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7485" activeTab="1"/>
  </bookViews>
  <sheets>
    <sheet name="СМР" sheetId="5" r:id="rId1"/>
    <sheet name="НМЦ" sheetId="4" r:id="rId2"/>
    <sheet name="с.с-76,547" sheetId="1" r:id="rId3"/>
    <sheet name="с.с-12,347" sheetId="2" r:id="rId4"/>
    <sheet name="Лист3" sheetId="3" r:id="rId5"/>
  </sheets>
  <calcPr calcId="145621"/>
</workbook>
</file>

<file path=xl/calcChain.xml><?xml version="1.0" encoding="utf-8"?>
<calcChain xmlns="http://schemas.openxmlformats.org/spreadsheetml/2006/main">
  <c r="N8" i="5" l="1"/>
  <c r="N7" i="5"/>
  <c r="R10" i="5"/>
  <c r="N10" i="5"/>
  <c r="N9" i="5"/>
  <c r="G21" i="4" l="1"/>
  <c r="F21" i="4"/>
  <c r="G19" i="4"/>
  <c r="F19" i="4"/>
  <c r="G20" i="4" l="1"/>
  <c r="D20" i="4"/>
  <c r="C20" i="4"/>
  <c r="R9" i="5"/>
  <c r="M9" i="5"/>
  <c r="J9" i="5"/>
  <c r="I9" i="5"/>
  <c r="F9" i="5"/>
  <c r="E9" i="5"/>
  <c r="B9" i="5"/>
  <c r="C9" i="5"/>
  <c r="D9" i="5"/>
  <c r="P8" i="5"/>
  <c r="K8" i="5" s="1"/>
  <c r="I8" i="5"/>
  <c r="H8" i="5"/>
  <c r="Q8" i="5" s="1"/>
  <c r="L8" i="5" s="1"/>
  <c r="G8" i="5"/>
  <c r="Q7" i="5"/>
  <c r="L7" i="5" s="1"/>
  <c r="I7" i="5"/>
  <c r="R7" i="5" s="1"/>
  <c r="M7" i="5" s="1"/>
  <c r="H7" i="5"/>
  <c r="G7" i="5"/>
  <c r="G22" i="4" l="1"/>
  <c r="F22" i="4" s="1"/>
  <c r="F20" i="4"/>
  <c r="G9" i="5"/>
  <c r="R8" i="5"/>
  <c r="M8" i="5" s="1"/>
  <c r="L9" i="5"/>
  <c r="H9" i="5"/>
  <c r="Q9" i="5"/>
  <c r="Q10" i="5" s="1"/>
  <c r="F8" i="5"/>
  <c r="P7" i="5"/>
  <c r="Q11" i="5" l="1"/>
  <c r="Q12" i="5"/>
  <c r="J8" i="5"/>
  <c r="P9" i="5"/>
  <c r="K7" i="5"/>
  <c r="K9" i="5" s="1"/>
  <c r="P10" i="5" l="1"/>
  <c r="R11" i="5"/>
  <c r="R12" i="5" s="1"/>
  <c r="P11" i="5"/>
  <c r="P12" i="5" l="1"/>
  <c r="N12" i="5" s="1"/>
  <c r="N11" i="5"/>
  <c r="Q14" i="5" l="1"/>
</calcChain>
</file>

<file path=xl/sharedStrings.xml><?xml version="1.0" encoding="utf-8"?>
<sst xmlns="http://schemas.openxmlformats.org/spreadsheetml/2006/main" count="449" uniqueCount="224">
  <si>
    <t>СОГЛАСОВАНО:</t>
  </si>
  <si>
    <t>УТВЕРЖДАЮ:</t>
  </si>
  <si>
    <t>______________</t>
  </si>
  <si>
    <t>____________</t>
  </si>
  <si>
    <t>" _____ " ________________ 2015 г.</t>
  </si>
  <si>
    <t>"______ " _______________2015 г.</t>
  </si>
  <si>
    <t>ФГУП "Комбинат "Электрохимприбор"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</si>
  <si>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</si>
  <si>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</si>
  <si>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</si>
  <si>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</si>
  <si>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пусконаладочные работы стадия "под нагрузкой". Система приточного кондиционирования. Пл.2 зд.272. Кабины 1, 2, 3</t>
  </si>
  <si>
    <t>(наименование работ и затрат, наименование объекта)</t>
  </si>
  <si>
    <t>Основание: р.д. № 23606-10-ЭМ</t>
  </si>
  <si>
    <t>Сметная стоимость прочих _______________________________________________________________________________________________</t>
  </si>
  <si>
    <t>___________________________76,547</t>
  </si>
  <si>
    <t>тыс. руб.</t>
  </si>
  <si>
    <t>Средства на оплату труда _______________________________________________________________________________________________</t>
  </si>
  <si>
    <t>___________________________37,339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</si>
  <si>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</si>
  <si>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_______________________________________________________________________________________________1821,77</t>
  </si>
  <si>
    <t>чел.час</t>
  </si>
  <si>
    <t>Составлена в ценах 2001г.(редакция 2009г.)</t>
  </si>
  <si>
    <t>№ пп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</si>
  <si>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</si>
  <si>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</si>
  <si>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</si>
  <si>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единицы, руб.</t>
  </si>
  <si>
    <t>Общая стоимость, руб.</t>
  </si>
  <si>
    <t>Затраты труда рабочих, чел.-ч, не занятых обслуживанием машин</t>
  </si>
  <si>
    <t>всего</t>
  </si>
  <si>
    <t>эксплуата-
ции машин</t>
  </si>
  <si>
    <t>Всего</t>
  </si>
  <si>
    <t>оплаты труда</t>
  </si>
  <si>
    <t>эксплуата-
ция машин</t>
  </si>
  <si>
    <t>в т.ч. оплаты труда</t>
  </si>
  <si>
    <t>на единицу</t>
  </si>
  <si>
    <t xml:space="preserve">                                       Раздел 1. Кабина 1. ПК-10.</t>
  </si>
  <si>
    <r>
      <t>ТЕРп01-11-028-01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</si>
  <si>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</si>
  <si>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1,66
1,66</t>
  </si>
  <si>
    <r>
      <t>ТЕРп01-11-013-01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</si>
  <si>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Замер полного сопротивления цепи «фаза-нуль»
(1 токоприемник)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</si>
  <si>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6,22
6,22</t>
  </si>
  <si>
    <r>
      <t>ТЕРп01-11-011-01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</si>
  <si>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Проверка наличия цепи между заземлителями и заземленными элементами
(100 точек)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</si>
  <si>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66,39
66,39</t>
  </si>
  <si>
    <r>
      <t>ТЕРп01-03-002-04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</si>
  <si>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Выключатель трехполюсный напряжением до 1 кВ с электромагнитным, тепловым или комбинированным расцепителем, номинальный ток до 50 А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</si>
  <si>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6,09
6,09</t>
  </si>
  <si>
    <r>
      <t>ТЕРп01-03-001-01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</si>
  <si>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Выключатель однополюсный напряжением до 1 кВ с электромагнитным, тепловым или комбинированным расцепителем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</si>
  <si>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4,57
4,57</t>
  </si>
  <si>
    <r>
      <t>ТЕРп01-13-021-02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</si>
  <si>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Технологический комплекс, включающий агрегаты, связанные между собой непрерывным регулированием технологических параметров и взаимоконтролем режимов работы, в количестве до 10 шт.
(1 комплекс)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</si>
  <si>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1662,73
1662,73</t>
  </si>
  <si>
    <r>
      <t>ТЕРп02-01-003-07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</si>
  <si>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III категории технической сложности с количеством каналов (Кобщ) 40
(1 система)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</si>
  <si>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2074,36
2074,36</t>
  </si>
  <si>
    <r>
      <t>ТЕРп01-09-013-01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</si>
  <si>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Контур систем автоматического регулирования параметров 1 с числом органов настройки до 5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</si>
  <si>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335,54
335,54</t>
  </si>
  <si>
    <r>
      <t>ТЕРп01-08-022-04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</si>
  <si>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Тиристорный преобразователь частоты напряжением до 1 кВ с непосредственной связью, ток до 200 А
(1 устройство)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</si>
  <si>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1142,83
1142,83</t>
  </si>
  <si>
    <r>
      <t>ТЕРп01-06-010-03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</si>
  <si>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
(1 устройство)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</si>
  <si>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102,18
102,18</t>
  </si>
  <si>
    <r>
      <t>ТЕРп01-07-001-02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</si>
  <si>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Электродвигатель асинхронный с короткозамкнутым ротором, напряжением свыше 1 кВ, мощностью до 300 кВт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</si>
  <si>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21,95
21,95</t>
  </si>
  <si>
    <r>
      <t>ТЕРп01-09-002-01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</si>
  <si>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Датчик бесконтактный с числом «вход-выход» до 3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</si>
  <si>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34,71
34,71</t>
  </si>
  <si>
    <r>
      <t>ТЕРп01-09-001-01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</si>
  <si>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Датчик контактный механический с числом цепей управления до 2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</si>
  <si>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8,68
8,68</t>
  </si>
  <si>
    <r>
      <t>ТЕРп01-10-002-01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</si>
  <si>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Схема образования участка сигнализации (центральной, технологической, местной, аварийной, предупредительной и др.)
(1 участок)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</si>
  <si>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109,92
109,92</t>
  </si>
  <si>
    <r>
      <t>ТЕРп01-05-028-05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</si>
  <si>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Программируемый микропроцессорный комплекс
(1 устройство)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</si>
  <si>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130,79
130,79</t>
  </si>
  <si>
    <r>
      <t>ТЕРп01-09-010-04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</si>
  <si>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Функциональная группа управления релейно-контакторная с общим числом внешних блокировочных связей до 20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</si>
  <si>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84,43
84,43</t>
  </si>
  <si>
    <r>
      <t>ТЕРп01-09-010-02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</si>
  <si>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Функциональная группа управления релейно-контакторная с общим числом внешних блокировочных связей до 5
(1 шт.)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</si>
  <si>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30,7
30,7</t>
  </si>
  <si>
    <t xml:space="preserve">                                       Вентиляция.</t>
  </si>
  <si>
    <r>
      <t>ТЕРп03-01-002-13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</si>
  <si>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Вентилятор радиальный (центробежный), диаметральный или крышный до № 5
(1 устройство)</t>
    </r>
    <r>
      <rPr>
        <i/>
        <sz val="7"/>
        <rFont val="Arial"/>
        <family val="2"/>
        <charset val="204"/>
      </rPr>
      <t xml:space="preserve">
(Стадия "Под нагрузкой" ОЗП=0,25; ТЗ=0,25;
Условия производства работ ОЗП=1,15; ТЗ=1,15)</t>
    </r>
  </si>
  <si>
    <t>26,68
26,68</t>
  </si>
  <si>
    <r>
      <t>ТЕРп03-01-011-03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</si>
  <si>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Регулировочно-запорное устройство регулятор расхода воздуха
(1 устройство)</t>
    </r>
    <r>
      <rPr>
        <i/>
        <sz val="7"/>
        <rFont val="Arial"/>
        <family val="2"/>
        <charset val="204"/>
      </rPr>
      <t xml:space="preserve">
(Стадия "Под нагрузкой" ОЗП=0,25; ТЗ=0,25;
Условия производства работ ОЗП=1,15; ТЗ=1,15)</t>
    </r>
  </si>
  <si>
    <t>47,12
47,12</t>
  </si>
  <si>
    <r>
      <t>ТЕРп03-02-072-01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</si>
  <si>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Узел технологический регулирования или защиты по параметрам температуры, относительной влажности, влагосодержания, давления, расхода или уровня воды
(1 узел)</t>
    </r>
    <r>
      <rPr>
        <i/>
        <sz val="7"/>
        <rFont val="Arial"/>
        <family val="2"/>
        <charset val="204"/>
      </rPr>
      <t xml:space="preserve">
(Условия производства работ ОЗП=1,15; ТЗ=1,15)</t>
    </r>
  </si>
  <si>
    <t>554,89
554,89</t>
  </si>
  <si>
    <r>
      <t>ТЕРп03-02-068-01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</si>
  <si>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кондиционирования воздуха центральная с номинальной подачей по воздуху до 10 тыс. м3/ч при количестве однотипных установок в машинном зале 1
(1 установка)</t>
    </r>
    <r>
      <rPr>
        <i/>
        <sz val="7"/>
        <rFont val="Arial"/>
        <family val="2"/>
        <charset val="204"/>
      </rPr>
      <t xml:space="preserve">
(Условия производства работ ОЗП=1,15; ТЗ=1,15)</t>
    </r>
  </si>
  <si>
    <t>1600,63
1600,63</t>
  </si>
  <si>
    <r>
      <t>ТЕРп03-02-085-02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</si>
  <si>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Клапан регулирующий на трубопроводе системы теплохолодоснабжения с электрическим, пневматическим или гидравлическим приводом трехходовой
(1 клапан)</t>
    </r>
    <r>
      <rPr>
        <i/>
        <sz val="7"/>
        <rFont val="Arial"/>
        <family val="2"/>
        <charset val="204"/>
      </rPr>
      <t xml:space="preserve">
(Условия производства работ ОЗП=1,15; ТЗ=1,15)</t>
    </r>
  </si>
  <si>
    <t>594,01
594,01</t>
  </si>
  <si>
    <r>
      <t>ТЕРп03-02-088-01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</si>
  <si>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Определение холодопроизводительности и регулирование температурного режима при холодоотдаче холодильной машины до 21,6 кВт (20000 ккал/ч)
(1 холодильная машина)</t>
    </r>
    <r>
      <rPr>
        <i/>
        <sz val="7"/>
        <rFont val="Arial"/>
        <family val="2"/>
        <charset val="204"/>
      </rPr>
      <t xml:space="preserve">
(Условия производства работ ОЗП=1,15; ТЗ=1,15)</t>
    </r>
  </si>
  <si>
    <t>2235,51
2235,51</t>
  </si>
  <si>
    <t>Итого прямые затраты по разделу в ценах 2001г.</t>
  </si>
  <si>
    <t>Итого прямые затраты по разделу с учетом коэффициентов к итогам (Районный к-т 4,3%  (Поз. 1-23))</t>
  </si>
  <si>
    <t>Накладные расходы</t>
  </si>
  <si>
    <t>Сметная прибыль</t>
  </si>
  <si>
    <t>Итого по разделу 1 Кабина 1. ПК-10.</t>
  </si>
  <si>
    <t xml:space="preserve">                                       Раздел 2. Кабина 2. ПК-11.</t>
  </si>
  <si>
    <r>
      <t>ТЕРп01-05-015-01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</si>
  <si>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АВР со схемой восстановления напряжения
(1 устройство)</t>
    </r>
    <r>
      <rPr>
        <i/>
        <sz val="7"/>
        <rFont val="Arial"/>
        <family val="2"/>
        <charset val="204"/>
      </rPr>
      <t xml:space="preserve">
(Стадия "Под нагрузкой" ОЗП=0,2; ТЗ=0,2;
Условия производства работ ОЗП=1,15; ТЗ=1,15)</t>
    </r>
  </si>
  <si>
    <t>119,26
119,26</t>
  </si>
  <si>
    <t>Итого прямые затраты по разделу с учетом коэффициентов к итогам (Районный к-т 4,3%  (Поз. 24-47))</t>
  </si>
  <si>
    <t>Итого по разделу 2 Кабина 2. ПК-11.</t>
  </si>
  <si>
    <t xml:space="preserve">                                       Раздел 3. Кабина 3. ПК-12.</t>
  </si>
  <si>
    <t>Итого прямые затраты по разделу с учетом коэффициентов к итогам (Районный к-т 4,3%  (Поз. 48-70))</t>
  </si>
  <si>
    <t>Итого по разделу 3 Кабина 3. ПК-12.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</si>
  <si>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</si>
  <si>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</si>
  <si>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(Районный к-т 4,3%  (Поз. 1-70))</t>
  </si>
  <si>
    <t>ВСЕГО по смете</t>
  </si>
  <si>
    <t xml:space="preserve">  Итого по разделу 1 Кабина 1. ПК-10.</t>
  </si>
  <si>
    <t xml:space="preserve">  Итого по разделу 2 Кабина 2. ПК-11.</t>
  </si>
  <si>
    <t xml:space="preserve">  Итого по разделу 3 Кабина 3. ПК-12.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</si>
  <si>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</si>
  <si>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</si>
  <si>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</si>
  <si>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</si>
  <si>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</si>
  <si>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</si>
  <si>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Составил: _________________________________________Гром В.В.</t>
  </si>
  <si>
    <t>(должность, подпись, расшифровка)</t>
  </si>
  <si>
    <t>Проверил: _________________________________________/___________/</t>
  </si>
  <si>
    <t>ФГУП "Комбинат Электрохимприбор"</t>
  </si>
  <si>
    <t>пусконаладочные работы стадия "вхолостую" систем контроля температуры и влажности в пом.9 здания 238. Площадка 2</t>
  </si>
  <si>
    <t>Основание: р.д.инв.№ 25014-14-ЭМ</t>
  </si>
  <si>
    <t>___________________________12,347</t>
  </si>
  <si>
    <t>___________________________6,023</t>
  </si>
  <si>
    <t>_______________________________________________________________________________________________293,33</t>
  </si>
  <si>
    <t>Составлена в ценах 2001г. (редакция 2009г.)</t>
  </si>
  <si>
    <t xml:space="preserve">                                       Раздел 1. </t>
  </si>
  <si>
    <r>
      <t>ТЕРп01-06-021-02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</si>
  <si>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Схема разводки трехпроводной системы с количеством панелей (шкафов, ячеек) за каждую последующую панель (шкаф, ячейку) свыше 2
(1 схема)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</si>
  <si>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15,5
15,5</t>
  </si>
  <si>
    <r>
      <t>Замер полного сопротивления цепи «фаза-нуль»
(1 токоприемник)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</si>
  <si>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25,98
25,98</t>
  </si>
  <si>
    <r>
      <t>Проверка наличия цепи между заземлителями и заземленными элементами
(100 точек)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</si>
  <si>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277,09
277,09</t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</si>
  <si>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</si>
  <si>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6,93
6,93</t>
  </si>
  <si>
    <r>
      <t>ТЕРп01-11-010-02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</si>
  <si>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Измерение сопротивления растеканию тока контура с диагональю до 20 м
(1 измерение)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</si>
  <si>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34,64
34,64</t>
  </si>
  <si>
    <r>
      <t>Контур систем автоматического регулирования параметров 1 с числом органов настройки до 5
(1 шт.)</t>
    </r>
    <r>
      <rPr>
        <i/>
        <sz val="7"/>
        <rFont val="Arial"/>
        <family val="2"/>
        <charset val="204"/>
      </rPr>
      <t xml:space="preserve">
(Стадия "Вхолостую" ОЗП=0,8; ТЗ=0,8;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</si>
  <si>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1400,52
1400,52</t>
  </si>
  <si>
    <r>
      <t>Вентилятор радиальный (центробежный), диаметральный или крышный до № 5
(1 устройство)</t>
    </r>
    <r>
      <rPr>
        <i/>
        <sz val="7"/>
        <rFont val="Arial"/>
        <family val="2"/>
        <charset val="204"/>
      </rPr>
      <t xml:space="preserve">
(Стадия "Вхолостую" ОЗП=0,75; ТЗ=0,75;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</si>
  <si>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83,51
83,51</t>
  </si>
  <si>
    <r>
      <t>Регулировочно-запорное устройство регулятор расхода воздуха
(1 устройство)</t>
    </r>
    <r>
      <rPr>
        <i/>
        <sz val="7"/>
        <rFont val="Arial"/>
        <family val="2"/>
        <charset val="204"/>
      </rPr>
      <t xml:space="preserve">
(Стадия "Вхолостую" ОЗП=0,75; ТЗ=0,75;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</si>
  <si>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147,51
147,51</t>
  </si>
  <si>
    <r>
      <t>ТЕРп03-01-010-01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</si>
  <si>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Увлажнитель воздуха паровой
(1 устройство)</t>
    </r>
    <r>
      <rPr>
        <i/>
        <sz val="7"/>
        <rFont val="Arial"/>
        <family val="2"/>
        <charset val="204"/>
      </rPr>
      <t xml:space="preserve">
(Стадия "Вхолостую" ОЗП=0,75; ТЗ=0,75;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</si>
  <si>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348,66
348,66</t>
  </si>
  <si>
    <r>
      <t>ТЕРп03-01-060-01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</si>
  <si>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Система кондиционирования воздуха центральная с номинальной подачей по воздуху до 10 тыс. м3/ч, при количестве однотипных установок в машинном зале 1
(1 установка)</t>
    </r>
    <r>
      <rPr>
        <i/>
        <sz val="7"/>
        <rFont val="Arial"/>
        <family val="2"/>
        <charset val="204"/>
      </rPr>
      <t xml:space="preserve">
(Стадия "Вхолостую" ОЗП=0,75; ТЗ=0,75;
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оборудования. ОЗП=1,2; ТЗ=1,2)</t>
    </r>
  </si>
  <si>
    <t>703,24
703,24</t>
  </si>
  <si>
    <t>Итого прямые затраты по разделу с учетом коэффициентов к итогам (Районный к-т 4,3%  (Поз. 1-10))</t>
  </si>
  <si>
    <t xml:space="preserve">Итого по разделу 1 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</si>
  <si>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</si>
  <si>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</si>
  <si>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1-10)</t>
  </si>
  <si>
    <t xml:space="preserve">   65% ФОТ (от 6023)  (Поз. 1-10)</t>
  </si>
  <si>
    <t xml:space="preserve">   40% ФОТ (от 6023)  (Поз. 1-10)</t>
  </si>
  <si>
    <t>Составил: ___________________________________________Гром В.В.</t>
  </si>
  <si>
    <t>Проверил: ___________________________________________/________________/</t>
  </si>
  <si>
    <t>Расчет начальной (максимальной) цены на</t>
  </si>
  <si>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</si>
  <si>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</si>
  <si>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Остаток сметной стоимости в базисном уровне цен на 01.01.2015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</si>
  <si>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</si>
  <si>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</si>
  <si>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</si>
  <si>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2015 год</t>
  </si>
  <si>
    <t>СМР</t>
  </si>
  <si>
    <t>Оборудование</t>
  </si>
  <si>
    <t>Прочие</t>
  </si>
  <si>
    <t>Итого в ценах 2000 года:</t>
  </si>
  <si>
    <t>Итого в текущих ценах*:</t>
  </si>
  <si>
    <t>НДС 18%</t>
  </si>
  <si>
    <t>Всего:</t>
  </si>
  <si>
    <t>* В расчете использованы индексы:</t>
  </si>
  <si>
    <t>Начальник отдела капитального строительства</t>
  </si>
  <si>
    <t>Инженер договорной группы</t>
  </si>
  <si>
    <t>Согласовано</t>
  </si>
  <si>
    <t>отд. 028</t>
  </si>
  <si>
    <t>С.С. Батаев</t>
  </si>
  <si>
    <t>Е.А. Барановских</t>
  </si>
  <si>
    <t xml:space="preserve"> - 10,05 индекс изменения сметной стоимости прочих затрат к ТЕР 2001 (письмо Минстроя России от 13.11.2014 №25374-ЮР, приложение 1, пусконаладочные работы                  </t>
  </si>
  <si>
    <t>Раздел:пусконаладочные работы стадия "под нагрузкой". Система приточного кондиционирования. Пл.2 зд.272. Кабины 1, 2, 3.</t>
  </si>
  <si>
    <t>Раздел:пусконаладочные работы стадия "вхолостую" систем контроля температуры и влажности в пом.9 здания 238. Площадка 2.</t>
  </si>
  <si>
    <t>на 2015 год</t>
  </si>
  <si>
    <t>Способ закупки: открытый запрос предложений</t>
  </si>
  <si>
    <t>ц.2000г./текущие цены,  руб.</t>
  </si>
  <si>
    <t>Наименование услуг и работ (затрат)</t>
  </si>
  <si>
    <t>Сметная стоимость строительства в базисном уровне цен на 01.01.2000 г.</t>
  </si>
  <si>
    <t>Сметная стоимость строительства в  текущем уровне цен, пресчитанная на момент проведения процедуры закупки</t>
  </si>
  <si>
    <t>Начальная (максимальная) цена</t>
  </si>
  <si>
    <t>в том числе по годам строительства</t>
  </si>
  <si>
    <t>2015 г.</t>
  </si>
  <si>
    <t>Прочие затраты</t>
  </si>
  <si>
    <t>НДС</t>
  </si>
  <si>
    <t>Итого с НДС</t>
  </si>
  <si>
    <t>В расчете использованы индексы:</t>
  </si>
  <si>
    <t xml:space="preserve">                С.С. Батаев</t>
  </si>
  <si>
    <t xml:space="preserve">                Е.А. Барановских</t>
  </si>
  <si>
    <t xml:space="preserve">                отд. 028</t>
  </si>
  <si>
    <t>Расчет изм.1/4-1370А/313-2100 (взамен расчет/4-1370А/312-2599)</t>
  </si>
  <si>
    <t xml:space="preserve"> - 10,05 индекс изменения сметной стоимости ПНР к ТЕР 2001 (письмо Минстроя России от 06.02.2015г. № 3004-АС/08 приложение 1, пусконаладочные работы)</t>
  </si>
  <si>
    <t xml:space="preserve">Определение начальной (максимальной) цены договора                                 генерального подряда </t>
  </si>
  <si>
    <t>на выполнение пусконаладочных работ систем контроля температуры и влажности в пом.9 здания 238. Пл. 2 (инв.№ 5600310) и  системы приточного кондиционирования. Пл.2 зд.272. Кабины 1, 2, 3 (инв.№7005219).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</si>
</sst>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93">
    <xf numFmtId="0" fontId="0" fillId="0" borderId="0" xfId="0"/>
    <xf numFmtId="0" fontId="2" fillId="0" borderId="0" xfId="1"/>
    <xf numFmtId="0" fontId="3" fillId="0" borderId="0" xfId="1" applyFont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right" vertical="top"/>
    </xf>
    <xf numFmtId="0" fontId="6" fillId="0" borderId="0" xfId="1" applyFont="1"/>
    <xf numFmtId="0" fontId="6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49" fontId="5" fillId="0" borderId="2" xfId="1" applyNumberFormat="1" applyFont="1" applyBorder="1" applyAlignment="1">
      <alignment horizontal="right" vertical="top"/>
    </xf>
    <xf numFmtId="0" fontId="5" fillId="0" borderId="2" xfId="1" applyFont="1" applyBorder="1" applyAlignment="1">
      <alignment horizontal="right" vertical="top"/>
    </xf>
    <xf numFmtId="0" fontId="8" fillId="0" borderId="2" xfId="1" applyFont="1" applyBorder="1" applyAlignment="1">
      <alignment horizontal="center" vertical="top"/>
    </xf>
    <xf numFmtId="0" fontId="9" fillId="0" borderId="2" xfId="1" applyFont="1" applyBorder="1" applyAlignment="1">
      <alignment horizontal="right" vertical="top"/>
    </xf>
    <xf numFmtId="0" fontId="9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right" vertical="top"/>
    </xf>
    <xf numFmtId="49" fontId="5" fillId="0" borderId="0" xfId="1" applyNumberFormat="1" applyFont="1"/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7" fillId="0" borderId="0" xfId="1" applyFont="1" applyAlignment="1">
      <alignment horizontal="right" vertical="top" wrapText="1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49" fontId="5" fillId="0" borderId="2" xfId="1" applyNumberFormat="1" applyFont="1" applyBorder="1"/>
    <xf numFmtId="0" fontId="9" fillId="0" borderId="2" xfId="1" applyFont="1" applyBorder="1" applyAlignment="1">
      <alignment horizontal="center" vertical="top"/>
    </xf>
    <xf numFmtId="0" fontId="5" fillId="0" borderId="0" xfId="1" applyFont="1"/>
    <xf numFmtId="49" fontId="5" fillId="0" borderId="0" xfId="1" applyNumberFormat="1" applyFont="1" applyAlignment="1">
      <alignment horizontal="right" vertical="top"/>
    </xf>
    <xf numFmtId="0" fontId="7" fillId="0" borderId="0" xfId="1" applyFont="1" applyBorder="1" applyAlignment="1">
      <alignment horizontal="left" vertical="top"/>
    </xf>
    <xf numFmtId="0" fontId="6" fillId="0" borderId="0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0" xfId="1" applyFont="1" applyBorder="1" applyAlignment="1">
      <alignment horizontal="left" vertical="top" wrapText="1"/>
    </xf>
    <xf numFmtId="49" fontId="4" fillId="0" borderId="0" xfId="1" applyNumberFormat="1" applyFont="1" applyAlignment="1">
      <alignment horizontal="left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right" vertical="top" wrapText="1"/>
    </xf>
    <xf numFmtId="0" fontId="4" fillId="0" borderId="3" xfId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left" vertical="top" wrapText="1"/>
    </xf>
    <xf numFmtId="49" fontId="7" fillId="0" borderId="0" xfId="1" applyNumberFormat="1" applyFont="1" applyAlignment="1"/>
    <xf numFmtId="0" fontId="4" fillId="0" borderId="3" xfId="1" applyFont="1" applyBorder="1" applyAlignment="1">
      <alignment horizontal="center" vertical="top"/>
    </xf>
    <xf numFmtId="164" fontId="12" fillId="0" borderId="3" xfId="1" applyNumberFormat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right" vertical="top" wrapText="1"/>
    </xf>
    <xf numFmtId="0" fontId="5" fillId="0" borderId="3" xfId="1" applyFont="1" applyBorder="1" applyAlignment="1">
      <alignment horizontal="right" vertical="top"/>
    </xf>
    <xf numFmtId="0" fontId="11" fillId="0" borderId="3" xfId="1" applyFont="1" applyBorder="1" applyAlignment="1">
      <alignment horizontal="right" vertical="top" wrapText="1"/>
    </xf>
    <xf numFmtId="0" fontId="2" fillId="0" borderId="0" xfId="1"/>
    <xf numFmtId="0" fontId="3" fillId="0" borderId="0" xfId="1" applyFont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right" vertical="top"/>
    </xf>
    <xf numFmtId="0" fontId="6" fillId="0" borderId="0" xfId="1" applyFont="1"/>
    <xf numFmtId="0" fontId="6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49" fontId="5" fillId="0" borderId="2" xfId="1" applyNumberFormat="1" applyFont="1" applyBorder="1" applyAlignment="1">
      <alignment horizontal="right" vertical="top"/>
    </xf>
    <xf numFmtId="0" fontId="5" fillId="0" borderId="2" xfId="1" applyFont="1" applyBorder="1" applyAlignment="1">
      <alignment horizontal="right" vertical="top"/>
    </xf>
    <xf numFmtId="0" fontId="8" fillId="0" borderId="2" xfId="1" applyFont="1" applyBorder="1" applyAlignment="1">
      <alignment horizontal="center" vertical="top"/>
    </xf>
    <xf numFmtId="0" fontId="9" fillId="0" borderId="2" xfId="1" applyFont="1" applyBorder="1" applyAlignment="1">
      <alignment horizontal="right" vertical="top"/>
    </xf>
    <xf numFmtId="0" fontId="9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right" vertical="top"/>
    </xf>
    <xf numFmtId="49" fontId="5" fillId="0" borderId="0" xfId="1" applyNumberFormat="1" applyFont="1"/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7" fillId="0" borderId="0" xfId="1" applyFont="1" applyAlignment="1">
      <alignment horizontal="right" vertical="top" wrapText="1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49" fontId="5" fillId="0" borderId="2" xfId="1" applyNumberFormat="1" applyFont="1" applyBorder="1"/>
    <xf numFmtId="0" fontId="9" fillId="0" borderId="2" xfId="1" applyFont="1" applyBorder="1" applyAlignment="1">
      <alignment horizontal="center" vertical="top"/>
    </xf>
    <xf numFmtId="0" fontId="5" fillId="0" borderId="0" xfId="1" applyFont="1"/>
    <xf numFmtId="49" fontId="5" fillId="0" borderId="0" xfId="1" applyNumberFormat="1" applyFont="1" applyAlignment="1">
      <alignment horizontal="right" vertical="top"/>
    </xf>
    <xf numFmtId="0" fontId="7" fillId="0" borderId="0" xfId="1" applyFont="1" applyBorder="1" applyAlignment="1">
      <alignment horizontal="left" vertical="top"/>
    </xf>
    <xf numFmtId="0" fontId="6" fillId="0" borderId="0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0" xfId="1" applyFont="1" applyBorder="1" applyAlignment="1">
      <alignment horizontal="left" vertical="top" wrapText="1"/>
    </xf>
    <xf numFmtId="49" fontId="4" fillId="0" borderId="0" xfId="1" applyNumberFormat="1" applyFont="1" applyAlignment="1">
      <alignment horizontal="left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right" vertical="top" wrapText="1"/>
    </xf>
    <xf numFmtId="0" fontId="4" fillId="0" borderId="3" xfId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left" vertical="top" wrapText="1"/>
    </xf>
    <xf numFmtId="49" fontId="7" fillId="0" borderId="0" xfId="1" applyNumberFormat="1" applyFont="1" applyAlignment="1"/>
    <xf numFmtId="0" fontId="4" fillId="0" borderId="3" xfId="1" applyFont="1" applyBorder="1" applyAlignment="1">
      <alignment horizontal="center" vertical="top"/>
    </xf>
    <xf numFmtId="164" fontId="12" fillId="0" borderId="3" xfId="1" applyNumberFormat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right" vertical="top" wrapText="1"/>
    </xf>
    <xf numFmtId="0" fontId="5" fillId="0" borderId="3" xfId="1" applyFont="1" applyBorder="1" applyAlignment="1">
      <alignment horizontal="right" vertical="top"/>
    </xf>
    <xf numFmtId="0" fontId="11" fillId="0" borderId="3" xfId="1" applyFont="1" applyBorder="1" applyAlignment="1">
      <alignment horizontal="right" vertical="top" wrapText="1"/>
    </xf>
    <xf numFmtId="0" fontId="15" fillId="0" borderId="0" xfId="2" applyFont="1" applyFill="1" applyAlignment="1">
      <alignment horizontal="center" wrapText="1"/>
    </xf>
    <xf numFmtId="4" fontId="16" fillId="0" borderId="5" xfId="2" applyNumberFormat="1" applyFont="1" applyFill="1" applyBorder="1" applyAlignment="1">
      <alignment horizontal="center" vertical="center" wrapText="1"/>
    </xf>
    <xf numFmtId="1" fontId="16" fillId="0" borderId="3" xfId="2" applyNumberFormat="1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left" vertical="center" wrapText="1"/>
    </xf>
    <xf numFmtId="4" fontId="16" fillId="0" borderId="3" xfId="2" applyNumberFormat="1" applyFont="1" applyFill="1" applyBorder="1" applyAlignment="1">
      <alignment horizontal="center" vertical="center" wrapText="1"/>
    </xf>
    <xf numFmtId="3" fontId="16" fillId="0" borderId="3" xfId="2" applyNumberFormat="1" applyFont="1" applyFill="1" applyBorder="1" applyAlignment="1">
      <alignment horizontal="center" vertical="center" wrapText="1"/>
    </xf>
    <xf numFmtId="0" fontId="16" fillId="0" borderId="0" xfId="2" applyFont="1" applyFill="1" applyAlignment="1">
      <alignment vertical="center" wrapText="1"/>
    </xf>
    <xf numFmtId="4" fontId="16" fillId="0" borderId="0" xfId="2" applyNumberFormat="1" applyFont="1" applyFill="1" applyAlignment="1">
      <alignment horizontal="center" vertical="center" wrapText="1"/>
    </xf>
    <xf numFmtId="4" fontId="17" fillId="0" borderId="0" xfId="2" applyNumberFormat="1" applyFont="1" applyFill="1" applyAlignment="1">
      <alignment horizontal="center" vertical="center" wrapText="1"/>
    </xf>
    <xf numFmtId="4" fontId="18" fillId="0" borderId="0" xfId="2" applyNumberFormat="1" applyFont="1" applyFill="1" applyAlignment="1">
      <alignment vertical="center" wrapText="1"/>
    </xf>
    <xf numFmtId="0" fontId="15" fillId="0" borderId="0" xfId="2" applyFont="1" applyFill="1" applyAlignment="1">
      <alignment vertical="center" wrapText="1"/>
    </xf>
    <xf numFmtId="0" fontId="15" fillId="0" borderId="0" xfId="2" applyFont="1" applyFill="1" applyAlignment="1">
      <alignment wrapText="1"/>
    </xf>
    <xf numFmtId="4" fontId="15" fillId="0" borderId="0" xfId="2" applyNumberFormat="1" applyFont="1" applyFill="1" applyAlignment="1">
      <alignment horizontal="center" vertical="center" wrapText="1"/>
    </xf>
    <xf numFmtId="0" fontId="15" fillId="0" borderId="0" xfId="2" applyFont="1" applyFill="1" applyAlignment="1"/>
    <xf numFmtId="4" fontId="15" fillId="0" borderId="0" xfId="2" applyNumberFormat="1" applyFont="1" applyFill="1" applyAlignment="1">
      <alignment horizontal="center" wrapText="1"/>
    </xf>
    <xf numFmtId="0" fontId="19" fillId="0" borderId="0" xfId="2" applyFont="1"/>
    <xf numFmtId="0" fontId="20" fillId="0" borderId="0" xfId="2" applyFont="1" applyAlignment="1">
      <alignment horizontal="right"/>
    </xf>
    <xf numFmtId="0" fontId="16" fillId="0" borderId="0" xfId="2" applyFont="1" applyAlignment="1">
      <alignment horizontal="center"/>
    </xf>
    <xf numFmtId="0" fontId="16" fillId="0" borderId="0" xfId="2" applyFont="1"/>
    <xf numFmtId="0" fontId="16" fillId="0" borderId="1" xfId="2" applyFont="1" applyBorder="1" applyAlignment="1"/>
    <xf numFmtId="0" fontId="16" fillId="0" borderId="0" xfId="2" applyFont="1" applyBorder="1" applyAlignment="1">
      <alignment horizontal="right"/>
    </xf>
    <xf numFmtId="0" fontId="16" fillId="0" borderId="6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/>
    </xf>
    <xf numFmtId="4" fontId="16" fillId="0" borderId="8" xfId="2" applyNumberFormat="1" applyFont="1" applyBorder="1" applyAlignment="1">
      <alignment horizontal="center" vertical="center"/>
    </xf>
    <xf numFmtId="4" fontId="16" fillId="0" borderId="3" xfId="2" applyNumberFormat="1" applyFont="1" applyBorder="1" applyAlignment="1">
      <alignment horizontal="center" vertical="center"/>
    </xf>
    <xf numFmtId="4" fontId="16" fillId="0" borderId="6" xfId="2" applyNumberFormat="1" applyFont="1" applyBorder="1" applyAlignment="1">
      <alignment horizontal="center" vertical="center"/>
    </xf>
    <xf numFmtId="4" fontId="16" fillId="0" borderId="3" xfId="2" applyNumberFormat="1" applyFont="1" applyBorder="1" applyAlignment="1">
      <alignment horizontal="center"/>
    </xf>
    <xf numFmtId="4" fontId="16" fillId="0" borderId="3" xfId="2" applyNumberFormat="1" applyFont="1" applyBorder="1" applyAlignment="1">
      <alignment horizontal="center" wrapText="1"/>
    </xf>
    <xf numFmtId="0" fontId="16" fillId="0" borderId="0" xfId="2" applyFont="1" applyBorder="1" applyAlignment="1">
      <alignment horizontal="center"/>
    </xf>
    <xf numFmtId="0" fontId="15" fillId="0" borderId="0" xfId="2" applyFont="1"/>
    <xf numFmtId="0" fontId="21" fillId="0" borderId="0" xfId="2" applyFont="1"/>
    <xf numFmtId="0" fontId="15" fillId="0" borderId="0" xfId="2" applyFont="1" applyFill="1" applyAlignment="1">
      <alignment horizontal="left"/>
    </xf>
    <xf numFmtId="0" fontId="19" fillId="0" borderId="0" xfId="2" applyFont="1" applyAlignment="1">
      <alignment horizontal="left"/>
    </xf>
    <xf numFmtId="0" fontId="15" fillId="0" borderId="0" xfId="2" applyFont="1" applyFill="1" applyAlignment="1">
      <alignment vertical="center" wrapText="1"/>
    </xf>
    <xf numFmtId="4" fontId="16" fillId="0" borderId="3" xfId="2" applyNumberFormat="1" applyFont="1" applyFill="1" applyBorder="1" applyAlignment="1">
      <alignment horizontal="center" vertical="center" wrapText="1"/>
    </xf>
    <xf numFmtId="4" fontId="16" fillId="0" borderId="0" xfId="2" applyNumberFormat="1" applyFont="1" applyFill="1" applyAlignment="1">
      <alignment horizontal="left" vertical="center" wrapText="1"/>
    </xf>
    <xf numFmtId="0" fontId="16" fillId="0" borderId="0" xfId="2" applyFont="1" applyAlignment="1"/>
    <xf numFmtId="0" fontId="23" fillId="0" borderId="3" xfId="2" applyFont="1" applyFill="1" applyBorder="1" applyAlignment="1">
      <alignment horizontal="right" vertical="center" wrapText="1"/>
    </xf>
    <xf numFmtId="4" fontId="23" fillId="0" borderId="3" xfId="2" applyNumberFormat="1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vertical="center" wrapText="1"/>
    </xf>
    <xf numFmtId="0" fontId="24" fillId="0" borderId="3" xfId="2" applyFont="1" applyFill="1" applyBorder="1" applyAlignment="1">
      <alignment vertical="center" wrapText="1"/>
    </xf>
    <xf numFmtId="4" fontId="24" fillId="0" borderId="3" xfId="2" applyNumberFormat="1" applyFont="1" applyFill="1" applyBorder="1" applyAlignment="1">
      <alignment horizontal="center" vertical="center" wrapText="1"/>
    </xf>
    <xf numFmtId="0" fontId="22" fillId="0" borderId="3" xfId="2" applyNumberFormat="1" applyFont="1" applyFill="1" applyBorder="1" applyAlignment="1">
      <alignment horizontal="center" vertical="center" wrapText="1"/>
    </xf>
    <xf numFmtId="0" fontId="15" fillId="0" borderId="0" xfId="2" applyFont="1" applyFill="1" applyAlignment="1">
      <alignment wrapText="1"/>
    </xf>
    <xf numFmtId="0" fontId="15" fillId="0" borderId="0" xfId="2" applyFont="1" applyFill="1" applyAlignment="1"/>
    <xf numFmtId="4" fontId="16" fillId="0" borderId="0" xfId="2" applyNumberFormat="1" applyFont="1" applyFill="1" applyAlignment="1">
      <alignment horizontal="center" vertical="center" wrapText="1"/>
    </xf>
    <xf numFmtId="0" fontId="15" fillId="0" borderId="0" xfId="2" applyFont="1" applyFill="1" applyAlignment="1">
      <alignment horizontal="left" vertical="center" wrapText="1"/>
    </xf>
    <xf numFmtId="4" fontId="15" fillId="0" borderId="0" xfId="2" applyNumberFormat="1" applyFont="1" applyFill="1" applyAlignment="1">
      <alignment horizontal="left" vertical="center" wrapText="1"/>
    </xf>
    <xf numFmtId="0" fontId="15" fillId="0" borderId="0" xfId="2" applyFont="1" applyFill="1" applyAlignment="1">
      <alignment vertical="center" wrapText="1"/>
    </xf>
    <xf numFmtId="0" fontId="15" fillId="0" borderId="0" xfId="2" applyFont="1" applyFill="1" applyAlignment="1">
      <alignment horizontal="center" vertical="center" wrapText="1"/>
    </xf>
    <xf numFmtId="0" fontId="15" fillId="0" borderId="0" xfId="2" applyFont="1" applyFill="1" applyAlignment="1">
      <alignment horizontal="center" wrapText="1"/>
    </xf>
    <xf numFmtId="0" fontId="16" fillId="0" borderId="3" xfId="2" applyFont="1" applyFill="1" applyBorder="1" applyAlignment="1">
      <alignment horizontal="center" vertical="center" wrapText="1"/>
    </xf>
    <xf numFmtId="4" fontId="16" fillId="0" borderId="6" xfId="2" applyNumberFormat="1" applyFont="1" applyFill="1" applyBorder="1" applyAlignment="1">
      <alignment horizontal="center" vertical="center" wrapText="1"/>
    </xf>
    <xf numFmtId="4" fontId="16" fillId="0" borderId="7" xfId="2" applyNumberFormat="1" applyFont="1" applyFill="1" applyBorder="1" applyAlignment="1">
      <alignment horizontal="center" vertical="center" wrapText="1"/>
    </xf>
    <xf numFmtId="4" fontId="16" fillId="0" borderId="4" xfId="2" applyNumberFormat="1" applyFont="1" applyFill="1" applyBorder="1" applyAlignment="1">
      <alignment horizontal="center" vertical="center" wrapText="1"/>
    </xf>
    <xf numFmtId="4" fontId="16" fillId="0" borderId="3" xfId="2" applyNumberFormat="1" applyFont="1" applyFill="1" applyBorder="1" applyAlignment="1">
      <alignment horizontal="center" vertical="center" wrapText="1"/>
    </xf>
    <xf numFmtId="4" fontId="15" fillId="0" borderId="0" xfId="2" applyNumberFormat="1" applyFont="1" applyFill="1" applyAlignment="1">
      <alignment horizontal="left" wrapText="1"/>
    </xf>
    <xf numFmtId="0" fontId="15" fillId="0" borderId="0" xfId="2" applyFont="1" applyAlignment="1">
      <alignment horizontal="center" vertical="center" wrapText="1"/>
    </xf>
    <xf numFmtId="4" fontId="16" fillId="0" borderId="8" xfId="2" applyNumberFormat="1" applyFont="1" applyBorder="1" applyAlignment="1">
      <alignment horizontal="center" vertical="center"/>
    </xf>
    <xf numFmtId="4" fontId="16" fillId="0" borderId="9" xfId="2" applyNumberFormat="1" applyFont="1" applyBorder="1" applyAlignment="1">
      <alignment horizontal="center" vertical="center"/>
    </xf>
    <xf numFmtId="0" fontId="16" fillId="0" borderId="6" xfId="2" applyFont="1" applyBorder="1" applyAlignment="1">
      <alignment horizontal="left" vertical="center"/>
    </xf>
    <xf numFmtId="0" fontId="16" fillId="0" borderId="7" xfId="2" applyFont="1" applyBorder="1" applyAlignment="1">
      <alignment horizontal="left" vertical="center"/>
    </xf>
    <xf numFmtId="0" fontId="16" fillId="0" borderId="3" xfId="2" applyFont="1" applyBorder="1" applyAlignment="1">
      <alignment horizontal="left" vertical="center" wrapText="1"/>
    </xf>
    <xf numFmtId="4" fontId="16" fillId="0" borderId="3" xfId="2" applyNumberFormat="1" applyFont="1" applyBorder="1" applyAlignment="1">
      <alignment horizontal="center" vertical="center"/>
    </xf>
    <xf numFmtId="0" fontId="15" fillId="0" borderId="0" xfId="2" applyFont="1" applyFill="1" applyAlignment="1">
      <alignment horizontal="left"/>
    </xf>
    <xf numFmtId="0" fontId="21" fillId="0" borderId="0" xfId="2" applyFont="1" applyAlignment="1">
      <alignment horizontal="left"/>
    </xf>
    <xf numFmtId="0" fontId="16" fillId="0" borderId="10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16" fillId="0" borderId="5" xfId="2" applyFont="1" applyBorder="1" applyAlignment="1">
      <alignment horizontal="center" vertical="center"/>
    </xf>
    <xf numFmtId="0" fontId="16" fillId="0" borderId="6" xfId="2" applyFont="1" applyBorder="1" applyAlignment="1">
      <alignment horizontal="center" vertical="center"/>
    </xf>
    <xf numFmtId="0" fontId="16" fillId="0" borderId="4" xfId="2" applyFont="1" applyBorder="1" applyAlignment="1">
      <alignment horizontal="center" vertical="center"/>
    </xf>
    <xf numFmtId="0" fontId="15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16" fillId="0" borderId="8" xfId="2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6" fillId="0" borderId="10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16" fillId="0" borderId="5" xfId="2" applyFont="1" applyBorder="1" applyAlignment="1">
      <alignment horizontal="center" vertical="center" wrapText="1"/>
    </xf>
    <xf numFmtId="0" fontId="16" fillId="0" borderId="8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3" xfId="2" applyFont="1" applyBorder="1" applyAlignment="1">
      <alignment horizontal="left" vertical="center"/>
    </xf>
    <xf numFmtId="0" fontId="7" fillId="0" borderId="0" xfId="1" applyFont="1" applyBorder="1" applyAlignment="1">
      <alignment horizontal="right"/>
    </xf>
    <xf numFmtId="0" fontId="2" fillId="0" borderId="0" xfId="1" applyAlignment="1">
      <alignment horizontal="right"/>
    </xf>
    <xf numFmtId="0" fontId="4" fillId="0" borderId="0" xfId="1" applyFont="1" applyAlignment="1">
      <alignment horizontal="center" vertical="top" wrapText="1"/>
    </xf>
    <xf numFmtId="0" fontId="2" fillId="0" borderId="0" xfId="1" applyAlignment="1">
      <alignment vertical="top" wrapText="1"/>
    </xf>
    <xf numFmtId="0" fontId="13" fillId="0" borderId="0" xfId="1" applyFont="1" applyAlignment="1">
      <alignment horizontal="center" vertical="top" wrapText="1"/>
    </xf>
    <xf numFmtId="0" fontId="12" fillId="0" borderId="3" xfId="1" applyFont="1" applyBorder="1" applyAlignment="1">
      <alignment horizontal="left" vertical="top" wrapText="1"/>
    </xf>
    <xf numFmtId="0" fontId="2" fillId="0" borderId="3" xfId="1" applyBorder="1" applyAlignment="1">
      <alignment vertical="top" wrapText="1"/>
    </xf>
    <xf numFmtId="0" fontId="12" fillId="0" borderId="3" xfId="1" applyFont="1" applyBorder="1" applyAlignment="1">
      <alignment horizontal="center" vertical="top"/>
    </xf>
    <xf numFmtId="0" fontId="2" fillId="0" borderId="3" xfId="1" applyBorder="1" applyAlignment="1">
      <alignment vertical="top"/>
    </xf>
    <xf numFmtId="0" fontId="4" fillId="0" borderId="3" xfId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zoomScale="80" zoomScaleNormal="80" workbookViewId="0">
      <selection activeCell="A2" sqref="A2:R2"/>
    </sheetView>
  </sheetViews>
  <sheetFormatPr defaultRowHeight="15" x14ac:dyDescent="0.25"/>
  <cols>
    <col min="1" max="1" width="27.7109375" customWidth="1"/>
    <col min="2" max="2" width="11" customWidth="1"/>
    <col min="3" max="3" width="7.140625" customWidth="1"/>
    <col min="4" max="4" width="9.28515625" customWidth="1"/>
    <col min="5" max="5" width="11.28515625" customWidth="1"/>
    <col min="6" max="6" width="12.42578125" customWidth="1"/>
    <col min="7" max="7" width="7.140625" customWidth="1"/>
    <col min="8" max="8" width="9.140625" customWidth="1"/>
    <col min="9" max="9" width="10.85546875" customWidth="1"/>
    <col min="10" max="10" width="11.5703125" customWidth="1"/>
    <col min="11" max="11" width="6.7109375" customWidth="1"/>
    <col min="12" max="12" width="9" customWidth="1"/>
    <col min="13" max="13" width="10.7109375" customWidth="1"/>
    <col min="14" max="14" width="13.85546875" customWidth="1"/>
    <col min="15" max="15" width="14.85546875" customWidth="1"/>
    <col min="16" max="16" width="8.7109375" customWidth="1"/>
    <col min="17" max="17" width="9" customWidth="1"/>
    <col min="18" max="18" width="13.85546875" customWidth="1"/>
  </cols>
  <sheetData>
    <row r="1" spans="1:18" ht="18.75" x14ac:dyDescent="0.25">
      <c r="A1" s="146" t="s">
        <v>179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44.25" customHeight="1" x14ac:dyDescent="0.25">
      <c r="A2" s="146" t="s">
        <v>223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 ht="18.75" x14ac:dyDescent="0.3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97"/>
      <c r="R3" s="97"/>
    </row>
    <row r="4" spans="1:18" ht="15.75" x14ac:dyDescent="0.25">
      <c r="A4" s="148" t="s">
        <v>180</v>
      </c>
      <c r="B4" s="149" t="s">
        <v>181</v>
      </c>
      <c r="C4" s="150"/>
      <c r="D4" s="150"/>
      <c r="E4" s="151"/>
      <c r="F4" s="149" t="s">
        <v>182</v>
      </c>
      <c r="G4" s="150"/>
      <c r="H4" s="150"/>
      <c r="I4" s="151"/>
      <c r="J4" s="149" t="s">
        <v>183</v>
      </c>
      <c r="K4" s="150"/>
      <c r="L4" s="150"/>
      <c r="M4" s="151"/>
      <c r="N4" s="152" t="s">
        <v>184</v>
      </c>
      <c r="O4" s="152" t="s">
        <v>185</v>
      </c>
      <c r="P4" s="152" t="s">
        <v>186</v>
      </c>
      <c r="Q4" s="152"/>
      <c r="R4" s="152"/>
    </row>
    <row r="5" spans="1:18" ht="97.5" customHeight="1" x14ac:dyDescent="0.25">
      <c r="A5" s="148"/>
      <c r="B5" s="98" t="s">
        <v>32</v>
      </c>
      <c r="C5" s="98" t="s">
        <v>187</v>
      </c>
      <c r="D5" s="98" t="s">
        <v>188</v>
      </c>
      <c r="E5" s="98" t="s">
        <v>189</v>
      </c>
      <c r="F5" s="98" t="s">
        <v>32</v>
      </c>
      <c r="G5" s="98" t="s">
        <v>187</v>
      </c>
      <c r="H5" s="98" t="s">
        <v>188</v>
      </c>
      <c r="I5" s="98" t="s">
        <v>189</v>
      </c>
      <c r="J5" s="98" t="s">
        <v>32</v>
      </c>
      <c r="K5" s="98" t="s">
        <v>187</v>
      </c>
      <c r="L5" s="98" t="s">
        <v>188</v>
      </c>
      <c r="M5" s="98" t="s">
        <v>189</v>
      </c>
      <c r="N5" s="152"/>
      <c r="O5" s="152"/>
      <c r="P5" s="98" t="s">
        <v>187</v>
      </c>
      <c r="Q5" s="98" t="s">
        <v>188</v>
      </c>
      <c r="R5" s="98" t="s">
        <v>189</v>
      </c>
    </row>
    <row r="6" spans="1:18" ht="15.75" x14ac:dyDescent="0.25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99">
        <v>9</v>
      </c>
      <c r="J6" s="99">
        <v>10</v>
      </c>
      <c r="K6" s="99">
        <v>11</v>
      </c>
      <c r="L6" s="99">
        <v>12</v>
      </c>
      <c r="M6" s="99">
        <v>13</v>
      </c>
      <c r="N6" s="99">
        <v>14</v>
      </c>
      <c r="O6" s="99">
        <v>15</v>
      </c>
      <c r="P6" s="99">
        <v>16</v>
      </c>
      <c r="Q6" s="99">
        <v>17</v>
      </c>
      <c r="R6" s="99">
        <v>18</v>
      </c>
    </row>
    <row r="7" spans="1:18" ht="95.25" customHeight="1" x14ac:dyDescent="0.25">
      <c r="A7" s="100" t="s">
        <v>202</v>
      </c>
      <c r="B7" s="101">
        <v>76547</v>
      </c>
      <c r="C7" s="101">
        <v>0</v>
      </c>
      <c r="D7" s="101">
        <v>0</v>
      </c>
      <c r="E7" s="101">
        <v>76547</v>
      </c>
      <c r="F7" s="101">
        <v>76547</v>
      </c>
      <c r="G7" s="101">
        <f t="shared" ref="G7:I8" si="0">C7</f>
        <v>0</v>
      </c>
      <c r="H7" s="101">
        <f t="shared" si="0"/>
        <v>0</v>
      </c>
      <c r="I7" s="101">
        <f t="shared" si="0"/>
        <v>76547</v>
      </c>
      <c r="J7" s="101">
        <v>76547</v>
      </c>
      <c r="K7" s="101">
        <f t="shared" ref="K7:M8" si="1">P7</f>
        <v>0</v>
      </c>
      <c r="L7" s="101">
        <f t="shared" si="1"/>
        <v>0</v>
      </c>
      <c r="M7" s="101">
        <f t="shared" si="1"/>
        <v>76547</v>
      </c>
      <c r="N7" s="131">
        <f>ROUND(R7*10.05,0)</f>
        <v>769297</v>
      </c>
      <c r="O7" s="139" t="s">
        <v>220</v>
      </c>
      <c r="P7" s="101">
        <f t="shared" ref="P7:R8" si="2">G7</f>
        <v>0</v>
      </c>
      <c r="Q7" s="101">
        <f t="shared" si="2"/>
        <v>0</v>
      </c>
      <c r="R7" s="101">
        <f t="shared" si="2"/>
        <v>76547</v>
      </c>
    </row>
    <row r="8" spans="1:18" ht="96" customHeight="1" x14ac:dyDescent="0.25">
      <c r="A8" s="100" t="s">
        <v>203</v>
      </c>
      <c r="B8" s="101">
        <v>12347</v>
      </c>
      <c r="C8" s="101">
        <v>0</v>
      </c>
      <c r="D8" s="101">
        <v>0</v>
      </c>
      <c r="E8" s="101">
        <v>12347</v>
      </c>
      <c r="F8" s="101">
        <f t="shared" ref="F8" si="3">SUM(G8:I8)</f>
        <v>12347</v>
      </c>
      <c r="G8" s="101">
        <f t="shared" si="0"/>
        <v>0</v>
      </c>
      <c r="H8" s="101">
        <f t="shared" si="0"/>
        <v>0</v>
      </c>
      <c r="I8" s="101">
        <f t="shared" si="0"/>
        <v>12347</v>
      </c>
      <c r="J8" s="101">
        <f t="shared" ref="J8" si="4">SUM(K8:M8)</f>
        <v>12347</v>
      </c>
      <c r="K8" s="101">
        <f t="shared" si="1"/>
        <v>0</v>
      </c>
      <c r="L8" s="101">
        <f t="shared" si="1"/>
        <v>0</v>
      </c>
      <c r="M8" s="101">
        <f t="shared" si="1"/>
        <v>12347</v>
      </c>
      <c r="N8" s="131">
        <f>ROUND(R8*10.05,0)</f>
        <v>124087</v>
      </c>
      <c r="O8" s="102">
        <v>7132</v>
      </c>
      <c r="P8" s="101">
        <f t="shared" si="2"/>
        <v>0</v>
      </c>
      <c r="Q8" s="101">
        <f t="shared" si="2"/>
        <v>0</v>
      </c>
      <c r="R8" s="101">
        <f t="shared" si="2"/>
        <v>12347</v>
      </c>
    </row>
    <row r="9" spans="1:18" ht="16.5" customHeight="1" x14ac:dyDescent="0.25">
      <c r="A9" s="134" t="s">
        <v>190</v>
      </c>
      <c r="B9" s="135">
        <f t="shared" ref="B9:M9" si="5">SUM(B7:B8)</f>
        <v>88894</v>
      </c>
      <c r="C9" s="135">
        <f t="shared" si="5"/>
        <v>0</v>
      </c>
      <c r="D9" s="135">
        <f t="shared" si="5"/>
        <v>0</v>
      </c>
      <c r="E9" s="135">
        <f t="shared" si="5"/>
        <v>88894</v>
      </c>
      <c r="F9" s="135">
        <f t="shared" si="5"/>
        <v>88894</v>
      </c>
      <c r="G9" s="135">
        <f t="shared" si="5"/>
        <v>0</v>
      </c>
      <c r="H9" s="135">
        <f t="shared" si="5"/>
        <v>0</v>
      </c>
      <c r="I9" s="135">
        <f t="shared" si="5"/>
        <v>88894</v>
      </c>
      <c r="J9" s="135">
        <f t="shared" si="5"/>
        <v>88894</v>
      </c>
      <c r="K9" s="135">
        <f t="shared" si="5"/>
        <v>0</v>
      </c>
      <c r="L9" s="135">
        <f t="shared" si="5"/>
        <v>0</v>
      </c>
      <c r="M9" s="135">
        <f t="shared" si="5"/>
        <v>88894</v>
      </c>
      <c r="N9" s="135">
        <f>SUM(P9:R9)</f>
        <v>88894</v>
      </c>
      <c r="O9" s="135"/>
      <c r="P9" s="135">
        <f>SUM(P7:P8)</f>
        <v>0</v>
      </c>
      <c r="Q9" s="135">
        <f>SUM(Q7:Q8)</f>
        <v>0</v>
      </c>
      <c r="R9" s="135">
        <f>SUM(R7:R8)</f>
        <v>88894</v>
      </c>
    </row>
    <row r="10" spans="1:18" ht="15" customHeight="1" x14ac:dyDescent="0.25">
      <c r="A10" s="136" t="s">
        <v>191</v>
      </c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>
        <f>SUM(P10:R10)</f>
        <v>893385</v>
      </c>
      <c r="O10" s="135"/>
      <c r="P10" s="135">
        <f>ROUND(P9*5.74,0)</f>
        <v>0</v>
      </c>
      <c r="Q10" s="135">
        <f>ROUND(Q9*3.74,0)</f>
        <v>0</v>
      </c>
      <c r="R10" s="135">
        <f>ROUND(R9*10.05,0)</f>
        <v>893385</v>
      </c>
    </row>
    <row r="11" spans="1:18" ht="16.5" customHeight="1" x14ac:dyDescent="0.25">
      <c r="A11" s="137" t="s">
        <v>192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>
        <f>SUM(P11:R11)</f>
        <v>160809.29999999999</v>
      </c>
      <c r="O11" s="138"/>
      <c r="P11" s="138">
        <f>ROUND(P10*18%,2)</f>
        <v>0</v>
      </c>
      <c r="Q11" s="138">
        <f>ROUND(Q10*18%,2)</f>
        <v>0</v>
      </c>
      <c r="R11" s="138">
        <f>ROUND(R10*18%,2)</f>
        <v>160809.29999999999</v>
      </c>
    </row>
    <row r="12" spans="1:18" x14ac:dyDescent="0.25">
      <c r="A12" s="136" t="s">
        <v>193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>
        <f>SUM(P12:R12)</f>
        <v>1054194.3</v>
      </c>
      <c r="O12" s="135"/>
      <c r="P12" s="135">
        <f>SUM(P10:P11)</f>
        <v>0</v>
      </c>
      <c r="Q12" s="135">
        <f>SUM(Q10:Q11)</f>
        <v>0</v>
      </c>
      <c r="R12" s="135">
        <f>SUM(R10:R11)</f>
        <v>1054194.3</v>
      </c>
    </row>
    <row r="13" spans="1:18" ht="15.75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5">
        <v>60000000</v>
      </c>
      <c r="Q13" s="104"/>
      <c r="R13" s="104"/>
    </row>
    <row r="14" spans="1:18" ht="18.75" x14ac:dyDescent="0.25">
      <c r="A14" s="145" t="s">
        <v>194</v>
      </c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06">
        <f>P13-P12</f>
        <v>60000000</v>
      </c>
      <c r="R14" s="107"/>
    </row>
    <row r="15" spans="1:18" ht="21.75" customHeight="1" x14ac:dyDescent="0.25">
      <c r="A15" s="143" t="s">
        <v>201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</row>
    <row r="16" spans="1:18" ht="41.25" customHeight="1" x14ac:dyDescent="0.3">
      <c r="A16" s="140" t="s">
        <v>195</v>
      </c>
      <c r="B16" s="140"/>
      <c r="C16" s="140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9"/>
      <c r="P16" s="109"/>
      <c r="Q16" s="109"/>
      <c r="R16" s="109"/>
    </row>
    <row r="17" spans="1:18" ht="18.75" x14ac:dyDescent="0.3">
      <c r="A17" s="140" t="s">
        <v>6</v>
      </c>
      <c r="B17" s="140"/>
      <c r="C17" s="140"/>
      <c r="D17" s="108"/>
      <c r="E17" s="108"/>
      <c r="F17" s="108"/>
      <c r="G17" s="110"/>
      <c r="H17" s="141" t="s">
        <v>199</v>
      </c>
      <c r="I17" s="141"/>
      <c r="J17" s="110"/>
      <c r="K17" s="108"/>
      <c r="L17" s="108"/>
      <c r="M17" s="108"/>
      <c r="N17" s="108"/>
      <c r="O17" s="108"/>
      <c r="P17" s="109"/>
      <c r="Q17" s="109"/>
      <c r="R17" s="109"/>
    </row>
    <row r="18" spans="1:18" ht="15.75" x14ac:dyDescent="0.25">
      <c r="A18" s="103"/>
      <c r="B18" s="104"/>
      <c r="C18" s="104"/>
      <c r="D18" s="104"/>
      <c r="E18" s="104"/>
      <c r="F18" s="104"/>
      <c r="G18" s="104"/>
      <c r="H18" s="142"/>
      <c r="I18" s="142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18.75" customHeight="1" x14ac:dyDescent="0.3">
      <c r="A19" s="140" t="s">
        <v>196</v>
      </c>
      <c r="B19" s="140"/>
      <c r="C19" s="111"/>
      <c r="D19" s="111"/>
      <c r="E19" s="111"/>
      <c r="F19" s="111"/>
      <c r="G19" s="111"/>
      <c r="H19" s="153" t="s">
        <v>200</v>
      </c>
      <c r="I19" s="153"/>
      <c r="J19" s="153"/>
      <c r="K19" s="111"/>
      <c r="L19" s="111"/>
      <c r="M19" s="111"/>
      <c r="N19" s="111"/>
      <c r="O19" s="111"/>
      <c r="P19" s="111"/>
      <c r="Q19" s="111"/>
      <c r="R19" s="111"/>
    </row>
    <row r="20" spans="1:18" ht="15.75" x14ac:dyDescent="0.25">
      <c r="A20" s="103"/>
      <c r="B20" s="104"/>
      <c r="C20" s="104"/>
      <c r="D20" s="104"/>
      <c r="E20" s="104"/>
      <c r="F20" s="104"/>
      <c r="G20" s="104"/>
      <c r="H20" s="142"/>
      <c r="I20" s="142"/>
      <c r="J20" s="104"/>
      <c r="K20" s="104"/>
      <c r="L20" s="104"/>
      <c r="M20" s="104"/>
      <c r="N20" s="104"/>
      <c r="O20" s="104"/>
      <c r="P20" s="104"/>
      <c r="Q20" s="104"/>
      <c r="R20" s="104"/>
    </row>
    <row r="21" spans="1:18" ht="25.5" customHeight="1" x14ac:dyDescent="0.25">
      <c r="A21" s="107" t="s">
        <v>197</v>
      </c>
      <c r="B21" s="109"/>
      <c r="C21" s="109"/>
      <c r="D21" s="109"/>
      <c r="E21" s="109"/>
      <c r="F21" s="109"/>
      <c r="G21" s="109"/>
      <c r="H21" s="144" t="s">
        <v>198</v>
      </c>
      <c r="I21" s="144"/>
      <c r="J21" s="109"/>
      <c r="K21" s="109"/>
      <c r="L21" s="109"/>
      <c r="M21" s="109"/>
      <c r="N21" s="109"/>
      <c r="O21" s="109"/>
      <c r="P21" s="109"/>
      <c r="Q21" s="109"/>
      <c r="R21" s="109"/>
    </row>
  </sheetData>
  <mergeCells count="20">
    <mergeCell ref="H21:I21"/>
    <mergeCell ref="H20:I20"/>
    <mergeCell ref="A14:P14"/>
    <mergeCell ref="A16:C16"/>
    <mergeCell ref="A1:R1"/>
    <mergeCell ref="A2:R2"/>
    <mergeCell ref="A3:P3"/>
    <mergeCell ref="A4:A5"/>
    <mergeCell ref="B4:E4"/>
    <mergeCell ref="F4:I4"/>
    <mergeCell ref="J4:M4"/>
    <mergeCell ref="N4:N5"/>
    <mergeCell ref="O4:O5"/>
    <mergeCell ref="P4:R4"/>
    <mergeCell ref="H19:J19"/>
    <mergeCell ref="A17:C17"/>
    <mergeCell ref="H17:I17"/>
    <mergeCell ref="H18:I18"/>
    <mergeCell ref="A19:B19"/>
    <mergeCell ref="A15:R15"/>
  </mergeCells>
  <pageMargins left="0.25" right="0.25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4" zoomScaleNormal="100" workbookViewId="0">
      <selection activeCell="G9" sqref="G9"/>
    </sheetView>
  </sheetViews>
  <sheetFormatPr defaultRowHeight="15" x14ac:dyDescent="0.25"/>
  <cols>
    <col min="2" max="2" width="8" customWidth="1"/>
    <col min="3" max="3" width="16.85546875" customWidth="1"/>
    <col min="5" max="5" width="11.5703125" customWidth="1"/>
    <col min="6" max="6" width="16.42578125" customWidth="1"/>
    <col min="7" max="7" width="16" customWidth="1"/>
  </cols>
  <sheetData>
    <row r="1" spans="1:7" ht="15.75" x14ac:dyDescent="0.25">
      <c r="A1" s="112"/>
      <c r="B1" s="112"/>
      <c r="C1" s="112"/>
      <c r="D1" s="112"/>
      <c r="E1" s="112"/>
      <c r="F1" s="112"/>
      <c r="G1" s="113"/>
    </row>
    <row r="2" spans="1:7" ht="15.75" x14ac:dyDescent="0.25">
      <c r="A2" s="112"/>
      <c r="B2" s="112"/>
      <c r="C2" s="112"/>
      <c r="D2" s="112"/>
      <c r="E2" s="112"/>
      <c r="F2" s="112"/>
      <c r="G2" s="113"/>
    </row>
    <row r="3" spans="1:7" ht="15.75" customHeight="1" x14ac:dyDescent="0.25">
      <c r="A3" s="154" t="s">
        <v>222</v>
      </c>
      <c r="B3" s="154"/>
      <c r="C3" s="154"/>
      <c r="D3" s="154"/>
      <c r="E3" s="154"/>
      <c r="F3" s="154"/>
      <c r="G3" s="154"/>
    </row>
    <row r="4" spans="1:7" ht="18.75" customHeight="1" x14ac:dyDescent="0.25">
      <c r="A4" s="154"/>
      <c r="B4" s="154"/>
      <c r="C4" s="154"/>
      <c r="D4" s="154"/>
      <c r="E4" s="154"/>
      <c r="F4" s="154"/>
      <c r="G4" s="154"/>
    </row>
    <row r="5" spans="1:7" ht="98.25" customHeight="1" x14ac:dyDescent="0.25">
      <c r="A5" s="154" t="s">
        <v>223</v>
      </c>
      <c r="B5" s="154"/>
      <c r="C5" s="154"/>
      <c r="D5" s="154"/>
      <c r="E5" s="154"/>
      <c r="F5" s="154"/>
      <c r="G5" s="154"/>
    </row>
    <row r="6" spans="1:7" ht="18.75" x14ac:dyDescent="0.3">
      <c r="A6" s="168" t="s">
        <v>204</v>
      </c>
      <c r="B6" s="168"/>
      <c r="C6" s="168"/>
      <c r="D6" s="168"/>
      <c r="E6" s="168"/>
      <c r="F6" s="168"/>
      <c r="G6" s="168"/>
    </row>
    <row r="7" spans="1:7" ht="15.75" x14ac:dyDescent="0.25">
      <c r="A7" s="169"/>
      <c r="B7" s="169"/>
      <c r="C7" s="169"/>
      <c r="D7" s="169"/>
      <c r="E7" s="169"/>
      <c r="F7" s="169"/>
      <c r="G7" s="169"/>
    </row>
    <row r="8" spans="1:7" ht="15.75" x14ac:dyDescent="0.25">
      <c r="A8" s="133" t="s">
        <v>205</v>
      </c>
      <c r="B8" s="133"/>
      <c r="C8" s="133"/>
      <c r="D8" s="133"/>
      <c r="E8" s="133"/>
      <c r="F8" s="114"/>
      <c r="G8" s="114"/>
    </row>
    <row r="9" spans="1:7" ht="15.75" x14ac:dyDescent="0.25">
      <c r="A9" s="115"/>
      <c r="B9" s="115"/>
      <c r="C9" s="115"/>
      <c r="D9" s="115"/>
      <c r="E9" s="115"/>
      <c r="F9" s="115"/>
      <c r="G9" s="115"/>
    </row>
    <row r="10" spans="1:7" ht="15.75" x14ac:dyDescent="0.25">
      <c r="A10" s="115"/>
      <c r="B10" s="115"/>
      <c r="C10" s="115"/>
      <c r="D10" s="115"/>
      <c r="E10" s="115"/>
      <c r="F10" s="116"/>
      <c r="G10" s="117" t="s">
        <v>206</v>
      </c>
    </row>
    <row r="11" spans="1:7" x14ac:dyDescent="0.25">
      <c r="A11" s="170" t="s">
        <v>207</v>
      </c>
      <c r="B11" s="171"/>
      <c r="C11" s="174" t="s">
        <v>208</v>
      </c>
      <c r="D11" s="170" t="s">
        <v>209</v>
      </c>
      <c r="E11" s="171"/>
      <c r="F11" s="174" t="s">
        <v>210</v>
      </c>
      <c r="G11" s="174" t="s">
        <v>211</v>
      </c>
    </row>
    <row r="12" spans="1:7" x14ac:dyDescent="0.25">
      <c r="A12" s="172"/>
      <c r="B12" s="173"/>
      <c r="C12" s="175"/>
      <c r="D12" s="172"/>
      <c r="E12" s="173"/>
      <c r="F12" s="175"/>
      <c r="G12" s="175"/>
    </row>
    <row r="13" spans="1:7" x14ac:dyDescent="0.25">
      <c r="A13" s="172"/>
      <c r="B13" s="173"/>
      <c r="C13" s="175"/>
      <c r="D13" s="172"/>
      <c r="E13" s="173"/>
      <c r="F13" s="175"/>
      <c r="G13" s="176"/>
    </row>
    <row r="14" spans="1:7" x14ac:dyDescent="0.25">
      <c r="A14" s="172"/>
      <c r="B14" s="173"/>
      <c r="C14" s="175"/>
      <c r="D14" s="172"/>
      <c r="E14" s="173"/>
      <c r="F14" s="175"/>
      <c r="G14" s="163" t="s">
        <v>212</v>
      </c>
    </row>
    <row r="15" spans="1:7" x14ac:dyDescent="0.25">
      <c r="A15" s="172"/>
      <c r="B15" s="173"/>
      <c r="C15" s="175"/>
      <c r="D15" s="172"/>
      <c r="E15" s="173"/>
      <c r="F15" s="175"/>
      <c r="G15" s="164"/>
    </row>
    <row r="16" spans="1:7" x14ac:dyDescent="0.25">
      <c r="A16" s="172"/>
      <c r="B16" s="173"/>
      <c r="C16" s="175"/>
      <c r="D16" s="172"/>
      <c r="E16" s="173"/>
      <c r="F16" s="175"/>
      <c r="G16" s="164"/>
    </row>
    <row r="17" spans="1:15" x14ac:dyDescent="0.25">
      <c r="A17" s="172"/>
      <c r="B17" s="173"/>
      <c r="C17" s="176"/>
      <c r="D17" s="172"/>
      <c r="E17" s="173"/>
      <c r="F17" s="176"/>
      <c r="G17" s="165"/>
    </row>
    <row r="18" spans="1:15" ht="15.75" x14ac:dyDescent="0.25">
      <c r="A18" s="166">
        <v>1</v>
      </c>
      <c r="B18" s="167"/>
      <c r="C18" s="118">
        <v>2</v>
      </c>
      <c r="D18" s="166">
        <v>3</v>
      </c>
      <c r="E18" s="167"/>
      <c r="F18" s="118">
        <v>4</v>
      </c>
      <c r="G18" s="119">
        <v>5</v>
      </c>
    </row>
    <row r="19" spans="1:15" ht="15.75" x14ac:dyDescent="0.25">
      <c r="A19" s="177" t="s">
        <v>213</v>
      </c>
      <c r="B19" s="178"/>
      <c r="C19" s="120">
        <v>88894</v>
      </c>
      <c r="D19" s="155">
        <v>893385</v>
      </c>
      <c r="E19" s="156"/>
      <c r="F19" s="120">
        <f>G19</f>
        <v>893385</v>
      </c>
      <c r="G19" s="121">
        <f>СМР!R10</f>
        <v>893385</v>
      </c>
    </row>
    <row r="20" spans="1:15" ht="15.75" x14ac:dyDescent="0.25">
      <c r="A20" s="179" t="s">
        <v>193</v>
      </c>
      <c r="B20" s="179"/>
      <c r="C20" s="122">
        <f>SUM(C19:C19)</f>
        <v>88894</v>
      </c>
      <c r="D20" s="155">
        <f>SUM(D19:D19)</f>
        <v>893385</v>
      </c>
      <c r="E20" s="156"/>
      <c r="F20" s="120">
        <f>G20</f>
        <v>893385</v>
      </c>
      <c r="G20" s="121">
        <f>SUM(G19:G19)</f>
        <v>893385</v>
      </c>
    </row>
    <row r="21" spans="1:15" ht="15.75" x14ac:dyDescent="0.25">
      <c r="A21" s="157" t="s">
        <v>214</v>
      </c>
      <c r="B21" s="158"/>
      <c r="C21" s="123"/>
      <c r="D21" s="155"/>
      <c r="E21" s="156"/>
      <c r="F21" s="120">
        <f>G21</f>
        <v>160809.29999999999</v>
      </c>
      <c r="G21" s="121">
        <f>СМР!N11</f>
        <v>160809.29999999999</v>
      </c>
    </row>
    <row r="22" spans="1:15" ht="15.75" x14ac:dyDescent="0.25">
      <c r="A22" s="159" t="s">
        <v>215</v>
      </c>
      <c r="B22" s="159"/>
      <c r="C22" s="124"/>
      <c r="D22" s="160"/>
      <c r="E22" s="160"/>
      <c r="F22" s="121">
        <f t="shared" ref="F22" si="0">G22</f>
        <v>1054194.3</v>
      </c>
      <c r="G22" s="121">
        <f>SUM(G20:G21)</f>
        <v>1054194.3</v>
      </c>
    </row>
    <row r="23" spans="1:15" ht="15.75" x14ac:dyDescent="0.25">
      <c r="A23" s="125"/>
      <c r="B23" s="125"/>
      <c r="C23" s="125"/>
      <c r="D23" s="125"/>
      <c r="E23" s="125"/>
      <c r="F23" s="125"/>
      <c r="G23" s="125"/>
    </row>
    <row r="24" spans="1:15" ht="18.75" x14ac:dyDescent="0.3">
      <c r="A24" s="126" t="s">
        <v>216</v>
      </c>
      <c r="B24" s="126"/>
      <c r="C24" s="126"/>
      <c r="D24" s="126"/>
      <c r="E24" s="126"/>
      <c r="F24" s="126"/>
      <c r="G24" s="126"/>
    </row>
    <row r="25" spans="1:15" ht="58.5" customHeight="1" x14ac:dyDescent="0.25">
      <c r="A25" s="143" t="s">
        <v>221</v>
      </c>
      <c r="B25" s="143"/>
      <c r="C25" s="143"/>
      <c r="D25" s="143"/>
      <c r="E25" s="143"/>
      <c r="F25" s="143"/>
      <c r="G25" s="143"/>
      <c r="H25" s="130"/>
      <c r="I25" s="130"/>
      <c r="J25" s="130"/>
      <c r="K25" s="130"/>
      <c r="L25" s="130"/>
      <c r="M25" s="130"/>
      <c r="N25" s="130"/>
      <c r="O25" s="130"/>
    </row>
    <row r="26" spans="1:15" ht="18.75" x14ac:dyDescent="0.3">
      <c r="A26" s="127"/>
      <c r="B26" s="112"/>
      <c r="C26" s="112"/>
      <c r="D26" s="112"/>
      <c r="E26" s="112"/>
      <c r="F26" s="112"/>
      <c r="G26" s="112"/>
    </row>
    <row r="27" spans="1:15" ht="18.75" x14ac:dyDescent="0.3">
      <c r="A27" s="140" t="s">
        <v>195</v>
      </c>
      <c r="B27" s="140"/>
      <c r="C27" s="140"/>
      <c r="D27" s="140"/>
      <c r="E27" s="108"/>
      <c r="F27" s="108"/>
      <c r="G27" s="108"/>
    </row>
    <row r="28" spans="1:15" ht="18.75" x14ac:dyDescent="0.3">
      <c r="A28" s="140" t="s">
        <v>6</v>
      </c>
      <c r="B28" s="140"/>
      <c r="C28" s="140"/>
      <c r="D28" s="140"/>
      <c r="E28" s="108"/>
      <c r="F28" s="161" t="s">
        <v>217</v>
      </c>
      <c r="G28" s="161"/>
    </row>
    <row r="29" spans="1:15" ht="18.75" x14ac:dyDescent="0.3">
      <c r="A29" s="103"/>
      <c r="B29" s="104"/>
      <c r="C29" s="104"/>
      <c r="D29" s="104"/>
      <c r="E29" s="104"/>
      <c r="F29" s="132"/>
      <c r="G29" s="128"/>
    </row>
    <row r="30" spans="1:15" ht="18.75" x14ac:dyDescent="0.3">
      <c r="A30" s="140" t="s">
        <v>196</v>
      </c>
      <c r="B30" s="140"/>
      <c r="C30" s="140"/>
      <c r="D30" s="140"/>
      <c r="E30" s="111"/>
      <c r="F30" s="161" t="s">
        <v>218</v>
      </c>
      <c r="G30" s="161"/>
    </row>
    <row r="31" spans="1:15" x14ac:dyDescent="0.25">
      <c r="A31" s="112"/>
      <c r="B31" s="112"/>
      <c r="C31" s="112"/>
      <c r="D31" s="112"/>
      <c r="E31" s="112"/>
      <c r="F31" s="129"/>
      <c r="G31" s="129"/>
    </row>
    <row r="32" spans="1:15" ht="18.75" x14ac:dyDescent="0.3">
      <c r="A32" s="127" t="s">
        <v>197</v>
      </c>
      <c r="B32" s="127"/>
      <c r="C32" s="127"/>
      <c r="D32" s="127"/>
      <c r="E32" s="127"/>
      <c r="F32" s="162" t="s">
        <v>219</v>
      </c>
      <c r="G32" s="162"/>
    </row>
    <row r="33" spans="1:7" x14ac:dyDescent="0.25">
      <c r="A33" s="112"/>
      <c r="B33" s="112"/>
      <c r="C33" s="112"/>
      <c r="D33" s="112"/>
      <c r="E33" s="112"/>
      <c r="F33" s="112"/>
      <c r="G33" s="112"/>
    </row>
  </sheetData>
  <mergeCells count="27">
    <mergeCell ref="F32:G32"/>
    <mergeCell ref="G14:G17"/>
    <mergeCell ref="A18:B18"/>
    <mergeCell ref="D18:E18"/>
    <mergeCell ref="A5:G5"/>
    <mergeCell ref="A6:G6"/>
    <mergeCell ref="A7:G7"/>
    <mergeCell ref="A11:B17"/>
    <mergeCell ref="C11:C17"/>
    <mergeCell ref="D11:E17"/>
    <mergeCell ref="F11:F17"/>
    <mergeCell ref="G11:G13"/>
    <mergeCell ref="A19:B19"/>
    <mergeCell ref="D19:E19"/>
    <mergeCell ref="A20:B20"/>
    <mergeCell ref="A3:G4"/>
    <mergeCell ref="D20:E20"/>
    <mergeCell ref="A21:B21"/>
    <mergeCell ref="D21:E21"/>
    <mergeCell ref="A30:D30"/>
    <mergeCell ref="A22:B22"/>
    <mergeCell ref="D22:E22"/>
    <mergeCell ref="A25:G25"/>
    <mergeCell ref="A27:D27"/>
    <mergeCell ref="A28:D28"/>
    <mergeCell ref="F30:G30"/>
    <mergeCell ref="F28:G2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44"/>
  <sheetViews>
    <sheetView topLeftCell="A7" workbookViewId="0">
      <selection activeCell="B12" sqref="B12"/>
    </sheetView>
  </sheetViews>
  <sheetFormatPr defaultRowHeight="15" x14ac:dyDescent="0.25"/>
  <cols>
    <col min="2" max="2" width="21.28515625" customWidth="1"/>
    <col min="3" max="3" width="46.5703125" customWidth="1"/>
  </cols>
  <sheetData>
    <row r="1" spans="1:12" x14ac:dyDescent="0.25">
      <c r="A1" s="2" t="s">
        <v>0</v>
      </c>
      <c r="B1" s="3"/>
      <c r="C1" s="1"/>
      <c r="D1" s="1"/>
      <c r="E1" s="1"/>
      <c r="F1" s="1"/>
      <c r="G1" s="1"/>
      <c r="H1" s="1"/>
      <c r="I1" s="2" t="s">
        <v>1</v>
      </c>
      <c r="J1" s="1"/>
      <c r="K1" s="1"/>
      <c r="L1" s="1"/>
    </row>
    <row r="2" spans="1:12" x14ac:dyDescent="0.25">
      <c r="A2" s="8"/>
      <c r="B2" s="3"/>
      <c r="C2" s="1"/>
      <c r="D2" s="1"/>
      <c r="E2" s="1"/>
      <c r="F2" s="1"/>
      <c r="G2" s="1"/>
      <c r="H2" s="1"/>
      <c r="I2" s="8"/>
      <c r="J2" s="1"/>
      <c r="K2" s="1"/>
      <c r="L2" s="1"/>
    </row>
    <row r="3" spans="1:12" x14ac:dyDescent="0.25">
      <c r="A3" s="8"/>
      <c r="B3" s="3"/>
      <c r="C3" s="1"/>
      <c r="D3" s="1"/>
      <c r="E3" s="1"/>
      <c r="F3" s="1"/>
      <c r="G3" s="1"/>
      <c r="H3" s="1"/>
      <c r="I3" s="8"/>
      <c r="J3" s="1"/>
      <c r="K3" s="1"/>
      <c r="L3" s="1"/>
    </row>
    <row r="4" spans="1:12" x14ac:dyDescent="0.25">
      <c r="A4" s="8" t="s">
        <v>2</v>
      </c>
      <c r="B4" s="3"/>
      <c r="C4" s="1"/>
      <c r="D4" s="1"/>
      <c r="E4" s="1"/>
      <c r="F4" s="1"/>
      <c r="G4" s="1"/>
      <c r="H4" s="1"/>
      <c r="I4" s="8" t="s">
        <v>3</v>
      </c>
      <c r="J4" s="1"/>
      <c r="K4" s="1"/>
      <c r="L4" s="1"/>
    </row>
    <row r="5" spans="1:12" x14ac:dyDescent="0.25">
      <c r="A5" s="9" t="s">
        <v>4</v>
      </c>
      <c r="B5" s="3"/>
      <c r="C5" s="1"/>
      <c r="D5" s="1"/>
      <c r="E5" s="1"/>
      <c r="F5" s="1"/>
      <c r="G5" s="1"/>
      <c r="H5" s="1"/>
      <c r="I5" s="9" t="s">
        <v>5</v>
      </c>
      <c r="J5" s="1"/>
      <c r="K5" s="1"/>
      <c r="L5" s="1"/>
    </row>
    <row r="6" spans="1:12" x14ac:dyDescent="0.25">
      <c r="A6" s="4"/>
      <c r="B6" s="3"/>
      <c r="C6" s="6"/>
      <c r="D6" s="10" t="s">
        <v>6</v>
      </c>
      <c r="E6" s="6"/>
      <c r="F6" s="11"/>
      <c r="G6" s="11"/>
      <c r="H6" s="11"/>
      <c r="I6" s="1"/>
      <c r="J6" s="1"/>
      <c r="K6" s="1"/>
      <c r="L6" s="1"/>
    </row>
    <row r="7" spans="1:12" x14ac:dyDescent="0.25">
      <c r="A7" s="4"/>
      <c r="B7" s="12"/>
      <c r="C7" s="13"/>
      <c r="D7" s="14" t="s">
        <v>7</v>
      </c>
      <c r="E7" s="15"/>
      <c r="F7" s="16"/>
      <c r="G7" s="17"/>
      <c r="H7" s="1"/>
      <c r="I7" s="1"/>
      <c r="J7" s="1"/>
      <c r="K7" s="1"/>
      <c r="L7" s="1"/>
    </row>
    <row r="8" spans="1:12" x14ac:dyDescent="0.25">
      <c r="A8" s="4"/>
      <c r="B8" s="18"/>
      <c r="C8" s="6"/>
      <c r="D8" s="6"/>
      <c r="E8" s="6"/>
      <c r="F8" s="1"/>
      <c r="G8" s="1"/>
      <c r="H8" s="1"/>
      <c r="I8" s="1"/>
      <c r="J8" s="1"/>
      <c r="K8" s="1"/>
      <c r="L8" s="1"/>
    </row>
    <row r="9" spans="1:12" ht="15.75" x14ac:dyDescent="0.25">
      <c r="A9" s="4"/>
      <c r="B9" s="18"/>
      <c r="C9" s="6"/>
      <c r="D9" s="19" t="s">
        <v>8</v>
      </c>
      <c r="E9" s="1"/>
      <c r="F9" s="20"/>
      <c r="G9" s="20"/>
      <c r="H9" s="1"/>
      <c r="I9" s="1"/>
      <c r="J9" s="1"/>
      <c r="K9" s="1"/>
      <c r="L9" s="1"/>
    </row>
    <row r="10" spans="1:12" x14ac:dyDescent="0.25">
      <c r="A10" s="4"/>
      <c r="B10" s="18"/>
      <c r="C10" s="6"/>
      <c r="D10" s="21" t="s">
        <v>9</v>
      </c>
      <c r="E10" s="1"/>
      <c r="F10" s="22"/>
      <c r="G10" s="22"/>
      <c r="H10" s="1"/>
      <c r="I10" s="1"/>
      <c r="J10" s="1"/>
      <c r="K10" s="1"/>
      <c r="L10" s="1"/>
    </row>
    <row r="11" spans="1:12" x14ac:dyDescent="0.25">
      <c r="A11" s="4"/>
      <c r="B11" s="18"/>
      <c r="C11" s="6"/>
      <c r="D11" s="6"/>
      <c r="E11" s="6"/>
      <c r="F11" s="1"/>
      <c r="G11" s="1"/>
      <c r="H11" s="1"/>
      <c r="I11" s="1"/>
      <c r="J11" s="1"/>
      <c r="K11" s="1"/>
      <c r="L11" s="1"/>
    </row>
    <row r="12" spans="1:12" x14ac:dyDescent="0.25">
      <c r="A12" s="23" t="s">
        <v>10</v>
      </c>
      <c r="B12" s="24" t="s">
        <v>11</v>
      </c>
      <c r="C12" s="25"/>
      <c r="D12" s="10"/>
      <c r="E12" s="26"/>
      <c r="F12" s="25"/>
      <c r="G12" s="25"/>
      <c r="H12" s="1"/>
      <c r="I12" s="1"/>
      <c r="J12" s="1"/>
      <c r="K12" s="1"/>
      <c r="L12" s="1"/>
    </row>
    <row r="13" spans="1:12" x14ac:dyDescent="0.25">
      <c r="A13" s="4"/>
      <c r="B13" s="27"/>
      <c r="C13" s="13"/>
      <c r="D13" s="14" t="s">
        <v>12</v>
      </c>
      <c r="E13" s="1"/>
      <c r="F13" s="28"/>
      <c r="G13" s="28"/>
      <c r="H13" s="13"/>
      <c r="I13" s="17"/>
      <c r="J13" s="1"/>
      <c r="K13" s="1"/>
      <c r="L13" s="1"/>
    </row>
    <row r="14" spans="1:12" x14ac:dyDescent="0.25">
      <c r="A14" s="29"/>
      <c r="B14" s="30"/>
      <c r="C14" s="6"/>
      <c r="D14" s="6"/>
      <c r="E14" s="6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24" t="s">
        <v>13</v>
      </c>
      <c r="C15" s="31"/>
      <c r="D15" s="17"/>
      <c r="E15" s="17"/>
      <c r="F15" s="32"/>
      <c r="G15" s="33"/>
      <c r="H15" s="34"/>
      <c r="I15" s="1"/>
      <c r="J15" s="1"/>
      <c r="K15" s="1"/>
      <c r="L15" s="1"/>
    </row>
    <row r="16" spans="1:12" x14ac:dyDescent="0.25">
      <c r="A16" s="10"/>
      <c r="B16" s="24" t="s">
        <v>14</v>
      </c>
      <c r="C16" s="35"/>
      <c r="D16" s="180" t="s">
        <v>15</v>
      </c>
      <c r="E16" s="181"/>
      <c r="F16" s="33" t="s">
        <v>16</v>
      </c>
      <c r="G16" s="33"/>
      <c r="H16" s="34"/>
      <c r="I16" s="25"/>
      <c r="J16" s="25"/>
      <c r="K16" s="25"/>
      <c r="L16" s="25"/>
    </row>
    <row r="17" spans="1:12" x14ac:dyDescent="0.25">
      <c r="A17" s="10"/>
      <c r="B17" s="24" t="s">
        <v>17</v>
      </c>
      <c r="C17" s="35"/>
      <c r="D17" s="180" t="s">
        <v>18</v>
      </c>
      <c r="E17" s="181"/>
      <c r="F17" s="33" t="s">
        <v>16</v>
      </c>
      <c r="G17" s="33"/>
      <c r="H17" s="34"/>
      <c r="I17" s="25"/>
      <c r="J17" s="25"/>
      <c r="K17" s="25"/>
      <c r="L17" s="25"/>
    </row>
    <row r="18" spans="1:12" x14ac:dyDescent="0.25">
      <c r="A18" s="10"/>
      <c r="B18" s="24" t="s">
        <v>19</v>
      </c>
      <c r="C18" s="35"/>
      <c r="D18" s="180" t="s">
        <v>20</v>
      </c>
      <c r="E18" s="181"/>
      <c r="F18" s="33" t="s">
        <v>21</v>
      </c>
      <c r="G18" s="33"/>
      <c r="H18" s="34"/>
      <c r="I18" s="25"/>
      <c r="J18" s="25"/>
      <c r="K18" s="25"/>
      <c r="L18" s="25"/>
    </row>
    <row r="19" spans="1:12" x14ac:dyDescent="0.25">
      <c r="A19" s="1"/>
      <c r="B19" s="42" t="s">
        <v>22</v>
      </c>
      <c r="C19" s="1"/>
      <c r="D19" s="6"/>
      <c r="E19" s="6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36"/>
      <c r="C20" s="4"/>
      <c r="D20" s="22"/>
      <c r="E20" s="6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3"/>
      <c r="C21" s="1"/>
      <c r="D21" s="1"/>
      <c r="E21" s="6"/>
      <c r="F21" s="1"/>
      <c r="G21" s="1"/>
      <c r="H21" s="1"/>
      <c r="I21" s="1"/>
      <c r="J21" s="1"/>
      <c r="K21" s="1"/>
      <c r="L21" s="1"/>
    </row>
    <row r="22" spans="1:12" x14ac:dyDescent="0.25">
      <c r="A22" s="191" t="s">
        <v>23</v>
      </c>
      <c r="B22" s="192" t="s">
        <v>24</v>
      </c>
      <c r="C22" s="191" t="s">
        <v>25</v>
      </c>
      <c r="D22" s="191" t="s">
        <v>26</v>
      </c>
      <c r="E22" s="191" t="s">
        <v>27</v>
      </c>
      <c r="F22" s="191"/>
      <c r="G22" s="191" t="s">
        <v>28</v>
      </c>
      <c r="H22" s="191"/>
      <c r="I22" s="191"/>
      <c r="J22" s="191" t="s">
        <v>29</v>
      </c>
      <c r="K22" s="191"/>
      <c r="L22" s="38"/>
    </row>
    <row r="23" spans="1:12" ht="36" x14ac:dyDescent="0.25">
      <c r="A23" s="191"/>
      <c r="B23" s="192"/>
      <c r="C23" s="191"/>
      <c r="D23" s="191"/>
      <c r="E23" s="37" t="s">
        <v>30</v>
      </c>
      <c r="F23" s="37" t="s">
        <v>31</v>
      </c>
      <c r="G23" s="191" t="s">
        <v>32</v>
      </c>
      <c r="H23" s="191" t="s">
        <v>33</v>
      </c>
      <c r="I23" s="37" t="s">
        <v>34</v>
      </c>
      <c r="J23" s="191"/>
      <c r="K23" s="191"/>
      <c r="L23" s="38"/>
    </row>
    <row r="24" spans="1:12" ht="36" x14ac:dyDescent="0.25">
      <c r="A24" s="191"/>
      <c r="B24" s="192"/>
      <c r="C24" s="191"/>
      <c r="D24" s="191"/>
      <c r="E24" s="37" t="s">
        <v>33</v>
      </c>
      <c r="F24" s="37" t="s">
        <v>35</v>
      </c>
      <c r="G24" s="191"/>
      <c r="H24" s="191"/>
      <c r="I24" s="37" t="s">
        <v>35</v>
      </c>
      <c r="J24" s="37" t="s">
        <v>36</v>
      </c>
      <c r="K24" s="37" t="s">
        <v>30</v>
      </c>
      <c r="L24" s="38"/>
    </row>
    <row r="25" spans="1:12" x14ac:dyDescent="0.25">
      <c r="A25" s="39">
        <v>1</v>
      </c>
      <c r="B25" s="40">
        <v>2</v>
      </c>
      <c r="C25" s="37">
        <v>3</v>
      </c>
      <c r="D25" s="37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7"/>
    </row>
    <row r="26" spans="1:12" x14ac:dyDescent="0.25">
      <c r="A26" s="190" t="s">
        <v>37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"/>
    </row>
    <row r="27" spans="1:12" ht="93.75" customHeight="1" x14ac:dyDescent="0.25">
      <c r="A27" s="43">
        <v>1</v>
      </c>
      <c r="B27" s="44" t="s">
        <v>38</v>
      </c>
      <c r="C27" s="45" t="s">
        <v>39</v>
      </c>
      <c r="D27" s="43">
        <v>21</v>
      </c>
      <c r="E27" s="46" t="s">
        <v>40</v>
      </c>
      <c r="F27" s="46"/>
      <c r="G27" s="47">
        <v>35</v>
      </c>
      <c r="H27" s="47">
        <v>35</v>
      </c>
      <c r="I27" s="46"/>
      <c r="J27" s="47">
        <v>9.1999999999999998E-2</v>
      </c>
      <c r="K27" s="47">
        <v>1.93</v>
      </c>
      <c r="L27" s="1"/>
    </row>
    <row r="28" spans="1:12" ht="44.25" customHeight="1" x14ac:dyDescent="0.25">
      <c r="A28" s="43">
        <v>2</v>
      </c>
      <c r="B28" s="44" t="s">
        <v>41</v>
      </c>
      <c r="C28" s="45" t="s">
        <v>42</v>
      </c>
      <c r="D28" s="43">
        <v>5</v>
      </c>
      <c r="E28" s="46" t="s">
        <v>43</v>
      </c>
      <c r="F28" s="46"/>
      <c r="G28" s="47">
        <v>31</v>
      </c>
      <c r="H28" s="47">
        <v>31</v>
      </c>
      <c r="I28" s="46"/>
      <c r="J28" s="47">
        <v>0.34499999999999997</v>
      </c>
      <c r="K28" s="47">
        <v>1.73</v>
      </c>
      <c r="L28" s="1"/>
    </row>
    <row r="29" spans="1:12" ht="55.5" customHeight="1" x14ac:dyDescent="0.25">
      <c r="A29" s="43">
        <v>3</v>
      </c>
      <c r="B29" s="44" t="s">
        <v>44</v>
      </c>
      <c r="C29" s="45" t="s">
        <v>45</v>
      </c>
      <c r="D29" s="43">
        <v>0.12</v>
      </c>
      <c r="E29" s="46" t="s">
        <v>46</v>
      </c>
      <c r="F29" s="46"/>
      <c r="G29" s="47">
        <v>8</v>
      </c>
      <c r="H29" s="47">
        <v>8</v>
      </c>
      <c r="I29" s="46"/>
      <c r="J29" s="47">
        <v>3.68</v>
      </c>
      <c r="K29" s="47">
        <v>0.44</v>
      </c>
      <c r="L29" s="1"/>
    </row>
    <row r="30" spans="1:12" ht="68.25" customHeight="1" x14ac:dyDescent="0.25">
      <c r="A30" s="43">
        <v>4</v>
      </c>
      <c r="B30" s="44" t="s">
        <v>47</v>
      </c>
      <c r="C30" s="45" t="s">
        <v>48</v>
      </c>
      <c r="D30" s="43">
        <v>2</v>
      </c>
      <c r="E30" s="46" t="s">
        <v>49</v>
      </c>
      <c r="F30" s="46"/>
      <c r="G30" s="47">
        <v>12</v>
      </c>
      <c r="H30" s="47">
        <v>12</v>
      </c>
      <c r="I30" s="46"/>
      <c r="J30" s="47">
        <v>0.46</v>
      </c>
      <c r="K30" s="47">
        <v>0.92</v>
      </c>
      <c r="L30" s="1"/>
    </row>
    <row r="31" spans="1:12" ht="68.25" customHeight="1" x14ac:dyDescent="0.25">
      <c r="A31" s="43">
        <v>5</v>
      </c>
      <c r="B31" s="44" t="s">
        <v>50</v>
      </c>
      <c r="C31" s="45" t="s">
        <v>51</v>
      </c>
      <c r="D31" s="43">
        <v>4</v>
      </c>
      <c r="E31" s="46" t="s">
        <v>52</v>
      </c>
      <c r="F31" s="46"/>
      <c r="G31" s="47">
        <v>18</v>
      </c>
      <c r="H31" s="47">
        <v>18</v>
      </c>
      <c r="I31" s="46"/>
      <c r="J31" s="47">
        <v>0.34499999999999997</v>
      </c>
      <c r="K31" s="47">
        <v>1.38</v>
      </c>
      <c r="L31" s="1"/>
    </row>
    <row r="32" spans="1:12" ht="80.25" customHeight="1" x14ac:dyDescent="0.25">
      <c r="A32" s="43">
        <v>6</v>
      </c>
      <c r="B32" s="44" t="s">
        <v>53</v>
      </c>
      <c r="C32" s="45" t="s">
        <v>54</v>
      </c>
      <c r="D32" s="43">
        <v>1</v>
      </c>
      <c r="E32" s="46" t="s">
        <v>55</v>
      </c>
      <c r="F32" s="46"/>
      <c r="G32" s="47">
        <v>1663</v>
      </c>
      <c r="H32" s="47">
        <v>1663</v>
      </c>
      <c r="I32" s="46"/>
      <c r="J32" s="47">
        <v>82.11</v>
      </c>
      <c r="K32" s="47">
        <v>82.11</v>
      </c>
      <c r="L32" s="1"/>
    </row>
    <row r="33" spans="1:11" ht="67.5" customHeight="1" x14ac:dyDescent="0.25">
      <c r="A33" s="43">
        <v>7</v>
      </c>
      <c r="B33" s="44" t="s">
        <v>56</v>
      </c>
      <c r="C33" s="45" t="s">
        <v>57</v>
      </c>
      <c r="D33" s="43">
        <v>1</v>
      </c>
      <c r="E33" s="46" t="s">
        <v>58</v>
      </c>
      <c r="F33" s="46"/>
      <c r="G33" s="47">
        <v>2074</v>
      </c>
      <c r="H33" s="47">
        <v>2074</v>
      </c>
      <c r="I33" s="46"/>
      <c r="J33" s="47">
        <v>90.39</v>
      </c>
      <c r="K33" s="47">
        <v>90.39</v>
      </c>
    </row>
    <row r="34" spans="1:11" ht="68.25" customHeight="1" x14ac:dyDescent="0.25">
      <c r="A34" s="43">
        <v>8</v>
      </c>
      <c r="B34" s="44" t="s">
        <v>59</v>
      </c>
      <c r="C34" s="45" t="s">
        <v>60</v>
      </c>
      <c r="D34" s="43">
        <v>2</v>
      </c>
      <c r="E34" s="46" t="s">
        <v>61</v>
      </c>
      <c r="F34" s="46"/>
      <c r="G34" s="47">
        <v>671</v>
      </c>
      <c r="H34" s="47">
        <v>671</v>
      </c>
      <c r="I34" s="46"/>
      <c r="J34" s="47">
        <v>16.100000000000001</v>
      </c>
      <c r="K34" s="47">
        <v>32.200000000000003</v>
      </c>
    </row>
    <row r="35" spans="1:11" ht="68.25" customHeight="1" x14ac:dyDescent="0.25">
      <c r="A35" s="43">
        <v>9</v>
      </c>
      <c r="B35" s="44" t="s">
        <v>62</v>
      </c>
      <c r="C35" s="45" t="s">
        <v>63</v>
      </c>
      <c r="D35" s="43">
        <v>1</v>
      </c>
      <c r="E35" s="46" t="s">
        <v>64</v>
      </c>
      <c r="F35" s="46"/>
      <c r="G35" s="47">
        <v>1143</v>
      </c>
      <c r="H35" s="47">
        <v>1143</v>
      </c>
      <c r="I35" s="46"/>
      <c r="J35" s="47">
        <v>59.34</v>
      </c>
      <c r="K35" s="47">
        <v>59.34</v>
      </c>
    </row>
    <row r="36" spans="1:11" ht="80.25" customHeight="1" x14ac:dyDescent="0.25">
      <c r="A36" s="43">
        <v>10</v>
      </c>
      <c r="B36" s="44" t="s">
        <v>65</v>
      </c>
      <c r="C36" s="45" t="s">
        <v>66</v>
      </c>
      <c r="D36" s="43">
        <v>1</v>
      </c>
      <c r="E36" s="46" t="s">
        <v>67</v>
      </c>
      <c r="F36" s="46"/>
      <c r="G36" s="47">
        <v>102</v>
      </c>
      <c r="H36" s="47">
        <v>102</v>
      </c>
      <c r="I36" s="46"/>
      <c r="J36" s="47">
        <v>5.75</v>
      </c>
      <c r="K36" s="47">
        <v>5.75</v>
      </c>
    </row>
    <row r="37" spans="1:11" ht="67.5" customHeight="1" x14ac:dyDescent="0.25">
      <c r="A37" s="43">
        <v>11</v>
      </c>
      <c r="B37" s="44" t="s">
        <v>68</v>
      </c>
      <c r="C37" s="45" t="s">
        <v>69</v>
      </c>
      <c r="D37" s="43">
        <v>1</v>
      </c>
      <c r="E37" s="46" t="s">
        <v>70</v>
      </c>
      <c r="F37" s="46"/>
      <c r="G37" s="47">
        <v>22</v>
      </c>
      <c r="H37" s="47">
        <v>22</v>
      </c>
      <c r="I37" s="46"/>
      <c r="J37" s="47">
        <v>1.38</v>
      </c>
      <c r="K37" s="47">
        <v>1.38</v>
      </c>
    </row>
    <row r="38" spans="1:11" ht="57.75" customHeight="1" x14ac:dyDescent="0.25">
      <c r="A38" s="43">
        <v>12</v>
      </c>
      <c r="B38" s="44" t="s">
        <v>71</v>
      </c>
      <c r="C38" s="45" t="s">
        <v>72</v>
      </c>
      <c r="D38" s="43">
        <v>6</v>
      </c>
      <c r="E38" s="46" t="s">
        <v>73</v>
      </c>
      <c r="F38" s="46"/>
      <c r="G38" s="47">
        <v>208</v>
      </c>
      <c r="H38" s="47">
        <v>208</v>
      </c>
      <c r="I38" s="46"/>
      <c r="J38" s="47">
        <v>1.84</v>
      </c>
      <c r="K38" s="47">
        <v>11.04</v>
      </c>
    </row>
    <row r="39" spans="1:11" ht="57" customHeight="1" x14ac:dyDescent="0.25">
      <c r="A39" s="43">
        <v>13</v>
      </c>
      <c r="B39" s="44" t="s">
        <v>74</v>
      </c>
      <c r="C39" s="45" t="s">
        <v>75</v>
      </c>
      <c r="D39" s="43">
        <v>4</v>
      </c>
      <c r="E39" s="46" t="s">
        <v>76</v>
      </c>
      <c r="F39" s="46"/>
      <c r="G39" s="47">
        <v>35</v>
      </c>
      <c r="H39" s="47">
        <v>35</v>
      </c>
      <c r="I39" s="46"/>
      <c r="J39" s="47">
        <v>0.46</v>
      </c>
      <c r="K39" s="47">
        <v>1.84</v>
      </c>
    </row>
    <row r="40" spans="1:11" ht="68.25" customHeight="1" x14ac:dyDescent="0.25">
      <c r="A40" s="43">
        <v>14</v>
      </c>
      <c r="B40" s="44" t="s">
        <v>77</v>
      </c>
      <c r="C40" s="45" t="s">
        <v>78</v>
      </c>
      <c r="D40" s="43">
        <v>1</v>
      </c>
      <c r="E40" s="46" t="s">
        <v>79</v>
      </c>
      <c r="F40" s="46"/>
      <c r="G40" s="47">
        <v>110</v>
      </c>
      <c r="H40" s="47">
        <v>110</v>
      </c>
      <c r="I40" s="46"/>
      <c r="J40" s="47">
        <v>6.67</v>
      </c>
      <c r="K40" s="47">
        <v>6.67</v>
      </c>
    </row>
    <row r="41" spans="1:11" ht="47.25" customHeight="1" x14ac:dyDescent="0.25">
      <c r="A41" s="43">
        <v>15</v>
      </c>
      <c r="B41" s="44" t="s">
        <v>80</v>
      </c>
      <c r="C41" s="45" t="s">
        <v>81</v>
      </c>
      <c r="D41" s="43">
        <v>1</v>
      </c>
      <c r="E41" s="46" t="s">
        <v>82</v>
      </c>
      <c r="F41" s="46"/>
      <c r="G41" s="47">
        <v>131</v>
      </c>
      <c r="H41" s="47">
        <v>131</v>
      </c>
      <c r="I41" s="46"/>
      <c r="J41" s="47">
        <v>7.36</v>
      </c>
      <c r="K41" s="47">
        <v>7.36</v>
      </c>
    </row>
    <row r="42" spans="1:11" ht="69" customHeight="1" x14ac:dyDescent="0.25">
      <c r="A42" s="43">
        <v>16</v>
      </c>
      <c r="B42" s="44" t="s">
        <v>83</v>
      </c>
      <c r="C42" s="45" t="s">
        <v>84</v>
      </c>
      <c r="D42" s="43">
        <v>1</v>
      </c>
      <c r="E42" s="46" t="s">
        <v>85</v>
      </c>
      <c r="F42" s="46"/>
      <c r="G42" s="47">
        <v>84</v>
      </c>
      <c r="H42" s="47">
        <v>84</v>
      </c>
      <c r="I42" s="46"/>
      <c r="J42" s="47">
        <v>5.0599999999999996</v>
      </c>
      <c r="K42" s="47">
        <v>5.0599999999999996</v>
      </c>
    </row>
    <row r="43" spans="1:11" ht="72" customHeight="1" x14ac:dyDescent="0.25">
      <c r="A43" s="43">
        <v>17</v>
      </c>
      <c r="B43" s="44" t="s">
        <v>86</v>
      </c>
      <c r="C43" s="45" t="s">
        <v>87</v>
      </c>
      <c r="D43" s="43">
        <v>2</v>
      </c>
      <c r="E43" s="46" t="s">
        <v>88</v>
      </c>
      <c r="F43" s="46"/>
      <c r="G43" s="47">
        <v>61</v>
      </c>
      <c r="H43" s="47">
        <v>61</v>
      </c>
      <c r="I43" s="46"/>
      <c r="J43" s="47">
        <v>1.84</v>
      </c>
      <c r="K43" s="47">
        <v>3.68</v>
      </c>
    </row>
    <row r="44" spans="1:11" x14ac:dyDescent="0.25">
      <c r="A44" s="189" t="s">
        <v>89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</row>
    <row r="45" spans="1:11" ht="57.75" customHeight="1" x14ac:dyDescent="0.25">
      <c r="A45" s="43">
        <v>18</v>
      </c>
      <c r="B45" s="44" t="s">
        <v>90</v>
      </c>
      <c r="C45" s="45" t="s">
        <v>91</v>
      </c>
      <c r="D45" s="43">
        <v>1</v>
      </c>
      <c r="E45" s="46" t="s">
        <v>92</v>
      </c>
      <c r="F45" s="46"/>
      <c r="G45" s="47">
        <v>27</v>
      </c>
      <c r="H45" s="47">
        <v>27</v>
      </c>
      <c r="I45" s="46"/>
      <c r="J45" s="47">
        <v>1.4375</v>
      </c>
      <c r="K45" s="47">
        <v>1.44</v>
      </c>
    </row>
    <row r="46" spans="1:11" ht="56.25" customHeight="1" x14ac:dyDescent="0.25">
      <c r="A46" s="43">
        <v>19</v>
      </c>
      <c r="B46" s="44" t="s">
        <v>93</v>
      </c>
      <c r="C46" s="45" t="s">
        <v>94</v>
      </c>
      <c r="D46" s="43">
        <v>1</v>
      </c>
      <c r="E46" s="46" t="s">
        <v>95</v>
      </c>
      <c r="F46" s="46"/>
      <c r="G46" s="47">
        <v>47</v>
      </c>
      <c r="H46" s="47">
        <v>47</v>
      </c>
      <c r="I46" s="46"/>
      <c r="J46" s="47">
        <v>2.4725000000000001</v>
      </c>
      <c r="K46" s="47">
        <v>2.4700000000000002</v>
      </c>
    </row>
    <row r="47" spans="1:11" ht="58.5" customHeight="1" x14ac:dyDescent="0.25">
      <c r="A47" s="43">
        <v>20</v>
      </c>
      <c r="B47" s="44" t="s">
        <v>96</v>
      </c>
      <c r="C47" s="45" t="s">
        <v>97</v>
      </c>
      <c r="D47" s="43">
        <v>1</v>
      </c>
      <c r="E47" s="46" t="s">
        <v>98</v>
      </c>
      <c r="F47" s="46"/>
      <c r="G47" s="47">
        <v>555</v>
      </c>
      <c r="H47" s="47">
        <v>555</v>
      </c>
      <c r="I47" s="46"/>
      <c r="J47" s="47">
        <v>29.9</v>
      </c>
      <c r="K47" s="47">
        <v>29.9</v>
      </c>
    </row>
    <row r="48" spans="1:11" ht="58.5" customHeight="1" x14ac:dyDescent="0.25">
      <c r="A48" s="43">
        <v>21</v>
      </c>
      <c r="B48" s="44" t="s">
        <v>99</v>
      </c>
      <c r="C48" s="45" t="s">
        <v>100</v>
      </c>
      <c r="D48" s="43">
        <v>1</v>
      </c>
      <c r="E48" s="46" t="s">
        <v>101</v>
      </c>
      <c r="F48" s="46"/>
      <c r="G48" s="47">
        <v>1601</v>
      </c>
      <c r="H48" s="47">
        <v>1601</v>
      </c>
      <c r="I48" s="46"/>
      <c r="J48" s="47">
        <v>86.25</v>
      </c>
      <c r="K48" s="47">
        <v>86.25</v>
      </c>
    </row>
    <row r="49" spans="1:11" ht="69.75" customHeight="1" x14ac:dyDescent="0.25">
      <c r="A49" s="43">
        <v>22</v>
      </c>
      <c r="B49" s="44" t="s">
        <v>102</v>
      </c>
      <c r="C49" s="45" t="s">
        <v>103</v>
      </c>
      <c r="D49" s="43">
        <v>1</v>
      </c>
      <c r="E49" s="46" t="s">
        <v>104</v>
      </c>
      <c r="F49" s="46"/>
      <c r="G49" s="47">
        <v>594</v>
      </c>
      <c r="H49" s="47">
        <v>594</v>
      </c>
      <c r="I49" s="46"/>
      <c r="J49" s="47">
        <v>32.200000000000003</v>
      </c>
      <c r="K49" s="47">
        <v>32.200000000000003</v>
      </c>
    </row>
    <row r="50" spans="1:11" ht="72" customHeight="1" x14ac:dyDescent="0.25">
      <c r="A50" s="43">
        <v>23</v>
      </c>
      <c r="B50" s="44" t="s">
        <v>105</v>
      </c>
      <c r="C50" s="45" t="s">
        <v>106</v>
      </c>
      <c r="D50" s="43">
        <v>1</v>
      </c>
      <c r="E50" s="46" t="s">
        <v>107</v>
      </c>
      <c r="F50" s="46"/>
      <c r="G50" s="47">
        <v>2236</v>
      </c>
      <c r="H50" s="47">
        <v>2236</v>
      </c>
      <c r="I50" s="46"/>
      <c r="J50" s="47">
        <v>117.3</v>
      </c>
      <c r="K50" s="47">
        <v>117.3</v>
      </c>
    </row>
    <row r="51" spans="1:11" x14ac:dyDescent="0.25">
      <c r="A51" s="189" t="s">
        <v>108</v>
      </c>
      <c r="B51" s="186"/>
      <c r="C51" s="186"/>
      <c r="D51" s="186"/>
      <c r="E51" s="186"/>
      <c r="F51" s="186"/>
      <c r="G51" s="46">
        <v>11468</v>
      </c>
      <c r="H51" s="46">
        <v>11468</v>
      </c>
      <c r="I51" s="46"/>
      <c r="J51" s="46"/>
      <c r="K51" s="46">
        <v>582.78</v>
      </c>
    </row>
    <row r="52" spans="1:11" x14ac:dyDescent="0.25">
      <c r="A52" s="189" t="s">
        <v>109</v>
      </c>
      <c r="B52" s="186"/>
      <c r="C52" s="186"/>
      <c r="D52" s="186"/>
      <c r="E52" s="186"/>
      <c r="F52" s="186"/>
      <c r="G52" s="46">
        <v>11961</v>
      </c>
      <c r="H52" s="46">
        <v>11961</v>
      </c>
      <c r="I52" s="46"/>
      <c r="J52" s="46"/>
      <c r="K52" s="46">
        <v>582.78</v>
      </c>
    </row>
    <row r="53" spans="1:11" x14ac:dyDescent="0.25">
      <c r="A53" s="189" t="s">
        <v>110</v>
      </c>
      <c r="B53" s="186"/>
      <c r="C53" s="186"/>
      <c r="D53" s="186"/>
      <c r="E53" s="186"/>
      <c r="F53" s="186"/>
      <c r="G53" s="46">
        <v>7775</v>
      </c>
      <c r="H53" s="46"/>
      <c r="I53" s="46"/>
      <c r="J53" s="46"/>
      <c r="K53" s="46"/>
    </row>
    <row r="54" spans="1:11" x14ac:dyDescent="0.25">
      <c r="A54" s="189" t="s">
        <v>111</v>
      </c>
      <c r="B54" s="186"/>
      <c r="C54" s="186"/>
      <c r="D54" s="186"/>
      <c r="E54" s="186"/>
      <c r="F54" s="186"/>
      <c r="G54" s="46">
        <v>4785</v>
      </c>
      <c r="H54" s="46"/>
      <c r="I54" s="46"/>
      <c r="J54" s="46"/>
      <c r="K54" s="46"/>
    </row>
    <row r="55" spans="1:11" x14ac:dyDescent="0.25">
      <c r="A55" s="185" t="s">
        <v>112</v>
      </c>
      <c r="B55" s="186"/>
      <c r="C55" s="186"/>
      <c r="D55" s="186"/>
      <c r="E55" s="186"/>
      <c r="F55" s="186"/>
      <c r="G55" s="48">
        <v>24521</v>
      </c>
      <c r="H55" s="46"/>
      <c r="I55" s="46"/>
      <c r="J55" s="46"/>
      <c r="K55" s="48">
        <v>582.78</v>
      </c>
    </row>
    <row r="56" spans="1:11" x14ac:dyDescent="0.25">
      <c r="A56" s="190" t="s">
        <v>113</v>
      </c>
      <c r="B56" s="186"/>
      <c r="C56" s="186"/>
      <c r="D56" s="186"/>
      <c r="E56" s="186"/>
      <c r="F56" s="186"/>
      <c r="G56" s="186"/>
      <c r="H56" s="186"/>
      <c r="I56" s="186"/>
      <c r="J56" s="186"/>
      <c r="K56" s="186"/>
    </row>
    <row r="57" spans="1:11" ht="92.25" customHeight="1" x14ac:dyDescent="0.25">
      <c r="A57" s="43">
        <v>24</v>
      </c>
      <c r="B57" s="44" t="s">
        <v>38</v>
      </c>
      <c r="C57" s="45" t="s">
        <v>39</v>
      </c>
      <c r="D57" s="43">
        <v>24</v>
      </c>
      <c r="E57" s="46" t="s">
        <v>40</v>
      </c>
      <c r="F57" s="46"/>
      <c r="G57" s="47">
        <v>40</v>
      </c>
      <c r="H57" s="47">
        <v>40</v>
      </c>
      <c r="I57" s="46"/>
      <c r="J57" s="47">
        <v>9.1999999999999998E-2</v>
      </c>
      <c r="K57" s="47">
        <v>2.21</v>
      </c>
    </row>
    <row r="58" spans="1:11" ht="45" customHeight="1" x14ac:dyDescent="0.25">
      <c r="A58" s="43">
        <v>25</v>
      </c>
      <c r="B58" s="44" t="s">
        <v>41</v>
      </c>
      <c r="C58" s="45" t="s">
        <v>42</v>
      </c>
      <c r="D58" s="43">
        <v>5</v>
      </c>
      <c r="E58" s="46" t="s">
        <v>43</v>
      </c>
      <c r="F58" s="46"/>
      <c r="G58" s="47">
        <v>31</v>
      </c>
      <c r="H58" s="47">
        <v>31</v>
      </c>
      <c r="I58" s="46"/>
      <c r="J58" s="47">
        <v>0.34499999999999997</v>
      </c>
      <c r="K58" s="47">
        <v>1.73</v>
      </c>
    </row>
    <row r="59" spans="1:11" ht="57" customHeight="1" x14ac:dyDescent="0.25">
      <c r="A59" s="43">
        <v>26</v>
      </c>
      <c r="B59" s="44" t="s">
        <v>44</v>
      </c>
      <c r="C59" s="45" t="s">
        <v>45</v>
      </c>
      <c r="D59" s="43">
        <v>0.12</v>
      </c>
      <c r="E59" s="46" t="s">
        <v>46</v>
      </c>
      <c r="F59" s="46"/>
      <c r="G59" s="47">
        <v>8</v>
      </c>
      <c r="H59" s="47">
        <v>8</v>
      </c>
      <c r="I59" s="46"/>
      <c r="J59" s="47">
        <v>3.68</v>
      </c>
      <c r="K59" s="47">
        <v>0.44</v>
      </c>
    </row>
    <row r="60" spans="1:11" ht="67.5" customHeight="1" x14ac:dyDescent="0.25">
      <c r="A60" s="43">
        <v>27</v>
      </c>
      <c r="B60" s="44" t="s">
        <v>47</v>
      </c>
      <c r="C60" s="45" t="s">
        <v>48</v>
      </c>
      <c r="D60" s="43">
        <v>2</v>
      </c>
      <c r="E60" s="46" t="s">
        <v>49</v>
      </c>
      <c r="F60" s="46"/>
      <c r="G60" s="47">
        <v>12</v>
      </c>
      <c r="H60" s="47">
        <v>12</v>
      </c>
      <c r="I60" s="46"/>
      <c r="J60" s="47">
        <v>0.46</v>
      </c>
      <c r="K60" s="47">
        <v>0.92</v>
      </c>
    </row>
    <row r="61" spans="1:11" ht="69" customHeight="1" x14ac:dyDescent="0.25">
      <c r="A61" s="43">
        <v>28</v>
      </c>
      <c r="B61" s="44" t="s">
        <v>50</v>
      </c>
      <c r="C61" s="45" t="s">
        <v>51</v>
      </c>
      <c r="D61" s="43">
        <v>4</v>
      </c>
      <c r="E61" s="46" t="s">
        <v>52</v>
      </c>
      <c r="F61" s="46"/>
      <c r="G61" s="47">
        <v>18</v>
      </c>
      <c r="H61" s="47">
        <v>18</v>
      </c>
      <c r="I61" s="46"/>
      <c r="J61" s="47">
        <v>0.34499999999999997</v>
      </c>
      <c r="K61" s="47">
        <v>1.38</v>
      </c>
    </row>
    <row r="62" spans="1:11" ht="80.25" customHeight="1" x14ac:dyDescent="0.25">
      <c r="A62" s="43">
        <v>29</v>
      </c>
      <c r="B62" s="44" t="s">
        <v>53</v>
      </c>
      <c r="C62" s="45" t="s">
        <v>54</v>
      </c>
      <c r="D62" s="43">
        <v>1</v>
      </c>
      <c r="E62" s="46" t="s">
        <v>55</v>
      </c>
      <c r="F62" s="46"/>
      <c r="G62" s="47">
        <v>1663</v>
      </c>
      <c r="H62" s="47">
        <v>1663</v>
      </c>
      <c r="I62" s="46"/>
      <c r="J62" s="47">
        <v>82.11</v>
      </c>
      <c r="K62" s="47">
        <v>82.11</v>
      </c>
    </row>
    <row r="63" spans="1:11" ht="68.25" customHeight="1" x14ac:dyDescent="0.25">
      <c r="A63" s="43">
        <v>30</v>
      </c>
      <c r="B63" s="44" t="s">
        <v>56</v>
      </c>
      <c r="C63" s="45" t="s">
        <v>57</v>
      </c>
      <c r="D63" s="43">
        <v>1</v>
      </c>
      <c r="E63" s="46" t="s">
        <v>58</v>
      </c>
      <c r="F63" s="46"/>
      <c r="G63" s="47">
        <v>2074</v>
      </c>
      <c r="H63" s="47">
        <v>2074</v>
      </c>
      <c r="I63" s="46"/>
      <c r="J63" s="47">
        <v>90.39</v>
      </c>
      <c r="K63" s="47">
        <v>90.39</v>
      </c>
    </row>
    <row r="64" spans="1:11" ht="57" customHeight="1" x14ac:dyDescent="0.25">
      <c r="A64" s="43">
        <v>31</v>
      </c>
      <c r="B64" s="44" t="s">
        <v>59</v>
      </c>
      <c r="C64" s="45" t="s">
        <v>60</v>
      </c>
      <c r="D64" s="43">
        <v>2</v>
      </c>
      <c r="E64" s="46" t="s">
        <v>61</v>
      </c>
      <c r="F64" s="46"/>
      <c r="G64" s="47">
        <v>671</v>
      </c>
      <c r="H64" s="47">
        <v>671</v>
      </c>
      <c r="I64" s="46"/>
      <c r="J64" s="47">
        <v>16.100000000000001</v>
      </c>
      <c r="K64" s="47">
        <v>32.200000000000003</v>
      </c>
    </row>
    <row r="65" spans="1:11" ht="57" customHeight="1" x14ac:dyDescent="0.25">
      <c r="A65" s="43">
        <v>32</v>
      </c>
      <c r="B65" s="44" t="s">
        <v>62</v>
      </c>
      <c r="C65" s="45" t="s">
        <v>63</v>
      </c>
      <c r="D65" s="43">
        <v>2</v>
      </c>
      <c r="E65" s="46" t="s">
        <v>64</v>
      </c>
      <c r="F65" s="46"/>
      <c r="G65" s="47">
        <v>2286</v>
      </c>
      <c r="H65" s="47">
        <v>2286</v>
      </c>
      <c r="I65" s="46"/>
      <c r="J65" s="47">
        <v>59.34</v>
      </c>
      <c r="K65" s="47">
        <v>118.68</v>
      </c>
    </row>
    <row r="66" spans="1:11" ht="81.75" customHeight="1" x14ac:dyDescent="0.25">
      <c r="A66" s="43">
        <v>33</v>
      </c>
      <c r="B66" s="44" t="s">
        <v>65</v>
      </c>
      <c r="C66" s="45" t="s">
        <v>66</v>
      </c>
      <c r="D66" s="43">
        <v>1</v>
      </c>
      <c r="E66" s="46" t="s">
        <v>67</v>
      </c>
      <c r="F66" s="46"/>
      <c r="G66" s="47">
        <v>102</v>
      </c>
      <c r="H66" s="47">
        <v>102</v>
      </c>
      <c r="I66" s="46"/>
      <c r="J66" s="47">
        <v>5.75</v>
      </c>
      <c r="K66" s="47">
        <v>5.75</v>
      </c>
    </row>
    <row r="67" spans="1:11" ht="67.5" customHeight="1" x14ac:dyDescent="0.25">
      <c r="A67" s="43">
        <v>34</v>
      </c>
      <c r="B67" s="44" t="s">
        <v>68</v>
      </c>
      <c r="C67" s="45" t="s">
        <v>69</v>
      </c>
      <c r="D67" s="43">
        <v>2</v>
      </c>
      <c r="E67" s="46" t="s">
        <v>70</v>
      </c>
      <c r="F67" s="46"/>
      <c r="G67" s="47">
        <v>44</v>
      </c>
      <c r="H67" s="47">
        <v>44</v>
      </c>
      <c r="I67" s="46"/>
      <c r="J67" s="47">
        <v>1.38</v>
      </c>
      <c r="K67" s="47">
        <v>2.76</v>
      </c>
    </row>
    <row r="68" spans="1:11" ht="48.75" customHeight="1" x14ac:dyDescent="0.25">
      <c r="A68" s="43">
        <v>35</v>
      </c>
      <c r="B68" s="44" t="s">
        <v>114</v>
      </c>
      <c r="C68" s="45" t="s">
        <v>115</v>
      </c>
      <c r="D68" s="43">
        <v>1</v>
      </c>
      <c r="E68" s="46" t="s">
        <v>116</v>
      </c>
      <c r="F68" s="46"/>
      <c r="G68" s="47">
        <v>119</v>
      </c>
      <c r="H68" s="47">
        <v>119</v>
      </c>
      <c r="I68" s="46"/>
      <c r="J68" s="47">
        <v>6.67</v>
      </c>
      <c r="K68" s="47">
        <v>6.67</v>
      </c>
    </row>
    <row r="69" spans="1:11" ht="48" customHeight="1" x14ac:dyDescent="0.25">
      <c r="A69" s="43">
        <v>36</v>
      </c>
      <c r="B69" s="44" t="s">
        <v>71</v>
      </c>
      <c r="C69" s="45" t="s">
        <v>72</v>
      </c>
      <c r="D69" s="43">
        <v>7</v>
      </c>
      <c r="E69" s="46" t="s">
        <v>73</v>
      </c>
      <c r="F69" s="46"/>
      <c r="G69" s="47">
        <v>243</v>
      </c>
      <c r="H69" s="47">
        <v>243</v>
      </c>
      <c r="I69" s="46"/>
      <c r="J69" s="47">
        <v>1.84</v>
      </c>
      <c r="K69" s="47">
        <v>12.88</v>
      </c>
    </row>
    <row r="70" spans="1:11" ht="56.25" customHeight="1" x14ac:dyDescent="0.25">
      <c r="A70" s="43">
        <v>37</v>
      </c>
      <c r="B70" s="44" t="s">
        <v>74</v>
      </c>
      <c r="C70" s="45" t="s">
        <v>75</v>
      </c>
      <c r="D70" s="43">
        <v>4</v>
      </c>
      <c r="E70" s="46" t="s">
        <v>76</v>
      </c>
      <c r="F70" s="46"/>
      <c r="G70" s="47">
        <v>35</v>
      </c>
      <c r="H70" s="47">
        <v>35</v>
      </c>
      <c r="I70" s="46"/>
      <c r="J70" s="47">
        <v>0.46</v>
      </c>
      <c r="K70" s="47">
        <v>1.84</v>
      </c>
    </row>
    <row r="71" spans="1:11" ht="68.25" customHeight="1" x14ac:dyDescent="0.25">
      <c r="A71" s="43">
        <v>38</v>
      </c>
      <c r="B71" s="44" t="s">
        <v>77</v>
      </c>
      <c r="C71" s="45" t="s">
        <v>78</v>
      </c>
      <c r="D71" s="43">
        <v>1</v>
      </c>
      <c r="E71" s="46" t="s">
        <v>79</v>
      </c>
      <c r="F71" s="46"/>
      <c r="G71" s="47">
        <v>110</v>
      </c>
      <c r="H71" s="47">
        <v>110</v>
      </c>
      <c r="I71" s="46"/>
      <c r="J71" s="47">
        <v>6.67</v>
      </c>
      <c r="K71" s="47">
        <v>6.67</v>
      </c>
    </row>
    <row r="72" spans="1:11" ht="55.5" customHeight="1" x14ac:dyDescent="0.25">
      <c r="A72" s="43">
        <v>39</v>
      </c>
      <c r="B72" s="44" t="s">
        <v>80</v>
      </c>
      <c r="C72" s="45" t="s">
        <v>81</v>
      </c>
      <c r="D72" s="43">
        <v>1</v>
      </c>
      <c r="E72" s="46" t="s">
        <v>82</v>
      </c>
      <c r="F72" s="46"/>
      <c r="G72" s="47">
        <v>131</v>
      </c>
      <c r="H72" s="47">
        <v>131</v>
      </c>
      <c r="I72" s="46"/>
      <c r="J72" s="47">
        <v>7.36</v>
      </c>
      <c r="K72" s="47">
        <v>7.36</v>
      </c>
    </row>
    <row r="73" spans="1:11" ht="68.25" customHeight="1" x14ac:dyDescent="0.25">
      <c r="A73" s="43">
        <v>40</v>
      </c>
      <c r="B73" s="44" t="s">
        <v>83</v>
      </c>
      <c r="C73" s="45" t="s">
        <v>84</v>
      </c>
      <c r="D73" s="43">
        <v>1</v>
      </c>
      <c r="E73" s="46" t="s">
        <v>85</v>
      </c>
      <c r="F73" s="46"/>
      <c r="G73" s="47">
        <v>84</v>
      </c>
      <c r="H73" s="47">
        <v>84</v>
      </c>
      <c r="I73" s="46"/>
      <c r="J73" s="47">
        <v>5.0599999999999996</v>
      </c>
      <c r="K73" s="47">
        <v>5.0599999999999996</v>
      </c>
    </row>
    <row r="74" spans="1:11" ht="68.25" customHeight="1" x14ac:dyDescent="0.25">
      <c r="A74" s="43">
        <v>41</v>
      </c>
      <c r="B74" s="44" t="s">
        <v>86</v>
      </c>
      <c r="C74" s="45" t="s">
        <v>87</v>
      </c>
      <c r="D74" s="43">
        <v>2</v>
      </c>
      <c r="E74" s="46" t="s">
        <v>88</v>
      </c>
      <c r="F74" s="46"/>
      <c r="G74" s="47">
        <v>61</v>
      </c>
      <c r="H74" s="47">
        <v>61</v>
      </c>
      <c r="I74" s="46"/>
      <c r="J74" s="47">
        <v>1.84</v>
      </c>
      <c r="K74" s="47">
        <v>3.68</v>
      </c>
    </row>
    <row r="75" spans="1:11" x14ac:dyDescent="0.25">
      <c r="A75" s="189" t="s">
        <v>89</v>
      </c>
      <c r="B75" s="186"/>
      <c r="C75" s="186"/>
      <c r="D75" s="186"/>
      <c r="E75" s="186"/>
      <c r="F75" s="186"/>
      <c r="G75" s="186"/>
      <c r="H75" s="186"/>
      <c r="I75" s="186"/>
      <c r="J75" s="186"/>
      <c r="K75" s="186"/>
    </row>
    <row r="76" spans="1:11" ht="55.5" customHeight="1" x14ac:dyDescent="0.25">
      <c r="A76" s="43">
        <v>42</v>
      </c>
      <c r="B76" s="44" t="s">
        <v>90</v>
      </c>
      <c r="C76" s="45" t="s">
        <v>91</v>
      </c>
      <c r="D76" s="43">
        <v>2</v>
      </c>
      <c r="E76" s="46" t="s">
        <v>92</v>
      </c>
      <c r="F76" s="46"/>
      <c r="G76" s="47">
        <v>53</v>
      </c>
      <c r="H76" s="47">
        <v>53</v>
      </c>
      <c r="I76" s="46"/>
      <c r="J76" s="47">
        <v>1.4375</v>
      </c>
      <c r="K76" s="47">
        <v>2.88</v>
      </c>
    </row>
    <row r="77" spans="1:11" ht="56.25" customHeight="1" x14ac:dyDescent="0.25">
      <c r="A77" s="43">
        <v>43</v>
      </c>
      <c r="B77" s="44" t="s">
        <v>93</v>
      </c>
      <c r="C77" s="45" t="s">
        <v>94</v>
      </c>
      <c r="D77" s="43">
        <v>2</v>
      </c>
      <c r="E77" s="46" t="s">
        <v>95</v>
      </c>
      <c r="F77" s="46"/>
      <c r="G77" s="47">
        <v>94</v>
      </c>
      <c r="H77" s="47">
        <v>94</v>
      </c>
      <c r="I77" s="46"/>
      <c r="J77" s="47">
        <v>2.4725000000000001</v>
      </c>
      <c r="K77" s="47">
        <v>4.95</v>
      </c>
    </row>
    <row r="78" spans="1:11" ht="60" customHeight="1" x14ac:dyDescent="0.25">
      <c r="A78" s="43">
        <v>44</v>
      </c>
      <c r="B78" s="44" t="s">
        <v>96</v>
      </c>
      <c r="C78" s="45" t="s">
        <v>97</v>
      </c>
      <c r="D78" s="43">
        <v>1</v>
      </c>
      <c r="E78" s="46" t="s">
        <v>98</v>
      </c>
      <c r="F78" s="46"/>
      <c r="G78" s="47">
        <v>555</v>
      </c>
      <c r="H78" s="47">
        <v>555</v>
      </c>
      <c r="I78" s="46"/>
      <c r="J78" s="47">
        <v>29.9</v>
      </c>
      <c r="K78" s="47">
        <v>29.9</v>
      </c>
    </row>
    <row r="79" spans="1:11" ht="59.25" customHeight="1" x14ac:dyDescent="0.25">
      <c r="A79" s="43">
        <v>45</v>
      </c>
      <c r="B79" s="44" t="s">
        <v>99</v>
      </c>
      <c r="C79" s="45" t="s">
        <v>100</v>
      </c>
      <c r="D79" s="43">
        <v>1</v>
      </c>
      <c r="E79" s="46" t="s">
        <v>101</v>
      </c>
      <c r="F79" s="46"/>
      <c r="G79" s="47">
        <v>1601</v>
      </c>
      <c r="H79" s="47">
        <v>1601</v>
      </c>
      <c r="I79" s="46"/>
      <c r="J79" s="47">
        <v>86.25</v>
      </c>
      <c r="K79" s="47">
        <v>86.25</v>
      </c>
    </row>
    <row r="80" spans="1:11" ht="72" customHeight="1" x14ac:dyDescent="0.25">
      <c r="A80" s="43">
        <v>46</v>
      </c>
      <c r="B80" s="44" t="s">
        <v>102</v>
      </c>
      <c r="C80" s="45" t="s">
        <v>103</v>
      </c>
      <c r="D80" s="43">
        <v>1</v>
      </c>
      <c r="E80" s="46" t="s">
        <v>104</v>
      </c>
      <c r="F80" s="46"/>
      <c r="G80" s="47">
        <v>594</v>
      </c>
      <c r="H80" s="47">
        <v>594</v>
      </c>
      <c r="I80" s="46"/>
      <c r="J80" s="47">
        <v>32.200000000000003</v>
      </c>
      <c r="K80" s="47">
        <v>32.200000000000003</v>
      </c>
    </row>
    <row r="81" spans="1:11" ht="72.75" customHeight="1" x14ac:dyDescent="0.25">
      <c r="A81" s="43">
        <v>47</v>
      </c>
      <c r="B81" s="44" t="s">
        <v>105</v>
      </c>
      <c r="C81" s="45" t="s">
        <v>106</v>
      </c>
      <c r="D81" s="43">
        <v>1</v>
      </c>
      <c r="E81" s="46" t="s">
        <v>107</v>
      </c>
      <c r="F81" s="46"/>
      <c r="G81" s="47">
        <v>2236</v>
      </c>
      <c r="H81" s="47">
        <v>2236</v>
      </c>
      <c r="I81" s="46"/>
      <c r="J81" s="47">
        <v>117.3</v>
      </c>
      <c r="K81" s="47">
        <v>117.3</v>
      </c>
    </row>
    <row r="82" spans="1:11" x14ac:dyDescent="0.25">
      <c r="A82" s="189" t="s">
        <v>108</v>
      </c>
      <c r="B82" s="186"/>
      <c r="C82" s="186"/>
      <c r="D82" s="186"/>
      <c r="E82" s="186"/>
      <c r="F82" s="186"/>
      <c r="G82" s="46">
        <v>12865</v>
      </c>
      <c r="H82" s="46">
        <v>12865</v>
      </c>
      <c r="I82" s="46"/>
      <c r="J82" s="46"/>
      <c r="K82" s="46">
        <v>656.21</v>
      </c>
    </row>
    <row r="83" spans="1:11" x14ac:dyDescent="0.25">
      <c r="A83" s="189" t="s">
        <v>117</v>
      </c>
      <c r="B83" s="186"/>
      <c r="C83" s="186"/>
      <c r="D83" s="186"/>
      <c r="E83" s="186"/>
      <c r="F83" s="186"/>
      <c r="G83" s="46">
        <v>13417</v>
      </c>
      <c r="H83" s="46">
        <v>13417</v>
      </c>
      <c r="I83" s="46"/>
      <c r="J83" s="46"/>
      <c r="K83" s="46">
        <v>656.21</v>
      </c>
    </row>
    <row r="84" spans="1:11" x14ac:dyDescent="0.25">
      <c r="A84" s="189" t="s">
        <v>110</v>
      </c>
      <c r="B84" s="186"/>
      <c r="C84" s="186"/>
      <c r="D84" s="186"/>
      <c r="E84" s="186"/>
      <c r="F84" s="186"/>
      <c r="G84" s="46">
        <v>8721</v>
      </c>
      <c r="H84" s="46"/>
      <c r="I84" s="46"/>
      <c r="J84" s="46"/>
      <c r="K84" s="46"/>
    </row>
    <row r="85" spans="1:11" x14ac:dyDescent="0.25">
      <c r="A85" s="189" t="s">
        <v>111</v>
      </c>
      <c r="B85" s="186"/>
      <c r="C85" s="186"/>
      <c r="D85" s="186"/>
      <c r="E85" s="186"/>
      <c r="F85" s="186"/>
      <c r="G85" s="46">
        <v>5367</v>
      </c>
      <c r="H85" s="46"/>
      <c r="I85" s="46"/>
      <c r="J85" s="46"/>
      <c r="K85" s="46"/>
    </row>
    <row r="86" spans="1:11" x14ac:dyDescent="0.25">
      <c r="A86" s="185" t="s">
        <v>118</v>
      </c>
      <c r="B86" s="186"/>
      <c r="C86" s="186"/>
      <c r="D86" s="186"/>
      <c r="E86" s="186"/>
      <c r="F86" s="186"/>
      <c r="G86" s="48">
        <v>27505</v>
      </c>
      <c r="H86" s="46"/>
      <c r="I86" s="46"/>
      <c r="J86" s="46"/>
      <c r="K86" s="48">
        <v>656.21</v>
      </c>
    </row>
    <row r="87" spans="1:11" x14ac:dyDescent="0.25">
      <c r="A87" s="190" t="s">
        <v>119</v>
      </c>
      <c r="B87" s="186"/>
      <c r="C87" s="186"/>
      <c r="D87" s="186"/>
      <c r="E87" s="186"/>
      <c r="F87" s="186"/>
      <c r="G87" s="186"/>
      <c r="H87" s="186"/>
      <c r="I87" s="186"/>
      <c r="J87" s="186"/>
      <c r="K87" s="186"/>
    </row>
    <row r="88" spans="1:11" ht="90.75" customHeight="1" x14ac:dyDescent="0.25">
      <c r="A88" s="43">
        <v>48</v>
      </c>
      <c r="B88" s="44" t="s">
        <v>38</v>
      </c>
      <c r="C88" s="45" t="s">
        <v>39</v>
      </c>
      <c r="D88" s="43">
        <v>21</v>
      </c>
      <c r="E88" s="46" t="s">
        <v>40</v>
      </c>
      <c r="F88" s="46"/>
      <c r="G88" s="47">
        <v>35</v>
      </c>
      <c r="H88" s="47">
        <v>35</v>
      </c>
      <c r="I88" s="46"/>
      <c r="J88" s="47">
        <v>9.1999999999999998E-2</v>
      </c>
      <c r="K88" s="47">
        <v>1.93</v>
      </c>
    </row>
    <row r="89" spans="1:11" ht="47.25" customHeight="1" x14ac:dyDescent="0.25">
      <c r="A89" s="43">
        <v>49</v>
      </c>
      <c r="B89" s="44" t="s">
        <v>41</v>
      </c>
      <c r="C89" s="45" t="s">
        <v>42</v>
      </c>
      <c r="D89" s="43">
        <v>5</v>
      </c>
      <c r="E89" s="46" t="s">
        <v>43</v>
      </c>
      <c r="F89" s="46"/>
      <c r="G89" s="47">
        <v>31</v>
      </c>
      <c r="H89" s="47">
        <v>31</v>
      </c>
      <c r="I89" s="46"/>
      <c r="J89" s="47">
        <v>0.34499999999999997</v>
      </c>
      <c r="K89" s="47">
        <v>1.73</v>
      </c>
    </row>
    <row r="90" spans="1:11" ht="55.5" customHeight="1" x14ac:dyDescent="0.25">
      <c r="A90" s="43">
        <v>50</v>
      </c>
      <c r="B90" s="44" t="s">
        <v>44</v>
      </c>
      <c r="C90" s="45" t="s">
        <v>45</v>
      </c>
      <c r="D90" s="43">
        <v>0.12</v>
      </c>
      <c r="E90" s="46" t="s">
        <v>46</v>
      </c>
      <c r="F90" s="46"/>
      <c r="G90" s="47">
        <v>8</v>
      </c>
      <c r="H90" s="47">
        <v>8</v>
      </c>
      <c r="I90" s="46"/>
      <c r="J90" s="47">
        <v>3.68</v>
      </c>
      <c r="K90" s="47">
        <v>0.44</v>
      </c>
    </row>
    <row r="91" spans="1:11" ht="68.25" customHeight="1" x14ac:dyDescent="0.25">
      <c r="A91" s="43">
        <v>51</v>
      </c>
      <c r="B91" s="44" t="s">
        <v>47</v>
      </c>
      <c r="C91" s="45" t="s">
        <v>48</v>
      </c>
      <c r="D91" s="43">
        <v>2</v>
      </c>
      <c r="E91" s="46" t="s">
        <v>49</v>
      </c>
      <c r="F91" s="46"/>
      <c r="G91" s="47">
        <v>12</v>
      </c>
      <c r="H91" s="47">
        <v>12</v>
      </c>
      <c r="I91" s="46"/>
      <c r="J91" s="47">
        <v>0.46</v>
      </c>
      <c r="K91" s="47">
        <v>0.92</v>
      </c>
    </row>
    <row r="92" spans="1:11" ht="68.25" customHeight="1" x14ac:dyDescent="0.25">
      <c r="A92" s="43">
        <v>52</v>
      </c>
      <c r="B92" s="44" t="s">
        <v>50</v>
      </c>
      <c r="C92" s="45" t="s">
        <v>51</v>
      </c>
      <c r="D92" s="43">
        <v>4</v>
      </c>
      <c r="E92" s="46" t="s">
        <v>52</v>
      </c>
      <c r="F92" s="46"/>
      <c r="G92" s="47">
        <v>18</v>
      </c>
      <c r="H92" s="47">
        <v>18</v>
      </c>
      <c r="I92" s="46"/>
      <c r="J92" s="47">
        <v>0.34499999999999997</v>
      </c>
      <c r="K92" s="47">
        <v>1.38</v>
      </c>
    </row>
    <row r="93" spans="1:11" ht="80.25" customHeight="1" x14ac:dyDescent="0.25">
      <c r="A93" s="43">
        <v>53</v>
      </c>
      <c r="B93" s="44" t="s">
        <v>53</v>
      </c>
      <c r="C93" s="45" t="s">
        <v>54</v>
      </c>
      <c r="D93" s="43">
        <v>1</v>
      </c>
      <c r="E93" s="46" t="s">
        <v>55</v>
      </c>
      <c r="F93" s="46"/>
      <c r="G93" s="47">
        <v>1663</v>
      </c>
      <c r="H93" s="47">
        <v>1663</v>
      </c>
      <c r="I93" s="46"/>
      <c r="J93" s="47">
        <v>82.11</v>
      </c>
      <c r="K93" s="47">
        <v>82.11</v>
      </c>
    </row>
    <row r="94" spans="1:11" ht="68.25" customHeight="1" x14ac:dyDescent="0.25">
      <c r="A94" s="43">
        <v>54</v>
      </c>
      <c r="B94" s="44" t="s">
        <v>56</v>
      </c>
      <c r="C94" s="45" t="s">
        <v>57</v>
      </c>
      <c r="D94" s="43">
        <v>1</v>
      </c>
      <c r="E94" s="46" t="s">
        <v>58</v>
      </c>
      <c r="F94" s="46"/>
      <c r="G94" s="47">
        <v>2074</v>
      </c>
      <c r="H94" s="47">
        <v>2074</v>
      </c>
      <c r="I94" s="46"/>
      <c r="J94" s="47">
        <v>90.39</v>
      </c>
      <c r="K94" s="47">
        <v>90.39</v>
      </c>
    </row>
    <row r="95" spans="1:11" ht="67.5" customHeight="1" x14ac:dyDescent="0.25">
      <c r="A95" s="43">
        <v>55</v>
      </c>
      <c r="B95" s="44" t="s">
        <v>59</v>
      </c>
      <c r="C95" s="45" t="s">
        <v>60</v>
      </c>
      <c r="D95" s="43">
        <v>2</v>
      </c>
      <c r="E95" s="46" t="s">
        <v>61</v>
      </c>
      <c r="F95" s="46"/>
      <c r="G95" s="47">
        <v>671</v>
      </c>
      <c r="H95" s="47">
        <v>671</v>
      </c>
      <c r="I95" s="46"/>
      <c r="J95" s="47">
        <v>16.100000000000001</v>
      </c>
      <c r="K95" s="47">
        <v>32.200000000000003</v>
      </c>
    </row>
    <row r="96" spans="1:11" ht="57" customHeight="1" x14ac:dyDescent="0.25">
      <c r="A96" s="43">
        <v>56</v>
      </c>
      <c r="B96" s="44" t="s">
        <v>62</v>
      </c>
      <c r="C96" s="45" t="s">
        <v>63</v>
      </c>
      <c r="D96" s="43">
        <v>1</v>
      </c>
      <c r="E96" s="46" t="s">
        <v>64</v>
      </c>
      <c r="F96" s="46"/>
      <c r="G96" s="47">
        <v>1143</v>
      </c>
      <c r="H96" s="47">
        <v>1143</v>
      </c>
      <c r="I96" s="46"/>
      <c r="J96" s="47">
        <v>59.34</v>
      </c>
      <c r="K96" s="47">
        <v>59.34</v>
      </c>
    </row>
    <row r="97" spans="1:11" ht="91.5" customHeight="1" x14ac:dyDescent="0.25">
      <c r="A97" s="43">
        <v>57</v>
      </c>
      <c r="B97" s="44" t="s">
        <v>65</v>
      </c>
      <c r="C97" s="45" t="s">
        <v>66</v>
      </c>
      <c r="D97" s="43">
        <v>1</v>
      </c>
      <c r="E97" s="46" t="s">
        <v>67</v>
      </c>
      <c r="F97" s="46"/>
      <c r="G97" s="47">
        <v>102</v>
      </c>
      <c r="H97" s="47">
        <v>102</v>
      </c>
      <c r="I97" s="46"/>
      <c r="J97" s="47">
        <v>5.75</v>
      </c>
      <c r="K97" s="47">
        <v>5.75</v>
      </c>
    </row>
    <row r="98" spans="1:11" ht="68.25" customHeight="1" x14ac:dyDescent="0.25">
      <c r="A98" s="43">
        <v>58</v>
      </c>
      <c r="B98" s="44" t="s">
        <v>68</v>
      </c>
      <c r="C98" s="45" t="s">
        <v>69</v>
      </c>
      <c r="D98" s="43">
        <v>1</v>
      </c>
      <c r="E98" s="46" t="s">
        <v>70</v>
      </c>
      <c r="F98" s="46"/>
      <c r="G98" s="47">
        <v>22</v>
      </c>
      <c r="H98" s="47">
        <v>22</v>
      </c>
      <c r="I98" s="46"/>
      <c r="J98" s="47">
        <v>1.38</v>
      </c>
      <c r="K98" s="47">
        <v>1.38</v>
      </c>
    </row>
    <row r="99" spans="1:11" ht="47.25" customHeight="1" x14ac:dyDescent="0.25">
      <c r="A99" s="43">
        <v>59</v>
      </c>
      <c r="B99" s="44" t="s">
        <v>71</v>
      </c>
      <c r="C99" s="45" t="s">
        <v>72</v>
      </c>
      <c r="D99" s="43">
        <v>6</v>
      </c>
      <c r="E99" s="46" t="s">
        <v>73</v>
      </c>
      <c r="F99" s="46"/>
      <c r="G99" s="47">
        <v>208</v>
      </c>
      <c r="H99" s="47">
        <v>208</v>
      </c>
      <c r="I99" s="46"/>
      <c r="J99" s="47">
        <v>1.84</v>
      </c>
      <c r="K99" s="47">
        <v>11.04</v>
      </c>
    </row>
    <row r="100" spans="1:11" ht="57" customHeight="1" x14ac:dyDescent="0.25">
      <c r="A100" s="43">
        <v>60</v>
      </c>
      <c r="B100" s="44" t="s">
        <v>74</v>
      </c>
      <c r="C100" s="45" t="s">
        <v>75</v>
      </c>
      <c r="D100" s="43">
        <v>4</v>
      </c>
      <c r="E100" s="46" t="s">
        <v>76</v>
      </c>
      <c r="F100" s="46"/>
      <c r="G100" s="47">
        <v>35</v>
      </c>
      <c r="H100" s="47">
        <v>35</v>
      </c>
      <c r="I100" s="46"/>
      <c r="J100" s="47">
        <v>0.46</v>
      </c>
      <c r="K100" s="47">
        <v>1.84</v>
      </c>
    </row>
    <row r="101" spans="1:11" ht="68.25" customHeight="1" x14ac:dyDescent="0.25">
      <c r="A101" s="43">
        <v>61</v>
      </c>
      <c r="B101" s="44" t="s">
        <v>77</v>
      </c>
      <c r="C101" s="45" t="s">
        <v>78</v>
      </c>
      <c r="D101" s="43">
        <v>1</v>
      </c>
      <c r="E101" s="46" t="s">
        <v>79</v>
      </c>
      <c r="F101" s="46"/>
      <c r="G101" s="47">
        <v>110</v>
      </c>
      <c r="H101" s="47">
        <v>110</v>
      </c>
      <c r="I101" s="46"/>
      <c r="J101" s="47">
        <v>6.67</v>
      </c>
      <c r="K101" s="47">
        <v>6.67</v>
      </c>
    </row>
    <row r="102" spans="1:11" ht="48.75" customHeight="1" x14ac:dyDescent="0.25">
      <c r="A102" s="43">
        <v>62</v>
      </c>
      <c r="B102" s="44" t="s">
        <v>80</v>
      </c>
      <c r="C102" s="45" t="s">
        <v>81</v>
      </c>
      <c r="D102" s="43">
        <v>1</v>
      </c>
      <c r="E102" s="46" t="s">
        <v>82</v>
      </c>
      <c r="F102" s="46"/>
      <c r="G102" s="47">
        <v>131</v>
      </c>
      <c r="H102" s="47">
        <v>131</v>
      </c>
      <c r="I102" s="46"/>
      <c r="J102" s="47">
        <v>7.36</v>
      </c>
      <c r="K102" s="47">
        <v>7.36</v>
      </c>
    </row>
    <row r="103" spans="1:11" ht="68.25" customHeight="1" x14ac:dyDescent="0.25">
      <c r="A103" s="43">
        <v>63</v>
      </c>
      <c r="B103" s="44" t="s">
        <v>83</v>
      </c>
      <c r="C103" s="45" t="s">
        <v>84</v>
      </c>
      <c r="D103" s="43">
        <v>1</v>
      </c>
      <c r="E103" s="46" t="s">
        <v>85</v>
      </c>
      <c r="F103" s="46"/>
      <c r="G103" s="47">
        <v>84</v>
      </c>
      <c r="H103" s="47">
        <v>84</v>
      </c>
      <c r="I103" s="46"/>
      <c r="J103" s="47">
        <v>5.0599999999999996</v>
      </c>
      <c r="K103" s="47">
        <v>5.0599999999999996</v>
      </c>
    </row>
    <row r="104" spans="1:11" ht="69" customHeight="1" x14ac:dyDescent="0.25">
      <c r="A104" s="43">
        <v>64</v>
      </c>
      <c r="B104" s="44" t="s">
        <v>86</v>
      </c>
      <c r="C104" s="45" t="s">
        <v>87</v>
      </c>
      <c r="D104" s="43">
        <v>2</v>
      </c>
      <c r="E104" s="46" t="s">
        <v>88</v>
      </c>
      <c r="F104" s="46"/>
      <c r="G104" s="47">
        <v>61</v>
      </c>
      <c r="H104" s="47">
        <v>61</v>
      </c>
      <c r="I104" s="46"/>
      <c r="J104" s="47">
        <v>1.84</v>
      </c>
      <c r="K104" s="47">
        <v>3.68</v>
      </c>
    </row>
    <row r="105" spans="1:11" x14ac:dyDescent="0.25">
      <c r="A105" s="189" t="s">
        <v>89</v>
      </c>
      <c r="B105" s="186"/>
      <c r="C105" s="186"/>
      <c r="D105" s="186"/>
      <c r="E105" s="186"/>
      <c r="F105" s="186"/>
      <c r="G105" s="186"/>
      <c r="H105" s="186"/>
      <c r="I105" s="186"/>
      <c r="J105" s="186"/>
      <c r="K105" s="186"/>
    </row>
    <row r="106" spans="1:11" ht="57.75" customHeight="1" x14ac:dyDescent="0.25">
      <c r="A106" s="43">
        <v>65</v>
      </c>
      <c r="B106" s="44" t="s">
        <v>90</v>
      </c>
      <c r="C106" s="45" t="s">
        <v>91</v>
      </c>
      <c r="D106" s="43">
        <v>1</v>
      </c>
      <c r="E106" s="46" t="s">
        <v>92</v>
      </c>
      <c r="F106" s="46"/>
      <c r="G106" s="47">
        <v>27</v>
      </c>
      <c r="H106" s="47">
        <v>27</v>
      </c>
      <c r="I106" s="46"/>
      <c r="J106" s="47">
        <v>1.4375</v>
      </c>
      <c r="K106" s="47">
        <v>1.44</v>
      </c>
    </row>
    <row r="107" spans="1:11" ht="57" customHeight="1" x14ac:dyDescent="0.25">
      <c r="A107" s="43">
        <v>66</v>
      </c>
      <c r="B107" s="44" t="s">
        <v>93</v>
      </c>
      <c r="C107" s="45" t="s">
        <v>94</v>
      </c>
      <c r="D107" s="43">
        <v>1</v>
      </c>
      <c r="E107" s="46" t="s">
        <v>95</v>
      </c>
      <c r="F107" s="46"/>
      <c r="G107" s="47">
        <v>47</v>
      </c>
      <c r="H107" s="47">
        <v>47</v>
      </c>
      <c r="I107" s="46"/>
      <c r="J107" s="47">
        <v>2.4725000000000001</v>
      </c>
      <c r="K107" s="47">
        <v>2.4700000000000002</v>
      </c>
    </row>
    <row r="108" spans="1:11" ht="59.25" customHeight="1" x14ac:dyDescent="0.25">
      <c r="A108" s="43">
        <v>67</v>
      </c>
      <c r="B108" s="44" t="s">
        <v>96</v>
      </c>
      <c r="C108" s="45" t="s">
        <v>97</v>
      </c>
      <c r="D108" s="43">
        <v>1</v>
      </c>
      <c r="E108" s="46" t="s">
        <v>98</v>
      </c>
      <c r="F108" s="46"/>
      <c r="G108" s="47">
        <v>555</v>
      </c>
      <c r="H108" s="47">
        <v>555</v>
      </c>
      <c r="I108" s="46"/>
      <c r="J108" s="47">
        <v>29.9</v>
      </c>
      <c r="K108" s="47">
        <v>29.9</v>
      </c>
    </row>
    <row r="109" spans="1:11" ht="59.25" customHeight="1" x14ac:dyDescent="0.25">
      <c r="A109" s="43">
        <v>68</v>
      </c>
      <c r="B109" s="44" t="s">
        <v>99</v>
      </c>
      <c r="C109" s="45" t="s">
        <v>100</v>
      </c>
      <c r="D109" s="43">
        <v>1</v>
      </c>
      <c r="E109" s="46" t="s">
        <v>101</v>
      </c>
      <c r="F109" s="46"/>
      <c r="G109" s="47">
        <v>1601</v>
      </c>
      <c r="H109" s="47">
        <v>1601</v>
      </c>
      <c r="I109" s="46"/>
      <c r="J109" s="47">
        <v>86.25</v>
      </c>
      <c r="K109" s="47">
        <v>86.25</v>
      </c>
    </row>
    <row r="110" spans="1:11" ht="70.5" customHeight="1" x14ac:dyDescent="0.25">
      <c r="A110" s="43">
        <v>69</v>
      </c>
      <c r="B110" s="44" t="s">
        <v>102</v>
      </c>
      <c r="C110" s="45" t="s">
        <v>103</v>
      </c>
      <c r="D110" s="43">
        <v>1</v>
      </c>
      <c r="E110" s="46" t="s">
        <v>104</v>
      </c>
      <c r="F110" s="46"/>
      <c r="G110" s="47">
        <v>594</v>
      </c>
      <c r="H110" s="47">
        <v>594</v>
      </c>
      <c r="I110" s="46"/>
      <c r="J110" s="47">
        <v>32.200000000000003</v>
      </c>
      <c r="K110" s="47">
        <v>32.200000000000003</v>
      </c>
    </row>
    <row r="111" spans="1:11" ht="73.5" customHeight="1" x14ac:dyDescent="0.25">
      <c r="A111" s="43">
        <v>70</v>
      </c>
      <c r="B111" s="44" t="s">
        <v>105</v>
      </c>
      <c r="C111" s="45" t="s">
        <v>106</v>
      </c>
      <c r="D111" s="43">
        <v>1</v>
      </c>
      <c r="E111" s="46" t="s">
        <v>107</v>
      </c>
      <c r="F111" s="46"/>
      <c r="G111" s="47">
        <v>2236</v>
      </c>
      <c r="H111" s="47">
        <v>2236</v>
      </c>
      <c r="I111" s="46"/>
      <c r="J111" s="47">
        <v>117.3</v>
      </c>
      <c r="K111" s="47">
        <v>117.3</v>
      </c>
    </row>
    <row r="112" spans="1:11" x14ac:dyDescent="0.25">
      <c r="A112" s="189" t="s">
        <v>108</v>
      </c>
      <c r="B112" s="186"/>
      <c r="C112" s="186"/>
      <c r="D112" s="186"/>
      <c r="E112" s="186"/>
      <c r="F112" s="186"/>
      <c r="G112" s="46">
        <v>11468</v>
      </c>
      <c r="H112" s="46">
        <v>11468</v>
      </c>
      <c r="I112" s="46"/>
      <c r="J112" s="46"/>
      <c r="K112" s="46">
        <v>582.78</v>
      </c>
    </row>
    <row r="113" spans="1:11" x14ac:dyDescent="0.25">
      <c r="A113" s="189" t="s">
        <v>120</v>
      </c>
      <c r="B113" s="186"/>
      <c r="C113" s="186"/>
      <c r="D113" s="186"/>
      <c r="E113" s="186"/>
      <c r="F113" s="186"/>
      <c r="G113" s="46">
        <v>11961</v>
      </c>
      <c r="H113" s="46">
        <v>11961</v>
      </c>
      <c r="I113" s="46"/>
      <c r="J113" s="46"/>
      <c r="K113" s="46">
        <v>582.78</v>
      </c>
    </row>
    <row r="114" spans="1:11" x14ac:dyDescent="0.25">
      <c r="A114" s="189" t="s">
        <v>110</v>
      </c>
      <c r="B114" s="186"/>
      <c r="C114" s="186"/>
      <c r="D114" s="186"/>
      <c r="E114" s="186"/>
      <c r="F114" s="186"/>
      <c r="G114" s="46">
        <v>7775</v>
      </c>
      <c r="H114" s="46"/>
      <c r="I114" s="46"/>
      <c r="J114" s="46"/>
      <c r="K114" s="46"/>
    </row>
    <row r="115" spans="1:11" x14ac:dyDescent="0.25">
      <c r="A115" s="189" t="s">
        <v>111</v>
      </c>
      <c r="B115" s="186"/>
      <c r="C115" s="186"/>
      <c r="D115" s="186"/>
      <c r="E115" s="186"/>
      <c r="F115" s="186"/>
      <c r="G115" s="46">
        <v>4785</v>
      </c>
      <c r="H115" s="46"/>
      <c r="I115" s="46"/>
      <c r="J115" s="46"/>
      <c r="K115" s="46"/>
    </row>
    <row r="116" spans="1:11" x14ac:dyDescent="0.25">
      <c r="A116" s="185" t="s">
        <v>121</v>
      </c>
      <c r="B116" s="186"/>
      <c r="C116" s="186"/>
      <c r="D116" s="186"/>
      <c r="E116" s="186"/>
      <c r="F116" s="186"/>
      <c r="G116" s="48">
        <v>24521</v>
      </c>
      <c r="H116" s="46"/>
      <c r="I116" s="46"/>
      <c r="J116" s="46"/>
      <c r="K116" s="48">
        <v>582.78</v>
      </c>
    </row>
    <row r="117" spans="1:11" x14ac:dyDescent="0.25">
      <c r="A117" s="187" t="s">
        <v>122</v>
      </c>
      <c r="B117" s="188"/>
      <c r="C117" s="188"/>
      <c r="D117" s="188"/>
      <c r="E117" s="188"/>
      <c r="F117" s="188"/>
      <c r="G117" s="188"/>
      <c r="H117" s="188"/>
      <c r="I117" s="188"/>
      <c r="J117" s="188"/>
      <c r="K117" s="188"/>
    </row>
    <row r="118" spans="1:11" x14ac:dyDescent="0.25">
      <c r="A118" s="189" t="s">
        <v>123</v>
      </c>
      <c r="B118" s="186"/>
      <c r="C118" s="186"/>
      <c r="D118" s="186"/>
      <c r="E118" s="186"/>
      <c r="F118" s="186"/>
      <c r="G118" s="46">
        <v>35801</v>
      </c>
      <c r="H118" s="46">
        <v>35801</v>
      </c>
      <c r="I118" s="46"/>
      <c r="J118" s="46"/>
      <c r="K118" s="46">
        <v>1821.77</v>
      </c>
    </row>
    <row r="119" spans="1:11" x14ac:dyDescent="0.25">
      <c r="A119" s="189" t="s">
        <v>124</v>
      </c>
      <c r="B119" s="186"/>
      <c r="C119" s="186"/>
      <c r="D119" s="186"/>
      <c r="E119" s="186"/>
      <c r="F119" s="186"/>
      <c r="G119" s="46">
        <v>37339</v>
      </c>
      <c r="H119" s="46">
        <v>37339</v>
      </c>
      <c r="I119" s="46"/>
      <c r="J119" s="46"/>
      <c r="K119" s="46">
        <v>1821.77</v>
      </c>
    </row>
    <row r="120" spans="1:11" x14ac:dyDescent="0.25">
      <c r="A120" s="189" t="s">
        <v>110</v>
      </c>
      <c r="B120" s="186"/>
      <c r="C120" s="186"/>
      <c r="D120" s="186"/>
      <c r="E120" s="186"/>
      <c r="F120" s="186"/>
      <c r="G120" s="46">
        <v>24271</v>
      </c>
      <c r="H120" s="46"/>
      <c r="I120" s="46"/>
      <c r="J120" s="46"/>
      <c r="K120" s="46"/>
    </row>
    <row r="121" spans="1:11" x14ac:dyDescent="0.25">
      <c r="A121" s="189" t="s">
        <v>111</v>
      </c>
      <c r="B121" s="186"/>
      <c r="C121" s="186"/>
      <c r="D121" s="186"/>
      <c r="E121" s="186"/>
      <c r="F121" s="186"/>
      <c r="G121" s="46">
        <v>14937</v>
      </c>
      <c r="H121" s="46"/>
      <c r="I121" s="46"/>
      <c r="J121" s="46"/>
      <c r="K121" s="46"/>
    </row>
    <row r="122" spans="1:11" x14ac:dyDescent="0.25">
      <c r="A122" s="185" t="s">
        <v>125</v>
      </c>
      <c r="B122" s="186"/>
      <c r="C122" s="186"/>
      <c r="D122" s="186"/>
      <c r="E122" s="186"/>
      <c r="F122" s="186"/>
      <c r="G122" s="48">
        <v>76547</v>
      </c>
      <c r="H122" s="46"/>
      <c r="I122" s="46"/>
      <c r="J122" s="46"/>
      <c r="K122" s="48">
        <v>1821.77</v>
      </c>
    </row>
    <row r="123" spans="1:11" x14ac:dyDescent="0.25">
      <c r="A123" s="189" t="s">
        <v>126</v>
      </c>
      <c r="B123" s="186"/>
      <c r="C123" s="186"/>
      <c r="D123" s="186"/>
      <c r="E123" s="186"/>
      <c r="F123" s="186"/>
      <c r="G123" s="46">
        <v>24521</v>
      </c>
      <c r="H123" s="46"/>
      <c r="I123" s="46"/>
      <c r="J123" s="46"/>
      <c r="K123" s="46">
        <v>582.78</v>
      </c>
    </row>
    <row r="124" spans="1:11" x14ac:dyDescent="0.25">
      <c r="A124" s="189" t="s">
        <v>127</v>
      </c>
      <c r="B124" s="186"/>
      <c r="C124" s="186"/>
      <c r="D124" s="186"/>
      <c r="E124" s="186"/>
      <c r="F124" s="186"/>
      <c r="G124" s="46">
        <v>27505</v>
      </c>
      <c r="H124" s="46"/>
      <c r="I124" s="46"/>
      <c r="J124" s="46"/>
      <c r="K124" s="46">
        <v>656.21</v>
      </c>
    </row>
    <row r="125" spans="1:11" x14ac:dyDescent="0.25">
      <c r="A125" s="189" t="s">
        <v>128</v>
      </c>
      <c r="B125" s="186"/>
      <c r="C125" s="186"/>
      <c r="D125" s="186"/>
      <c r="E125" s="186"/>
      <c r="F125" s="186"/>
      <c r="G125" s="46">
        <v>24521</v>
      </c>
      <c r="H125" s="46"/>
      <c r="I125" s="46"/>
      <c r="J125" s="46"/>
      <c r="K125" s="46">
        <v>582.78</v>
      </c>
    </row>
    <row r="126" spans="1:11" x14ac:dyDescent="0.25">
      <c r="A126" s="189" t="s">
        <v>129</v>
      </c>
      <c r="B126" s="186"/>
      <c r="C126" s="186"/>
      <c r="D126" s="186"/>
      <c r="E126" s="186"/>
      <c r="F126" s="186"/>
      <c r="G126" s="46">
        <v>76547</v>
      </c>
      <c r="H126" s="46"/>
      <c r="I126" s="46"/>
      <c r="J126" s="46"/>
      <c r="K126" s="46">
        <v>1821.77</v>
      </c>
    </row>
    <row r="127" spans="1:11" x14ac:dyDescent="0.25">
      <c r="A127" s="189" t="s">
        <v>130</v>
      </c>
      <c r="B127" s="186"/>
      <c r="C127" s="186"/>
      <c r="D127" s="186"/>
      <c r="E127" s="186"/>
      <c r="F127" s="186"/>
      <c r="G127" s="46"/>
      <c r="H127" s="46"/>
      <c r="I127" s="46"/>
      <c r="J127" s="46"/>
      <c r="K127" s="46"/>
    </row>
    <row r="128" spans="1:11" x14ac:dyDescent="0.25">
      <c r="A128" s="189" t="s">
        <v>131</v>
      </c>
      <c r="B128" s="186"/>
      <c r="C128" s="186"/>
      <c r="D128" s="186"/>
      <c r="E128" s="186"/>
      <c r="F128" s="186"/>
      <c r="G128" s="46">
        <v>37339</v>
      </c>
      <c r="H128" s="46"/>
      <c r="I128" s="46"/>
      <c r="J128" s="46"/>
      <c r="K128" s="46"/>
    </row>
    <row r="129" spans="1:11" x14ac:dyDescent="0.25">
      <c r="A129" s="189" t="s">
        <v>132</v>
      </c>
      <c r="B129" s="186"/>
      <c r="C129" s="186"/>
      <c r="D129" s="186"/>
      <c r="E129" s="186"/>
      <c r="F129" s="186"/>
      <c r="G129" s="46">
        <v>24271</v>
      </c>
      <c r="H129" s="46"/>
      <c r="I129" s="46"/>
      <c r="J129" s="46"/>
      <c r="K129" s="46"/>
    </row>
    <row r="130" spans="1:11" x14ac:dyDescent="0.25">
      <c r="A130" s="189" t="s">
        <v>133</v>
      </c>
      <c r="B130" s="186"/>
      <c r="C130" s="186"/>
      <c r="D130" s="186"/>
      <c r="E130" s="186"/>
      <c r="F130" s="186"/>
      <c r="G130" s="46">
        <v>14937</v>
      </c>
      <c r="H130" s="46"/>
      <c r="I130" s="46"/>
      <c r="J130" s="46"/>
      <c r="K130" s="46"/>
    </row>
    <row r="131" spans="1:11" x14ac:dyDescent="0.25">
      <c r="A131" s="185" t="s">
        <v>134</v>
      </c>
      <c r="B131" s="186"/>
      <c r="C131" s="186"/>
      <c r="D131" s="186"/>
      <c r="E131" s="186"/>
      <c r="F131" s="186"/>
      <c r="G131" s="48">
        <v>76547</v>
      </c>
      <c r="H131" s="46"/>
      <c r="I131" s="46"/>
      <c r="J131" s="46"/>
      <c r="K131" s="48">
        <v>1821.77</v>
      </c>
    </row>
    <row r="132" spans="1:11" x14ac:dyDescent="0.25">
      <c r="A132" s="4"/>
      <c r="B132" s="41"/>
      <c r="C132" s="1"/>
      <c r="D132" s="1"/>
      <c r="E132" s="1"/>
      <c r="F132" s="5"/>
      <c r="G132" s="5"/>
      <c r="H132" s="5"/>
      <c r="I132" s="5"/>
      <c r="J132" s="5"/>
      <c r="K132" s="5"/>
    </row>
    <row r="133" spans="1:11" x14ac:dyDescent="0.25">
      <c r="A133" s="4"/>
      <c r="B133" s="41"/>
      <c r="C133" s="1"/>
      <c r="D133" s="1"/>
      <c r="E133" s="1"/>
      <c r="F133" s="5"/>
      <c r="G133" s="5"/>
      <c r="H133" s="5"/>
      <c r="I133" s="5"/>
      <c r="J133" s="5"/>
      <c r="K133" s="5"/>
    </row>
    <row r="134" spans="1:11" x14ac:dyDescent="0.25">
      <c r="A134" s="4"/>
      <c r="B134" s="41"/>
      <c r="C134" s="1"/>
      <c r="D134" s="1"/>
      <c r="E134" s="1"/>
      <c r="F134" s="5"/>
      <c r="G134" s="5"/>
      <c r="H134" s="5"/>
      <c r="I134" s="5"/>
      <c r="J134" s="5"/>
      <c r="K134" s="5"/>
    </row>
    <row r="135" spans="1:11" x14ac:dyDescent="0.25">
      <c r="A135" s="182" t="s">
        <v>135</v>
      </c>
      <c r="B135" s="183"/>
      <c r="C135" s="183"/>
      <c r="D135" s="183"/>
      <c r="E135" s="183"/>
      <c r="F135" s="183"/>
      <c r="G135" s="183"/>
      <c r="H135" s="183"/>
      <c r="I135" s="183"/>
      <c r="J135" s="183"/>
      <c r="K135" s="183"/>
    </row>
    <row r="136" spans="1:11" x14ac:dyDescent="0.25">
      <c r="A136" s="184" t="s">
        <v>136</v>
      </c>
      <c r="B136" s="183"/>
      <c r="C136" s="183"/>
      <c r="D136" s="183"/>
      <c r="E136" s="183"/>
      <c r="F136" s="183"/>
      <c r="G136" s="183"/>
      <c r="H136" s="183"/>
      <c r="I136" s="183"/>
      <c r="J136" s="183"/>
      <c r="K136" s="183"/>
    </row>
    <row r="137" spans="1:11" x14ac:dyDescent="0.25">
      <c r="A137" s="4"/>
      <c r="B137" s="41"/>
      <c r="C137" s="1"/>
      <c r="D137" s="1"/>
      <c r="E137" s="1"/>
      <c r="F137" s="5"/>
      <c r="G137" s="5"/>
      <c r="H137" s="5"/>
      <c r="I137" s="5"/>
      <c r="J137" s="5"/>
      <c r="K137" s="5"/>
    </row>
    <row r="138" spans="1:11" x14ac:dyDescent="0.25">
      <c r="A138" s="182" t="s">
        <v>137</v>
      </c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</row>
    <row r="139" spans="1:11" x14ac:dyDescent="0.25">
      <c r="A139" s="184" t="s">
        <v>136</v>
      </c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</row>
    <row r="140" spans="1:11" x14ac:dyDescent="0.25">
      <c r="A140" s="4"/>
      <c r="B140" s="41"/>
      <c r="C140" s="1"/>
      <c r="D140" s="1"/>
      <c r="E140" s="1"/>
      <c r="F140" s="5"/>
      <c r="G140" s="5"/>
      <c r="H140" s="5"/>
      <c r="I140" s="5"/>
      <c r="J140" s="5"/>
      <c r="K140" s="5"/>
    </row>
    <row r="141" spans="1:11" x14ac:dyDescent="0.25">
      <c r="A141" s="4"/>
      <c r="B141" s="41"/>
      <c r="C141" s="1"/>
      <c r="D141" s="1"/>
      <c r="E141" s="1"/>
      <c r="F141" s="5"/>
      <c r="G141" s="5"/>
      <c r="H141" s="5"/>
      <c r="I141" s="5"/>
      <c r="J141" s="5"/>
      <c r="K141" s="5"/>
    </row>
    <row r="142" spans="1:11" x14ac:dyDescent="0.25">
      <c r="A142" s="4"/>
      <c r="B142" s="41"/>
      <c r="C142" s="1"/>
      <c r="D142" s="1"/>
      <c r="E142" s="1"/>
      <c r="F142" s="5"/>
      <c r="G142" s="5"/>
      <c r="H142" s="5"/>
      <c r="I142" s="5"/>
      <c r="J142" s="5"/>
      <c r="K142" s="5"/>
    </row>
    <row r="143" spans="1:11" x14ac:dyDescent="0.25">
      <c r="A143" s="4"/>
      <c r="B143" s="41"/>
      <c r="C143" s="1"/>
      <c r="D143" s="1"/>
      <c r="E143" s="1"/>
      <c r="F143" s="5"/>
      <c r="G143" s="5"/>
      <c r="H143" s="5"/>
      <c r="I143" s="5"/>
      <c r="J143" s="5"/>
      <c r="K143" s="5"/>
    </row>
    <row r="144" spans="1:11" x14ac:dyDescent="0.25">
      <c r="A144" s="4"/>
      <c r="B144" s="41"/>
      <c r="C144" s="1"/>
      <c r="D144" s="1"/>
      <c r="E144" s="1"/>
      <c r="F144" s="5"/>
      <c r="G144" s="5"/>
      <c r="H144" s="5"/>
      <c r="I144" s="5"/>
      <c r="J144" s="5"/>
      <c r="K144" s="5"/>
    </row>
  </sheetData>
  <mergeCells count="52">
    <mergeCell ref="A54:F54"/>
    <mergeCell ref="J22:K23"/>
    <mergeCell ref="H23:H24"/>
    <mergeCell ref="G23:G24"/>
    <mergeCell ref="A22:A24"/>
    <mergeCell ref="C22:C24"/>
    <mergeCell ref="B22:B24"/>
    <mergeCell ref="D22:D24"/>
    <mergeCell ref="E22:F22"/>
    <mergeCell ref="G22:I22"/>
    <mergeCell ref="A26:K26"/>
    <mergeCell ref="A44:K44"/>
    <mergeCell ref="A51:F51"/>
    <mergeCell ref="A52:F52"/>
    <mergeCell ref="A53:F53"/>
    <mergeCell ref="A56:K56"/>
    <mergeCell ref="A75:K75"/>
    <mergeCell ref="A82:F82"/>
    <mergeCell ref="A83:F83"/>
    <mergeCell ref="A84:F84"/>
    <mergeCell ref="A139:K139"/>
    <mergeCell ref="D18:E18"/>
    <mergeCell ref="A126:F126"/>
    <mergeCell ref="A127:F127"/>
    <mergeCell ref="A128:F128"/>
    <mergeCell ref="A129:F129"/>
    <mergeCell ref="A130:F130"/>
    <mergeCell ref="A131:F131"/>
    <mergeCell ref="A120:F120"/>
    <mergeCell ref="A121:F121"/>
    <mergeCell ref="A122:F122"/>
    <mergeCell ref="A123:F123"/>
    <mergeCell ref="A124:F124"/>
    <mergeCell ref="A125:F125"/>
    <mergeCell ref="A114:F114"/>
    <mergeCell ref="A115:F115"/>
    <mergeCell ref="D16:E16"/>
    <mergeCell ref="D17:E17"/>
    <mergeCell ref="A135:K135"/>
    <mergeCell ref="A136:K136"/>
    <mergeCell ref="A138:K138"/>
    <mergeCell ref="A116:F116"/>
    <mergeCell ref="A117:K117"/>
    <mergeCell ref="A118:F118"/>
    <mergeCell ref="A119:F119"/>
    <mergeCell ref="A85:F85"/>
    <mergeCell ref="A86:F86"/>
    <mergeCell ref="A87:K87"/>
    <mergeCell ref="A105:K105"/>
    <mergeCell ref="A112:F112"/>
    <mergeCell ref="A113:F113"/>
    <mergeCell ref="A55:F5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67"/>
  <sheetViews>
    <sheetView workbookViewId="0">
      <selection activeCell="B12" sqref="B12"/>
    </sheetView>
  </sheetViews>
  <sheetFormatPr defaultRowHeight="15" x14ac:dyDescent="0.25"/>
  <cols>
    <col min="2" max="2" width="24.42578125" customWidth="1"/>
    <col min="3" max="3" width="41" customWidth="1"/>
  </cols>
  <sheetData>
    <row r="1" spans="1:12" x14ac:dyDescent="0.25">
      <c r="A1" s="50" t="s">
        <v>0</v>
      </c>
      <c r="B1" s="51"/>
      <c r="C1" s="49"/>
      <c r="D1" s="49"/>
      <c r="E1" s="49"/>
      <c r="F1" s="49"/>
      <c r="G1" s="49"/>
      <c r="H1" s="49"/>
      <c r="I1" s="50" t="s">
        <v>1</v>
      </c>
      <c r="J1" s="49"/>
      <c r="K1" s="49"/>
      <c r="L1" s="49"/>
    </row>
    <row r="2" spans="1:12" x14ac:dyDescent="0.25">
      <c r="A2" s="56"/>
      <c r="B2" s="51"/>
      <c r="C2" s="49"/>
      <c r="D2" s="49"/>
      <c r="E2" s="49"/>
      <c r="F2" s="49"/>
      <c r="G2" s="49"/>
      <c r="H2" s="49"/>
      <c r="I2" s="56"/>
      <c r="J2" s="49"/>
      <c r="K2" s="49"/>
      <c r="L2" s="49"/>
    </row>
    <row r="3" spans="1:12" x14ac:dyDescent="0.25">
      <c r="A3" s="56"/>
      <c r="B3" s="51"/>
      <c r="C3" s="49"/>
      <c r="D3" s="49"/>
      <c r="E3" s="49"/>
      <c r="F3" s="49"/>
      <c r="G3" s="49"/>
      <c r="H3" s="49"/>
      <c r="I3" s="56"/>
      <c r="J3" s="49"/>
      <c r="K3" s="49"/>
      <c r="L3" s="49"/>
    </row>
    <row r="4" spans="1:12" x14ac:dyDescent="0.25">
      <c r="A4" s="56" t="s">
        <v>2</v>
      </c>
      <c r="B4" s="51"/>
      <c r="C4" s="49"/>
      <c r="D4" s="49"/>
      <c r="E4" s="49"/>
      <c r="F4" s="49"/>
      <c r="G4" s="49"/>
      <c r="H4" s="49"/>
      <c r="I4" s="56" t="s">
        <v>3</v>
      </c>
      <c r="J4" s="49"/>
      <c r="K4" s="49"/>
      <c r="L4" s="49"/>
    </row>
    <row r="5" spans="1:12" x14ac:dyDescent="0.25">
      <c r="A5" s="57" t="s">
        <v>4</v>
      </c>
      <c r="B5" s="51"/>
      <c r="C5" s="49"/>
      <c r="D5" s="49"/>
      <c r="E5" s="49"/>
      <c r="F5" s="49"/>
      <c r="G5" s="49"/>
      <c r="H5" s="49"/>
      <c r="I5" s="57" t="s">
        <v>5</v>
      </c>
      <c r="J5" s="49"/>
      <c r="K5" s="49"/>
      <c r="L5" s="49"/>
    </row>
    <row r="6" spans="1:12" x14ac:dyDescent="0.25">
      <c r="A6" s="52"/>
      <c r="B6" s="51"/>
      <c r="C6" s="54"/>
      <c r="D6" s="58" t="s">
        <v>138</v>
      </c>
      <c r="E6" s="54"/>
      <c r="F6" s="59"/>
      <c r="G6" s="59"/>
      <c r="H6" s="59"/>
      <c r="I6" s="49"/>
      <c r="J6" s="49"/>
      <c r="K6" s="49"/>
      <c r="L6" s="49"/>
    </row>
    <row r="7" spans="1:12" x14ac:dyDescent="0.25">
      <c r="A7" s="52"/>
      <c r="B7" s="60"/>
      <c r="C7" s="61"/>
      <c r="D7" s="62" t="s">
        <v>7</v>
      </c>
      <c r="E7" s="63"/>
      <c r="F7" s="64"/>
      <c r="G7" s="65"/>
      <c r="H7" s="49"/>
      <c r="I7" s="49"/>
      <c r="J7" s="49"/>
      <c r="K7" s="49"/>
      <c r="L7" s="49"/>
    </row>
    <row r="8" spans="1:12" x14ac:dyDescent="0.25">
      <c r="A8" s="52"/>
      <c r="B8" s="66"/>
      <c r="C8" s="54"/>
      <c r="D8" s="54"/>
      <c r="E8" s="54"/>
      <c r="F8" s="49"/>
      <c r="G8" s="49"/>
      <c r="H8" s="49"/>
      <c r="I8" s="49"/>
      <c r="J8" s="49"/>
      <c r="K8" s="49"/>
      <c r="L8" s="49"/>
    </row>
    <row r="9" spans="1:12" ht="15.75" x14ac:dyDescent="0.25">
      <c r="A9" s="52"/>
      <c r="B9" s="66"/>
      <c r="C9" s="54"/>
      <c r="D9" s="67" t="s">
        <v>8</v>
      </c>
      <c r="E9" s="49"/>
      <c r="F9" s="68"/>
      <c r="G9" s="68"/>
      <c r="H9" s="49"/>
      <c r="I9" s="49"/>
      <c r="J9" s="49"/>
      <c r="K9" s="49"/>
      <c r="L9" s="49"/>
    </row>
    <row r="10" spans="1:12" x14ac:dyDescent="0.25">
      <c r="A10" s="52"/>
      <c r="B10" s="66"/>
      <c r="C10" s="54"/>
      <c r="D10" s="69" t="s">
        <v>9</v>
      </c>
      <c r="E10" s="49"/>
      <c r="F10" s="70"/>
      <c r="G10" s="70"/>
      <c r="H10" s="49"/>
      <c r="I10" s="49"/>
      <c r="J10" s="49"/>
      <c r="K10" s="49"/>
      <c r="L10" s="49"/>
    </row>
    <row r="11" spans="1:12" x14ac:dyDescent="0.25">
      <c r="A11" s="52"/>
      <c r="B11" s="66"/>
      <c r="C11" s="54"/>
      <c r="D11" s="54"/>
      <c r="E11" s="54"/>
      <c r="F11" s="49"/>
      <c r="G11" s="49"/>
      <c r="H11" s="49"/>
      <c r="I11" s="49"/>
      <c r="J11" s="49"/>
      <c r="K11" s="49"/>
      <c r="L11" s="49"/>
    </row>
    <row r="12" spans="1:12" x14ac:dyDescent="0.25">
      <c r="A12" s="71" t="s">
        <v>10</v>
      </c>
      <c r="B12" s="72" t="s">
        <v>139</v>
      </c>
      <c r="C12" s="73"/>
      <c r="D12" s="58"/>
      <c r="E12" s="74"/>
      <c r="F12" s="73"/>
      <c r="G12" s="73"/>
      <c r="H12" s="49"/>
      <c r="I12" s="49"/>
      <c r="J12" s="49"/>
      <c r="K12" s="49"/>
      <c r="L12" s="49"/>
    </row>
    <row r="13" spans="1:12" x14ac:dyDescent="0.25">
      <c r="A13" s="52"/>
      <c r="B13" s="75"/>
      <c r="C13" s="61"/>
      <c r="D13" s="62" t="s">
        <v>12</v>
      </c>
      <c r="E13" s="49"/>
      <c r="F13" s="76"/>
      <c r="G13" s="76"/>
      <c r="H13" s="61"/>
      <c r="I13" s="65"/>
      <c r="J13" s="49"/>
      <c r="K13" s="49"/>
      <c r="L13" s="49"/>
    </row>
    <row r="14" spans="1:12" x14ac:dyDescent="0.25">
      <c r="A14" s="77"/>
      <c r="B14" s="78"/>
      <c r="C14" s="54"/>
      <c r="D14" s="54"/>
      <c r="E14" s="54"/>
      <c r="F14" s="49"/>
      <c r="G14" s="49"/>
      <c r="H14" s="49"/>
      <c r="I14" s="49"/>
      <c r="J14" s="49"/>
      <c r="K14" s="49"/>
      <c r="L14" s="49"/>
    </row>
    <row r="15" spans="1:12" x14ac:dyDescent="0.25">
      <c r="A15" s="49"/>
      <c r="B15" s="72" t="s">
        <v>140</v>
      </c>
      <c r="C15" s="79"/>
      <c r="D15" s="65"/>
      <c r="E15" s="65"/>
      <c r="F15" s="80"/>
      <c r="G15" s="81"/>
      <c r="H15" s="82"/>
      <c r="I15" s="49"/>
      <c r="J15" s="49"/>
      <c r="K15" s="49"/>
      <c r="L15" s="49"/>
    </row>
    <row r="16" spans="1:12" x14ac:dyDescent="0.25">
      <c r="A16" s="58"/>
      <c r="B16" s="72" t="s">
        <v>14</v>
      </c>
      <c r="C16" s="83"/>
      <c r="D16" s="180" t="s">
        <v>141</v>
      </c>
      <c r="E16" s="181"/>
      <c r="F16" s="81" t="s">
        <v>16</v>
      </c>
      <c r="G16" s="81"/>
      <c r="H16" s="82"/>
      <c r="I16" s="73"/>
      <c r="J16" s="73"/>
      <c r="K16" s="73"/>
      <c r="L16" s="73"/>
    </row>
    <row r="17" spans="1:12" x14ac:dyDescent="0.25">
      <c r="A17" s="58"/>
      <c r="B17" s="72" t="s">
        <v>17</v>
      </c>
      <c r="C17" s="83"/>
      <c r="D17" s="180" t="s">
        <v>142</v>
      </c>
      <c r="E17" s="181"/>
      <c r="F17" s="81" t="s">
        <v>16</v>
      </c>
      <c r="G17" s="81"/>
      <c r="H17" s="82"/>
      <c r="I17" s="73"/>
      <c r="J17" s="73"/>
      <c r="K17" s="73"/>
      <c r="L17" s="73"/>
    </row>
    <row r="18" spans="1:12" x14ac:dyDescent="0.25">
      <c r="A18" s="58"/>
      <c r="B18" s="72" t="s">
        <v>19</v>
      </c>
      <c r="C18" s="83"/>
      <c r="D18" s="180" t="s">
        <v>143</v>
      </c>
      <c r="E18" s="181"/>
      <c r="F18" s="81" t="s">
        <v>21</v>
      </c>
      <c r="G18" s="81"/>
      <c r="H18" s="82"/>
      <c r="I18" s="73"/>
      <c r="J18" s="73"/>
      <c r="K18" s="73"/>
      <c r="L18" s="73"/>
    </row>
    <row r="19" spans="1:12" x14ac:dyDescent="0.25">
      <c r="A19" s="49"/>
      <c r="B19" s="90" t="s">
        <v>144</v>
      </c>
      <c r="C19" s="49"/>
      <c r="D19" s="54"/>
      <c r="E19" s="54"/>
      <c r="F19" s="49"/>
      <c r="G19" s="49"/>
      <c r="H19" s="49"/>
      <c r="I19" s="49"/>
      <c r="J19" s="49"/>
      <c r="K19" s="49"/>
      <c r="L19" s="49"/>
    </row>
    <row r="20" spans="1:12" x14ac:dyDescent="0.25">
      <c r="A20" s="49"/>
      <c r="B20" s="84"/>
      <c r="C20" s="52"/>
      <c r="D20" s="70"/>
      <c r="E20" s="54"/>
      <c r="F20" s="49"/>
      <c r="G20" s="49"/>
      <c r="H20" s="49"/>
      <c r="I20" s="49"/>
      <c r="J20" s="49"/>
      <c r="K20" s="49"/>
      <c r="L20" s="49"/>
    </row>
    <row r="21" spans="1:12" x14ac:dyDescent="0.25">
      <c r="A21" s="49"/>
      <c r="B21" s="51"/>
      <c r="C21" s="49"/>
      <c r="D21" s="49"/>
      <c r="E21" s="54"/>
      <c r="F21" s="49"/>
      <c r="G21" s="49"/>
      <c r="H21" s="49"/>
      <c r="I21" s="49"/>
      <c r="J21" s="49"/>
      <c r="K21" s="49"/>
      <c r="L21" s="49"/>
    </row>
    <row r="22" spans="1:12" x14ac:dyDescent="0.25">
      <c r="A22" s="191" t="s">
        <v>23</v>
      </c>
      <c r="B22" s="192" t="s">
        <v>24</v>
      </c>
      <c r="C22" s="191" t="s">
        <v>25</v>
      </c>
      <c r="D22" s="191" t="s">
        <v>26</v>
      </c>
      <c r="E22" s="191" t="s">
        <v>27</v>
      </c>
      <c r="F22" s="191"/>
      <c r="G22" s="191" t="s">
        <v>28</v>
      </c>
      <c r="H22" s="191"/>
      <c r="I22" s="191"/>
      <c r="J22" s="191" t="s">
        <v>29</v>
      </c>
      <c r="K22" s="191"/>
      <c r="L22" s="86"/>
    </row>
    <row r="23" spans="1:12" ht="36" x14ac:dyDescent="0.25">
      <c r="A23" s="191"/>
      <c r="B23" s="192"/>
      <c r="C23" s="191"/>
      <c r="D23" s="191"/>
      <c r="E23" s="85" t="s">
        <v>30</v>
      </c>
      <c r="F23" s="85" t="s">
        <v>31</v>
      </c>
      <c r="G23" s="191" t="s">
        <v>32</v>
      </c>
      <c r="H23" s="191" t="s">
        <v>33</v>
      </c>
      <c r="I23" s="85" t="s">
        <v>34</v>
      </c>
      <c r="J23" s="191"/>
      <c r="K23" s="191"/>
      <c r="L23" s="86"/>
    </row>
    <row r="24" spans="1:12" ht="36" x14ac:dyDescent="0.25">
      <c r="A24" s="191"/>
      <c r="B24" s="192"/>
      <c r="C24" s="191"/>
      <c r="D24" s="191"/>
      <c r="E24" s="85" t="s">
        <v>33</v>
      </c>
      <c r="F24" s="85" t="s">
        <v>35</v>
      </c>
      <c r="G24" s="191"/>
      <c r="H24" s="191"/>
      <c r="I24" s="85" t="s">
        <v>35</v>
      </c>
      <c r="J24" s="85" t="s">
        <v>36</v>
      </c>
      <c r="K24" s="85" t="s">
        <v>30</v>
      </c>
      <c r="L24" s="86"/>
    </row>
    <row r="25" spans="1:12" x14ac:dyDescent="0.25">
      <c r="A25" s="87">
        <v>1</v>
      </c>
      <c r="B25" s="88">
        <v>2</v>
      </c>
      <c r="C25" s="85">
        <v>3</v>
      </c>
      <c r="D25" s="85">
        <v>4</v>
      </c>
      <c r="E25" s="85">
        <v>5</v>
      </c>
      <c r="F25" s="87">
        <v>6</v>
      </c>
      <c r="G25" s="87">
        <v>7</v>
      </c>
      <c r="H25" s="87">
        <v>8</v>
      </c>
      <c r="I25" s="87">
        <v>9</v>
      </c>
      <c r="J25" s="87">
        <v>10</v>
      </c>
      <c r="K25" s="87">
        <v>11</v>
      </c>
      <c r="L25" s="55"/>
    </row>
    <row r="26" spans="1:12" x14ac:dyDescent="0.25">
      <c r="A26" s="190" t="s">
        <v>145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49"/>
    </row>
    <row r="27" spans="1:12" ht="97.5" customHeight="1" x14ac:dyDescent="0.25">
      <c r="A27" s="91">
        <v>1</v>
      </c>
      <c r="B27" s="92" t="s">
        <v>146</v>
      </c>
      <c r="C27" s="93" t="s">
        <v>147</v>
      </c>
      <c r="D27" s="91">
        <v>2</v>
      </c>
      <c r="E27" s="94" t="s">
        <v>148</v>
      </c>
      <c r="F27" s="94"/>
      <c r="G27" s="95">
        <v>31</v>
      </c>
      <c r="H27" s="95">
        <v>31</v>
      </c>
      <c r="I27" s="94"/>
      <c r="J27" s="95">
        <v>0.96</v>
      </c>
      <c r="K27" s="95">
        <v>1.92</v>
      </c>
      <c r="L27" s="49"/>
    </row>
    <row r="28" spans="1:12" ht="85.5" customHeight="1" x14ac:dyDescent="0.25">
      <c r="A28" s="91">
        <v>2</v>
      </c>
      <c r="B28" s="92" t="s">
        <v>41</v>
      </c>
      <c r="C28" s="93" t="s">
        <v>149</v>
      </c>
      <c r="D28" s="91">
        <v>10</v>
      </c>
      <c r="E28" s="94" t="s">
        <v>150</v>
      </c>
      <c r="F28" s="94"/>
      <c r="G28" s="95">
        <v>260</v>
      </c>
      <c r="H28" s="95">
        <v>260</v>
      </c>
      <c r="I28" s="94"/>
      <c r="J28" s="95">
        <v>1.44</v>
      </c>
      <c r="K28" s="95">
        <v>14.4</v>
      </c>
      <c r="L28" s="49"/>
    </row>
    <row r="29" spans="1:12" ht="87" customHeight="1" x14ac:dyDescent="0.25">
      <c r="A29" s="91">
        <v>3</v>
      </c>
      <c r="B29" s="92" t="s">
        <v>44</v>
      </c>
      <c r="C29" s="93" t="s">
        <v>151</v>
      </c>
      <c r="D29" s="91">
        <v>0.1</v>
      </c>
      <c r="E29" s="94" t="s">
        <v>152</v>
      </c>
      <c r="F29" s="94"/>
      <c r="G29" s="95">
        <v>28</v>
      </c>
      <c r="H29" s="95">
        <v>28</v>
      </c>
      <c r="I29" s="94"/>
      <c r="J29" s="95">
        <v>15.36</v>
      </c>
      <c r="K29" s="95">
        <v>1.54</v>
      </c>
      <c r="L29" s="49"/>
    </row>
    <row r="30" spans="1:12" ht="133.5" customHeight="1" x14ac:dyDescent="0.25">
      <c r="A30" s="91">
        <v>4</v>
      </c>
      <c r="B30" s="92" t="s">
        <v>38</v>
      </c>
      <c r="C30" s="93" t="s">
        <v>153</v>
      </c>
      <c r="D30" s="91">
        <v>8</v>
      </c>
      <c r="E30" s="94" t="s">
        <v>154</v>
      </c>
      <c r="F30" s="94"/>
      <c r="G30" s="95">
        <v>55</v>
      </c>
      <c r="H30" s="95">
        <v>55</v>
      </c>
      <c r="I30" s="94"/>
      <c r="J30" s="95">
        <v>0.38400000000000001</v>
      </c>
      <c r="K30" s="95">
        <v>3.07</v>
      </c>
      <c r="L30" s="49"/>
    </row>
    <row r="31" spans="1:12" ht="84.75" customHeight="1" x14ac:dyDescent="0.25">
      <c r="A31" s="91">
        <v>5</v>
      </c>
      <c r="B31" s="92" t="s">
        <v>155</v>
      </c>
      <c r="C31" s="93" t="s">
        <v>156</v>
      </c>
      <c r="D31" s="91">
        <v>1</v>
      </c>
      <c r="E31" s="94" t="s">
        <v>157</v>
      </c>
      <c r="F31" s="94"/>
      <c r="G31" s="95">
        <v>35</v>
      </c>
      <c r="H31" s="95">
        <v>35</v>
      </c>
      <c r="I31" s="94"/>
      <c r="J31" s="95">
        <v>1.92</v>
      </c>
      <c r="K31" s="95">
        <v>1.92</v>
      </c>
      <c r="L31" s="49"/>
    </row>
    <row r="32" spans="1:12" ht="85.5" customHeight="1" x14ac:dyDescent="0.25">
      <c r="A32" s="91">
        <v>6</v>
      </c>
      <c r="B32" s="92" t="s">
        <v>59</v>
      </c>
      <c r="C32" s="93" t="s">
        <v>158</v>
      </c>
      <c r="D32" s="91">
        <v>2</v>
      </c>
      <c r="E32" s="94" t="s">
        <v>159</v>
      </c>
      <c r="F32" s="94"/>
      <c r="G32" s="95">
        <v>2801</v>
      </c>
      <c r="H32" s="95">
        <v>2801</v>
      </c>
      <c r="I32" s="94"/>
      <c r="J32" s="95">
        <v>67.2</v>
      </c>
      <c r="K32" s="95">
        <v>134.4</v>
      </c>
      <c r="L32" s="49"/>
    </row>
    <row r="33" spans="1:11" x14ac:dyDescent="0.25">
      <c r="A33" s="189" t="s">
        <v>89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</row>
    <row r="34" spans="1:11" ht="85.5" customHeight="1" x14ac:dyDescent="0.25">
      <c r="A34" s="91">
        <v>7</v>
      </c>
      <c r="B34" s="92" t="s">
        <v>90</v>
      </c>
      <c r="C34" s="93" t="s">
        <v>160</v>
      </c>
      <c r="D34" s="91">
        <v>2</v>
      </c>
      <c r="E34" s="94" t="s">
        <v>161</v>
      </c>
      <c r="F34" s="94"/>
      <c r="G34" s="95">
        <v>167</v>
      </c>
      <c r="H34" s="95">
        <v>167</v>
      </c>
      <c r="I34" s="94"/>
      <c r="J34" s="95">
        <v>4.5</v>
      </c>
      <c r="K34" s="95">
        <v>9</v>
      </c>
    </row>
    <row r="35" spans="1:11" ht="85.5" customHeight="1" x14ac:dyDescent="0.25">
      <c r="A35" s="91">
        <v>8</v>
      </c>
      <c r="B35" s="92" t="s">
        <v>93</v>
      </c>
      <c r="C35" s="93" t="s">
        <v>162</v>
      </c>
      <c r="D35" s="91">
        <v>2</v>
      </c>
      <c r="E35" s="94" t="s">
        <v>163</v>
      </c>
      <c r="F35" s="94"/>
      <c r="G35" s="95">
        <v>295</v>
      </c>
      <c r="H35" s="95">
        <v>295</v>
      </c>
      <c r="I35" s="94"/>
      <c r="J35" s="95">
        <v>7.74</v>
      </c>
      <c r="K35" s="95">
        <v>15.48</v>
      </c>
    </row>
    <row r="36" spans="1:11" ht="72" customHeight="1" x14ac:dyDescent="0.25">
      <c r="A36" s="91">
        <v>9</v>
      </c>
      <c r="B36" s="92" t="s">
        <v>164</v>
      </c>
      <c r="C36" s="93" t="s">
        <v>165</v>
      </c>
      <c r="D36" s="91">
        <v>2</v>
      </c>
      <c r="E36" s="94" t="s">
        <v>166</v>
      </c>
      <c r="F36" s="94"/>
      <c r="G36" s="95">
        <v>697</v>
      </c>
      <c r="H36" s="95">
        <v>697</v>
      </c>
      <c r="I36" s="94"/>
      <c r="J36" s="95">
        <v>18.899999999999999</v>
      </c>
      <c r="K36" s="95">
        <v>37.799999999999997</v>
      </c>
    </row>
    <row r="37" spans="1:11" ht="108.75" customHeight="1" x14ac:dyDescent="0.25">
      <c r="A37" s="91">
        <v>10</v>
      </c>
      <c r="B37" s="92" t="s">
        <v>167</v>
      </c>
      <c r="C37" s="93" t="s">
        <v>168</v>
      </c>
      <c r="D37" s="91">
        <v>2</v>
      </c>
      <c r="E37" s="94" t="s">
        <v>169</v>
      </c>
      <c r="F37" s="94"/>
      <c r="G37" s="95">
        <v>1406</v>
      </c>
      <c r="H37" s="95">
        <v>1406</v>
      </c>
      <c r="I37" s="94"/>
      <c r="J37" s="95">
        <v>36.9</v>
      </c>
      <c r="K37" s="95">
        <v>73.8</v>
      </c>
    </row>
    <row r="38" spans="1:11" x14ac:dyDescent="0.25">
      <c r="A38" s="189" t="s">
        <v>108</v>
      </c>
      <c r="B38" s="186"/>
      <c r="C38" s="186"/>
      <c r="D38" s="186"/>
      <c r="E38" s="186"/>
      <c r="F38" s="186"/>
      <c r="G38" s="94">
        <v>5775</v>
      </c>
      <c r="H38" s="94">
        <v>5775</v>
      </c>
      <c r="I38" s="94"/>
      <c r="J38" s="94"/>
      <c r="K38" s="94">
        <v>293.33</v>
      </c>
    </row>
    <row r="39" spans="1:11" x14ac:dyDescent="0.25">
      <c r="A39" s="189" t="s">
        <v>170</v>
      </c>
      <c r="B39" s="186"/>
      <c r="C39" s="186"/>
      <c r="D39" s="186"/>
      <c r="E39" s="186"/>
      <c r="F39" s="186"/>
      <c r="G39" s="94">
        <v>6023</v>
      </c>
      <c r="H39" s="94">
        <v>6023</v>
      </c>
      <c r="I39" s="94"/>
      <c r="J39" s="94"/>
      <c r="K39" s="94">
        <v>293.33</v>
      </c>
    </row>
    <row r="40" spans="1:11" x14ac:dyDescent="0.25">
      <c r="A40" s="189" t="s">
        <v>110</v>
      </c>
      <c r="B40" s="186"/>
      <c r="C40" s="186"/>
      <c r="D40" s="186"/>
      <c r="E40" s="186"/>
      <c r="F40" s="186"/>
      <c r="G40" s="94">
        <v>3915</v>
      </c>
      <c r="H40" s="94"/>
      <c r="I40" s="94"/>
      <c r="J40" s="94"/>
      <c r="K40" s="94"/>
    </row>
    <row r="41" spans="1:11" x14ac:dyDescent="0.25">
      <c r="A41" s="189" t="s">
        <v>111</v>
      </c>
      <c r="B41" s="186"/>
      <c r="C41" s="186"/>
      <c r="D41" s="186"/>
      <c r="E41" s="186"/>
      <c r="F41" s="186"/>
      <c r="G41" s="94">
        <v>2409</v>
      </c>
      <c r="H41" s="94"/>
      <c r="I41" s="94"/>
      <c r="J41" s="94"/>
      <c r="K41" s="94"/>
    </row>
    <row r="42" spans="1:11" x14ac:dyDescent="0.25">
      <c r="A42" s="185" t="s">
        <v>171</v>
      </c>
      <c r="B42" s="186"/>
      <c r="C42" s="186"/>
      <c r="D42" s="186"/>
      <c r="E42" s="186"/>
      <c r="F42" s="186"/>
      <c r="G42" s="96">
        <v>12347</v>
      </c>
      <c r="H42" s="94"/>
      <c r="I42" s="94"/>
      <c r="J42" s="94"/>
      <c r="K42" s="96">
        <v>293.33</v>
      </c>
    </row>
    <row r="43" spans="1:11" x14ac:dyDescent="0.25">
      <c r="A43" s="187" t="s">
        <v>122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</row>
    <row r="44" spans="1:11" x14ac:dyDescent="0.25">
      <c r="A44" s="189" t="s">
        <v>123</v>
      </c>
      <c r="B44" s="186"/>
      <c r="C44" s="186"/>
      <c r="D44" s="186"/>
      <c r="E44" s="186"/>
      <c r="F44" s="186"/>
      <c r="G44" s="94">
        <v>5775</v>
      </c>
      <c r="H44" s="94">
        <v>5775</v>
      </c>
      <c r="I44" s="94"/>
      <c r="J44" s="94"/>
      <c r="K44" s="94">
        <v>293.33</v>
      </c>
    </row>
    <row r="45" spans="1:11" x14ac:dyDescent="0.25">
      <c r="A45" s="189" t="s">
        <v>172</v>
      </c>
      <c r="B45" s="186"/>
      <c r="C45" s="186"/>
      <c r="D45" s="186"/>
      <c r="E45" s="186"/>
      <c r="F45" s="186"/>
      <c r="G45" s="94">
        <v>6023</v>
      </c>
      <c r="H45" s="94">
        <v>6023</v>
      </c>
      <c r="I45" s="94"/>
      <c r="J45" s="94"/>
      <c r="K45" s="94">
        <v>293.33</v>
      </c>
    </row>
    <row r="46" spans="1:11" x14ac:dyDescent="0.25">
      <c r="A46" s="189" t="s">
        <v>173</v>
      </c>
      <c r="B46" s="186"/>
      <c r="C46" s="186"/>
      <c r="D46" s="186"/>
      <c r="E46" s="186"/>
      <c r="F46" s="186"/>
      <c r="G46" s="94"/>
      <c r="H46" s="94"/>
      <c r="I46" s="94"/>
      <c r="J46" s="94"/>
      <c r="K46" s="94"/>
    </row>
    <row r="47" spans="1:11" x14ac:dyDescent="0.25">
      <c r="A47" s="189" t="s">
        <v>174</v>
      </c>
      <c r="B47" s="186"/>
      <c r="C47" s="186"/>
      <c r="D47" s="186"/>
      <c r="E47" s="186"/>
      <c r="F47" s="186"/>
      <c r="G47" s="94">
        <v>248</v>
      </c>
      <c r="H47" s="94">
        <v>248</v>
      </c>
      <c r="I47" s="94"/>
      <c r="J47" s="94"/>
      <c r="K47" s="94"/>
    </row>
    <row r="48" spans="1:11" x14ac:dyDescent="0.25">
      <c r="A48" s="189" t="s">
        <v>110</v>
      </c>
      <c r="B48" s="186"/>
      <c r="C48" s="186"/>
      <c r="D48" s="186"/>
      <c r="E48" s="186"/>
      <c r="F48" s="186"/>
      <c r="G48" s="94">
        <v>3915</v>
      </c>
      <c r="H48" s="94"/>
      <c r="I48" s="94"/>
      <c r="J48" s="94"/>
      <c r="K48" s="94"/>
    </row>
    <row r="49" spans="1:11" x14ac:dyDescent="0.25">
      <c r="A49" s="189" t="s">
        <v>173</v>
      </c>
      <c r="B49" s="186"/>
      <c r="C49" s="186"/>
      <c r="D49" s="186"/>
      <c r="E49" s="186"/>
      <c r="F49" s="186"/>
      <c r="G49" s="94"/>
      <c r="H49" s="94"/>
      <c r="I49" s="94"/>
      <c r="J49" s="94"/>
      <c r="K49" s="94"/>
    </row>
    <row r="50" spans="1:11" x14ac:dyDescent="0.25">
      <c r="A50" s="189" t="s">
        <v>175</v>
      </c>
      <c r="B50" s="186"/>
      <c r="C50" s="186"/>
      <c r="D50" s="186"/>
      <c r="E50" s="186"/>
      <c r="F50" s="186"/>
      <c r="G50" s="94">
        <v>3915</v>
      </c>
      <c r="H50" s="94"/>
      <c r="I50" s="94"/>
      <c r="J50" s="94"/>
      <c r="K50" s="94"/>
    </row>
    <row r="51" spans="1:11" x14ac:dyDescent="0.25">
      <c r="A51" s="189" t="s">
        <v>111</v>
      </c>
      <c r="B51" s="186"/>
      <c r="C51" s="186"/>
      <c r="D51" s="186"/>
      <c r="E51" s="186"/>
      <c r="F51" s="186"/>
      <c r="G51" s="94">
        <v>2409</v>
      </c>
      <c r="H51" s="94"/>
      <c r="I51" s="94"/>
      <c r="J51" s="94"/>
      <c r="K51" s="94"/>
    </row>
    <row r="52" spans="1:11" x14ac:dyDescent="0.25">
      <c r="A52" s="189" t="s">
        <v>173</v>
      </c>
      <c r="B52" s="186"/>
      <c r="C52" s="186"/>
      <c r="D52" s="186"/>
      <c r="E52" s="186"/>
      <c r="F52" s="186"/>
      <c r="G52" s="94"/>
      <c r="H52" s="94"/>
      <c r="I52" s="94"/>
      <c r="J52" s="94"/>
      <c r="K52" s="94"/>
    </row>
    <row r="53" spans="1:11" x14ac:dyDescent="0.25">
      <c r="A53" s="189" t="s">
        <v>176</v>
      </c>
      <c r="B53" s="186"/>
      <c r="C53" s="186"/>
      <c r="D53" s="186"/>
      <c r="E53" s="186"/>
      <c r="F53" s="186"/>
      <c r="G53" s="94">
        <v>2409</v>
      </c>
      <c r="H53" s="94"/>
      <c r="I53" s="94"/>
      <c r="J53" s="94"/>
      <c r="K53" s="94"/>
    </row>
    <row r="54" spans="1:11" x14ac:dyDescent="0.25">
      <c r="A54" s="185" t="s">
        <v>125</v>
      </c>
      <c r="B54" s="186"/>
      <c r="C54" s="186"/>
      <c r="D54" s="186"/>
      <c r="E54" s="186"/>
      <c r="F54" s="186"/>
      <c r="G54" s="96">
        <v>12347</v>
      </c>
      <c r="H54" s="94"/>
      <c r="I54" s="94"/>
      <c r="J54" s="94"/>
      <c r="K54" s="96">
        <v>293.33</v>
      </c>
    </row>
    <row r="55" spans="1:11" x14ac:dyDescent="0.25">
      <c r="A55" s="52"/>
      <c r="B55" s="89"/>
      <c r="C55" s="49"/>
      <c r="D55" s="49"/>
      <c r="E55" s="49"/>
      <c r="F55" s="53"/>
      <c r="G55" s="53"/>
      <c r="H55" s="53"/>
      <c r="I55" s="53"/>
      <c r="J55" s="53"/>
      <c r="K55" s="53"/>
    </row>
    <row r="56" spans="1:11" x14ac:dyDescent="0.25">
      <c r="A56" s="52"/>
      <c r="B56" s="89"/>
      <c r="C56" s="49"/>
      <c r="D56" s="49"/>
      <c r="E56" s="49"/>
      <c r="F56" s="53"/>
      <c r="G56" s="53"/>
      <c r="H56" s="53"/>
      <c r="I56" s="53"/>
      <c r="J56" s="53"/>
      <c r="K56" s="53"/>
    </row>
    <row r="57" spans="1:11" x14ac:dyDescent="0.25">
      <c r="A57" s="52"/>
      <c r="B57" s="89"/>
      <c r="C57" s="49"/>
      <c r="D57" s="49"/>
      <c r="E57" s="49"/>
      <c r="F57" s="53"/>
      <c r="G57" s="53"/>
      <c r="H57" s="53"/>
      <c r="I57" s="53"/>
      <c r="J57" s="53"/>
      <c r="K57" s="53"/>
    </row>
    <row r="58" spans="1:11" x14ac:dyDescent="0.25">
      <c r="A58" s="182" t="s">
        <v>177</v>
      </c>
      <c r="B58" s="183"/>
      <c r="C58" s="183"/>
      <c r="D58" s="183"/>
      <c r="E58" s="183"/>
      <c r="F58" s="183"/>
      <c r="G58" s="183"/>
      <c r="H58" s="183"/>
      <c r="I58" s="183"/>
      <c r="J58" s="183"/>
      <c r="K58" s="183"/>
    </row>
    <row r="59" spans="1:11" x14ac:dyDescent="0.25">
      <c r="A59" s="184" t="s">
        <v>136</v>
      </c>
      <c r="B59" s="183"/>
      <c r="C59" s="183"/>
      <c r="D59" s="183"/>
      <c r="E59" s="183"/>
      <c r="F59" s="183"/>
      <c r="G59" s="183"/>
      <c r="H59" s="183"/>
      <c r="I59" s="183"/>
      <c r="J59" s="183"/>
      <c r="K59" s="183"/>
    </row>
    <row r="60" spans="1:11" x14ac:dyDescent="0.25">
      <c r="A60" s="52"/>
      <c r="B60" s="89"/>
      <c r="C60" s="49"/>
      <c r="D60" s="49"/>
      <c r="E60" s="49"/>
      <c r="F60" s="53"/>
      <c r="G60" s="53"/>
      <c r="H60" s="53"/>
      <c r="I60" s="53"/>
      <c r="J60" s="53"/>
      <c r="K60" s="53"/>
    </row>
    <row r="61" spans="1:11" x14ac:dyDescent="0.25">
      <c r="A61" s="182" t="s">
        <v>178</v>
      </c>
      <c r="B61" s="183"/>
      <c r="C61" s="183"/>
      <c r="D61" s="183"/>
      <c r="E61" s="183"/>
      <c r="F61" s="183"/>
      <c r="G61" s="183"/>
      <c r="H61" s="183"/>
      <c r="I61" s="183"/>
      <c r="J61" s="183"/>
      <c r="K61" s="183"/>
    </row>
    <row r="62" spans="1:11" x14ac:dyDescent="0.25">
      <c r="A62" s="184" t="s">
        <v>136</v>
      </c>
      <c r="B62" s="183"/>
      <c r="C62" s="183"/>
      <c r="D62" s="183"/>
      <c r="E62" s="183"/>
      <c r="F62" s="183"/>
      <c r="G62" s="183"/>
      <c r="H62" s="183"/>
      <c r="I62" s="183"/>
      <c r="J62" s="183"/>
      <c r="K62" s="183"/>
    </row>
    <row r="63" spans="1:11" x14ac:dyDescent="0.25">
      <c r="A63" s="52"/>
      <c r="B63" s="89"/>
      <c r="C63" s="49"/>
      <c r="D63" s="49"/>
      <c r="E63" s="49"/>
      <c r="F63" s="53"/>
      <c r="G63" s="53"/>
      <c r="H63" s="53"/>
      <c r="I63" s="53"/>
      <c r="J63" s="53"/>
      <c r="K63" s="53"/>
    </row>
    <row r="64" spans="1:11" x14ac:dyDescent="0.25">
      <c r="A64" s="52"/>
      <c r="B64" s="89"/>
      <c r="C64" s="49"/>
      <c r="D64" s="49"/>
      <c r="E64" s="49"/>
      <c r="F64" s="53"/>
      <c r="G64" s="53"/>
      <c r="H64" s="53"/>
      <c r="I64" s="53"/>
      <c r="J64" s="53"/>
      <c r="K64" s="53"/>
    </row>
    <row r="65" spans="1:11" x14ac:dyDescent="0.25">
      <c r="A65" s="52"/>
      <c r="B65" s="89"/>
      <c r="C65" s="49"/>
      <c r="D65" s="49"/>
      <c r="E65" s="49"/>
      <c r="F65" s="53"/>
      <c r="G65" s="53"/>
      <c r="H65" s="53"/>
      <c r="I65" s="53"/>
      <c r="J65" s="53"/>
      <c r="K65" s="53"/>
    </row>
    <row r="66" spans="1:11" x14ac:dyDescent="0.25">
      <c r="A66" s="52"/>
      <c r="B66" s="89"/>
      <c r="C66" s="49"/>
      <c r="D66" s="49"/>
      <c r="E66" s="49"/>
      <c r="F66" s="53"/>
      <c r="G66" s="53"/>
      <c r="H66" s="53"/>
      <c r="I66" s="53"/>
      <c r="J66" s="53"/>
      <c r="K66" s="53"/>
    </row>
    <row r="67" spans="1:11" x14ac:dyDescent="0.25">
      <c r="A67" s="52"/>
      <c r="B67" s="89"/>
      <c r="C67" s="49"/>
      <c r="D67" s="49"/>
      <c r="E67" s="49"/>
      <c r="F67" s="53"/>
      <c r="G67" s="53"/>
      <c r="H67" s="53"/>
      <c r="I67" s="53"/>
      <c r="J67" s="53"/>
      <c r="K67" s="53"/>
    </row>
  </sheetData>
  <mergeCells count="35">
    <mergeCell ref="J22:K23"/>
    <mergeCell ref="H23:H24"/>
    <mergeCell ref="G23:G24"/>
    <mergeCell ref="A22:A24"/>
    <mergeCell ref="C22:C24"/>
    <mergeCell ref="B22:B24"/>
    <mergeCell ref="D22:D24"/>
    <mergeCell ref="E22:F22"/>
    <mergeCell ref="G22:I22"/>
    <mergeCell ref="A44:F44"/>
    <mergeCell ref="A47:F47"/>
    <mergeCell ref="A26:K26"/>
    <mergeCell ref="A33:K33"/>
    <mergeCell ref="A38:F38"/>
    <mergeCell ref="A39:F39"/>
    <mergeCell ref="A40:F40"/>
    <mergeCell ref="A41:F41"/>
    <mergeCell ref="A45:F45"/>
    <mergeCell ref="A46:F46"/>
    <mergeCell ref="A62:K62"/>
    <mergeCell ref="D18:E18"/>
    <mergeCell ref="A54:F54"/>
    <mergeCell ref="D16:E16"/>
    <mergeCell ref="D17:E17"/>
    <mergeCell ref="A58:K58"/>
    <mergeCell ref="A59:K59"/>
    <mergeCell ref="A61:K61"/>
    <mergeCell ref="A48:F48"/>
    <mergeCell ref="A49:F49"/>
    <mergeCell ref="A50:F50"/>
    <mergeCell ref="A51:F51"/>
    <mergeCell ref="A52:F52"/>
    <mergeCell ref="A53:F53"/>
    <mergeCell ref="A42:F42"/>
    <mergeCell ref="A43:K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СМР</vt:lpstr>
      <vt:lpstr>НМЦ</vt:lpstr>
      <vt:lpstr>с.с-76,547</vt:lpstr>
      <vt:lpstr>с.с-12,347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072-Klusova</cp:lastModifiedBy>
  <cp:lastPrinted>2015-04-16T11:53:31Z</cp:lastPrinted>
  <dcterms:created xsi:type="dcterms:W3CDTF">2015-04-16T02:28:10Z</dcterms:created>
  <dcterms:modified xsi:type="dcterms:W3CDTF">2015-04-16T11:56:33Z</dcterms:modified>
</cp:coreProperties>
</file>