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120" yWindow="600" windowWidth="15180" windowHeight="8355"/>
  </bookViews>
  <sheets>
    <sheet name="расчет" sheetId="14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D15" i="14" l="1"/>
  <c r="D17" i="14"/>
  <c r="D16" i="14"/>
  <c r="D10" i="14"/>
  <c r="D12" i="14"/>
  <c r="D11" i="14"/>
  <c r="C18" i="14" l="1"/>
  <c r="D13" i="14" l="1"/>
  <c r="D8" i="14"/>
  <c r="D18" i="14" l="1"/>
  <c r="D19" i="14" s="1"/>
  <c r="D20" i="14" l="1"/>
</calcChain>
</file>

<file path=xl/sharedStrings.xml><?xml version="1.0" encoding="utf-8"?>
<sst xmlns="http://schemas.openxmlformats.org/spreadsheetml/2006/main" count="21" uniqueCount="17">
  <si>
    <t>руб.</t>
  </si>
  <si>
    <t>(наименование стройки)</t>
  </si>
  <si>
    <t>Наименование услуг и работ (затрат)</t>
  </si>
  <si>
    <t>Итого:</t>
  </si>
  <si>
    <t>НДС 18%</t>
  </si>
  <si>
    <t>Всего:</t>
  </si>
  <si>
    <t>в том числе:</t>
  </si>
  <si>
    <t>Сметная стоимость строительства в текущем уровне цен на 2014г.</t>
  </si>
  <si>
    <t>Прямые затраты</t>
  </si>
  <si>
    <t>Накладные расходы</t>
  </si>
  <si>
    <t>Сметная прибыль</t>
  </si>
  <si>
    <t xml:space="preserve">Сметная стоимость в базисных ценах 2000г. </t>
  </si>
  <si>
    <t>Капитальный ремонт артезианского водопровода № 1 от площадки 2 до площадки 3, участка от здания 228 до точки А (лок. см. расчет №20-13-13)</t>
  </si>
  <si>
    <t>Расчет стоимости СМР  
на выполнение работ по капитальному ремонту  сетей водоснабжения и канализации ЗГЭС ОАО "СХК"</t>
  </si>
  <si>
    <t>Капитальный ремонт сетей водоснабжения и канализации ЗГЭС ОАО "СХК"</t>
  </si>
  <si>
    <t>Капитальный ремонт напорных коллекторов ХФК от КНС № 11а ( участок от зд.КНС 11а до точки А) (лок. см. расчет №20-13-14)</t>
  </si>
  <si>
    <t>Приложение № 1 к Технической части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</si>
</sst>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26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" fillId="10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2" applyNumberFormat="0" applyAlignment="0" applyProtection="0"/>
    <xf numFmtId="0" fontId="3" fillId="9" borderId="0" applyNumberFormat="0" applyBorder="0" applyAlignment="0" applyProtection="0"/>
    <xf numFmtId="0" fontId="6" fillId="20" borderId="3" applyNumberFormat="0" applyAlignment="0" applyProtection="0"/>
    <xf numFmtId="0" fontId="7" fillId="20" borderId="2" applyNumberFormat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7" applyNumberFormat="0" applyFill="0" applyAlignment="0" applyProtection="0"/>
    <xf numFmtId="0" fontId="3" fillId="8" borderId="0" applyNumberFormat="0" applyBorder="0" applyAlignment="0" applyProtection="0"/>
    <xf numFmtId="0" fontId="12" fillId="21" borderId="8" applyNumberFormat="0" applyAlignment="0" applyProtection="0"/>
    <xf numFmtId="0" fontId="13" fillId="0" borderId="1">
      <alignment horizontal="center" wrapText="1"/>
    </xf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2" fillId="23" borderId="9" applyNumberFormat="0" applyFont="0" applyAlignment="0" applyProtection="0"/>
    <xf numFmtId="0" fontId="3" fillId="4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2" applyNumberFormat="0" applyAlignment="0" applyProtection="0"/>
    <xf numFmtId="0" fontId="6" fillId="20" borderId="3" applyNumberFormat="0" applyAlignment="0" applyProtection="0"/>
    <xf numFmtId="0" fontId="7" fillId="20" borderId="2" applyNumberFormat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7" applyNumberFormat="0" applyFill="0" applyAlignment="0" applyProtection="0"/>
    <xf numFmtId="0" fontId="12" fillId="21" borderId="8" applyNumberFormat="0" applyAlignment="0" applyProtection="0"/>
    <xf numFmtId="0" fontId="13" fillId="0" borderId="1">
      <alignment horizontal="center" wrapText="1"/>
    </xf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2" fillId="23" borderId="9" applyNumberFormat="0" applyFont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0" xfId="0" applyFont="1"/>
    <xf numFmtId="0" fontId="21" fillId="0" borderId="1" xfId="0" applyFont="1" applyBorder="1" applyAlignment="1">
      <alignment horizontal="left" vertical="center" wrapText="1"/>
    </xf>
    <xf numFmtId="164" fontId="21" fillId="0" borderId="1" xfId="0" applyNumberFormat="1" applyFont="1" applyBorder="1" applyAlignment="1">
      <alignment horizontal="right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164" fontId="24" fillId="0" borderId="1" xfId="0" applyNumberFormat="1" applyFont="1" applyBorder="1" applyAlignment="1">
      <alignment horizontal="right" vertical="center" wrapText="1"/>
    </xf>
    <xf numFmtId="164" fontId="21" fillId="0" borderId="1" xfId="0" applyNumberFormat="1" applyFont="1" applyFill="1" applyBorder="1" applyAlignment="1">
      <alignment horizontal="center" vertical="center" wrapText="1"/>
    </xf>
    <xf numFmtId="16" fontId="21" fillId="0" borderId="1" xfId="0" applyNumberFormat="1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" fontId="1" fillId="24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25" fillId="0" borderId="11" xfId="0" applyFont="1" applyBorder="1" applyAlignment="1">
      <alignment horizontal="right" vertical="center"/>
    </xf>
    <xf numFmtId="0" fontId="21" fillId="0" borderId="0" xfId="0" applyFont="1" applyAlignment="1">
      <alignment horizontal="center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tabSelected="1" zoomScale="140" zoomScaleNormal="140" workbookViewId="0">
      <selection activeCell="A21" sqref="A21:XFD24"/>
    </sheetView>
  </sheetViews>
  <sheetFormatPr defaultRowHeight="12.75" x14ac:dyDescent="0.2"/>
  <cols>
    <col min="1" max="1" width="4.140625" style="3" customWidth="1"/>
    <col min="2" max="2" width="43.140625" customWidth="1"/>
    <col min="3" max="3" width="21.140625" customWidth="1"/>
    <col min="4" max="4" width="21" customWidth="1"/>
  </cols>
  <sheetData>
    <row r="1" spans="1:4" x14ac:dyDescent="0.2">
      <c r="A1" s="4"/>
      <c r="B1" s="26" t="s">
        <v>16</v>
      </c>
      <c r="C1" s="26"/>
      <c r="D1" s="26"/>
    </row>
    <row r="2" spans="1:4" ht="51" customHeight="1" x14ac:dyDescent="0.2">
      <c r="A2" s="27" t="s">
        <v>13</v>
      </c>
      <c r="B2" s="27"/>
      <c r="C2" s="27"/>
      <c r="D2" s="27"/>
    </row>
    <row r="3" spans="1:4" ht="31.5" customHeight="1" x14ac:dyDescent="0.25">
      <c r="A3" s="28" t="s">
        <v>14</v>
      </c>
      <c r="B3" s="28"/>
      <c r="C3" s="28"/>
      <c r="D3" s="28"/>
    </row>
    <row r="4" spans="1:4" ht="15" x14ac:dyDescent="0.25">
      <c r="A4" s="6"/>
      <c r="B4" s="30" t="s">
        <v>1</v>
      </c>
      <c r="C4" s="30"/>
      <c r="D4" s="30"/>
    </row>
    <row r="5" spans="1:4" ht="15" x14ac:dyDescent="0.25">
      <c r="A5" s="6"/>
      <c r="B5" s="29" t="s">
        <v>0</v>
      </c>
      <c r="C5" s="29"/>
      <c r="D5" s="29"/>
    </row>
    <row r="6" spans="1:4" s="1" customFormat="1" ht="57.75" customHeight="1" x14ac:dyDescent="0.2">
      <c r="A6" s="7"/>
      <c r="B6" s="8" t="s">
        <v>2</v>
      </c>
      <c r="C6" s="8" t="s">
        <v>11</v>
      </c>
      <c r="D6" s="8" t="s">
        <v>7</v>
      </c>
    </row>
    <row r="7" spans="1:4" s="1" customFormat="1" x14ac:dyDescent="0.2">
      <c r="A7" s="5">
        <v>1</v>
      </c>
      <c r="B7" s="5">
        <v>2</v>
      </c>
      <c r="C7" s="5">
        <v>3</v>
      </c>
      <c r="D7" s="5">
        <v>5</v>
      </c>
    </row>
    <row r="8" spans="1:4" s="1" customFormat="1" ht="40.5" customHeight="1" x14ac:dyDescent="0.2">
      <c r="A8" s="18">
        <v>1</v>
      </c>
      <c r="B8" s="19" t="s">
        <v>12</v>
      </c>
      <c r="C8" s="20">
        <v>565346.32999999996</v>
      </c>
      <c r="D8" s="20">
        <f>SUM(D10:D12)</f>
        <v>2042651.0199999998</v>
      </c>
    </row>
    <row r="9" spans="1:4" s="1" customFormat="1" x14ac:dyDescent="0.2">
      <c r="A9" s="18"/>
      <c r="B9" s="19" t="s">
        <v>6</v>
      </c>
      <c r="C9" s="22"/>
      <c r="D9" s="21"/>
    </row>
    <row r="10" spans="1:4" s="1" customFormat="1" ht="15" customHeight="1" x14ac:dyDescent="0.2">
      <c r="A10" s="18"/>
      <c r="B10" s="19" t="s">
        <v>8</v>
      </c>
      <c r="C10" s="23"/>
      <c r="D10" s="25">
        <f>ROUND(1894760.15*0.903046583,2)-0.01</f>
        <v>1711056.67</v>
      </c>
    </row>
    <row r="11" spans="1:4" s="1" customFormat="1" ht="15" customHeight="1" x14ac:dyDescent="0.2">
      <c r="A11" s="18"/>
      <c r="B11" s="24" t="s">
        <v>9</v>
      </c>
      <c r="C11" s="23"/>
      <c r="D11" s="25">
        <f>ROUND(232673.61*0.903046583,2)</f>
        <v>210115.11</v>
      </c>
    </row>
    <row r="12" spans="1:4" s="1" customFormat="1" ht="15" customHeight="1" x14ac:dyDescent="0.2">
      <c r="A12" s="18"/>
      <c r="B12" s="19" t="s">
        <v>10</v>
      </c>
      <c r="C12" s="23"/>
      <c r="D12" s="25">
        <f>ROUND(134521.56*0.903046583,2)</f>
        <v>121479.24</v>
      </c>
    </row>
    <row r="13" spans="1:4" s="1" customFormat="1" ht="46.5" customHeight="1" x14ac:dyDescent="0.2">
      <c r="A13" s="18">
        <v>2</v>
      </c>
      <c r="B13" s="19" t="s">
        <v>15</v>
      </c>
      <c r="C13" s="20">
        <v>80728.03</v>
      </c>
      <c r="D13" s="20">
        <f>SUM(D15:D17)</f>
        <v>287891.13</v>
      </c>
    </row>
    <row r="14" spans="1:4" s="1" customFormat="1" x14ac:dyDescent="0.2">
      <c r="A14" s="18"/>
      <c r="B14" s="19" t="s">
        <v>6</v>
      </c>
      <c r="C14" s="20"/>
      <c r="D14" s="20"/>
    </row>
    <row r="15" spans="1:4" s="1" customFormat="1" ht="15" customHeight="1" x14ac:dyDescent="0.2">
      <c r="A15" s="18"/>
      <c r="B15" s="19" t="s">
        <v>8</v>
      </c>
      <c r="C15" s="20"/>
      <c r="D15" s="25">
        <f>ROUND(269372.38*0.903046583*0.996,2)</f>
        <v>242282.78</v>
      </c>
    </row>
    <row r="16" spans="1:4" s="1" customFormat="1" ht="15" customHeight="1" x14ac:dyDescent="0.2">
      <c r="A16" s="18"/>
      <c r="B16" s="24" t="s">
        <v>9</v>
      </c>
      <c r="C16" s="20"/>
      <c r="D16" s="25">
        <f>ROUND(31975.14*0.903046583*0.996,2)</f>
        <v>28759.54</v>
      </c>
    </row>
    <row r="17" spans="1:4" s="1" customFormat="1" ht="15" customHeight="1" x14ac:dyDescent="0.2">
      <c r="A17" s="18"/>
      <c r="B17" s="19" t="s">
        <v>10</v>
      </c>
      <c r="C17" s="20"/>
      <c r="D17" s="25">
        <f>ROUND(18732.67*0.903046583*0.996,2)</f>
        <v>16848.810000000001</v>
      </c>
    </row>
    <row r="18" spans="1:4" s="2" customFormat="1" ht="15" x14ac:dyDescent="0.2">
      <c r="A18" s="16"/>
      <c r="B18" s="10" t="s">
        <v>3</v>
      </c>
      <c r="C18" s="15">
        <f>C8+C13</f>
        <v>646074.36</v>
      </c>
      <c r="D18" s="15">
        <f>D8+D13</f>
        <v>2330542.15</v>
      </c>
    </row>
    <row r="19" spans="1:4" s="2" customFormat="1" ht="15" x14ac:dyDescent="0.2">
      <c r="A19" s="16"/>
      <c r="B19" s="10" t="s">
        <v>4</v>
      </c>
      <c r="C19" s="11"/>
      <c r="D19" s="12">
        <f>D18*0.18</f>
        <v>419497.58699999994</v>
      </c>
    </row>
    <row r="20" spans="1:4" s="2" customFormat="1" ht="15" x14ac:dyDescent="0.2">
      <c r="A20" s="7"/>
      <c r="B20" s="13" t="s">
        <v>5</v>
      </c>
      <c r="C20" s="14"/>
      <c r="D20" s="17">
        <f>D19+D18</f>
        <v>2750039.7369999997</v>
      </c>
    </row>
    <row r="21" spans="1:4" ht="15" x14ac:dyDescent="0.25">
      <c r="A21" s="6"/>
      <c r="B21" s="9"/>
      <c r="C21" s="9"/>
      <c r="D21" s="9"/>
    </row>
    <row r="22" spans="1:4" ht="15" x14ac:dyDescent="0.25">
      <c r="A22" s="6"/>
      <c r="B22" s="9"/>
      <c r="C22" s="9"/>
      <c r="D22" s="9"/>
    </row>
    <row r="23" spans="1:4" ht="15" x14ac:dyDescent="0.25">
      <c r="A23" s="6"/>
      <c r="B23" s="9"/>
      <c r="C23" s="9"/>
      <c r="D23" s="9"/>
    </row>
  </sheetData>
  <mergeCells count="5">
    <mergeCell ref="B1:D1"/>
    <mergeCell ref="A2:D2"/>
    <mergeCell ref="A3:D3"/>
    <mergeCell ref="B5:D5"/>
    <mergeCell ref="B4:D4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2014-08-25T14:01:01Z</cp:lastPrinted>
  <dcterms:created xsi:type="dcterms:W3CDTF">2004-03-31T11:09:00Z</dcterms:created>
  <dcterms:modified xsi:type="dcterms:W3CDTF">2014-08-25T14:01:04Z</dcterms:modified>
</cp:coreProperties>
</file>