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225" windowWidth="15120" windowHeight="7890"/>
  </bookViews>
  <sheets>
    <sheet name="Лот №1" sheetId="1" r:id="rId1"/>
    <sheet name="Лист2" sheetId="2" r:id="rId2"/>
    <sheet name="Лист3" sheetId="3" r:id="rId3"/>
  </sheets>
  <definedNames>
    <definedName name="_xlnm.Print_Area" localSheetId="0">'Лот №1'!$A$1:$S$112</definedName>
  </definedNames>
  <calcPr calcId="145621"/>
</workbook>
</file>

<file path=xl/calcChain.xml><?xml version="1.0" encoding="utf-8"?>
<calcChain xmlns="http://schemas.openxmlformats.org/spreadsheetml/2006/main">
  <c r="S10" i="1" l="1"/>
  <c r="S11" i="1"/>
  <c r="S12" i="1"/>
  <c r="S13" i="1"/>
  <c r="S14" i="1"/>
  <c r="S15" i="1"/>
  <c r="S16" i="1"/>
  <c r="S98" i="1" s="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 i="1"/>
  <c r="S100" i="1" l="1"/>
  <c r="S99" i="1" s="1"/>
  <c r="T98" i="1"/>
  <c r="W98" i="1" l="1"/>
  <c r="U98" i="1"/>
</calcChain>
</file>

<file path=xl/sharedStrings.xml><?xml version="1.0" encoding="utf-8"?>
<sst xmlns="http://schemas.openxmlformats.org/spreadsheetml/2006/main" count="307" uniqueCount="201">
  <si>
    <t>Итого:</t>
  </si>
  <si>
    <t>Всего:</t>
  </si>
  <si>
    <t>Цена за единицу без НДС, руб.</t>
  </si>
  <si>
    <t>Сумма без НДС, руб.</t>
  </si>
  <si>
    <t>№ п/п</t>
  </si>
  <si>
    <t>2 квартал</t>
  </si>
  <si>
    <t>3 квартал</t>
  </si>
  <si>
    <t>апрель</t>
  </si>
  <si>
    <t>май</t>
  </si>
  <si>
    <t>июнь</t>
  </si>
  <si>
    <t>июль</t>
  </si>
  <si>
    <t>август</t>
  </si>
  <si>
    <t>сентябрь</t>
  </si>
  <si>
    <t>НДС 18%:</t>
  </si>
  <si>
    <t>4 квартал</t>
  </si>
  <si>
    <t>октябрь</t>
  </si>
  <si>
    <t>ноябрь</t>
  </si>
  <si>
    <t>декабрь</t>
  </si>
  <si>
    <t>Количество</t>
  </si>
  <si>
    <t>Ед. изм.</t>
  </si>
  <si>
    <t>СПЕЦИФИКАЦИЯ</t>
  </si>
  <si>
    <t>Наименование</t>
  </si>
  <si>
    <t>От Поставщика:</t>
  </si>
  <si>
    <t>От Покупателя:</t>
  </si>
  <si>
    <t>3. Срок поставки: согласно графику помесячной разбивки.</t>
  </si>
  <si>
    <t>1.  Поставщик обязуется поставить, а Покупатель принять и оплатить следующие Товары:</t>
  </si>
  <si>
    <t>Количество на 201__ год</t>
  </si>
  <si>
    <t>1 квартал</t>
  </si>
  <si>
    <t>январь</t>
  </si>
  <si>
    <t>март</t>
  </si>
  <si>
    <t>февраль</t>
  </si>
  <si>
    <t>Требования к качеству</t>
  </si>
  <si>
    <t>________________  /____________ /</t>
  </si>
  <si>
    <t>Генеральный директор АО «Хиагда»</t>
  </si>
  <si>
    <t>________________  /Дементьев А.А. /</t>
  </si>
  <si>
    <t>Приложение № 1 к Договору</t>
  </si>
  <si>
    <t>Кислота щавелевая, хч</t>
  </si>
  <si>
    <t>Кислота щавелевая, стандарт-титр</t>
  </si>
  <si>
    <t>ТУ 2642-581-00205087-2007</t>
  </si>
  <si>
    <t>ГОСТ 4328</t>
  </si>
  <si>
    <t>ГОСТ 6755</t>
  </si>
  <si>
    <t>ГОСТ 3118</t>
  </si>
  <si>
    <t>ТУ 6-09-5171-84</t>
  </si>
  <si>
    <t>Аммоний хлористый, хч</t>
  </si>
  <si>
    <t>ТУ 6-09-1760-87</t>
  </si>
  <si>
    <t>ТУ 6-09-1760-88</t>
  </si>
  <si>
    <t>Гидроксиламин гидрохлорид (солянокислый)</t>
  </si>
  <si>
    <t>ГОСТ 5456</t>
  </si>
  <si>
    <t>Силикагель технический</t>
  </si>
  <si>
    <t>Аммония молибдат</t>
  </si>
  <si>
    <t>ГОСТ 3765</t>
  </si>
  <si>
    <t>Олово хлористое</t>
  </si>
  <si>
    <t>ТУ 6-09-3084</t>
  </si>
  <si>
    <t>ГОСТ 4204</t>
  </si>
  <si>
    <t>Натрий хлористый</t>
  </si>
  <si>
    <t>ГОСТ 4233</t>
  </si>
  <si>
    <t>Калия фосфат</t>
  </si>
  <si>
    <t>ГОСТ 4198</t>
  </si>
  <si>
    <t>амп</t>
  </si>
  <si>
    <t>МСО 0189:2000</t>
  </si>
  <si>
    <t>ГОСТ 4478</t>
  </si>
  <si>
    <t>CAS 7775-27-1</t>
  </si>
  <si>
    <t>ГОСТ 3760</t>
  </si>
  <si>
    <t>МСО 0294:2000</t>
  </si>
  <si>
    <t>Индигокармин</t>
  </si>
  <si>
    <t>ТУ 6-09-714</t>
  </si>
  <si>
    <t xml:space="preserve">Ртуть азотнокислая </t>
  </si>
  <si>
    <t>ГОСТ 4520</t>
  </si>
  <si>
    <t>ТУ 6-09-08-317</t>
  </si>
  <si>
    <t>ГОСТ 545 или ТУ 2642-001-33813273</t>
  </si>
  <si>
    <t>ГОСТ 10163</t>
  </si>
  <si>
    <t>Фосфорный ангидрид</t>
  </si>
  <si>
    <t>ТУ 6-09-4173</t>
  </si>
  <si>
    <t xml:space="preserve">Ртуть </t>
  </si>
  <si>
    <t>Вата гигроскопическая</t>
  </si>
  <si>
    <t>ГОСТ 5556</t>
  </si>
  <si>
    <t>Бумага фильтровальная лабораторная (рулонная)</t>
  </si>
  <si>
    <t>Цилиндр 1-500-2</t>
  </si>
  <si>
    <t>ГОСТ 1770</t>
  </si>
  <si>
    <t>ГОСТ 25336</t>
  </si>
  <si>
    <t>ГОСТ 2536</t>
  </si>
  <si>
    <t>ГОСТ 2538</t>
  </si>
  <si>
    <t>ТУ 6-09-1678</t>
  </si>
  <si>
    <t>Пестик №4</t>
  </si>
  <si>
    <t>Стакан В-1-400 ТС</t>
  </si>
  <si>
    <t>ГОСТ 9147</t>
  </si>
  <si>
    <t>ТУ 6-09-1678-95</t>
  </si>
  <si>
    <t>ГОСТ 29251-91</t>
  </si>
  <si>
    <t>ГОСТ 2369-79Е</t>
  </si>
  <si>
    <t>Аспиратор V=5 дм³</t>
  </si>
  <si>
    <t>ГОСТ 18954</t>
  </si>
  <si>
    <t>Зажим Мора металлический</t>
  </si>
  <si>
    <t>Кран стеклянный</t>
  </si>
  <si>
    <t>ГОСТ 2850-95</t>
  </si>
  <si>
    <t>Стекловолокно</t>
  </si>
  <si>
    <t>ГОСТ 10727-74</t>
  </si>
  <si>
    <t>ГОСТ 9933</t>
  </si>
  <si>
    <t>ГОСТ 9932</t>
  </si>
  <si>
    <t>ТУ 64-2-403-90</t>
  </si>
  <si>
    <t>ГОСТ 29251</t>
  </si>
  <si>
    <t>ГОСТ 7852</t>
  </si>
  <si>
    <t>ТУ 38 105 1816-87</t>
  </si>
  <si>
    <t>ГОСТ 22180</t>
  </si>
  <si>
    <t>ГОСТ 12026</t>
  </si>
  <si>
    <t>ГОСТ 9146</t>
  </si>
  <si>
    <t xml:space="preserve">Метиловый красный (индикатор), чда  </t>
  </si>
  <si>
    <t xml:space="preserve">Натрия гидроокись, хч </t>
  </si>
  <si>
    <t xml:space="preserve">Химический поглотитель ХП-И, </t>
  </si>
  <si>
    <t xml:space="preserve">Кислота соляная, хч </t>
  </si>
  <si>
    <t xml:space="preserve">Метиловый оранжевый, чда </t>
  </si>
  <si>
    <t>Эриохром чёрный Т (хромоген чёрный)</t>
  </si>
  <si>
    <t>Натрий сернокислый (сульфид), чда</t>
  </si>
  <si>
    <t>Кислота серная, хч</t>
  </si>
  <si>
    <r>
      <t>ГСО фосфат-ион 1,0 г/ дм</t>
    </r>
    <r>
      <rPr>
        <sz val="12"/>
        <color theme="1"/>
        <rFont val="Calibri"/>
        <family val="2"/>
        <charset val="204"/>
      </rPr>
      <t xml:space="preserve">³ </t>
    </r>
    <r>
      <rPr>
        <sz val="12"/>
        <color theme="1"/>
        <rFont val="Times New Roman"/>
        <family val="1"/>
        <charset val="204"/>
      </rPr>
      <t>7748-99</t>
    </r>
  </si>
  <si>
    <t>ГСО хлорид-ион  1,0 г/ дм³ 7616-99</t>
  </si>
  <si>
    <t>Кислота сульфосалициловая, чда</t>
  </si>
  <si>
    <t>Натрий надсернокислый</t>
  </si>
  <si>
    <t>Аммиак водный, чда</t>
  </si>
  <si>
    <t>ГСО железо  1,0 г/ дм³ 7835-200</t>
  </si>
  <si>
    <t>Цинк гранулированный</t>
  </si>
  <si>
    <t>Кислота азотная</t>
  </si>
  <si>
    <t>Кислота пикриновая</t>
  </si>
  <si>
    <t>Йод (стандарт-титр 0,1N)</t>
  </si>
  <si>
    <t>Крахмал растворимый</t>
  </si>
  <si>
    <t>Бюретка 1-5-2-50-0,1 с двухходовым краном и автонулем</t>
  </si>
  <si>
    <t>Стаканчик для взвешивания (бюкса) СН-34/12</t>
  </si>
  <si>
    <t>Воронка В-75-110 ТС (998)</t>
  </si>
  <si>
    <t>Воронка  Бюхнера № 2</t>
  </si>
  <si>
    <t xml:space="preserve">Чашка Петри    90*20                 </t>
  </si>
  <si>
    <t>Эксикатор 2-180 без крана</t>
  </si>
  <si>
    <t>Фильтр "синяя лента"</t>
  </si>
  <si>
    <t>Ступка фарфоровая № 6</t>
  </si>
  <si>
    <t>Сито КП-131 для грунтов d=200, H=50 мм (0,1; 0.25 мм , крышка, поддон ) оцинк</t>
  </si>
  <si>
    <t>Воронка В-150-230 ТС (1727)</t>
  </si>
  <si>
    <t>Палочка стеклянная L=350 мм, d=5 мм</t>
  </si>
  <si>
    <t>Капельница 2-50 с пипеткой (Страшейна) (281)</t>
  </si>
  <si>
    <t>Чашка выпарительная d = 100 мм</t>
  </si>
  <si>
    <t>Фильтр обеззоленный «белая лента», d = 15,0 см</t>
  </si>
  <si>
    <t>Склянка с узким горлом и притёртой крышкой (из светлого стекла) 125 см³</t>
  </si>
  <si>
    <t xml:space="preserve">Бюретка 1-1-2-100-0,2 с краном </t>
  </si>
  <si>
    <t>Барометр-анероид М-67</t>
  </si>
  <si>
    <t xml:space="preserve">Трубка вакуумная 8,0*1,3 </t>
  </si>
  <si>
    <t xml:space="preserve">Термометр ТТЖ (0+100) спиртовой 160-60 </t>
  </si>
  <si>
    <t>Аспиратор Vсм³=10 дм³</t>
  </si>
  <si>
    <t>Трубка хлоркальцевая U-образная с отводами 100 см³</t>
  </si>
  <si>
    <t>Асбестовая крошка</t>
  </si>
  <si>
    <t>Манометр U-образный</t>
  </si>
  <si>
    <t xml:space="preserve">Реометр стеклянный лабораторный тип РДС </t>
  </si>
  <si>
    <t>Трубка вакуумная 10*5 мм  (d внутр./толщина стенки)</t>
  </si>
  <si>
    <t xml:space="preserve">Трубка рез. кислотощелочестойкие, средней твердости 1-1С диам. внутр. 5*2 мм  </t>
  </si>
  <si>
    <t xml:space="preserve">Банка 1000 мл с прокладкой и  винтовой крышкой (светлое стекло) </t>
  </si>
  <si>
    <t xml:space="preserve">Банка 1000 мл с прокладкой и  винтовой крышкой (тёмное стекло) </t>
  </si>
  <si>
    <r>
      <t>Микробюретка с автоматическим нулём V=10 см</t>
    </r>
    <r>
      <rPr>
        <sz val="12"/>
        <rFont val="Calibri"/>
        <family val="2"/>
        <charset val="204"/>
      </rPr>
      <t>³</t>
    </r>
    <r>
      <rPr>
        <sz val="12"/>
        <rFont val="Times New Roman"/>
        <family val="1"/>
        <charset val="204"/>
      </rPr>
      <t xml:space="preserve">, с колбой для раствора V=1 дм³. Цена деления 0,02 см³. </t>
    </r>
  </si>
  <si>
    <t>Стакан Н-1-1000 ТС со шкалой</t>
  </si>
  <si>
    <t xml:space="preserve">Промывалка 1000 мл ПЭ </t>
  </si>
  <si>
    <t>Груша №1 (А) резиновая с мягким наконечником (35 мл)</t>
  </si>
  <si>
    <t xml:space="preserve">Груша №6 (А) ПВХ с мягким наконечником (210 +-30 мл)  </t>
  </si>
  <si>
    <r>
      <t>Бюретка автоматическая Пеллета  10 мл с бутылкой на 1000 см</t>
    </r>
    <r>
      <rPr>
        <sz val="12"/>
        <rFont val="Calibri"/>
        <family val="2"/>
        <charset val="204"/>
      </rPr>
      <t>³</t>
    </r>
    <r>
      <rPr>
        <sz val="12"/>
        <rFont val="Times New Roman"/>
        <family val="1"/>
        <charset val="204"/>
      </rPr>
      <t xml:space="preserve"> из светлого стекла (кат. №1580/В/632-436-156-619)</t>
    </r>
  </si>
  <si>
    <t>Бюретка автоматическая Пеллета  50 мл с бутылкой на 1000 см³ из светлого стекла  (кат. №1580/В/632-436-156-725)</t>
  </si>
  <si>
    <t xml:space="preserve">Бюретка 1-3-2-100-0,2 без крана (с оливой) </t>
  </si>
  <si>
    <t>Шланг силиконовый 10,5*0,3</t>
  </si>
  <si>
    <t>Шланг силиконовый 7,5*0,3</t>
  </si>
  <si>
    <t>Ионоселективный электрод ЭЛИС - 212 Na. Разъем BNC</t>
  </si>
  <si>
    <r>
      <t>Мензурка 250 см</t>
    </r>
    <r>
      <rPr>
        <sz val="12"/>
        <color theme="1"/>
        <rFont val="Calibri"/>
        <family val="2"/>
        <charset val="204"/>
      </rPr>
      <t>³</t>
    </r>
  </si>
  <si>
    <t>Стекло часовое d=90 - 100 мм</t>
  </si>
  <si>
    <t xml:space="preserve"> ГОСТ 5853</t>
  </si>
  <si>
    <t>ТУ 6-0-31-107-75</t>
  </si>
  <si>
    <t>МСО 0201:2001</t>
  </si>
  <si>
    <t>ТУ 6-09-5294-86</t>
  </si>
  <si>
    <t>ГОСТ 4461</t>
  </si>
  <si>
    <t>ГОСТ 4658-73</t>
  </si>
  <si>
    <t xml:space="preserve"> ГОСТ 20292</t>
  </si>
  <si>
    <t xml:space="preserve"> ГОСТ 25336</t>
  </si>
  <si>
    <t xml:space="preserve"> ГОСТ 5496-78</t>
  </si>
  <si>
    <t>кг.</t>
  </si>
  <si>
    <t>упак.</t>
  </si>
  <si>
    <t>шт.</t>
  </si>
  <si>
    <t>м.</t>
  </si>
  <si>
    <t>2. Условия поставки: доставка до АО «Хиагда» (Грузополучателя) согласно отгрузочным реквизитам:  Забайкальский край, г. Чита, п. Рудник Кадала, Дворцовский тракт, 50.</t>
  </si>
  <si>
    <t>Пробка резиновая № 60</t>
  </si>
  <si>
    <t>Пробка резиновая № 50</t>
  </si>
  <si>
    <t>Пробка резиновая № 34,5</t>
  </si>
  <si>
    <t>Пробка резиновая № 24</t>
  </si>
  <si>
    <t>Пробка резиновая № 14,5</t>
  </si>
  <si>
    <t>Пробка резиновая № 7,5</t>
  </si>
  <si>
    <t>ГОСТ  3773-72</t>
  </si>
  <si>
    <t>ГОСТ 12536-79</t>
  </si>
  <si>
    <t>ГОСТ 21400-75</t>
  </si>
  <si>
    <t>ГОСТ 5496-78</t>
  </si>
  <si>
    <t>ТУ 25-2022.0006-90</t>
  </si>
  <si>
    <t>ГОСТ 10434</t>
  </si>
  <si>
    <t>ТУ 38.105881-85</t>
  </si>
  <si>
    <t>ГОСТ 25336-82</t>
  </si>
  <si>
    <t>ТУ 9398-005-05769082-2003</t>
  </si>
  <si>
    <t>Гост 22261-94</t>
  </si>
  <si>
    <t>ISO 9001</t>
  </si>
  <si>
    <t>5. Покупатель производит оплату за фактически поставленный и принятый Товар в течение 30 (Тридцати) календарных дней со дня получения Товара на склад Грузополучателя.</t>
  </si>
  <si>
    <t>4. Участник запроса цен должен принять во внимание, что ссылки в документации по запросу цен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носятлишь рекомендательный, а не обязательный характер. Участник запроса цен может представить в своей заявке на участие в запросе цен иные товарные знаки, знаки обслуживания, фирменные наименования, патенты, полезные модели, промышленные образцы, места происхождения товара или производители, при условии, что произведенные замены совместимы между собой, по существу равноценны (эквиваленты) или превосходят по качеству товар, указанный в технических условиях (аналоги).</t>
  </si>
  <si>
    <t>Итого: 1292197,11(Один миллион двести девяносто две тысячи сто  девяносто семь  рублей, одинадцать  копеек), в т.ч. НДС (18%) - 197114,81 руб.</t>
  </si>
  <si>
    <t>Средство моющее для стёкол</t>
  </si>
  <si>
    <t>ГОСТ 71715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</si>
</sst>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4" formatCode="#,##0.00_р_."/>
    <numFmt numFmtId="165" formatCode="0.0000"/>
  </numFmts>
  <fonts count="14" x14ac:knownFonts="1">
    <font>
      <sz val="11"/>
      <color theme="1"/>
      <name val="Calibri"/>
      <family val="2"/>
      <charset val="204"/>
      <scheme val="minor"/>
    </font>
    <font>
      <sz val="12"/>
      <name val="Times New Roman"/>
      <family val="1"/>
      <charset val="204"/>
    </font>
    <font>
      <sz val="10"/>
      <name val="Arial Cyr"/>
      <charset val="204"/>
    </font>
    <font>
      <sz val="14"/>
      <color theme="1"/>
      <name val="Times New Roman"/>
      <family val="1"/>
      <charset val="204"/>
    </font>
    <font>
      <sz val="14"/>
      <color theme="1"/>
      <name val="Calibri"/>
      <family val="2"/>
      <charset val="204"/>
      <scheme val="minor"/>
    </font>
    <font>
      <sz val="14"/>
      <name val="Times New Roman"/>
      <family val="1"/>
      <charset val="204"/>
    </font>
    <font>
      <b/>
      <sz val="14"/>
      <name val="Times New Roman"/>
      <family val="1"/>
      <charset val="204"/>
    </font>
    <font>
      <sz val="12"/>
      <color theme="1"/>
      <name val="Times New Roman"/>
      <family val="1"/>
      <charset val="204"/>
    </font>
    <font>
      <b/>
      <sz val="16"/>
      <name val="Times New Roman"/>
      <family val="1"/>
      <charset val="204"/>
    </font>
    <font>
      <sz val="10"/>
      <color indexed="8"/>
      <name val="Arial"/>
      <family val="2"/>
      <charset val="204"/>
    </font>
    <font>
      <sz val="12"/>
      <color indexed="8"/>
      <name val="Times New Roman"/>
      <family val="1"/>
      <charset val="204"/>
    </font>
    <font>
      <sz val="12"/>
      <color theme="1"/>
      <name val="Calibri"/>
      <family val="2"/>
      <charset val="204"/>
    </font>
    <font>
      <sz val="12"/>
      <name val="Calibri"/>
      <family val="2"/>
      <charset val="204"/>
    </font>
    <font>
      <sz val="11"/>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9" fillId="0" borderId="0"/>
  </cellStyleXfs>
  <cellXfs count="83">
    <xf numFmtId="0" fontId="0" fillId="0" borderId="0" xfId="0"/>
    <xf numFmtId="0" fontId="3" fillId="0" borderId="0" xfId="0" applyFont="1"/>
    <xf numFmtId="0" fontId="4" fillId="0" borderId="0" xfId="0" applyFont="1"/>
    <xf numFmtId="0" fontId="3" fillId="0" borderId="0" xfId="0" applyFont="1" applyAlignment="1">
      <alignment horizontal="left"/>
    </xf>
    <xf numFmtId="0" fontId="5" fillId="0" borderId="0" xfId="0" applyFont="1"/>
    <xf numFmtId="0" fontId="5" fillId="0" borderId="0" xfId="0" applyFont="1" applyAlignment="1"/>
    <xf numFmtId="0" fontId="3" fillId="0" borderId="0" xfId="0" applyFont="1" applyAlignment="1"/>
    <xf numFmtId="2" fontId="4" fillId="0" borderId="0" xfId="0" applyNumberFormat="1" applyFont="1"/>
    <xf numFmtId="0" fontId="6" fillId="0" borderId="0" xfId="0" applyFont="1" applyAlignment="1"/>
    <xf numFmtId="0" fontId="5" fillId="0" borderId="0" xfId="0" applyFont="1" applyAlignment="1">
      <alignment horizontal="left" vertical="center"/>
    </xf>
    <xf numFmtId="0" fontId="5" fillId="0" borderId="0" xfId="0" applyFont="1" applyAlignment="1">
      <alignment vertical="center"/>
    </xf>
    <xf numFmtId="0" fontId="3" fillId="0" borderId="0" xfId="0" applyFont="1" applyAlignment="1">
      <alignment horizontal="center"/>
    </xf>
    <xf numFmtId="0" fontId="1" fillId="0" borderId="1" xfId="0" applyFont="1" applyBorder="1" applyAlignment="1">
      <alignment horizontal="center" vertical="center"/>
    </xf>
    <xf numFmtId="164" fontId="6" fillId="0" borderId="1" xfId="0" applyNumberFormat="1" applyFont="1" applyBorder="1" applyAlignment="1">
      <alignment horizontal="center" vertical="center"/>
    </xf>
    <xf numFmtId="0" fontId="6" fillId="0" borderId="0" xfId="0" applyFont="1" applyAlignment="1">
      <alignment vertical="center"/>
    </xf>
    <xf numFmtId="0" fontId="6" fillId="0" borderId="0" xfId="0" applyFont="1" applyAlignment="1">
      <alignment horizontal="left" vertical="center"/>
    </xf>
    <xf numFmtId="0" fontId="7" fillId="0" borderId="0" xfId="0" applyFont="1" applyAlignment="1">
      <alignment horizontal="left"/>
    </xf>
    <xf numFmtId="0" fontId="7" fillId="0" borderId="0" xfId="0" applyFont="1"/>
    <xf numFmtId="0" fontId="7" fillId="0" borderId="0" xfId="0" applyFont="1" applyAlignment="1"/>
    <xf numFmtId="0" fontId="7" fillId="0" borderId="0" xfId="0" applyFont="1" applyAlignment="1">
      <alignment horizontal="center"/>
    </xf>
    <xf numFmtId="0" fontId="3" fillId="0" borderId="0" xfId="0" applyFont="1" applyAlignment="1">
      <alignment horizontal="right"/>
    </xf>
    <xf numFmtId="0" fontId="8" fillId="0" borderId="0" xfId="0" applyFont="1" applyAlignment="1">
      <alignment horizontal="center"/>
    </xf>
    <xf numFmtId="0" fontId="8" fillId="0" borderId="0" xfId="0" applyFont="1" applyAlignment="1">
      <alignment horizontal="center"/>
    </xf>
    <xf numFmtId="0" fontId="1" fillId="0" borderId="1" xfId="0" applyFont="1" applyBorder="1" applyAlignment="1">
      <alignment horizontal="center" vertical="center"/>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xf>
    <xf numFmtId="43"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4" fontId="5" fillId="0" borderId="2" xfId="0" applyNumberFormat="1" applyFont="1" applyBorder="1" applyAlignment="1">
      <alignment horizontal="center" vertical="center"/>
    </xf>
    <xf numFmtId="43" fontId="5" fillId="0" borderId="2" xfId="0" applyNumberFormat="1" applyFont="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8" xfId="0" applyFont="1" applyBorder="1" applyAlignment="1">
      <alignment horizontal="center" vertical="center" wrapText="1"/>
    </xf>
    <xf numFmtId="0" fontId="1" fillId="0" borderId="1" xfId="0" applyFont="1" applyFill="1" applyBorder="1" applyAlignment="1">
      <alignment horizontal="left" vertical="center"/>
    </xf>
    <xf numFmtId="0" fontId="7" fillId="0" borderId="1" xfId="0" applyFont="1" applyFill="1" applyBorder="1" applyAlignment="1">
      <alignment horizontal="left" vertical="center"/>
    </xf>
    <xf numFmtId="0" fontId="1" fillId="0" borderId="1" xfId="2" applyFont="1" applyFill="1" applyBorder="1" applyAlignment="1">
      <alignment horizontal="left" vertical="center" wrapText="1"/>
    </xf>
    <xf numFmtId="0" fontId="10" fillId="0" borderId="1" xfId="0" applyFont="1" applyFill="1" applyBorder="1" applyAlignment="1">
      <alignment horizontal="left" vertical="center"/>
    </xf>
    <xf numFmtId="0" fontId="7" fillId="0" borderId="1" xfId="0" applyFont="1" applyFill="1" applyBorder="1" applyAlignment="1">
      <alignment horizontal="left" vertical="center" wrapText="1"/>
    </xf>
    <xf numFmtId="0" fontId="7" fillId="0" borderId="1" xfId="0" applyFont="1" applyBorder="1" applyAlignment="1">
      <alignment horizontal="left" vertical="center"/>
    </xf>
    <xf numFmtId="0" fontId="7"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center"/>
    </xf>
    <xf numFmtId="0" fontId="1" fillId="2" borderId="0" xfId="0" applyFont="1" applyFill="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2" borderId="2"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8" xfId="0" applyFont="1" applyBorder="1" applyAlignment="1">
      <alignment horizontal="left" vertical="center" wrapText="1"/>
    </xf>
    <xf numFmtId="0" fontId="1" fillId="0" borderId="6" xfId="0" applyFont="1" applyBorder="1" applyAlignment="1">
      <alignment horizontal="center" vertical="center" wrapText="1"/>
    </xf>
    <xf numFmtId="0" fontId="7" fillId="0" borderId="6" xfId="0" applyFont="1" applyBorder="1" applyAlignment="1">
      <alignment horizontal="center" vertical="center" wrapText="1"/>
    </xf>
    <xf numFmtId="0" fontId="1" fillId="2" borderId="6" xfId="0" applyFont="1" applyFill="1" applyBorder="1" applyAlignment="1">
      <alignment horizontal="center" vertical="center" wrapText="1"/>
    </xf>
    <xf numFmtId="2" fontId="1" fillId="0" borderId="1" xfId="0" applyNumberFormat="1" applyFont="1" applyBorder="1" applyAlignment="1">
      <alignment horizontal="center" vertical="center"/>
    </xf>
    <xf numFmtId="165" fontId="1" fillId="0" borderId="1" xfId="0" applyNumberFormat="1" applyFont="1" applyBorder="1" applyAlignment="1">
      <alignment horizontal="center" vertical="center"/>
    </xf>
    <xf numFmtId="2" fontId="1" fillId="2" borderId="1" xfId="0" applyNumberFormat="1" applyFont="1" applyFill="1" applyBorder="1" applyAlignment="1">
      <alignment horizontal="center" vertical="center"/>
    </xf>
    <xf numFmtId="2" fontId="13" fillId="0" borderId="1" xfId="0" applyNumberFormat="1" applyFont="1" applyBorder="1" applyAlignment="1">
      <alignment horizontal="center" vertical="center"/>
    </xf>
    <xf numFmtId="2" fontId="1" fillId="2" borderId="2" xfId="0" applyNumberFormat="1" applyFont="1" applyFill="1" applyBorder="1" applyAlignment="1">
      <alignment horizontal="center" vertical="center" wrapText="1"/>
    </xf>
    <xf numFmtId="2" fontId="1" fillId="2" borderId="1" xfId="0" applyNumberFormat="1" applyFont="1" applyFill="1" applyBorder="1" applyAlignment="1">
      <alignment horizontal="center" vertical="center" wrapText="1"/>
    </xf>
    <xf numFmtId="2" fontId="1" fillId="0" borderId="1" xfId="0" applyNumberFormat="1" applyFont="1" applyFill="1" applyBorder="1" applyAlignment="1">
      <alignment horizontal="center" vertical="center" wrapText="1"/>
    </xf>
    <xf numFmtId="2" fontId="1" fillId="0" borderId="8" xfId="0" applyNumberFormat="1" applyFont="1" applyFill="1" applyBorder="1" applyAlignment="1">
      <alignment horizontal="center" vertical="center" wrapText="1"/>
    </xf>
    <xf numFmtId="2" fontId="6" fillId="0" borderId="2" xfId="0" applyNumberFormat="1" applyFont="1" applyBorder="1" applyAlignment="1">
      <alignment horizontal="center" vertical="center"/>
    </xf>
    <xf numFmtId="2" fontId="6" fillId="0" borderId="1" xfId="0" applyNumberFormat="1" applyFont="1" applyBorder="1" applyAlignment="1">
      <alignment horizontal="center" vertical="center"/>
    </xf>
    <xf numFmtId="0" fontId="5" fillId="0" borderId="1" xfId="0" applyNumberFormat="1" applyFont="1" applyBorder="1" applyAlignment="1">
      <alignment horizontal="center" vertical="center"/>
    </xf>
    <xf numFmtId="0" fontId="8"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left"/>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right" vertical="center"/>
    </xf>
    <xf numFmtId="0" fontId="6" fillId="0" borderId="4" xfId="0" applyFont="1" applyBorder="1" applyAlignment="1">
      <alignment horizontal="left"/>
    </xf>
    <xf numFmtId="49" fontId="5" fillId="0" borderId="0" xfId="0" applyNumberFormat="1" applyFont="1" applyAlignment="1">
      <alignment horizontal="left" wrapText="1"/>
    </xf>
    <xf numFmtId="0" fontId="3" fillId="0" borderId="0" xfId="0" applyFont="1" applyAlignment="1">
      <alignment horizontal="left"/>
    </xf>
    <xf numFmtId="0" fontId="5" fillId="2" borderId="0" xfId="0" applyFont="1" applyFill="1" applyAlignment="1">
      <alignment horizontal="left" vertical="center"/>
    </xf>
    <xf numFmtId="0" fontId="6" fillId="0" borderId="2" xfId="0" applyFont="1" applyBorder="1" applyAlignment="1">
      <alignment horizontal="right" vertical="center"/>
    </xf>
    <xf numFmtId="0" fontId="3" fillId="0" borderId="0" xfId="0" applyFont="1" applyAlignment="1">
      <alignment horizontal="left" wrapText="1"/>
    </xf>
  </cellXfs>
  <cellStyles count="3">
    <cellStyle name="Обычный" xfId="0" builtinId="0"/>
    <cellStyle name="Обычный 2" xfId="1"/>
    <cellStyle name="Обычный_Лист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13"/>
  <sheetViews>
    <sheetView tabSelected="1" view="pageBreakPreview" zoomScale="70" zoomScaleNormal="75" zoomScaleSheetLayoutView="70" workbookViewId="0">
      <selection activeCell="H19" sqref="H19"/>
    </sheetView>
  </sheetViews>
  <sheetFormatPr defaultRowHeight="18.75" x14ac:dyDescent="0.3"/>
  <cols>
    <col min="1" max="1" width="6.5703125" style="2" customWidth="1"/>
    <col min="2" max="2" width="61.7109375" style="2" customWidth="1"/>
    <col min="3" max="3" width="35.85546875" style="2" customWidth="1"/>
    <col min="4" max="4" width="9.42578125" style="2" customWidth="1"/>
    <col min="5" max="5" width="7.85546875" style="2" bestFit="1" customWidth="1"/>
    <col min="6" max="6" width="9.140625" style="2" bestFit="1" customWidth="1"/>
    <col min="7" max="7" width="7.42578125" style="2" customWidth="1"/>
    <col min="8" max="8" width="8.140625" style="2" customWidth="1"/>
    <col min="9" max="9" width="6.7109375" style="2" customWidth="1"/>
    <col min="10" max="10" width="7.42578125" style="2" customWidth="1"/>
    <col min="11" max="11" width="7.7109375" style="2" customWidth="1"/>
    <col min="12" max="12" width="9.140625" style="2" customWidth="1"/>
    <col min="13" max="13" width="10.42578125" style="2" customWidth="1"/>
    <col min="14" max="14" width="8.7109375" style="2" customWidth="1"/>
    <col min="15" max="15" width="8.28515625" style="2" customWidth="1"/>
    <col min="16" max="16" width="8.42578125" style="2" customWidth="1"/>
    <col min="17" max="17" width="12.7109375" style="2" customWidth="1"/>
    <col min="18" max="18" width="16.140625" style="2" customWidth="1"/>
    <col min="19" max="19" width="16.5703125" style="2" customWidth="1"/>
    <col min="20" max="20" width="11.5703125" style="2" hidden="1" customWidth="1"/>
    <col min="21" max="21" width="13.28515625" style="2" hidden="1" customWidth="1"/>
    <col min="22" max="22" width="0" style="2" hidden="1" customWidth="1"/>
    <col min="23" max="23" width="0.7109375" style="2" customWidth="1"/>
    <col min="24" max="16384" width="9.140625" style="2"/>
  </cols>
  <sheetData>
    <row r="1" spans="1:19" s="1" customFormat="1" x14ac:dyDescent="0.3">
      <c r="S1" s="20" t="s">
        <v>35</v>
      </c>
    </row>
    <row r="3" spans="1:19" ht="20.25" x14ac:dyDescent="0.3">
      <c r="A3" s="67" t="s">
        <v>20</v>
      </c>
      <c r="B3" s="67"/>
      <c r="C3" s="67"/>
      <c r="D3" s="67"/>
      <c r="E3" s="67"/>
      <c r="F3" s="67"/>
      <c r="G3" s="67"/>
      <c r="H3" s="67"/>
      <c r="I3" s="67"/>
      <c r="J3" s="67"/>
      <c r="K3" s="67"/>
      <c r="L3" s="67"/>
      <c r="M3" s="67"/>
      <c r="N3" s="67"/>
      <c r="O3" s="67"/>
      <c r="P3" s="67"/>
      <c r="Q3" s="67"/>
      <c r="R3" s="67"/>
      <c r="S3" s="67"/>
    </row>
    <row r="4" spans="1:19" ht="20.25" x14ac:dyDescent="0.3">
      <c r="A4" s="21"/>
      <c r="B4" s="21"/>
      <c r="C4" s="21"/>
      <c r="D4" s="21"/>
      <c r="E4" s="22"/>
      <c r="F4" s="22"/>
      <c r="G4" s="22"/>
      <c r="H4" s="21"/>
      <c r="I4" s="21"/>
      <c r="J4" s="21"/>
      <c r="K4" s="21"/>
      <c r="L4" s="21"/>
      <c r="M4" s="21"/>
      <c r="N4" s="21"/>
      <c r="O4" s="21"/>
      <c r="P4" s="21"/>
      <c r="Q4" s="21"/>
      <c r="R4" s="21"/>
      <c r="S4" s="21"/>
    </row>
    <row r="5" spans="1:19" x14ac:dyDescent="0.3">
      <c r="A5" s="71" t="s">
        <v>25</v>
      </c>
      <c r="B5" s="71"/>
      <c r="C5" s="71"/>
      <c r="D5" s="71"/>
      <c r="E5" s="71"/>
      <c r="F5" s="71"/>
      <c r="G5" s="71"/>
      <c r="H5" s="71"/>
      <c r="I5" s="71"/>
      <c r="J5" s="71"/>
      <c r="K5" s="71"/>
      <c r="L5" s="71"/>
      <c r="M5" s="71"/>
      <c r="N5" s="71"/>
      <c r="O5" s="71"/>
      <c r="P5" s="71"/>
      <c r="Q5" s="71"/>
      <c r="R5" s="71"/>
      <c r="S5" s="71"/>
    </row>
    <row r="6" spans="1:19" ht="19.5" customHeight="1" x14ac:dyDescent="0.3">
      <c r="A6" s="75" t="s">
        <v>4</v>
      </c>
      <c r="B6" s="75" t="s">
        <v>21</v>
      </c>
      <c r="C6" s="75" t="s">
        <v>31</v>
      </c>
      <c r="D6" s="68" t="s">
        <v>19</v>
      </c>
      <c r="E6" s="72" t="s">
        <v>18</v>
      </c>
      <c r="F6" s="73"/>
      <c r="G6" s="73"/>
      <c r="H6" s="73"/>
      <c r="I6" s="73"/>
      <c r="J6" s="73"/>
      <c r="K6" s="73"/>
      <c r="L6" s="73"/>
      <c r="M6" s="73"/>
      <c r="N6" s="73"/>
      <c r="O6" s="73"/>
      <c r="P6" s="74"/>
      <c r="Q6" s="69" t="s">
        <v>26</v>
      </c>
      <c r="R6" s="69" t="s">
        <v>2</v>
      </c>
      <c r="S6" s="69" t="s">
        <v>3</v>
      </c>
    </row>
    <row r="7" spans="1:19" ht="18.75" customHeight="1" x14ac:dyDescent="0.3">
      <c r="A7" s="75"/>
      <c r="B7" s="75"/>
      <c r="C7" s="75"/>
      <c r="D7" s="68"/>
      <c r="E7" s="70" t="s">
        <v>27</v>
      </c>
      <c r="F7" s="70"/>
      <c r="G7" s="70"/>
      <c r="H7" s="70" t="s">
        <v>5</v>
      </c>
      <c r="I7" s="70"/>
      <c r="J7" s="70"/>
      <c r="K7" s="70" t="s">
        <v>6</v>
      </c>
      <c r="L7" s="70"/>
      <c r="M7" s="70"/>
      <c r="N7" s="70" t="s">
        <v>14</v>
      </c>
      <c r="O7" s="70"/>
      <c r="P7" s="70"/>
      <c r="Q7" s="69"/>
      <c r="R7" s="69"/>
      <c r="S7" s="69"/>
    </row>
    <row r="8" spans="1:19" ht="32.25" customHeight="1" x14ac:dyDescent="0.3">
      <c r="A8" s="75"/>
      <c r="B8" s="75"/>
      <c r="C8" s="75"/>
      <c r="D8" s="68"/>
      <c r="E8" s="23" t="s">
        <v>28</v>
      </c>
      <c r="F8" s="23" t="s">
        <v>30</v>
      </c>
      <c r="G8" s="23" t="s">
        <v>29</v>
      </c>
      <c r="H8" s="12" t="s">
        <v>7</v>
      </c>
      <c r="I8" s="12" t="s">
        <v>8</v>
      </c>
      <c r="J8" s="12" t="s">
        <v>9</v>
      </c>
      <c r="K8" s="12" t="s">
        <v>10</v>
      </c>
      <c r="L8" s="12" t="s">
        <v>11</v>
      </c>
      <c r="M8" s="12" t="s">
        <v>12</v>
      </c>
      <c r="N8" s="12" t="s">
        <v>15</v>
      </c>
      <c r="O8" s="12" t="s">
        <v>16</v>
      </c>
      <c r="P8" s="12" t="s">
        <v>17</v>
      </c>
      <c r="Q8" s="69"/>
      <c r="R8" s="69"/>
      <c r="S8" s="69"/>
    </row>
    <row r="9" spans="1:19" x14ac:dyDescent="0.3">
      <c r="A9" s="24">
        <v>1</v>
      </c>
      <c r="B9" s="38" t="s">
        <v>36</v>
      </c>
      <c r="C9" s="28" t="s">
        <v>102</v>
      </c>
      <c r="D9" s="53" t="s">
        <v>174</v>
      </c>
      <c r="E9" s="23"/>
      <c r="F9" s="23"/>
      <c r="G9" s="23"/>
      <c r="H9" s="23"/>
      <c r="I9" s="23"/>
      <c r="J9" s="23"/>
      <c r="K9" s="23"/>
      <c r="L9" s="23"/>
      <c r="M9" s="23"/>
      <c r="N9" s="23"/>
      <c r="O9" s="56">
        <v>0.3</v>
      </c>
      <c r="P9" s="23"/>
      <c r="Q9" s="25">
        <v>0.3</v>
      </c>
      <c r="R9" s="26">
        <v>419.9717514124294</v>
      </c>
      <c r="S9" s="26">
        <f>R9*Q9</f>
        <v>125.99152542372882</v>
      </c>
    </row>
    <row r="10" spans="1:19" x14ac:dyDescent="0.3">
      <c r="A10" s="27">
        <v>2</v>
      </c>
      <c r="B10" s="38" t="s">
        <v>37</v>
      </c>
      <c r="C10" s="29" t="s">
        <v>38</v>
      </c>
      <c r="D10" s="53" t="s">
        <v>175</v>
      </c>
      <c r="E10" s="28"/>
      <c r="F10" s="28"/>
      <c r="G10" s="28"/>
      <c r="H10" s="28"/>
      <c r="I10" s="28"/>
      <c r="J10" s="28"/>
      <c r="K10" s="28"/>
      <c r="L10" s="28"/>
      <c r="M10" s="28"/>
      <c r="N10" s="28"/>
      <c r="O10" s="56">
        <v>3</v>
      </c>
      <c r="P10" s="28"/>
      <c r="Q10" s="25">
        <v>3</v>
      </c>
      <c r="R10" s="26">
        <v>376.55367231638417</v>
      </c>
      <c r="S10" s="26">
        <f t="shared" ref="S10:S73" si="0">R10*Q10</f>
        <v>1129.6610169491526</v>
      </c>
    </row>
    <row r="11" spans="1:19" x14ac:dyDescent="0.3">
      <c r="A11" s="27">
        <v>3</v>
      </c>
      <c r="B11" s="39" t="s">
        <v>105</v>
      </c>
      <c r="C11" s="33" t="s">
        <v>165</v>
      </c>
      <c r="D11" s="54" t="s">
        <v>174</v>
      </c>
      <c r="E11" s="28"/>
      <c r="F11" s="28"/>
      <c r="G11" s="28"/>
      <c r="H11" s="28"/>
      <c r="I11" s="28"/>
      <c r="J11" s="28"/>
      <c r="K11" s="28"/>
      <c r="L11" s="28"/>
      <c r="M11" s="28"/>
      <c r="N11" s="28"/>
      <c r="O11" s="56">
        <v>0.01</v>
      </c>
      <c r="P11" s="28"/>
      <c r="Q11" s="25">
        <v>0.01</v>
      </c>
      <c r="R11" s="26">
        <v>4698.0508474576272</v>
      </c>
      <c r="S11" s="26">
        <f t="shared" si="0"/>
        <v>46.980508474576276</v>
      </c>
    </row>
    <row r="12" spans="1:19" x14ac:dyDescent="0.3">
      <c r="A12" s="27">
        <v>4</v>
      </c>
      <c r="B12" s="38" t="s">
        <v>106</v>
      </c>
      <c r="C12" s="33" t="s">
        <v>39</v>
      </c>
      <c r="D12" s="54" t="s">
        <v>174</v>
      </c>
      <c r="E12" s="28"/>
      <c r="F12" s="28"/>
      <c r="G12" s="28"/>
      <c r="H12" s="28"/>
      <c r="I12" s="28"/>
      <c r="J12" s="28"/>
      <c r="K12" s="28"/>
      <c r="L12" s="28"/>
      <c r="M12" s="28"/>
      <c r="N12" s="28"/>
      <c r="O12" s="56">
        <v>5</v>
      </c>
      <c r="P12" s="28"/>
      <c r="Q12" s="25">
        <v>5</v>
      </c>
      <c r="R12" s="26">
        <v>134.03954802259886</v>
      </c>
      <c r="S12" s="26">
        <f t="shared" si="0"/>
        <v>670.19774011299432</v>
      </c>
    </row>
    <row r="13" spans="1:19" x14ac:dyDescent="0.3">
      <c r="A13" s="27">
        <v>5</v>
      </c>
      <c r="B13" s="39" t="s">
        <v>199</v>
      </c>
      <c r="C13" s="33" t="s">
        <v>200</v>
      </c>
      <c r="D13" s="54" t="s">
        <v>174</v>
      </c>
      <c r="E13" s="28"/>
      <c r="F13" s="28"/>
      <c r="G13" s="28"/>
      <c r="H13" s="28"/>
      <c r="I13" s="28"/>
      <c r="J13" s="28"/>
      <c r="K13" s="28"/>
      <c r="L13" s="28"/>
      <c r="M13" s="28"/>
      <c r="N13" s="28"/>
      <c r="O13" s="56">
        <v>3</v>
      </c>
      <c r="P13" s="28"/>
      <c r="Q13" s="25">
        <v>3</v>
      </c>
      <c r="R13" s="26">
        <v>326.75141242937855</v>
      </c>
      <c r="S13" s="26">
        <f t="shared" si="0"/>
        <v>980.25423728813564</v>
      </c>
    </row>
    <row r="14" spans="1:19" x14ac:dyDescent="0.3">
      <c r="A14" s="27">
        <v>6</v>
      </c>
      <c r="B14" s="39" t="s">
        <v>107</v>
      </c>
      <c r="C14" s="33" t="s">
        <v>40</v>
      </c>
      <c r="D14" s="54" t="s">
        <v>174</v>
      </c>
      <c r="E14" s="28"/>
      <c r="F14" s="28"/>
      <c r="G14" s="28"/>
      <c r="H14" s="28"/>
      <c r="I14" s="28"/>
      <c r="J14" s="28"/>
      <c r="K14" s="28"/>
      <c r="L14" s="28"/>
      <c r="M14" s="28"/>
      <c r="N14" s="28"/>
      <c r="O14" s="56">
        <v>1</v>
      </c>
      <c r="P14" s="28"/>
      <c r="Q14" s="25">
        <v>1</v>
      </c>
      <c r="R14" s="26">
        <v>238.8983050847458</v>
      </c>
      <c r="S14" s="26">
        <f t="shared" si="0"/>
        <v>238.8983050847458</v>
      </c>
    </row>
    <row r="15" spans="1:19" x14ac:dyDescent="0.3">
      <c r="A15" s="27">
        <v>7</v>
      </c>
      <c r="B15" s="39" t="s">
        <v>108</v>
      </c>
      <c r="C15" s="33" t="s">
        <v>41</v>
      </c>
      <c r="D15" s="54" t="s">
        <v>174</v>
      </c>
      <c r="E15" s="28"/>
      <c r="F15" s="28"/>
      <c r="G15" s="28"/>
      <c r="H15" s="28"/>
      <c r="I15" s="28"/>
      <c r="J15" s="28"/>
      <c r="K15" s="28"/>
      <c r="L15" s="28"/>
      <c r="M15" s="28"/>
      <c r="N15" s="28"/>
      <c r="O15" s="56">
        <v>3</v>
      </c>
      <c r="P15" s="28"/>
      <c r="Q15" s="25">
        <v>3</v>
      </c>
      <c r="R15" s="26">
        <v>73.700564971751405</v>
      </c>
      <c r="S15" s="26">
        <f t="shared" si="0"/>
        <v>221.1016949152542</v>
      </c>
    </row>
    <row r="16" spans="1:19" x14ac:dyDescent="0.3">
      <c r="A16" s="27">
        <v>8</v>
      </c>
      <c r="B16" s="40" t="s">
        <v>109</v>
      </c>
      <c r="C16" s="33" t="s">
        <v>42</v>
      </c>
      <c r="D16" s="54" t="s">
        <v>174</v>
      </c>
      <c r="E16" s="28"/>
      <c r="F16" s="28"/>
      <c r="G16" s="28"/>
      <c r="H16" s="28"/>
      <c r="I16" s="28"/>
      <c r="J16" s="28"/>
      <c r="K16" s="28"/>
      <c r="L16" s="28"/>
      <c r="M16" s="28"/>
      <c r="N16" s="28"/>
      <c r="O16" s="56">
        <v>2.5000000000000001E-3</v>
      </c>
      <c r="P16" s="28"/>
      <c r="Q16" s="66">
        <v>2.5000000000000001E-3</v>
      </c>
      <c r="R16" s="26">
        <v>8186.7231638418089</v>
      </c>
      <c r="S16" s="26">
        <f t="shared" si="0"/>
        <v>20.466807909604523</v>
      </c>
    </row>
    <row r="17" spans="1:19" x14ac:dyDescent="0.3">
      <c r="A17" s="27">
        <v>9</v>
      </c>
      <c r="B17" s="41" t="s">
        <v>43</v>
      </c>
      <c r="C17" s="33" t="s">
        <v>185</v>
      </c>
      <c r="D17" s="54" t="s">
        <v>174</v>
      </c>
      <c r="E17" s="28"/>
      <c r="F17" s="28"/>
      <c r="G17" s="28"/>
      <c r="H17" s="28"/>
      <c r="I17" s="28"/>
      <c r="J17" s="28"/>
      <c r="K17" s="28"/>
      <c r="L17" s="28"/>
      <c r="M17" s="28"/>
      <c r="N17" s="28"/>
      <c r="O17" s="56">
        <v>0.5</v>
      </c>
      <c r="P17" s="28"/>
      <c r="Q17" s="25">
        <v>0.5</v>
      </c>
      <c r="R17" s="26">
        <v>132.31638418079095</v>
      </c>
      <c r="S17" s="26">
        <f t="shared" si="0"/>
        <v>66.158192090395474</v>
      </c>
    </row>
    <row r="18" spans="1:19" x14ac:dyDescent="0.3">
      <c r="A18" s="27">
        <v>10</v>
      </c>
      <c r="B18" s="40" t="s">
        <v>110</v>
      </c>
      <c r="C18" s="33" t="s">
        <v>44</v>
      </c>
      <c r="D18" s="54" t="s">
        <v>174</v>
      </c>
      <c r="E18" s="28"/>
      <c r="F18" s="28"/>
      <c r="G18" s="28"/>
      <c r="H18" s="28"/>
      <c r="I18" s="28"/>
      <c r="J18" s="28"/>
      <c r="K18" s="28"/>
      <c r="L18" s="28"/>
      <c r="M18" s="28"/>
      <c r="N18" s="28"/>
      <c r="O18" s="56">
        <v>0.02</v>
      </c>
      <c r="P18" s="28"/>
      <c r="Q18" s="25">
        <v>0.02</v>
      </c>
      <c r="R18" s="26">
        <v>18708.757062146891</v>
      </c>
      <c r="S18" s="26">
        <f t="shared" si="0"/>
        <v>374.17514124293785</v>
      </c>
    </row>
    <row r="19" spans="1:19" x14ac:dyDescent="0.3">
      <c r="A19" s="27">
        <v>11</v>
      </c>
      <c r="B19" s="40" t="s">
        <v>111</v>
      </c>
      <c r="C19" s="28" t="s">
        <v>45</v>
      </c>
      <c r="D19" s="53" t="s">
        <v>174</v>
      </c>
      <c r="E19" s="28"/>
      <c r="F19" s="28"/>
      <c r="G19" s="28"/>
      <c r="H19" s="28"/>
      <c r="I19" s="28"/>
      <c r="J19" s="28"/>
      <c r="K19" s="28"/>
      <c r="L19" s="28"/>
      <c r="M19" s="28"/>
      <c r="N19" s="28"/>
      <c r="O19" s="56">
        <v>0.02</v>
      </c>
      <c r="P19" s="28"/>
      <c r="Q19" s="25">
        <v>0.02</v>
      </c>
      <c r="R19" s="26">
        <v>35.50847457627119</v>
      </c>
      <c r="S19" s="26">
        <f t="shared" si="0"/>
        <v>0.71016949152542386</v>
      </c>
    </row>
    <row r="20" spans="1:19" x14ac:dyDescent="0.3">
      <c r="A20" s="27">
        <v>12</v>
      </c>
      <c r="B20" s="40" t="s">
        <v>46</v>
      </c>
      <c r="C20" s="28" t="s">
        <v>47</v>
      </c>
      <c r="D20" s="53" t="s">
        <v>174</v>
      </c>
      <c r="E20" s="28"/>
      <c r="F20" s="28"/>
      <c r="G20" s="28"/>
      <c r="H20" s="28"/>
      <c r="I20" s="28"/>
      <c r="J20" s="28"/>
      <c r="K20" s="28"/>
      <c r="L20" s="28"/>
      <c r="M20" s="28"/>
      <c r="N20" s="28"/>
      <c r="O20" s="56">
        <v>0.02</v>
      </c>
      <c r="P20" s="28"/>
      <c r="Q20" s="25">
        <v>0.02</v>
      </c>
      <c r="R20" s="26">
        <v>2979.8587570621471</v>
      </c>
      <c r="S20" s="26">
        <f t="shared" si="0"/>
        <v>59.597175141242943</v>
      </c>
    </row>
    <row r="21" spans="1:19" x14ac:dyDescent="0.3">
      <c r="A21" s="27">
        <v>13</v>
      </c>
      <c r="B21" s="39" t="s">
        <v>48</v>
      </c>
      <c r="C21" s="33" t="s">
        <v>166</v>
      </c>
      <c r="D21" s="54" t="s">
        <v>174</v>
      </c>
      <c r="E21" s="28"/>
      <c r="F21" s="28"/>
      <c r="G21" s="28"/>
      <c r="H21" s="28"/>
      <c r="I21" s="28"/>
      <c r="J21" s="28"/>
      <c r="K21" s="28"/>
      <c r="L21" s="28"/>
      <c r="M21" s="28"/>
      <c r="N21" s="28"/>
      <c r="O21" s="56">
        <v>2</v>
      </c>
      <c r="P21" s="28"/>
      <c r="Q21" s="25">
        <v>2</v>
      </c>
      <c r="R21" s="26">
        <v>136.75141242937852</v>
      </c>
      <c r="S21" s="26">
        <f t="shared" si="0"/>
        <v>273.50282485875704</v>
      </c>
    </row>
    <row r="22" spans="1:19" x14ac:dyDescent="0.3">
      <c r="A22" s="27">
        <v>14</v>
      </c>
      <c r="B22" s="39" t="s">
        <v>49</v>
      </c>
      <c r="C22" s="33" t="s">
        <v>50</v>
      </c>
      <c r="D22" s="54" t="s">
        <v>174</v>
      </c>
      <c r="E22" s="28"/>
      <c r="F22" s="28"/>
      <c r="G22" s="28"/>
      <c r="H22" s="28"/>
      <c r="I22" s="28"/>
      <c r="J22" s="28"/>
      <c r="K22" s="28"/>
      <c r="L22" s="28"/>
      <c r="M22" s="28"/>
      <c r="N22" s="28"/>
      <c r="O22" s="56">
        <v>0.05</v>
      </c>
      <c r="P22" s="28"/>
      <c r="Q22" s="25">
        <v>0.05</v>
      </c>
      <c r="R22" s="26">
        <v>2044.8870056497176</v>
      </c>
      <c r="S22" s="26">
        <f t="shared" si="0"/>
        <v>102.24435028248588</v>
      </c>
    </row>
    <row r="23" spans="1:19" x14ac:dyDescent="0.3">
      <c r="A23" s="27">
        <v>15</v>
      </c>
      <c r="B23" s="39" t="s">
        <v>51</v>
      </c>
      <c r="C23" s="33" t="s">
        <v>52</v>
      </c>
      <c r="D23" s="54" t="s">
        <v>174</v>
      </c>
      <c r="E23" s="28"/>
      <c r="F23" s="28"/>
      <c r="G23" s="28"/>
      <c r="H23" s="28"/>
      <c r="I23" s="28"/>
      <c r="J23" s="28"/>
      <c r="K23" s="28"/>
      <c r="L23" s="28"/>
      <c r="M23" s="28"/>
      <c r="N23" s="28"/>
      <c r="O23" s="56">
        <v>0.5</v>
      </c>
      <c r="P23" s="28"/>
      <c r="Q23" s="25">
        <v>0.5</v>
      </c>
      <c r="R23" s="26">
        <v>937.65536723163837</v>
      </c>
      <c r="S23" s="26">
        <f t="shared" si="0"/>
        <v>468.82768361581918</v>
      </c>
    </row>
    <row r="24" spans="1:19" x14ac:dyDescent="0.3">
      <c r="A24" s="27">
        <v>16</v>
      </c>
      <c r="B24" s="40" t="s">
        <v>112</v>
      </c>
      <c r="C24" s="33" t="s">
        <v>53</v>
      </c>
      <c r="D24" s="54" t="s">
        <v>174</v>
      </c>
      <c r="E24" s="28"/>
      <c r="F24" s="28"/>
      <c r="G24" s="28"/>
      <c r="H24" s="28"/>
      <c r="I24" s="28"/>
      <c r="J24" s="28"/>
      <c r="K24" s="28"/>
      <c r="L24" s="28"/>
      <c r="M24" s="28"/>
      <c r="N24" s="28"/>
      <c r="O24" s="56">
        <v>2</v>
      </c>
      <c r="P24" s="28"/>
      <c r="Q24" s="25">
        <v>2</v>
      </c>
      <c r="R24" s="26">
        <v>79.096045197740111</v>
      </c>
      <c r="S24" s="26">
        <f t="shared" si="0"/>
        <v>158.19209039548022</v>
      </c>
    </row>
    <row r="25" spans="1:19" x14ac:dyDescent="0.3">
      <c r="A25" s="27">
        <v>17</v>
      </c>
      <c r="B25" s="39" t="s">
        <v>54</v>
      </c>
      <c r="C25" s="33" t="s">
        <v>55</v>
      </c>
      <c r="D25" s="54" t="s">
        <v>174</v>
      </c>
      <c r="E25" s="28"/>
      <c r="F25" s="28"/>
      <c r="G25" s="28"/>
      <c r="H25" s="28"/>
      <c r="I25" s="28"/>
      <c r="J25" s="28"/>
      <c r="K25" s="28"/>
      <c r="L25" s="28"/>
      <c r="M25" s="28"/>
      <c r="N25" s="28"/>
      <c r="O25" s="56">
        <v>0.5</v>
      </c>
      <c r="P25" s="28"/>
      <c r="Q25" s="25">
        <v>0.5</v>
      </c>
      <c r="R25" s="26">
        <v>50.677966101694921</v>
      </c>
      <c r="S25" s="26">
        <f t="shared" si="0"/>
        <v>25.33898305084746</v>
      </c>
    </row>
    <row r="26" spans="1:19" x14ac:dyDescent="0.3">
      <c r="A26" s="27">
        <v>18</v>
      </c>
      <c r="B26" s="39" t="s">
        <v>56</v>
      </c>
      <c r="C26" s="33" t="s">
        <v>57</v>
      </c>
      <c r="D26" s="54" t="s">
        <v>174</v>
      </c>
      <c r="E26" s="28"/>
      <c r="F26" s="28"/>
      <c r="G26" s="28"/>
      <c r="H26" s="28"/>
      <c r="I26" s="28"/>
      <c r="J26" s="28"/>
      <c r="K26" s="28"/>
      <c r="L26" s="28"/>
      <c r="M26" s="28"/>
      <c r="N26" s="28"/>
      <c r="O26" s="56">
        <v>0.5</v>
      </c>
      <c r="P26" s="28"/>
      <c r="Q26" s="25">
        <v>0.5</v>
      </c>
      <c r="R26" s="26">
        <v>70.141242937853107</v>
      </c>
      <c r="S26" s="26">
        <f t="shared" si="0"/>
        <v>35.070621468926554</v>
      </c>
    </row>
    <row r="27" spans="1:19" x14ac:dyDescent="0.3">
      <c r="A27" s="27">
        <v>19</v>
      </c>
      <c r="B27" s="39" t="s">
        <v>113</v>
      </c>
      <c r="C27" s="33" t="s">
        <v>167</v>
      </c>
      <c r="D27" s="54" t="s">
        <v>58</v>
      </c>
      <c r="E27" s="28"/>
      <c r="F27" s="28"/>
      <c r="G27" s="28"/>
      <c r="H27" s="28"/>
      <c r="I27" s="28"/>
      <c r="J27" s="28"/>
      <c r="K27" s="28"/>
      <c r="L27" s="28"/>
      <c r="M27" s="28"/>
      <c r="N27" s="28"/>
      <c r="O27" s="56">
        <v>2</v>
      </c>
      <c r="P27" s="28"/>
      <c r="Q27" s="25">
        <v>2</v>
      </c>
      <c r="R27" s="26">
        <v>131.38418079096047</v>
      </c>
      <c r="S27" s="26">
        <f t="shared" si="0"/>
        <v>262.76836158192094</v>
      </c>
    </row>
    <row r="28" spans="1:19" x14ac:dyDescent="0.3">
      <c r="A28" s="27">
        <v>20</v>
      </c>
      <c r="B28" s="39" t="s">
        <v>114</v>
      </c>
      <c r="C28" s="33" t="s">
        <v>59</v>
      </c>
      <c r="D28" s="54" t="s">
        <v>58</v>
      </c>
      <c r="E28" s="28"/>
      <c r="F28" s="28"/>
      <c r="G28" s="28"/>
      <c r="H28" s="28"/>
      <c r="I28" s="28"/>
      <c r="J28" s="28"/>
      <c r="K28" s="28"/>
      <c r="L28" s="28"/>
      <c r="M28" s="28"/>
      <c r="N28" s="28"/>
      <c r="O28" s="56">
        <v>2</v>
      </c>
      <c r="P28" s="28"/>
      <c r="Q28" s="25">
        <v>2</v>
      </c>
      <c r="R28" s="26">
        <v>93.276836158192097</v>
      </c>
      <c r="S28" s="26">
        <f t="shared" si="0"/>
        <v>186.55367231638419</v>
      </c>
    </row>
    <row r="29" spans="1:19" x14ac:dyDescent="0.3">
      <c r="A29" s="27">
        <v>21</v>
      </c>
      <c r="B29" s="39" t="s">
        <v>115</v>
      </c>
      <c r="C29" s="33" t="s">
        <v>60</v>
      </c>
      <c r="D29" s="54" t="s">
        <v>174</v>
      </c>
      <c r="E29" s="28"/>
      <c r="F29" s="28"/>
      <c r="G29" s="28"/>
      <c r="H29" s="28"/>
      <c r="I29" s="28"/>
      <c r="J29" s="28"/>
      <c r="K29" s="28"/>
      <c r="L29" s="28"/>
      <c r="M29" s="28"/>
      <c r="N29" s="28"/>
      <c r="O29" s="56">
        <v>0.5</v>
      </c>
      <c r="P29" s="28"/>
      <c r="Q29" s="25">
        <v>0.5</v>
      </c>
      <c r="R29" s="26">
        <v>703.22033898305074</v>
      </c>
      <c r="S29" s="26">
        <f t="shared" si="0"/>
        <v>351.61016949152537</v>
      </c>
    </row>
    <row r="30" spans="1:19" x14ac:dyDescent="0.3">
      <c r="A30" s="27">
        <v>22</v>
      </c>
      <c r="B30" s="39" t="s">
        <v>116</v>
      </c>
      <c r="C30" s="33" t="s">
        <v>61</v>
      </c>
      <c r="D30" s="54" t="s">
        <v>174</v>
      </c>
      <c r="E30" s="28"/>
      <c r="F30" s="28"/>
      <c r="G30" s="28"/>
      <c r="H30" s="28"/>
      <c r="I30" s="28"/>
      <c r="J30" s="28"/>
      <c r="K30" s="28"/>
      <c r="L30" s="28"/>
      <c r="M30" s="28"/>
      <c r="N30" s="28"/>
      <c r="O30" s="56">
        <v>0.5</v>
      </c>
      <c r="P30" s="28"/>
      <c r="Q30" s="25">
        <v>0.5</v>
      </c>
      <c r="R30" s="26">
        <v>213.13559322033899</v>
      </c>
      <c r="S30" s="26">
        <f t="shared" si="0"/>
        <v>106.56779661016949</v>
      </c>
    </row>
    <row r="31" spans="1:19" x14ac:dyDescent="0.3">
      <c r="A31" s="27">
        <v>23</v>
      </c>
      <c r="B31" s="39" t="s">
        <v>117</v>
      </c>
      <c r="C31" s="33" t="s">
        <v>62</v>
      </c>
      <c r="D31" s="54" t="s">
        <v>174</v>
      </c>
      <c r="E31" s="28"/>
      <c r="F31" s="28"/>
      <c r="G31" s="28"/>
      <c r="H31" s="28"/>
      <c r="I31" s="28"/>
      <c r="J31" s="28"/>
      <c r="K31" s="28"/>
      <c r="L31" s="28"/>
      <c r="M31" s="28"/>
      <c r="N31" s="28"/>
      <c r="O31" s="56">
        <v>10</v>
      </c>
      <c r="P31" s="28"/>
      <c r="Q31" s="25">
        <v>10</v>
      </c>
      <c r="R31" s="26">
        <v>58.559322033898319</v>
      </c>
      <c r="S31" s="26">
        <f t="shared" si="0"/>
        <v>585.5932203389832</v>
      </c>
    </row>
    <row r="32" spans="1:19" x14ac:dyDescent="0.3">
      <c r="A32" s="27">
        <v>24</v>
      </c>
      <c r="B32" s="39" t="s">
        <v>118</v>
      </c>
      <c r="C32" s="33" t="s">
        <v>63</v>
      </c>
      <c r="D32" s="54" t="s">
        <v>58</v>
      </c>
      <c r="E32" s="28"/>
      <c r="F32" s="28"/>
      <c r="G32" s="28"/>
      <c r="H32" s="28"/>
      <c r="I32" s="28"/>
      <c r="J32" s="28"/>
      <c r="K32" s="28"/>
      <c r="L32" s="28"/>
      <c r="M32" s="28"/>
      <c r="N32" s="28"/>
      <c r="O32" s="56">
        <v>2</v>
      </c>
      <c r="P32" s="28"/>
      <c r="Q32" s="25">
        <v>2</v>
      </c>
      <c r="R32" s="26">
        <v>109.20903954802259</v>
      </c>
      <c r="S32" s="26">
        <f t="shared" si="0"/>
        <v>218.41807909604518</v>
      </c>
    </row>
    <row r="33" spans="1:19" x14ac:dyDescent="0.3">
      <c r="A33" s="27">
        <v>25</v>
      </c>
      <c r="B33" s="39" t="s">
        <v>64</v>
      </c>
      <c r="C33" s="33" t="s">
        <v>65</v>
      </c>
      <c r="D33" s="54" t="s">
        <v>174</v>
      </c>
      <c r="E33" s="28"/>
      <c r="F33" s="28"/>
      <c r="G33" s="28"/>
      <c r="H33" s="28"/>
      <c r="I33" s="28"/>
      <c r="J33" s="28"/>
      <c r="K33" s="28"/>
      <c r="L33" s="28"/>
      <c r="M33" s="28"/>
      <c r="N33" s="28"/>
      <c r="O33" s="57">
        <v>0.02</v>
      </c>
      <c r="P33" s="28"/>
      <c r="Q33" s="25">
        <v>0.02</v>
      </c>
      <c r="R33" s="26">
        <v>9618.1073446327682</v>
      </c>
      <c r="S33" s="26">
        <f t="shared" si="0"/>
        <v>192.36214689265537</v>
      </c>
    </row>
    <row r="34" spans="1:19" x14ac:dyDescent="0.3">
      <c r="A34" s="27">
        <v>26</v>
      </c>
      <c r="B34" s="40" t="s">
        <v>119</v>
      </c>
      <c r="C34" s="33" t="s">
        <v>168</v>
      </c>
      <c r="D34" s="54" t="s">
        <v>174</v>
      </c>
      <c r="E34" s="28"/>
      <c r="F34" s="28"/>
      <c r="G34" s="28"/>
      <c r="H34" s="28"/>
      <c r="I34" s="28"/>
      <c r="J34" s="28"/>
      <c r="K34" s="28"/>
      <c r="L34" s="28"/>
      <c r="M34" s="28"/>
      <c r="N34" s="28"/>
      <c r="O34" s="56">
        <v>0.3</v>
      </c>
      <c r="P34" s="28"/>
      <c r="Q34" s="25">
        <v>0.3</v>
      </c>
      <c r="R34" s="26">
        <v>369.37853107344631</v>
      </c>
      <c r="S34" s="26">
        <f t="shared" si="0"/>
        <v>110.8135593220339</v>
      </c>
    </row>
    <row r="35" spans="1:19" x14ac:dyDescent="0.3">
      <c r="A35" s="27">
        <v>27</v>
      </c>
      <c r="B35" s="40" t="s">
        <v>120</v>
      </c>
      <c r="C35" s="33" t="s">
        <v>169</v>
      </c>
      <c r="D35" s="54" t="s">
        <v>174</v>
      </c>
      <c r="E35" s="28"/>
      <c r="F35" s="28"/>
      <c r="G35" s="28"/>
      <c r="H35" s="28"/>
      <c r="I35" s="28"/>
      <c r="J35" s="28"/>
      <c r="K35" s="28"/>
      <c r="L35" s="28"/>
      <c r="M35" s="28"/>
      <c r="N35" s="28"/>
      <c r="O35" s="56">
        <v>2</v>
      </c>
      <c r="P35" s="28"/>
      <c r="Q35" s="25">
        <v>2</v>
      </c>
      <c r="R35" s="26">
        <v>168.75706214689265</v>
      </c>
      <c r="S35" s="26">
        <f t="shared" si="0"/>
        <v>337.5141242937853</v>
      </c>
    </row>
    <row r="36" spans="1:19" x14ac:dyDescent="0.3">
      <c r="A36" s="27">
        <v>28</v>
      </c>
      <c r="B36" s="39" t="s">
        <v>66</v>
      </c>
      <c r="C36" s="33" t="s">
        <v>67</v>
      </c>
      <c r="D36" s="54" t="s">
        <v>174</v>
      </c>
      <c r="E36" s="28"/>
      <c r="F36" s="28"/>
      <c r="G36" s="28"/>
      <c r="H36" s="28"/>
      <c r="I36" s="28"/>
      <c r="J36" s="28"/>
      <c r="K36" s="28"/>
      <c r="L36" s="28"/>
      <c r="M36" s="28"/>
      <c r="N36" s="28"/>
      <c r="O36" s="56">
        <v>0.5</v>
      </c>
      <c r="P36" s="28"/>
      <c r="Q36" s="25">
        <v>0.5</v>
      </c>
      <c r="R36" s="26">
        <v>10205.028248587572</v>
      </c>
      <c r="S36" s="26">
        <f t="shared" si="0"/>
        <v>5102.5141242937862</v>
      </c>
    </row>
    <row r="37" spans="1:19" x14ac:dyDescent="0.3">
      <c r="A37" s="27">
        <v>29</v>
      </c>
      <c r="B37" s="39" t="s">
        <v>121</v>
      </c>
      <c r="C37" s="33" t="s">
        <v>68</v>
      </c>
      <c r="D37" s="54" t="s">
        <v>174</v>
      </c>
      <c r="E37" s="28"/>
      <c r="F37" s="28"/>
      <c r="G37" s="28"/>
      <c r="H37" s="28"/>
      <c r="I37" s="28"/>
      <c r="J37" s="28"/>
      <c r="K37" s="28"/>
      <c r="L37" s="28"/>
      <c r="M37" s="28"/>
      <c r="N37" s="28"/>
      <c r="O37" s="56">
        <v>0.5</v>
      </c>
      <c r="P37" s="28"/>
      <c r="Q37" s="25">
        <v>0.5</v>
      </c>
      <c r="R37" s="26">
        <v>45284.576271186437</v>
      </c>
      <c r="S37" s="26">
        <f t="shared" si="0"/>
        <v>22642.288135593219</v>
      </c>
    </row>
    <row r="38" spans="1:19" ht="31.5" x14ac:dyDescent="0.3">
      <c r="A38" s="27">
        <v>30</v>
      </c>
      <c r="B38" s="42" t="s">
        <v>122</v>
      </c>
      <c r="C38" s="36" t="s">
        <v>69</v>
      </c>
      <c r="D38" s="54" t="s">
        <v>175</v>
      </c>
      <c r="E38" s="28"/>
      <c r="F38" s="28"/>
      <c r="G38" s="28"/>
      <c r="H38" s="28"/>
      <c r="I38" s="28"/>
      <c r="J38" s="28"/>
      <c r="K38" s="28"/>
      <c r="L38" s="28"/>
      <c r="M38" s="28"/>
      <c r="N38" s="28"/>
      <c r="O38" s="56">
        <v>3</v>
      </c>
      <c r="P38" s="28"/>
      <c r="Q38" s="25">
        <v>3</v>
      </c>
      <c r="R38" s="26">
        <v>2663.7853107344631</v>
      </c>
      <c r="S38" s="26">
        <f t="shared" si="0"/>
        <v>7991.3559322033889</v>
      </c>
    </row>
    <row r="39" spans="1:19" x14ac:dyDescent="0.3">
      <c r="A39" s="27">
        <v>31</v>
      </c>
      <c r="B39" s="39" t="s">
        <v>123</v>
      </c>
      <c r="C39" s="33" t="s">
        <v>70</v>
      </c>
      <c r="D39" s="54" t="s">
        <v>174</v>
      </c>
      <c r="E39" s="28"/>
      <c r="F39" s="28"/>
      <c r="G39" s="28"/>
      <c r="H39" s="28"/>
      <c r="I39" s="28"/>
      <c r="J39" s="28"/>
      <c r="K39" s="28"/>
      <c r="L39" s="28"/>
      <c r="M39" s="28"/>
      <c r="N39" s="28"/>
      <c r="O39" s="56">
        <v>0.5</v>
      </c>
      <c r="P39" s="28"/>
      <c r="Q39" s="25">
        <v>0.5</v>
      </c>
      <c r="R39" s="26">
        <v>1128.5310734463278</v>
      </c>
      <c r="S39" s="26">
        <f t="shared" si="0"/>
        <v>564.2655367231639</v>
      </c>
    </row>
    <row r="40" spans="1:19" x14ac:dyDescent="0.3">
      <c r="A40" s="27">
        <v>32</v>
      </c>
      <c r="B40" s="39" t="s">
        <v>71</v>
      </c>
      <c r="C40" s="33" t="s">
        <v>72</v>
      </c>
      <c r="D40" s="54" t="s">
        <v>174</v>
      </c>
      <c r="E40" s="28"/>
      <c r="F40" s="28"/>
      <c r="G40" s="28"/>
      <c r="H40" s="28"/>
      <c r="I40" s="28"/>
      <c r="J40" s="28"/>
      <c r="K40" s="28"/>
      <c r="L40" s="28"/>
      <c r="M40" s="28"/>
      <c r="N40" s="28"/>
      <c r="O40" s="56">
        <v>3</v>
      </c>
      <c r="P40" s="28"/>
      <c r="Q40" s="25">
        <v>3</v>
      </c>
      <c r="R40" s="26">
        <v>241.58192090395482</v>
      </c>
      <c r="S40" s="26">
        <f t="shared" si="0"/>
        <v>724.74576271186447</v>
      </c>
    </row>
    <row r="41" spans="1:19" x14ac:dyDescent="0.3">
      <c r="A41" s="27">
        <v>33</v>
      </c>
      <c r="B41" s="43" t="s">
        <v>73</v>
      </c>
      <c r="C41" s="33" t="s">
        <v>170</v>
      </c>
      <c r="D41" s="54" t="s">
        <v>174</v>
      </c>
      <c r="E41" s="28"/>
      <c r="F41" s="28"/>
      <c r="G41" s="28"/>
      <c r="H41" s="28"/>
      <c r="I41" s="28"/>
      <c r="J41" s="28"/>
      <c r="K41" s="28"/>
      <c r="L41" s="28"/>
      <c r="M41" s="28"/>
      <c r="N41" s="28"/>
      <c r="O41" s="56">
        <v>3</v>
      </c>
      <c r="P41" s="28"/>
      <c r="Q41" s="25">
        <v>3</v>
      </c>
      <c r="R41" s="26">
        <v>13851.723163841811</v>
      </c>
      <c r="S41" s="26">
        <f t="shared" si="0"/>
        <v>41555.169491525434</v>
      </c>
    </row>
    <row r="42" spans="1:19" ht="18.75" customHeight="1" x14ac:dyDescent="0.3">
      <c r="A42" s="27">
        <v>34</v>
      </c>
      <c r="B42" s="44" t="s">
        <v>74</v>
      </c>
      <c r="C42" s="33" t="s">
        <v>75</v>
      </c>
      <c r="D42" s="54" t="s">
        <v>174</v>
      </c>
      <c r="E42" s="28"/>
      <c r="F42" s="28"/>
      <c r="G42" s="28"/>
      <c r="H42" s="28"/>
      <c r="I42" s="28"/>
      <c r="J42" s="28"/>
      <c r="K42" s="28"/>
      <c r="L42" s="28"/>
      <c r="M42" s="28"/>
      <c r="N42" s="28"/>
      <c r="O42" s="56">
        <v>1.5</v>
      </c>
      <c r="P42" s="28"/>
      <c r="Q42" s="25">
        <v>1.5</v>
      </c>
      <c r="R42" s="26">
        <v>178.38983050847457</v>
      </c>
      <c r="S42" s="26">
        <f t="shared" si="0"/>
        <v>267.58474576271186</v>
      </c>
    </row>
    <row r="43" spans="1:19" x14ac:dyDescent="0.3">
      <c r="A43" s="27">
        <v>35</v>
      </c>
      <c r="B43" s="44" t="s">
        <v>76</v>
      </c>
      <c r="C43" s="33" t="s">
        <v>103</v>
      </c>
      <c r="D43" s="54" t="s">
        <v>174</v>
      </c>
      <c r="E43" s="28"/>
      <c r="F43" s="28"/>
      <c r="G43" s="28"/>
      <c r="H43" s="28"/>
      <c r="I43" s="28"/>
      <c r="J43" s="28"/>
      <c r="K43" s="28"/>
      <c r="L43" s="28"/>
      <c r="M43" s="28"/>
      <c r="N43" s="28"/>
      <c r="O43" s="56">
        <v>20</v>
      </c>
      <c r="P43" s="28"/>
      <c r="Q43" s="25">
        <v>20</v>
      </c>
      <c r="R43" s="26">
        <v>186.49717514124296</v>
      </c>
      <c r="S43" s="26">
        <f t="shared" si="0"/>
        <v>3729.943502824859</v>
      </c>
    </row>
    <row r="44" spans="1:19" x14ac:dyDescent="0.3">
      <c r="A44" s="27">
        <v>36</v>
      </c>
      <c r="B44" s="45" t="s">
        <v>124</v>
      </c>
      <c r="C44" s="33" t="s">
        <v>171</v>
      </c>
      <c r="D44" s="54" t="s">
        <v>176</v>
      </c>
      <c r="E44" s="28"/>
      <c r="F44" s="28"/>
      <c r="G44" s="28"/>
      <c r="H44" s="28"/>
      <c r="I44" s="28"/>
      <c r="J44" s="28"/>
      <c r="K44" s="28"/>
      <c r="L44" s="28"/>
      <c r="M44" s="28"/>
      <c r="N44" s="28"/>
      <c r="O44" s="56">
        <v>5</v>
      </c>
      <c r="P44" s="28"/>
      <c r="Q44" s="25">
        <v>5</v>
      </c>
      <c r="R44" s="26">
        <v>768.07909604519784</v>
      </c>
      <c r="S44" s="26">
        <f t="shared" si="0"/>
        <v>3840.3954802259891</v>
      </c>
    </row>
    <row r="45" spans="1:19" x14ac:dyDescent="0.3">
      <c r="A45" s="27">
        <v>37</v>
      </c>
      <c r="B45" s="44" t="s">
        <v>77</v>
      </c>
      <c r="C45" s="33" t="s">
        <v>78</v>
      </c>
      <c r="D45" s="54" t="s">
        <v>176</v>
      </c>
      <c r="E45" s="28"/>
      <c r="F45" s="28"/>
      <c r="G45" s="28"/>
      <c r="H45" s="28"/>
      <c r="I45" s="28"/>
      <c r="J45" s="28"/>
      <c r="K45" s="28"/>
      <c r="L45" s="28"/>
      <c r="M45" s="28"/>
      <c r="N45" s="28"/>
      <c r="O45" s="56">
        <v>10</v>
      </c>
      <c r="P45" s="28"/>
      <c r="Q45" s="25">
        <v>10</v>
      </c>
      <c r="R45" s="26">
        <v>570.90395480225993</v>
      </c>
      <c r="S45" s="26">
        <f t="shared" si="0"/>
        <v>5709.0395480225998</v>
      </c>
    </row>
    <row r="46" spans="1:19" x14ac:dyDescent="0.3">
      <c r="A46" s="27">
        <v>38</v>
      </c>
      <c r="B46" s="44" t="s">
        <v>125</v>
      </c>
      <c r="C46" s="33" t="s">
        <v>172</v>
      </c>
      <c r="D46" s="54" t="s">
        <v>176</v>
      </c>
      <c r="E46" s="28"/>
      <c r="F46" s="28"/>
      <c r="G46" s="28"/>
      <c r="H46" s="28"/>
      <c r="I46" s="28"/>
      <c r="J46" s="28"/>
      <c r="K46" s="28"/>
      <c r="L46" s="28"/>
      <c r="M46" s="28"/>
      <c r="N46" s="28"/>
      <c r="O46" s="56">
        <v>15</v>
      </c>
      <c r="P46" s="28"/>
      <c r="Q46" s="25">
        <v>15</v>
      </c>
      <c r="R46" s="26">
        <v>288.58757062146896</v>
      </c>
      <c r="S46" s="26">
        <f t="shared" si="0"/>
        <v>4328.8135593220341</v>
      </c>
    </row>
    <row r="47" spans="1:19" x14ac:dyDescent="0.3">
      <c r="A47" s="27">
        <v>39</v>
      </c>
      <c r="B47" s="46" t="s">
        <v>126</v>
      </c>
      <c r="C47" s="33" t="s">
        <v>79</v>
      </c>
      <c r="D47" s="54" t="s">
        <v>176</v>
      </c>
      <c r="E47" s="28"/>
      <c r="F47" s="28"/>
      <c r="G47" s="28"/>
      <c r="H47" s="28"/>
      <c r="I47" s="28"/>
      <c r="J47" s="28"/>
      <c r="K47" s="28"/>
      <c r="L47" s="28"/>
      <c r="M47" s="28"/>
      <c r="N47" s="28"/>
      <c r="O47" s="56">
        <v>15</v>
      </c>
      <c r="P47" s="28"/>
      <c r="Q47" s="25">
        <v>15</v>
      </c>
      <c r="R47" s="26">
        <v>106.55367231638419</v>
      </c>
      <c r="S47" s="26">
        <f t="shared" si="0"/>
        <v>1598.305084745763</v>
      </c>
    </row>
    <row r="48" spans="1:19" x14ac:dyDescent="0.3">
      <c r="A48" s="27">
        <v>40</v>
      </c>
      <c r="B48" s="44" t="s">
        <v>127</v>
      </c>
      <c r="C48" s="33" t="s">
        <v>85</v>
      </c>
      <c r="D48" s="54" t="s">
        <v>176</v>
      </c>
      <c r="E48" s="28"/>
      <c r="F48" s="28"/>
      <c r="G48" s="28"/>
      <c r="H48" s="28"/>
      <c r="I48" s="28"/>
      <c r="J48" s="28"/>
      <c r="K48" s="28"/>
      <c r="L48" s="28"/>
      <c r="M48" s="28"/>
      <c r="N48" s="28"/>
      <c r="O48" s="56">
        <v>1</v>
      </c>
      <c r="P48" s="28"/>
      <c r="Q48" s="25">
        <v>1</v>
      </c>
      <c r="R48" s="26">
        <v>193.5310734463277</v>
      </c>
      <c r="S48" s="26">
        <f t="shared" si="0"/>
        <v>193.5310734463277</v>
      </c>
    </row>
    <row r="49" spans="1:19" x14ac:dyDescent="0.3">
      <c r="A49" s="27">
        <v>41</v>
      </c>
      <c r="B49" s="44" t="s">
        <v>128</v>
      </c>
      <c r="C49" s="33" t="s">
        <v>80</v>
      </c>
      <c r="D49" s="54" t="s">
        <v>176</v>
      </c>
      <c r="E49" s="28"/>
      <c r="F49" s="28"/>
      <c r="G49" s="28"/>
      <c r="H49" s="28"/>
      <c r="I49" s="28"/>
      <c r="J49" s="28"/>
      <c r="K49" s="28"/>
      <c r="L49" s="28"/>
      <c r="M49" s="28"/>
      <c r="N49" s="28"/>
      <c r="O49" s="56">
        <v>10</v>
      </c>
      <c r="P49" s="28"/>
      <c r="Q49" s="25">
        <v>10</v>
      </c>
      <c r="R49" s="26">
        <v>45.254237288135592</v>
      </c>
      <c r="S49" s="26">
        <f t="shared" si="0"/>
        <v>452.5423728813559</v>
      </c>
    </row>
    <row r="50" spans="1:19" x14ac:dyDescent="0.3">
      <c r="A50" s="27">
        <v>42</v>
      </c>
      <c r="B50" s="44" t="s">
        <v>129</v>
      </c>
      <c r="C50" s="33" t="s">
        <v>81</v>
      </c>
      <c r="D50" s="54" t="s">
        <v>176</v>
      </c>
      <c r="E50" s="28"/>
      <c r="F50" s="28"/>
      <c r="G50" s="28"/>
      <c r="H50" s="28"/>
      <c r="I50" s="28"/>
      <c r="J50" s="28"/>
      <c r="K50" s="28"/>
      <c r="L50" s="28"/>
      <c r="M50" s="28"/>
      <c r="N50" s="28"/>
      <c r="O50" s="56">
        <v>6</v>
      </c>
      <c r="P50" s="28"/>
      <c r="Q50" s="25">
        <v>6</v>
      </c>
      <c r="R50" s="26">
        <v>1171.2146892655369</v>
      </c>
      <c r="S50" s="26">
        <f t="shared" si="0"/>
        <v>7027.2881355932213</v>
      </c>
    </row>
    <row r="51" spans="1:19" x14ac:dyDescent="0.3">
      <c r="A51" s="27">
        <v>43</v>
      </c>
      <c r="B51" s="44" t="s">
        <v>130</v>
      </c>
      <c r="C51" s="33" t="s">
        <v>82</v>
      </c>
      <c r="D51" s="54" t="s">
        <v>175</v>
      </c>
      <c r="E51" s="28"/>
      <c r="F51" s="28"/>
      <c r="G51" s="28"/>
      <c r="H51" s="28"/>
      <c r="I51" s="28"/>
      <c r="J51" s="28"/>
      <c r="K51" s="28"/>
      <c r="L51" s="28"/>
      <c r="M51" s="28"/>
      <c r="N51" s="28"/>
      <c r="O51" s="56">
        <v>20</v>
      </c>
      <c r="P51" s="28"/>
      <c r="Q51" s="25">
        <v>20</v>
      </c>
      <c r="R51" s="26">
        <v>89.66101694915254</v>
      </c>
      <c r="S51" s="26">
        <f t="shared" si="0"/>
        <v>1793.2203389830509</v>
      </c>
    </row>
    <row r="52" spans="1:19" x14ac:dyDescent="0.3">
      <c r="A52" s="27">
        <v>44</v>
      </c>
      <c r="B52" s="44" t="s">
        <v>131</v>
      </c>
      <c r="C52" s="33" t="s">
        <v>85</v>
      </c>
      <c r="D52" s="54" t="s">
        <v>176</v>
      </c>
      <c r="E52" s="28"/>
      <c r="F52" s="28"/>
      <c r="G52" s="28"/>
      <c r="H52" s="28"/>
      <c r="I52" s="28"/>
      <c r="J52" s="28"/>
      <c r="K52" s="28"/>
      <c r="L52" s="28"/>
      <c r="M52" s="28"/>
      <c r="N52" s="28"/>
      <c r="O52" s="56">
        <v>1</v>
      </c>
      <c r="P52" s="28"/>
      <c r="Q52" s="25">
        <v>1</v>
      </c>
      <c r="R52" s="26">
        <v>2341.5254237288136</v>
      </c>
      <c r="S52" s="26">
        <f t="shared" si="0"/>
        <v>2341.5254237288136</v>
      </c>
    </row>
    <row r="53" spans="1:19" x14ac:dyDescent="0.3">
      <c r="A53" s="27">
        <v>45</v>
      </c>
      <c r="B53" s="44" t="s">
        <v>83</v>
      </c>
      <c r="C53" s="33" t="s">
        <v>104</v>
      </c>
      <c r="D53" s="54" t="s">
        <v>176</v>
      </c>
      <c r="E53" s="28"/>
      <c r="F53" s="28"/>
      <c r="G53" s="28"/>
      <c r="H53" s="28"/>
      <c r="I53" s="28"/>
      <c r="J53" s="28"/>
      <c r="K53" s="28"/>
      <c r="L53" s="28"/>
      <c r="M53" s="28"/>
      <c r="N53" s="28"/>
      <c r="O53" s="56">
        <v>1</v>
      </c>
      <c r="P53" s="28"/>
      <c r="Q53" s="25">
        <v>1</v>
      </c>
      <c r="R53" s="26">
        <v>172.31638418079098</v>
      </c>
      <c r="S53" s="26">
        <f t="shared" si="0"/>
        <v>172.31638418079098</v>
      </c>
    </row>
    <row r="54" spans="1:19" ht="31.5" x14ac:dyDescent="0.3">
      <c r="A54" s="27">
        <v>46</v>
      </c>
      <c r="B54" s="45" t="s">
        <v>132</v>
      </c>
      <c r="C54" s="33" t="s">
        <v>186</v>
      </c>
      <c r="D54" s="54" t="s">
        <v>176</v>
      </c>
      <c r="E54" s="28"/>
      <c r="F54" s="28"/>
      <c r="G54" s="28"/>
      <c r="H54" s="28"/>
      <c r="I54" s="28"/>
      <c r="J54" s="28"/>
      <c r="K54" s="28"/>
      <c r="L54" s="28"/>
      <c r="M54" s="28"/>
      <c r="N54" s="28"/>
      <c r="O54" s="56">
        <v>1</v>
      </c>
      <c r="P54" s="28"/>
      <c r="Q54" s="25">
        <v>1</v>
      </c>
      <c r="R54" s="26">
        <v>7547.4011299435042</v>
      </c>
      <c r="S54" s="26">
        <f t="shared" si="0"/>
        <v>7547.4011299435042</v>
      </c>
    </row>
    <row r="55" spans="1:19" x14ac:dyDescent="0.3">
      <c r="A55" s="27">
        <v>47</v>
      </c>
      <c r="B55" s="46" t="s">
        <v>133</v>
      </c>
      <c r="C55" s="33" t="s">
        <v>80</v>
      </c>
      <c r="D55" s="54" t="s">
        <v>176</v>
      </c>
      <c r="E55" s="28"/>
      <c r="F55" s="28"/>
      <c r="G55" s="28"/>
      <c r="H55" s="28"/>
      <c r="I55" s="28"/>
      <c r="J55" s="28"/>
      <c r="K55" s="28"/>
      <c r="L55" s="28"/>
      <c r="M55" s="28"/>
      <c r="N55" s="28"/>
      <c r="O55" s="56">
        <v>10</v>
      </c>
      <c r="P55" s="28"/>
      <c r="Q55" s="25">
        <v>10</v>
      </c>
      <c r="R55" s="26">
        <v>372.90960451977401</v>
      </c>
      <c r="S55" s="26">
        <f t="shared" si="0"/>
        <v>3729.0960451977398</v>
      </c>
    </row>
    <row r="56" spans="1:19" x14ac:dyDescent="0.3">
      <c r="A56" s="27">
        <v>48</v>
      </c>
      <c r="B56" s="44" t="s">
        <v>84</v>
      </c>
      <c r="C56" s="33" t="s">
        <v>80</v>
      </c>
      <c r="D56" s="54" t="s">
        <v>176</v>
      </c>
      <c r="E56" s="28"/>
      <c r="F56" s="28"/>
      <c r="G56" s="28"/>
      <c r="H56" s="28"/>
      <c r="I56" s="28"/>
      <c r="J56" s="28"/>
      <c r="K56" s="28"/>
      <c r="L56" s="28"/>
      <c r="M56" s="28"/>
      <c r="N56" s="28"/>
      <c r="O56" s="56">
        <v>25</v>
      </c>
      <c r="P56" s="28"/>
      <c r="Q56" s="25">
        <v>25</v>
      </c>
      <c r="R56" s="26">
        <v>103.89830508474577</v>
      </c>
      <c r="S56" s="26">
        <f t="shared" si="0"/>
        <v>2597.4576271186443</v>
      </c>
    </row>
    <row r="57" spans="1:19" x14ac:dyDescent="0.3">
      <c r="A57" s="27">
        <v>49</v>
      </c>
      <c r="B57" s="44" t="s">
        <v>134</v>
      </c>
      <c r="C57" s="33" t="s">
        <v>187</v>
      </c>
      <c r="D57" s="54" t="s">
        <v>176</v>
      </c>
      <c r="E57" s="28"/>
      <c r="F57" s="28"/>
      <c r="G57" s="28"/>
      <c r="H57" s="28"/>
      <c r="I57" s="28"/>
      <c r="J57" s="28"/>
      <c r="K57" s="28"/>
      <c r="L57" s="28"/>
      <c r="M57" s="28"/>
      <c r="N57" s="28"/>
      <c r="O57" s="56">
        <v>13</v>
      </c>
      <c r="P57" s="28"/>
      <c r="Q57" s="25">
        <v>13</v>
      </c>
      <c r="R57" s="26">
        <v>1.7514124293785309</v>
      </c>
      <c r="S57" s="26">
        <f t="shared" si="0"/>
        <v>22.768361581920903</v>
      </c>
    </row>
    <row r="58" spans="1:19" x14ac:dyDescent="0.3">
      <c r="A58" s="27">
        <v>50</v>
      </c>
      <c r="B58" s="44" t="s">
        <v>135</v>
      </c>
      <c r="C58" s="33" t="s">
        <v>79</v>
      </c>
      <c r="D58" s="54" t="s">
        <v>176</v>
      </c>
      <c r="E58" s="28"/>
      <c r="F58" s="28"/>
      <c r="G58" s="28"/>
      <c r="H58" s="28"/>
      <c r="I58" s="28"/>
      <c r="J58" s="28"/>
      <c r="K58" s="28"/>
      <c r="L58" s="28"/>
      <c r="M58" s="28"/>
      <c r="N58" s="28"/>
      <c r="O58" s="56">
        <v>15</v>
      </c>
      <c r="P58" s="28"/>
      <c r="Q58" s="25">
        <v>15</v>
      </c>
      <c r="R58" s="26">
        <v>59.491525423728817</v>
      </c>
      <c r="S58" s="26">
        <f t="shared" si="0"/>
        <v>892.37288135593224</v>
      </c>
    </row>
    <row r="59" spans="1:19" x14ac:dyDescent="0.3">
      <c r="A59" s="27">
        <v>51</v>
      </c>
      <c r="B59" s="44" t="s">
        <v>136</v>
      </c>
      <c r="C59" s="33" t="s">
        <v>85</v>
      </c>
      <c r="D59" s="54" t="s">
        <v>176</v>
      </c>
      <c r="E59" s="28"/>
      <c r="F59" s="28"/>
      <c r="G59" s="28"/>
      <c r="H59" s="28"/>
      <c r="I59" s="28"/>
      <c r="J59" s="28"/>
      <c r="K59" s="28"/>
      <c r="L59" s="28"/>
      <c r="M59" s="28"/>
      <c r="N59" s="28"/>
      <c r="O59" s="56">
        <v>25</v>
      </c>
      <c r="P59" s="28"/>
      <c r="Q59" s="25">
        <v>25</v>
      </c>
      <c r="R59" s="26">
        <v>174.94350282485874</v>
      </c>
      <c r="S59" s="26">
        <f t="shared" si="0"/>
        <v>4373.5875706214683</v>
      </c>
    </row>
    <row r="60" spans="1:19" x14ac:dyDescent="0.3">
      <c r="A60" s="27">
        <v>52</v>
      </c>
      <c r="B60" s="44" t="s">
        <v>137</v>
      </c>
      <c r="C60" s="33" t="s">
        <v>86</v>
      </c>
      <c r="D60" s="54" t="s">
        <v>175</v>
      </c>
      <c r="E60" s="28"/>
      <c r="F60" s="28"/>
      <c r="G60" s="28"/>
      <c r="H60" s="28"/>
      <c r="I60" s="28"/>
      <c r="J60" s="28"/>
      <c r="K60" s="28"/>
      <c r="L60" s="28"/>
      <c r="M60" s="28"/>
      <c r="N60" s="28"/>
      <c r="O60" s="56">
        <v>8</v>
      </c>
      <c r="P60" s="28"/>
      <c r="Q60" s="25">
        <v>8</v>
      </c>
      <c r="R60" s="26">
        <v>96.836158192090394</v>
      </c>
      <c r="S60" s="26">
        <f t="shared" si="0"/>
        <v>774.68926553672316</v>
      </c>
    </row>
    <row r="61" spans="1:19" ht="31.5" x14ac:dyDescent="0.3">
      <c r="A61" s="27">
        <v>53</v>
      </c>
      <c r="B61" s="47" t="s">
        <v>138</v>
      </c>
      <c r="C61" s="35" t="s">
        <v>79</v>
      </c>
      <c r="D61" s="55" t="s">
        <v>176</v>
      </c>
      <c r="E61" s="28"/>
      <c r="F61" s="28"/>
      <c r="G61" s="28"/>
      <c r="H61" s="28"/>
      <c r="I61" s="28"/>
      <c r="J61" s="28"/>
      <c r="K61" s="28"/>
      <c r="L61" s="28"/>
      <c r="M61" s="28"/>
      <c r="N61" s="28"/>
      <c r="O61" s="58">
        <v>10</v>
      </c>
      <c r="P61" s="28"/>
      <c r="Q61" s="25">
        <v>10</v>
      </c>
      <c r="R61" s="26">
        <v>71.920903954802256</v>
      </c>
      <c r="S61" s="26">
        <f t="shared" si="0"/>
        <v>719.20903954802259</v>
      </c>
    </row>
    <row r="62" spans="1:19" x14ac:dyDescent="0.3">
      <c r="A62" s="27">
        <v>54</v>
      </c>
      <c r="B62" s="46" t="s">
        <v>139</v>
      </c>
      <c r="C62" s="33" t="s">
        <v>87</v>
      </c>
      <c r="D62" s="54" t="s">
        <v>176</v>
      </c>
      <c r="E62" s="28"/>
      <c r="F62" s="28"/>
      <c r="G62" s="28"/>
      <c r="H62" s="28"/>
      <c r="I62" s="28"/>
      <c r="J62" s="28"/>
      <c r="K62" s="28"/>
      <c r="L62" s="28"/>
      <c r="M62" s="28"/>
      <c r="N62" s="28"/>
      <c r="O62" s="56">
        <v>5</v>
      </c>
      <c r="P62" s="28"/>
      <c r="Q62" s="25">
        <v>5</v>
      </c>
      <c r="R62" s="26">
        <v>278.87005649717514</v>
      </c>
      <c r="S62" s="26">
        <f t="shared" si="0"/>
        <v>1394.3502824858756</v>
      </c>
    </row>
    <row r="63" spans="1:19" x14ac:dyDescent="0.3">
      <c r="A63" s="27">
        <v>55</v>
      </c>
      <c r="B63" s="44" t="s">
        <v>140</v>
      </c>
      <c r="C63" s="33" t="s">
        <v>88</v>
      </c>
      <c r="D63" s="54" t="s">
        <v>176</v>
      </c>
      <c r="E63" s="28"/>
      <c r="F63" s="28"/>
      <c r="G63" s="28"/>
      <c r="H63" s="28"/>
      <c r="I63" s="28"/>
      <c r="J63" s="28"/>
      <c r="K63" s="28"/>
      <c r="L63" s="28"/>
      <c r="M63" s="28"/>
      <c r="N63" s="28"/>
      <c r="O63" s="56">
        <v>2</v>
      </c>
      <c r="P63" s="28"/>
      <c r="Q63" s="25">
        <v>2</v>
      </c>
      <c r="R63" s="26">
        <v>33636.666666666664</v>
      </c>
      <c r="S63" s="26">
        <f t="shared" si="0"/>
        <v>67273.333333333328</v>
      </c>
    </row>
    <row r="64" spans="1:19" x14ac:dyDescent="0.3">
      <c r="A64" s="27">
        <v>56</v>
      </c>
      <c r="B64" s="44" t="s">
        <v>141</v>
      </c>
      <c r="C64" s="33" t="s">
        <v>188</v>
      </c>
      <c r="D64" s="54" t="s">
        <v>174</v>
      </c>
      <c r="E64" s="28"/>
      <c r="F64" s="28"/>
      <c r="G64" s="28"/>
      <c r="H64" s="28"/>
      <c r="I64" s="28"/>
      <c r="J64" s="28"/>
      <c r="K64" s="28"/>
      <c r="L64" s="28"/>
      <c r="M64" s="28"/>
      <c r="N64" s="28"/>
      <c r="O64" s="56">
        <v>5</v>
      </c>
      <c r="P64" s="28"/>
      <c r="Q64" s="25">
        <v>5</v>
      </c>
      <c r="R64" s="26">
        <v>241.58192090395482</v>
      </c>
      <c r="S64" s="26">
        <f t="shared" si="0"/>
        <v>1207.9096045197741</v>
      </c>
    </row>
    <row r="65" spans="1:19" x14ac:dyDescent="0.3">
      <c r="A65" s="27">
        <v>57</v>
      </c>
      <c r="B65" s="46" t="s">
        <v>142</v>
      </c>
      <c r="C65" s="35" t="s">
        <v>189</v>
      </c>
      <c r="D65" s="55" t="s">
        <v>176</v>
      </c>
      <c r="E65" s="28"/>
      <c r="F65" s="28"/>
      <c r="G65" s="28"/>
      <c r="H65" s="28"/>
      <c r="I65" s="28"/>
      <c r="J65" s="28"/>
      <c r="K65" s="28"/>
      <c r="L65" s="28"/>
      <c r="M65" s="28"/>
      <c r="N65" s="28"/>
      <c r="O65" s="58">
        <v>7</v>
      </c>
      <c r="P65" s="28"/>
      <c r="Q65" s="25">
        <v>7</v>
      </c>
      <c r="R65" s="26">
        <v>213.13559322033899</v>
      </c>
      <c r="S65" s="26">
        <f t="shared" si="0"/>
        <v>1491.949152542373</v>
      </c>
    </row>
    <row r="66" spans="1:19" x14ac:dyDescent="0.3">
      <c r="A66" s="27">
        <v>58</v>
      </c>
      <c r="B66" s="44" t="s">
        <v>89</v>
      </c>
      <c r="C66" s="33" t="s">
        <v>90</v>
      </c>
      <c r="D66" s="54" t="s">
        <v>176</v>
      </c>
      <c r="E66" s="28"/>
      <c r="F66" s="28"/>
      <c r="G66" s="28"/>
      <c r="H66" s="28"/>
      <c r="I66" s="28"/>
      <c r="J66" s="28"/>
      <c r="K66" s="28"/>
      <c r="L66" s="28"/>
      <c r="M66" s="28"/>
      <c r="N66" s="28"/>
      <c r="O66" s="56">
        <v>10</v>
      </c>
      <c r="P66" s="28"/>
      <c r="Q66" s="25">
        <v>10</v>
      </c>
      <c r="R66" s="26">
        <v>19932.316384180791</v>
      </c>
      <c r="S66" s="26">
        <f t="shared" si="0"/>
        <v>199323.16384180792</v>
      </c>
    </row>
    <row r="67" spans="1:19" x14ac:dyDescent="0.3">
      <c r="A67" s="27">
        <v>59</v>
      </c>
      <c r="B67" s="44" t="s">
        <v>91</v>
      </c>
      <c r="C67" s="33" t="s">
        <v>190</v>
      </c>
      <c r="D67" s="54" t="s">
        <v>176</v>
      </c>
      <c r="E67" s="28"/>
      <c r="F67" s="28"/>
      <c r="G67" s="28"/>
      <c r="H67" s="28"/>
      <c r="I67" s="28"/>
      <c r="J67" s="28"/>
      <c r="K67" s="28"/>
      <c r="L67" s="28"/>
      <c r="M67" s="28"/>
      <c r="N67" s="28"/>
      <c r="O67" s="56">
        <v>6</v>
      </c>
      <c r="P67" s="28"/>
      <c r="Q67" s="25">
        <v>6</v>
      </c>
      <c r="R67" s="26">
        <v>13.27683615819209</v>
      </c>
      <c r="S67" s="26">
        <f t="shared" si="0"/>
        <v>79.66101694915254</v>
      </c>
    </row>
    <row r="68" spans="1:19" x14ac:dyDescent="0.3">
      <c r="A68" s="27">
        <v>60</v>
      </c>
      <c r="B68" s="44" t="s">
        <v>92</v>
      </c>
      <c r="C68" s="33" t="s">
        <v>79</v>
      </c>
      <c r="D68" s="54" t="s">
        <v>176</v>
      </c>
      <c r="E68" s="28"/>
      <c r="F68" s="28"/>
      <c r="G68" s="28"/>
      <c r="H68" s="28"/>
      <c r="I68" s="28"/>
      <c r="J68" s="28"/>
      <c r="K68" s="28"/>
      <c r="L68" s="28"/>
      <c r="M68" s="28"/>
      <c r="N68" s="28"/>
      <c r="O68" s="56">
        <v>15</v>
      </c>
      <c r="P68" s="28"/>
      <c r="Q68" s="25">
        <v>15</v>
      </c>
      <c r="R68" s="26">
        <v>3023.4180790960454</v>
      </c>
      <c r="S68" s="26">
        <f t="shared" si="0"/>
        <v>45351.271186440681</v>
      </c>
    </row>
    <row r="69" spans="1:19" x14ac:dyDescent="0.3">
      <c r="A69" s="27">
        <v>61</v>
      </c>
      <c r="B69" s="44" t="s">
        <v>143</v>
      </c>
      <c r="C69" s="33" t="s">
        <v>90</v>
      </c>
      <c r="D69" s="54" t="s">
        <v>176</v>
      </c>
      <c r="E69" s="28"/>
      <c r="F69" s="28"/>
      <c r="G69" s="28"/>
      <c r="H69" s="28"/>
      <c r="I69" s="28"/>
      <c r="J69" s="28"/>
      <c r="K69" s="28"/>
      <c r="L69" s="28"/>
      <c r="M69" s="28"/>
      <c r="N69" s="28"/>
      <c r="O69" s="56">
        <v>2</v>
      </c>
      <c r="P69" s="28"/>
      <c r="Q69" s="25">
        <v>2</v>
      </c>
      <c r="R69" s="26">
        <v>19933.220338983054</v>
      </c>
      <c r="S69" s="26">
        <f t="shared" si="0"/>
        <v>39866.440677966108</v>
      </c>
    </row>
    <row r="70" spans="1:19" x14ac:dyDescent="0.3">
      <c r="A70" s="27">
        <v>62</v>
      </c>
      <c r="B70" s="44" t="s">
        <v>144</v>
      </c>
      <c r="C70" s="33" t="s">
        <v>80</v>
      </c>
      <c r="D70" s="54" t="s">
        <v>176</v>
      </c>
      <c r="E70" s="28"/>
      <c r="F70" s="28"/>
      <c r="G70" s="28"/>
      <c r="H70" s="28"/>
      <c r="I70" s="28"/>
      <c r="J70" s="28"/>
      <c r="K70" s="28"/>
      <c r="L70" s="28"/>
      <c r="M70" s="28"/>
      <c r="N70" s="28"/>
      <c r="O70" s="56">
        <v>30</v>
      </c>
      <c r="P70" s="28"/>
      <c r="Q70" s="25">
        <v>30</v>
      </c>
      <c r="R70" s="26">
        <v>170.5084745762712</v>
      </c>
      <c r="S70" s="26">
        <f t="shared" si="0"/>
        <v>5115.2542372881362</v>
      </c>
    </row>
    <row r="71" spans="1:19" x14ac:dyDescent="0.3">
      <c r="A71" s="27">
        <v>63</v>
      </c>
      <c r="B71" s="46" t="s">
        <v>145</v>
      </c>
      <c r="C71" s="35" t="s">
        <v>93</v>
      </c>
      <c r="D71" s="55" t="s">
        <v>174</v>
      </c>
      <c r="E71" s="28"/>
      <c r="F71" s="28"/>
      <c r="G71" s="28"/>
      <c r="H71" s="28"/>
      <c r="I71" s="28"/>
      <c r="J71" s="28"/>
      <c r="K71" s="28"/>
      <c r="L71" s="28"/>
      <c r="M71" s="28"/>
      <c r="N71" s="28"/>
      <c r="O71" s="58">
        <v>5</v>
      </c>
      <c r="P71" s="28"/>
      <c r="Q71" s="25">
        <v>5</v>
      </c>
      <c r="R71" s="26">
        <v>71.073446327683612</v>
      </c>
      <c r="S71" s="26">
        <f t="shared" si="0"/>
        <v>355.36723163841805</v>
      </c>
    </row>
    <row r="72" spans="1:19" x14ac:dyDescent="0.3">
      <c r="A72" s="27">
        <v>64</v>
      </c>
      <c r="B72" s="46" t="s">
        <v>94</v>
      </c>
      <c r="C72" s="35" t="s">
        <v>95</v>
      </c>
      <c r="D72" s="55" t="s">
        <v>177</v>
      </c>
      <c r="E72" s="28"/>
      <c r="F72" s="28"/>
      <c r="G72" s="28"/>
      <c r="H72" s="28"/>
      <c r="I72" s="28"/>
      <c r="J72" s="28"/>
      <c r="K72" s="28"/>
      <c r="L72" s="28"/>
      <c r="M72" s="28"/>
      <c r="N72" s="28"/>
      <c r="O72" s="58">
        <v>3</v>
      </c>
      <c r="P72" s="28"/>
      <c r="Q72" s="25">
        <v>3</v>
      </c>
      <c r="R72" s="26">
        <v>213.13559322033899</v>
      </c>
      <c r="S72" s="26">
        <f t="shared" si="0"/>
        <v>639.40677966101703</v>
      </c>
    </row>
    <row r="73" spans="1:19" x14ac:dyDescent="0.3">
      <c r="A73" s="27">
        <v>65</v>
      </c>
      <c r="B73" s="44" t="s">
        <v>146</v>
      </c>
      <c r="C73" s="33" t="s">
        <v>96</v>
      </c>
      <c r="D73" s="54" t="s">
        <v>176</v>
      </c>
      <c r="E73" s="28"/>
      <c r="F73" s="28"/>
      <c r="G73" s="28"/>
      <c r="H73" s="28"/>
      <c r="I73" s="28"/>
      <c r="J73" s="28"/>
      <c r="K73" s="28"/>
      <c r="L73" s="28"/>
      <c r="M73" s="28"/>
      <c r="N73" s="28"/>
      <c r="O73" s="56">
        <v>15</v>
      </c>
      <c r="P73" s="28"/>
      <c r="Q73" s="25">
        <v>15</v>
      </c>
      <c r="R73" s="26">
        <v>9056.9491525423746</v>
      </c>
      <c r="S73" s="26">
        <f t="shared" si="0"/>
        <v>135854.23728813563</v>
      </c>
    </row>
    <row r="74" spans="1:19" x14ac:dyDescent="0.3">
      <c r="A74" s="27">
        <v>66</v>
      </c>
      <c r="B74" s="44" t="s">
        <v>147</v>
      </c>
      <c r="C74" s="33" t="s">
        <v>97</v>
      </c>
      <c r="D74" s="54" t="s">
        <v>176</v>
      </c>
      <c r="E74" s="28"/>
      <c r="F74" s="28"/>
      <c r="G74" s="28"/>
      <c r="H74" s="28"/>
      <c r="I74" s="28"/>
      <c r="J74" s="28"/>
      <c r="K74" s="28"/>
      <c r="L74" s="28"/>
      <c r="M74" s="28"/>
      <c r="N74" s="28"/>
      <c r="O74" s="56">
        <v>10</v>
      </c>
      <c r="P74" s="28"/>
      <c r="Q74" s="25">
        <v>10</v>
      </c>
      <c r="R74" s="26">
        <v>18139.632768361582</v>
      </c>
      <c r="S74" s="26">
        <f t="shared" ref="S74:S97" si="1">R74*Q74</f>
        <v>181396.32768361582</v>
      </c>
    </row>
    <row r="75" spans="1:19" x14ac:dyDescent="0.3">
      <c r="A75" s="27">
        <v>67</v>
      </c>
      <c r="B75" s="44" t="s">
        <v>148</v>
      </c>
      <c r="C75" s="33" t="s">
        <v>191</v>
      </c>
      <c r="D75" s="54" t="s">
        <v>174</v>
      </c>
      <c r="E75" s="28"/>
      <c r="F75" s="28"/>
      <c r="G75" s="28"/>
      <c r="H75" s="28"/>
      <c r="I75" s="28"/>
      <c r="J75" s="28"/>
      <c r="K75" s="28"/>
      <c r="L75" s="28"/>
      <c r="M75" s="28"/>
      <c r="N75" s="28"/>
      <c r="O75" s="56">
        <v>5</v>
      </c>
      <c r="P75" s="28"/>
      <c r="Q75" s="25">
        <v>5</v>
      </c>
      <c r="R75" s="26">
        <v>498.0790960451979</v>
      </c>
      <c r="S75" s="26">
        <f t="shared" si="1"/>
        <v>2490.3954802259896</v>
      </c>
    </row>
    <row r="76" spans="1:19" ht="31.5" x14ac:dyDescent="0.3">
      <c r="A76" s="27">
        <v>68</v>
      </c>
      <c r="B76" s="48" t="s">
        <v>149</v>
      </c>
      <c r="C76" s="33" t="s">
        <v>173</v>
      </c>
      <c r="D76" s="54" t="s">
        <v>174</v>
      </c>
      <c r="E76" s="28"/>
      <c r="F76" s="28"/>
      <c r="G76" s="28"/>
      <c r="H76" s="28"/>
      <c r="I76" s="28"/>
      <c r="J76" s="28"/>
      <c r="K76" s="28"/>
      <c r="L76" s="28"/>
      <c r="M76" s="28"/>
      <c r="N76" s="28"/>
      <c r="O76" s="56">
        <v>5</v>
      </c>
      <c r="P76" s="28"/>
      <c r="Q76" s="25">
        <v>5</v>
      </c>
      <c r="R76" s="26">
        <v>241.58192090395482</v>
      </c>
      <c r="S76" s="26">
        <f t="shared" si="1"/>
        <v>1207.9096045197741</v>
      </c>
    </row>
    <row r="77" spans="1:19" ht="31.5" x14ac:dyDescent="0.3">
      <c r="A77" s="27">
        <v>69</v>
      </c>
      <c r="B77" s="48" t="s">
        <v>150</v>
      </c>
      <c r="C77" s="28" t="s">
        <v>187</v>
      </c>
      <c r="D77" s="54" t="s">
        <v>176</v>
      </c>
      <c r="E77" s="28"/>
      <c r="F77" s="28"/>
      <c r="G77" s="28"/>
      <c r="H77" s="28"/>
      <c r="I77" s="28"/>
      <c r="J77" s="28"/>
      <c r="K77" s="28"/>
      <c r="L77" s="28"/>
      <c r="M77" s="28"/>
      <c r="N77" s="28"/>
      <c r="O77" s="56">
        <v>15</v>
      </c>
      <c r="P77" s="28"/>
      <c r="Q77" s="25">
        <v>15</v>
      </c>
      <c r="R77" s="26">
        <v>142.90960451977401</v>
      </c>
      <c r="S77" s="26">
        <f t="shared" si="1"/>
        <v>2143.6440677966102</v>
      </c>
    </row>
    <row r="78" spans="1:19" ht="31.5" x14ac:dyDescent="0.3">
      <c r="A78" s="27">
        <v>70</v>
      </c>
      <c r="B78" s="48" t="s">
        <v>151</v>
      </c>
      <c r="C78" s="28" t="s">
        <v>187</v>
      </c>
      <c r="D78" s="54" t="s">
        <v>176</v>
      </c>
      <c r="E78" s="28"/>
      <c r="F78" s="28"/>
      <c r="G78" s="28"/>
      <c r="H78" s="28"/>
      <c r="I78" s="28"/>
      <c r="J78" s="28"/>
      <c r="K78" s="28"/>
      <c r="L78" s="28"/>
      <c r="M78" s="28"/>
      <c r="N78" s="28"/>
      <c r="O78" s="56">
        <v>15</v>
      </c>
      <c r="P78" s="28"/>
      <c r="Q78" s="25">
        <v>15</v>
      </c>
      <c r="R78" s="26">
        <v>173.16384180790962</v>
      </c>
      <c r="S78" s="26">
        <f t="shared" si="1"/>
        <v>2597.4576271186443</v>
      </c>
    </row>
    <row r="79" spans="1:19" ht="31.5" x14ac:dyDescent="0.3">
      <c r="A79" s="27">
        <v>71</v>
      </c>
      <c r="B79" s="48" t="s">
        <v>152</v>
      </c>
      <c r="C79" s="28" t="s">
        <v>98</v>
      </c>
      <c r="D79" s="54" t="s">
        <v>176</v>
      </c>
      <c r="E79" s="28"/>
      <c r="F79" s="28"/>
      <c r="G79" s="28"/>
      <c r="H79" s="28"/>
      <c r="I79" s="28"/>
      <c r="J79" s="28"/>
      <c r="K79" s="28"/>
      <c r="L79" s="28"/>
      <c r="M79" s="28"/>
      <c r="N79" s="28"/>
      <c r="O79" s="56">
        <v>10</v>
      </c>
      <c r="P79" s="28"/>
      <c r="Q79" s="25">
        <v>10</v>
      </c>
      <c r="R79" s="26">
        <v>6051.2994350282488</v>
      </c>
      <c r="S79" s="26">
        <f t="shared" si="1"/>
        <v>60512.99435028249</v>
      </c>
    </row>
    <row r="80" spans="1:19" x14ac:dyDescent="0.3">
      <c r="A80" s="27">
        <v>72</v>
      </c>
      <c r="B80" s="49" t="s">
        <v>153</v>
      </c>
      <c r="C80" s="28" t="s">
        <v>80</v>
      </c>
      <c r="D80" s="54" t="s">
        <v>176</v>
      </c>
      <c r="E80" s="28"/>
      <c r="F80" s="28"/>
      <c r="G80" s="28"/>
      <c r="H80" s="28"/>
      <c r="I80" s="28"/>
      <c r="J80" s="28"/>
      <c r="K80" s="28"/>
      <c r="L80" s="28"/>
      <c r="M80" s="28"/>
      <c r="N80" s="28"/>
      <c r="O80" s="59">
        <v>10</v>
      </c>
      <c r="P80" s="28"/>
      <c r="Q80" s="25">
        <v>10</v>
      </c>
      <c r="R80" s="26">
        <v>208.70056497175142</v>
      </c>
      <c r="S80" s="26">
        <f t="shared" si="1"/>
        <v>2087.0056497175142</v>
      </c>
    </row>
    <row r="81" spans="1:19" x14ac:dyDescent="0.3">
      <c r="A81" s="27">
        <v>73</v>
      </c>
      <c r="B81" s="49" t="s">
        <v>154</v>
      </c>
      <c r="C81" s="28" t="s">
        <v>192</v>
      </c>
      <c r="D81" s="54" t="s">
        <v>176</v>
      </c>
      <c r="E81" s="28"/>
      <c r="F81" s="28"/>
      <c r="G81" s="28"/>
      <c r="H81" s="28"/>
      <c r="I81" s="28"/>
      <c r="J81" s="28"/>
      <c r="K81" s="28"/>
      <c r="L81" s="28"/>
      <c r="M81" s="28"/>
      <c r="N81" s="28"/>
      <c r="O81" s="59">
        <v>10</v>
      </c>
      <c r="P81" s="28"/>
      <c r="Q81" s="25">
        <v>10</v>
      </c>
      <c r="R81" s="26">
        <v>389.83050847457628</v>
      </c>
      <c r="S81" s="26">
        <f t="shared" si="1"/>
        <v>3898.3050847457625</v>
      </c>
    </row>
    <row r="82" spans="1:19" x14ac:dyDescent="0.3">
      <c r="A82" s="27">
        <v>74</v>
      </c>
      <c r="B82" s="48" t="s">
        <v>155</v>
      </c>
      <c r="C82" s="28" t="s">
        <v>193</v>
      </c>
      <c r="D82" s="54" t="s">
        <v>176</v>
      </c>
      <c r="E82" s="28"/>
      <c r="F82" s="28"/>
      <c r="G82" s="28"/>
      <c r="H82" s="28"/>
      <c r="I82" s="28"/>
      <c r="J82" s="28"/>
      <c r="K82" s="28"/>
      <c r="L82" s="28"/>
      <c r="M82" s="28"/>
      <c r="N82" s="28"/>
      <c r="O82" s="59">
        <v>5</v>
      </c>
      <c r="P82" s="28"/>
      <c r="Q82" s="25">
        <v>5</v>
      </c>
      <c r="R82" s="26">
        <v>15.141242937853109</v>
      </c>
      <c r="S82" s="26">
        <f t="shared" si="1"/>
        <v>75.706214689265551</v>
      </c>
    </row>
    <row r="83" spans="1:19" x14ac:dyDescent="0.3">
      <c r="A83" s="27">
        <v>75</v>
      </c>
      <c r="B83" s="48" t="s">
        <v>156</v>
      </c>
      <c r="C83" s="28" t="s">
        <v>193</v>
      </c>
      <c r="D83" s="54" t="s">
        <v>176</v>
      </c>
      <c r="E83" s="28"/>
      <c r="F83" s="28"/>
      <c r="G83" s="28"/>
      <c r="H83" s="28"/>
      <c r="I83" s="28"/>
      <c r="J83" s="28"/>
      <c r="K83" s="28"/>
      <c r="L83" s="28"/>
      <c r="M83" s="28"/>
      <c r="N83" s="28"/>
      <c r="O83" s="59">
        <v>5</v>
      </c>
      <c r="P83" s="28"/>
      <c r="Q83" s="25">
        <v>5</v>
      </c>
      <c r="R83" s="26">
        <v>20.36723163841808</v>
      </c>
      <c r="S83" s="26">
        <f t="shared" si="1"/>
        <v>101.83615819209039</v>
      </c>
    </row>
    <row r="84" spans="1:19" ht="47.25" customHeight="1" x14ac:dyDescent="0.3">
      <c r="A84" s="27">
        <v>76</v>
      </c>
      <c r="B84" s="45" t="s">
        <v>157</v>
      </c>
      <c r="C84" s="35" t="s">
        <v>87</v>
      </c>
      <c r="D84" s="55" t="s">
        <v>176</v>
      </c>
      <c r="E84" s="23"/>
      <c r="F84" s="23"/>
      <c r="G84" s="23"/>
      <c r="H84" s="23"/>
      <c r="I84" s="23"/>
      <c r="J84" s="23"/>
      <c r="K84" s="23"/>
      <c r="L84" s="23"/>
      <c r="M84" s="23"/>
      <c r="N84" s="23"/>
      <c r="O84" s="58">
        <v>5</v>
      </c>
      <c r="P84" s="23"/>
      <c r="Q84" s="25">
        <v>5</v>
      </c>
      <c r="R84" s="26">
        <v>14942.401129943506</v>
      </c>
      <c r="S84" s="26">
        <f t="shared" si="1"/>
        <v>74712.005649717525</v>
      </c>
    </row>
    <row r="85" spans="1:19" ht="47.25" customHeight="1" x14ac:dyDescent="0.3">
      <c r="A85" s="27">
        <v>77</v>
      </c>
      <c r="B85" s="45" t="s">
        <v>158</v>
      </c>
      <c r="C85" s="35" t="s">
        <v>87</v>
      </c>
      <c r="D85" s="55" t="s">
        <v>176</v>
      </c>
      <c r="E85" s="30"/>
      <c r="F85" s="30"/>
      <c r="G85" s="30"/>
      <c r="H85" s="30"/>
      <c r="I85" s="30"/>
      <c r="J85" s="30"/>
      <c r="K85" s="30"/>
      <c r="L85" s="30"/>
      <c r="M85" s="30"/>
      <c r="N85" s="30"/>
      <c r="O85" s="58">
        <v>5</v>
      </c>
      <c r="P85" s="30"/>
      <c r="Q85" s="31">
        <v>5</v>
      </c>
      <c r="R85" s="32">
        <v>15970.310734463277</v>
      </c>
      <c r="S85" s="26">
        <f t="shared" si="1"/>
        <v>79851.553672316382</v>
      </c>
    </row>
    <row r="86" spans="1:19" x14ac:dyDescent="0.3">
      <c r="A86" s="27">
        <v>78</v>
      </c>
      <c r="B86" s="49" t="s">
        <v>159</v>
      </c>
      <c r="C86" s="28" t="s">
        <v>99</v>
      </c>
      <c r="D86" s="54" t="s">
        <v>176</v>
      </c>
      <c r="E86" s="30"/>
      <c r="F86" s="30"/>
      <c r="G86" s="30"/>
      <c r="H86" s="30"/>
      <c r="I86" s="30"/>
      <c r="J86" s="30"/>
      <c r="K86" s="30"/>
      <c r="L86" s="30"/>
      <c r="M86" s="30"/>
      <c r="N86" s="30"/>
      <c r="O86" s="56">
        <v>5</v>
      </c>
      <c r="P86" s="30"/>
      <c r="Q86" s="31">
        <v>5</v>
      </c>
      <c r="R86" s="32">
        <v>101.24293785310736</v>
      </c>
      <c r="S86" s="26">
        <f t="shared" si="1"/>
        <v>506.21468926553683</v>
      </c>
    </row>
    <row r="87" spans="1:19" x14ac:dyDescent="0.3">
      <c r="A87" s="27">
        <v>79</v>
      </c>
      <c r="B87" s="50" t="s">
        <v>184</v>
      </c>
      <c r="C87" s="34" t="s">
        <v>100</v>
      </c>
      <c r="D87" s="55" t="s">
        <v>176</v>
      </c>
      <c r="E87" s="30"/>
      <c r="F87" s="30"/>
      <c r="G87" s="30"/>
      <c r="H87" s="30"/>
      <c r="I87" s="30"/>
      <c r="J87" s="30"/>
      <c r="K87" s="30"/>
      <c r="L87" s="30"/>
      <c r="M87" s="30"/>
      <c r="N87" s="30"/>
      <c r="O87" s="60">
        <v>20</v>
      </c>
      <c r="P87" s="30"/>
      <c r="Q87" s="31">
        <v>20</v>
      </c>
      <c r="R87" s="32">
        <v>35.50847457627119</v>
      </c>
      <c r="S87" s="26">
        <f t="shared" si="1"/>
        <v>710.16949152542384</v>
      </c>
    </row>
    <row r="88" spans="1:19" x14ac:dyDescent="0.3">
      <c r="A88" s="27">
        <v>80</v>
      </c>
      <c r="B88" s="50" t="s">
        <v>183</v>
      </c>
      <c r="C88" s="34" t="s">
        <v>100</v>
      </c>
      <c r="D88" s="55" t="s">
        <v>176</v>
      </c>
      <c r="E88" s="30"/>
      <c r="F88" s="30"/>
      <c r="G88" s="30"/>
      <c r="H88" s="30"/>
      <c r="I88" s="30"/>
      <c r="J88" s="30"/>
      <c r="K88" s="30"/>
      <c r="L88" s="30"/>
      <c r="M88" s="30"/>
      <c r="N88" s="30"/>
      <c r="O88" s="61">
        <v>20</v>
      </c>
      <c r="P88" s="30"/>
      <c r="Q88" s="31">
        <v>20</v>
      </c>
      <c r="R88" s="32">
        <v>55.084745762711869</v>
      </c>
      <c r="S88" s="26">
        <f t="shared" si="1"/>
        <v>1101.6949152542375</v>
      </c>
    </row>
    <row r="89" spans="1:19" x14ac:dyDescent="0.3">
      <c r="A89" s="27">
        <v>81</v>
      </c>
      <c r="B89" s="50" t="s">
        <v>182</v>
      </c>
      <c r="C89" s="34" t="s">
        <v>100</v>
      </c>
      <c r="D89" s="55" t="s">
        <v>176</v>
      </c>
      <c r="E89" s="30"/>
      <c r="F89" s="30"/>
      <c r="G89" s="30"/>
      <c r="H89" s="30"/>
      <c r="I89" s="30"/>
      <c r="J89" s="30"/>
      <c r="K89" s="30"/>
      <c r="L89" s="30"/>
      <c r="M89" s="30"/>
      <c r="N89" s="30"/>
      <c r="O89" s="61">
        <v>20</v>
      </c>
      <c r="P89" s="30"/>
      <c r="Q89" s="31">
        <v>20</v>
      </c>
      <c r="R89" s="32">
        <v>88.728813559322035</v>
      </c>
      <c r="S89" s="26">
        <f t="shared" si="1"/>
        <v>1774.5762711864406</v>
      </c>
    </row>
    <row r="90" spans="1:19" x14ac:dyDescent="0.3">
      <c r="A90" s="27">
        <v>82</v>
      </c>
      <c r="B90" s="50" t="s">
        <v>181</v>
      </c>
      <c r="C90" s="34" t="s">
        <v>100</v>
      </c>
      <c r="D90" s="55" t="s">
        <v>176</v>
      </c>
      <c r="E90" s="30"/>
      <c r="F90" s="30"/>
      <c r="G90" s="30"/>
      <c r="H90" s="30"/>
      <c r="I90" s="30"/>
      <c r="J90" s="30"/>
      <c r="K90" s="30"/>
      <c r="L90" s="30"/>
      <c r="M90" s="30"/>
      <c r="N90" s="30"/>
      <c r="O90" s="61">
        <v>20</v>
      </c>
      <c r="P90" s="30"/>
      <c r="Q90" s="31">
        <v>20</v>
      </c>
      <c r="R90" s="32">
        <v>93.276836158192097</v>
      </c>
      <c r="S90" s="26">
        <f t="shared" si="1"/>
        <v>1865.536723163842</v>
      </c>
    </row>
    <row r="91" spans="1:19" x14ac:dyDescent="0.3">
      <c r="A91" s="27">
        <v>83</v>
      </c>
      <c r="B91" s="50" t="s">
        <v>180</v>
      </c>
      <c r="C91" s="34" t="s">
        <v>100</v>
      </c>
      <c r="D91" s="55" t="s">
        <v>176</v>
      </c>
      <c r="E91" s="30"/>
      <c r="F91" s="30"/>
      <c r="G91" s="30"/>
      <c r="H91" s="30"/>
      <c r="I91" s="30"/>
      <c r="J91" s="30"/>
      <c r="K91" s="30"/>
      <c r="L91" s="30"/>
      <c r="M91" s="30"/>
      <c r="N91" s="30"/>
      <c r="O91" s="61">
        <v>10</v>
      </c>
      <c r="P91" s="30"/>
      <c r="Q91" s="31">
        <v>10</v>
      </c>
      <c r="R91" s="32">
        <v>97.683615819209038</v>
      </c>
      <c r="S91" s="26">
        <f t="shared" si="1"/>
        <v>976.83615819209035</v>
      </c>
    </row>
    <row r="92" spans="1:19" x14ac:dyDescent="0.3">
      <c r="A92" s="27">
        <v>84</v>
      </c>
      <c r="B92" s="50" t="s">
        <v>179</v>
      </c>
      <c r="C92" s="34" t="s">
        <v>100</v>
      </c>
      <c r="D92" s="55" t="s">
        <v>176</v>
      </c>
      <c r="E92" s="30"/>
      <c r="F92" s="30"/>
      <c r="G92" s="30"/>
      <c r="H92" s="30"/>
      <c r="I92" s="30"/>
      <c r="J92" s="30"/>
      <c r="K92" s="30"/>
      <c r="L92" s="30"/>
      <c r="M92" s="30"/>
      <c r="N92" s="30"/>
      <c r="O92" s="61">
        <v>10</v>
      </c>
      <c r="P92" s="30"/>
      <c r="Q92" s="31">
        <v>10</v>
      </c>
      <c r="R92" s="32">
        <v>102.14689265536725</v>
      </c>
      <c r="S92" s="26">
        <f t="shared" si="1"/>
        <v>1021.4689265536725</v>
      </c>
    </row>
    <row r="93" spans="1:19" x14ac:dyDescent="0.3">
      <c r="A93" s="27">
        <v>85</v>
      </c>
      <c r="B93" s="51" t="s">
        <v>160</v>
      </c>
      <c r="C93" s="36" t="s">
        <v>101</v>
      </c>
      <c r="D93" s="36" t="s">
        <v>174</v>
      </c>
      <c r="E93" s="30"/>
      <c r="F93" s="30"/>
      <c r="G93" s="30"/>
      <c r="H93" s="30"/>
      <c r="I93" s="30"/>
      <c r="J93" s="30"/>
      <c r="K93" s="30"/>
      <c r="L93" s="30"/>
      <c r="M93" s="30"/>
      <c r="N93" s="30"/>
      <c r="O93" s="62">
        <v>3</v>
      </c>
      <c r="P93" s="30"/>
      <c r="Q93" s="31">
        <v>3</v>
      </c>
      <c r="R93" s="32">
        <v>1760.3389830508477</v>
      </c>
      <c r="S93" s="26">
        <f t="shared" si="1"/>
        <v>5281.016949152543</v>
      </c>
    </row>
    <row r="94" spans="1:19" x14ac:dyDescent="0.3">
      <c r="A94" s="27">
        <v>86</v>
      </c>
      <c r="B94" s="51" t="s">
        <v>161</v>
      </c>
      <c r="C94" s="36" t="s">
        <v>101</v>
      </c>
      <c r="D94" s="36" t="s">
        <v>174</v>
      </c>
      <c r="E94" s="30"/>
      <c r="F94" s="30"/>
      <c r="G94" s="30"/>
      <c r="H94" s="30"/>
      <c r="I94" s="30"/>
      <c r="J94" s="30"/>
      <c r="K94" s="30"/>
      <c r="L94" s="30"/>
      <c r="M94" s="30"/>
      <c r="N94" s="30"/>
      <c r="O94" s="62">
        <v>3</v>
      </c>
      <c r="P94" s="30"/>
      <c r="Q94" s="31">
        <v>3</v>
      </c>
      <c r="R94" s="32">
        <v>1162.3446327683616</v>
      </c>
      <c r="S94" s="26">
        <f t="shared" si="1"/>
        <v>3487.0338983050851</v>
      </c>
    </row>
    <row r="95" spans="1:19" x14ac:dyDescent="0.3">
      <c r="A95" s="27">
        <v>87</v>
      </c>
      <c r="B95" s="52" t="s">
        <v>162</v>
      </c>
      <c r="C95" s="37" t="s">
        <v>194</v>
      </c>
      <c r="D95" s="37" t="s">
        <v>176</v>
      </c>
      <c r="E95" s="30"/>
      <c r="F95" s="30"/>
      <c r="G95" s="30"/>
      <c r="H95" s="30"/>
      <c r="I95" s="30"/>
      <c r="J95" s="30"/>
      <c r="K95" s="30"/>
      <c r="L95" s="30"/>
      <c r="M95" s="30"/>
      <c r="N95" s="30"/>
      <c r="O95" s="63">
        <v>4</v>
      </c>
      <c r="P95" s="30"/>
      <c r="Q95" s="31">
        <v>4</v>
      </c>
      <c r="R95" s="32">
        <v>6519.6327683615827</v>
      </c>
      <c r="S95" s="26">
        <f t="shared" si="1"/>
        <v>26078.531073446331</v>
      </c>
    </row>
    <row r="96" spans="1:19" x14ac:dyDescent="0.3">
      <c r="A96" s="27">
        <v>88</v>
      </c>
      <c r="B96" s="44" t="s">
        <v>163</v>
      </c>
      <c r="C96" s="33" t="s">
        <v>78</v>
      </c>
      <c r="D96" s="54" t="s">
        <v>176</v>
      </c>
      <c r="E96" s="30"/>
      <c r="F96" s="30"/>
      <c r="G96" s="30"/>
      <c r="H96" s="30"/>
      <c r="I96" s="30"/>
      <c r="J96" s="30"/>
      <c r="K96" s="30"/>
      <c r="L96" s="30"/>
      <c r="M96" s="30"/>
      <c r="N96" s="30"/>
      <c r="O96" s="56">
        <v>10</v>
      </c>
      <c r="P96" s="30"/>
      <c r="Q96" s="31">
        <v>10</v>
      </c>
      <c r="R96" s="32">
        <v>101.10169491525424</v>
      </c>
      <c r="S96" s="26">
        <f t="shared" si="1"/>
        <v>1011.0169491525425</v>
      </c>
    </row>
    <row r="97" spans="1:23" x14ac:dyDescent="0.3">
      <c r="A97" s="27">
        <v>89</v>
      </c>
      <c r="B97" s="44" t="s">
        <v>164</v>
      </c>
      <c r="C97" s="33" t="s">
        <v>195</v>
      </c>
      <c r="D97" s="54" t="s">
        <v>176</v>
      </c>
      <c r="E97" s="30"/>
      <c r="F97" s="30"/>
      <c r="G97" s="30"/>
      <c r="H97" s="30"/>
      <c r="I97" s="30"/>
      <c r="J97" s="30"/>
      <c r="K97" s="30"/>
      <c r="L97" s="30"/>
      <c r="M97" s="30"/>
      <c r="N97" s="30"/>
      <c r="O97" s="56">
        <v>10</v>
      </c>
      <c r="P97" s="30"/>
      <c r="Q97" s="31">
        <v>10</v>
      </c>
      <c r="R97" s="32">
        <v>419.9717514124294</v>
      </c>
      <c r="S97" s="26">
        <f t="shared" si="1"/>
        <v>4199.7175141242942</v>
      </c>
    </row>
    <row r="98" spans="1:23" x14ac:dyDescent="0.3">
      <c r="A98" s="81" t="s">
        <v>0</v>
      </c>
      <c r="B98" s="81"/>
      <c r="C98" s="81"/>
      <c r="D98" s="81"/>
      <c r="E98" s="81"/>
      <c r="F98" s="81"/>
      <c r="G98" s="81"/>
      <c r="H98" s="81"/>
      <c r="I98" s="81"/>
      <c r="J98" s="81"/>
      <c r="K98" s="81"/>
      <c r="L98" s="81"/>
      <c r="M98" s="81"/>
      <c r="N98" s="81"/>
      <c r="O98" s="81"/>
      <c r="P98" s="81"/>
      <c r="Q98" s="81"/>
      <c r="R98" s="81"/>
      <c r="S98" s="64">
        <f>SUM(S9:S97)</f>
        <v>1095082.2961864409</v>
      </c>
      <c r="T98" s="7" t="e">
        <f>SUM(#REF!)</f>
        <v>#REF!</v>
      </c>
      <c r="U98" s="7" t="e">
        <f>T98-S98</f>
        <v>#REF!</v>
      </c>
      <c r="W98" s="7" t="e">
        <f>SUM(#REF!)</f>
        <v>#REF!</v>
      </c>
    </row>
    <row r="99" spans="1:23" x14ac:dyDescent="0.3">
      <c r="A99" s="76" t="s">
        <v>13</v>
      </c>
      <c r="B99" s="76"/>
      <c r="C99" s="76"/>
      <c r="D99" s="76"/>
      <c r="E99" s="76"/>
      <c r="F99" s="76"/>
      <c r="G99" s="76"/>
      <c r="H99" s="76"/>
      <c r="I99" s="76"/>
      <c r="J99" s="76"/>
      <c r="K99" s="76"/>
      <c r="L99" s="76"/>
      <c r="M99" s="76"/>
      <c r="N99" s="76"/>
      <c r="O99" s="76"/>
      <c r="P99" s="76"/>
      <c r="Q99" s="76"/>
      <c r="R99" s="76"/>
      <c r="S99" s="13">
        <f>S100-S98</f>
        <v>197114.8133135594</v>
      </c>
    </row>
    <row r="100" spans="1:23" x14ac:dyDescent="0.3">
      <c r="A100" s="76" t="s">
        <v>1</v>
      </c>
      <c r="B100" s="76"/>
      <c r="C100" s="76"/>
      <c r="D100" s="76"/>
      <c r="E100" s="76"/>
      <c r="F100" s="76"/>
      <c r="G100" s="76"/>
      <c r="H100" s="76"/>
      <c r="I100" s="76"/>
      <c r="J100" s="76"/>
      <c r="K100" s="76"/>
      <c r="L100" s="76"/>
      <c r="M100" s="76"/>
      <c r="N100" s="76"/>
      <c r="O100" s="76"/>
      <c r="P100" s="76"/>
      <c r="Q100" s="76"/>
      <c r="R100" s="76"/>
      <c r="S100" s="65">
        <f>S98*1.18</f>
        <v>1292197.1095000003</v>
      </c>
    </row>
    <row r="101" spans="1:23" x14ac:dyDescent="0.3">
      <c r="A101" s="77" t="s">
        <v>198</v>
      </c>
      <c r="B101" s="77"/>
      <c r="C101" s="77"/>
      <c r="D101" s="77"/>
      <c r="E101" s="77"/>
      <c r="F101" s="77"/>
      <c r="G101" s="77"/>
      <c r="H101" s="77"/>
      <c r="I101" s="77"/>
      <c r="J101" s="77"/>
      <c r="K101" s="77"/>
      <c r="L101" s="77"/>
      <c r="M101" s="77"/>
      <c r="N101" s="77"/>
      <c r="O101" s="77"/>
      <c r="P101" s="77"/>
      <c r="Q101" s="77"/>
      <c r="R101" s="77"/>
      <c r="S101" s="77"/>
    </row>
    <row r="102" spans="1:23" x14ac:dyDescent="0.3">
      <c r="A102" s="8"/>
      <c r="B102" s="8"/>
      <c r="C102" s="5"/>
      <c r="D102" s="4"/>
    </row>
    <row r="103" spans="1:23" ht="24" customHeight="1" x14ac:dyDescent="0.3">
      <c r="A103" s="78" t="s">
        <v>178</v>
      </c>
      <c r="B103" s="78"/>
      <c r="C103" s="78"/>
      <c r="D103" s="78"/>
      <c r="E103" s="78"/>
      <c r="F103" s="78"/>
      <c r="G103" s="78"/>
      <c r="H103" s="78"/>
      <c r="I103" s="78"/>
      <c r="J103" s="78"/>
      <c r="K103" s="78"/>
      <c r="L103" s="78"/>
      <c r="M103" s="78"/>
      <c r="N103" s="78"/>
      <c r="O103" s="78"/>
      <c r="P103" s="78"/>
      <c r="Q103" s="78"/>
      <c r="R103" s="78"/>
      <c r="S103" s="78"/>
    </row>
    <row r="104" spans="1:23" x14ac:dyDescent="0.3">
      <c r="A104" s="80" t="s">
        <v>24</v>
      </c>
      <c r="B104" s="80"/>
      <c r="C104" s="80"/>
      <c r="D104" s="80"/>
      <c r="E104" s="80"/>
      <c r="F104" s="80"/>
      <c r="G104" s="80"/>
      <c r="H104" s="80"/>
      <c r="I104" s="80"/>
      <c r="J104" s="80"/>
      <c r="K104" s="80"/>
      <c r="L104" s="80"/>
      <c r="M104" s="80"/>
      <c r="N104" s="80"/>
      <c r="O104" s="80"/>
      <c r="P104" s="80"/>
      <c r="Q104" s="80"/>
      <c r="R104" s="80"/>
      <c r="S104" s="80"/>
    </row>
    <row r="105" spans="1:23" ht="73.5" customHeight="1" x14ac:dyDescent="0.3">
      <c r="A105" s="82" t="s">
        <v>197</v>
      </c>
      <c r="B105" s="82"/>
      <c r="C105" s="82"/>
      <c r="D105" s="82"/>
      <c r="E105" s="82"/>
      <c r="F105" s="82"/>
      <c r="G105" s="82"/>
      <c r="H105" s="82"/>
      <c r="I105" s="82"/>
      <c r="J105" s="82"/>
      <c r="K105" s="82"/>
      <c r="L105" s="82"/>
      <c r="M105" s="82"/>
      <c r="N105" s="82"/>
      <c r="O105" s="82"/>
      <c r="P105" s="82"/>
      <c r="Q105" s="82"/>
      <c r="R105" s="82"/>
      <c r="S105" s="82"/>
    </row>
    <row r="106" spans="1:23" x14ac:dyDescent="0.3">
      <c r="A106" s="79" t="s">
        <v>196</v>
      </c>
      <c r="B106" s="79"/>
      <c r="C106" s="79"/>
      <c r="D106" s="79"/>
      <c r="E106" s="79"/>
      <c r="F106" s="79"/>
      <c r="G106" s="79"/>
      <c r="H106" s="79"/>
      <c r="I106" s="79"/>
      <c r="J106" s="79"/>
      <c r="K106" s="79"/>
      <c r="L106" s="79"/>
      <c r="M106" s="79"/>
      <c r="N106" s="79"/>
      <c r="O106" s="79"/>
      <c r="P106" s="79"/>
      <c r="Q106" s="79"/>
      <c r="R106" s="79"/>
      <c r="S106" s="79"/>
    </row>
    <row r="107" spans="1:23" x14ac:dyDescent="0.3">
      <c r="A107" s="1"/>
      <c r="B107" s="3"/>
      <c r="C107" s="1"/>
      <c r="D107" s="6"/>
      <c r="F107" s="11"/>
      <c r="G107" s="1"/>
      <c r="I107" s="11"/>
      <c r="J107" s="1"/>
      <c r="L107" s="11"/>
      <c r="M107" s="1"/>
    </row>
    <row r="108" spans="1:23" x14ac:dyDescent="0.3">
      <c r="A108" s="1"/>
      <c r="B108" s="14" t="s">
        <v>22</v>
      </c>
      <c r="C108" s="4"/>
      <c r="D108" s="1"/>
      <c r="F108" s="9"/>
      <c r="G108" s="4"/>
      <c r="I108" s="9"/>
      <c r="J108" s="4"/>
      <c r="L108" s="15" t="s">
        <v>23</v>
      </c>
      <c r="M108" s="4"/>
    </row>
    <row r="109" spans="1:23" x14ac:dyDescent="0.3">
      <c r="A109" s="1"/>
      <c r="B109" s="4"/>
      <c r="C109" s="4"/>
      <c r="D109" s="10"/>
      <c r="F109" s="4"/>
      <c r="G109" s="4"/>
      <c r="I109" s="4"/>
      <c r="J109" s="4"/>
      <c r="L109" s="4"/>
      <c r="M109" s="4"/>
    </row>
    <row r="110" spans="1:23" ht="54.75" customHeight="1" x14ac:dyDescent="0.3">
      <c r="B110" s="4"/>
      <c r="C110" s="4"/>
      <c r="D110" s="1"/>
      <c r="F110" s="4"/>
      <c r="G110" s="4"/>
      <c r="I110" s="4"/>
      <c r="J110" s="4"/>
      <c r="L110" s="4" t="s">
        <v>33</v>
      </c>
      <c r="M110" s="4"/>
    </row>
    <row r="111" spans="1:23" x14ac:dyDescent="0.3">
      <c r="B111" s="4"/>
      <c r="C111" s="4"/>
      <c r="D111" s="4"/>
      <c r="F111" s="4"/>
      <c r="G111" s="4"/>
      <c r="I111" s="4"/>
      <c r="J111" s="4"/>
      <c r="L111" s="4"/>
      <c r="M111" s="4"/>
    </row>
    <row r="112" spans="1:23" x14ac:dyDescent="0.3">
      <c r="B112" s="4" t="s">
        <v>32</v>
      </c>
      <c r="C112" s="4"/>
      <c r="D112" s="1"/>
      <c r="F112" s="5"/>
      <c r="G112" s="4"/>
      <c r="I112" s="5"/>
      <c r="J112" s="4"/>
      <c r="L112" s="5" t="s">
        <v>34</v>
      </c>
      <c r="M112" s="4"/>
    </row>
    <row r="113" spans="2:17" x14ac:dyDescent="0.3">
      <c r="B113" s="16"/>
      <c r="C113" s="17"/>
      <c r="D113" s="18"/>
      <c r="E113"/>
      <c r="F113" s="19"/>
      <c r="G113" s="17"/>
      <c r="H113"/>
      <c r="I113" s="19"/>
      <c r="J113" s="17"/>
      <c r="K113"/>
      <c r="L113" s="19"/>
      <c r="M113" s="17"/>
      <c r="N113"/>
      <c r="O113"/>
      <c r="P113"/>
      <c r="Q113"/>
    </row>
  </sheetData>
  <mergeCells count="22">
    <mergeCell ref="A100:R100"/>
    <mergeCell ref="A6:A8"/>
    <mergeCell ref="A101:S101"/>
    <mergeCell ref="A103:S103"/>
    <mergeCell ref="A106:S106"/>
    <mergeCell ref="A104:S104"/>
    <mergeCell ref="A98:R98"/>
    <mergeCell ref="A99:R99"/>
    <mergeCell ref="A105:S105"/>
    <mergeCell ref="A3:S3"/>
    <mergeCell ref="D6:D8"/>
    <mergeCell ref="Q6:Q8"/>
    <mergeCell ref="R6:R8"/>
    <mergeCell ref="S6:S8"/>
    <mergeCell ref="H7:J7"/>
    <mergeCell ref="K7:M7"/>
    <mergeCell ref="N7:P7"/>
    <mergeCell ref="A5:S5"/>
    <mergeCell ref="E7:G7"/>
    <mergeCell ref="E6:P6"/>
    <mergeCell ref="C6:C8"/>
    <mergeCell ref="B6:B8"/>
  </mergeCells>
  <printOptions horizontalCentered="1"/>
  <pageMargins left="0.59055118110236227" right="0.59055118110236227" top="0.98425196850393704" bottom="0.59055118110236227" header="0.31496062992125984" footer="0.31496062992125984"/>
  <pageSetup paperSize="9" scale="51" fitToHeight="10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Лот №1</vt:lpstr>
      <vt:lpstr>Лист2</vt:lpstr>
      <vt:lpstr>Лист3</vt:lpstr>
      <vt:lpstr>'Лот №1'!Область_печати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2015-09-25T03:17:52Z</dcterms:modified>
</cp:coreProperties>
</file>