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5" i="1"/>
  <c r="N14"/>
  <c r="M14"/>
  <c r="L15"/>
  <c r="O15" s="1"/>
  <c r="L14"/>
  <c r="O14"/>
  <c r="O16" l="1"/>
  <c r="O18" s="1"/>
  <c r="O17" s="1"/>
</calcChain>
</file>

<file path=xl/sharedStrings.xml><?xml version="1.0" encoding="utf-8"?>
<sst xmlns="http://schemas.openxmlformats.org/spreadsheetml/2006/main" count="48" uniqueCount="48">
  <si>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</si>
  <si>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</si>
  <si>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</si>
  <si>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</si>
  <si>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</si>
  <si>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</si>
  <si>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</si>
  <si>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</si>
  <si>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</si>
  <si>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</si>
  <si>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</si>
  <si>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</si>
  <si>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</si>
  <si>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</si>
  <si>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</si>
  <si>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</si>
  <si>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</si>
  <si>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</si>
  <si>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</si>
  <si>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</si>
  <si>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</si>
  <si>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</si>
  <si>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</si>
  <si>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</si>
  <si>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</si>
  <si>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</si>
  <si>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Количество на 2012 год</t>
  </si>
  <si>
    <t>"    "______________2012 г</t>
  </si>
  <si>
    <t xml:space="preserve">                                        м.п.        "   "_______________2012 г</t>
  </si>
  <si>
    <t>06.01.2.057</t>
  </si>
  <si>
    <t xml:space="preserve"> ТУ 2112-002-05766540-2008 или эквивалент</t>
  </si>
  <si>
    <t>октябрь</t>
  </si>
  <si>
    <t>ноябрь</t>
  </si>
  <si>
    <t>декабрь</t>
  </si>
  <si>
    <t>3. Срок доставки: октябрь - декабрь 2012 г.</t>
  </si>
  <si>
    <t>4. Транспортные расходы и прочие расходы включены в цену ТМЦ, в том числе возврат порожних вагонов.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</si>
  <si>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</si>
  <si>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</si>
  <si>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</si>
  <si>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Покупателя</t>
  </si>
  <si>
    <t>Упаковка (способ доставки)</t>
  </si>
  <si>
    <t>Упаковка "биг-бэг"</t>
  </si>
  <si>
    <t>Навалом</t>
  </si>
  <si>
    <t>Итого</t>
  </si>
  <si>
    <t>Итого с учетом НДС :___ (___)  в т.ч. НДС (18%): __</t>
  </si>
  <si>
    <t>НДС 18%:</t>
  </si>
  <si>
    <t>2. Способ доставки: до ст. Краснокаменск, Забайкальской ж/д - навалом люковыми полувагонами с донной разгрузкой  не более четырех полувагонов в сутки или  в упаковке "биг-бег" не более шести полувагонов в сутки, а так же с возможностью корректировки сроков поставки по согласованию с покупателем.</t>
  </si>
  <si>
    <t>СЕРА ГАЗОВАЯ ГРАНУЛИРОВАННАЯ (СОРТ НЕ НИЖЕ 9995), (Массовая доля серы, %, не менее-99,95.Массовая доля золы, %. не более-0,03.Массовая доля органических веществ, %, не более-0,03.Массовая доля кислот в пересчете на серную кислоту, %, не более-0,003.Массовая доля мышьяка, %, не более-0.Массовая доля селена, %, нe более-0.Массовая доля воды, %, не более-0,2.Механические загрязнения (бумага, дерево, песок и др.) не допускаются.)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</si>
</sst>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2" borderId="2" xfId="1" applyNumberFormat="1" applyFont="1" applyFill="1" applyBorder="1" applyAlignment="1">
      <alignment horizontal="center" vertical="center" wrapText="1"/>
    </xf>
    <xf numFmtId="0" fontId="5" fillId="2" borderId="6" xfId="1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11" fontId="5" fillId="2" borderId="2" xfId="1" applyNumberFormat="1" applyFont="1" applyFill="1" applyBorder="1" applyAlignment="1">
      <alignment horizontal="center" vertical="center" wrapText="1"/>
    </xf>
    <xf numFmtId="11" fontId="5" fillId="2" borderId="6" xfId="1" applyNumberFormat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5"/>
  <sheetViews>
    <sheetView tabSelected="1" topLeftCell="A10" zoomScaleNormal="100" workbookViewId="0">
      <selection activeCell="D14" sqref="D14:D15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7109375" style="5" customWidth="1"/>
    <col min="6" max="7" width="16.85546875" style="5" customWidth="1"/>
    <col min="8" max="8" width="9.140625" style="5" customWidth="1"/>
    <col min="9" max="10" width="12" style="5" bestFit="1" customWidth="1"/>
    <col min="11" max="11" width="12" style="5" customWidth="1"/>
    <col min="12" max="13" width="12.5703125" style="5" customWidth="1"/>
    <col min="14" max="14" width="15.28515625" style="5" customWidth="1"/>
    <col min="15" max="15" width="16.140625" style="5" customWidth="1"/>
    <col min="16" max="16384" width="9.140625" style="5"/>
  </cols>
  <sheetData>
    <row r="1" spans="1:17">
      <c r="O1" s="3" t="s">
        <v>17</v>
      </c>
    </row>
    <row r="2" spans="1:17">
      <c r="L2" s="16"/>
      <c r="M2" s="16"/>
      <c r="N2" s="16"/>
      <c r="O2" s="16"/>
      <c r="P2" s="16"/>
      <c r="Q2" s="16"/>
    </row>
    <row r="3" spans="1:17">
      <c r="L3" s="4"/>
      <c r="M3" s="4"/>
    </row>
    <row r="4" spans="1:17">
      <c r="L4" s="4"/>
      <c r="M4" s="4"/>
    </row>
    <row r="5" spans="1:17">
      <c r="B5" s="2"/>
      <c r="C5" s="2"/>
      <c r="D5" s="38" t="s">
        <v>8</v>
      </c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7">
      <c r="B6" s="38" t="s">
        <v>12</v>
      </c>
      <c r="C6" s="38"/>
      <c r="D6" s="38"/>
      <c r="E6" s="38"/>
      <c r="F6" s="38"/>
      <c r="G6" s="38"/>
      <c r="H6" s="38"/>
      <c r="I6" s="38"/>
      <c r="J6" s="38"/>
      <c r="K6" s="24"/>
      <c r="L6" s="6"/>
      <c r="M6" s="6"/>
      <c r="N6" s="6"/>
    </row>
    <row r="7" spans="1:17">
      <c r="B7" s="38" t="s">
        <v>22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7">
      <c r="D8" s="7" t="s">
        <v>20</v>
      </c>
      <c r="E8" s="8"/>
      <c r="F8" s="8"/>
      <c r="G8" s="8"/>
      <c r="H8" s="8"/>
      <c r="I8" s="8"/>
      <c r="J8" s="8"/>
      <c r="K8" s="8"/>
      <c r="L8" s="7"/>
      <c r="M8" s="7"/>
    </row>
    <row r="9" spans="1:17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7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7" ht="16.5" customHeight="1">
      <c r="A11" s="35" t="s">
        <v>11</v>
      </c>
      <c r="B11" s="35" t="s">
        <v>18</v>
      </c>
      <c r="C11" s="35" t="s">
        <v>19</v>
      </c>
      <c r="D11" s="42" t="s">
        <v>2</v>
      </c>
      <c r="E11" s="35" t="s">
        <v>21</v>
      </c>
      <c r="F11" s="35" t="s">
        <v>10</v>
      </c>
      <c r="G11" s="35" t="s">
        <v>40</v>
      </c>
      <c r="H11" s="43" t="s">
        <v>3</v>
      </c>
      <c r="I11" s="46" t="s">
        <v>25</v>
      </c>
      <c r="J11" s="47"/>
      <c r="K11" s="48"/>
      <c r="L11" s="35" t="s">
        <v>26</v>
      </c>
      <c r="M11" s="35" t="s">
        <v>43</v>
      </c>
      <c r="N11" s="35" t="s">
        <v>5</v>
      </c>
      <c r="O11" s="35" t="s">
        <v>6</v>
      </c>
      <c r="P11" s="2"/>
    </row>
    <row r="12" spans="1:17" ht="18.75" customHeight="1">
      <c r="A12" s="36"/>
      <c r="B12" s="36"/>
      <c r="C12" s="36"/>
      <c r="D12" s="42"/>
      <c r="E12" s="36"/>
      <c r="F12" s="36"/>
      <c r="G12" s="36"/>
      <c r="H12" s="44"/>
      <c r="I12" s="49"/>
      <c r="J12" s="50"/>
      <c r="K12" s="51"/>
      <c r="L12" s="36"/>
      <c r="M12" s="36"/>
      <c r="N12" s="36"/>
      <c r="O12" s="36"/>
      <c r="P12" s="2"/>
    </row>
    <row r="13" spans="1:17" ht="32.25" customHeight="1">
      <c r="A13" s="37"/>
      <c r="B13" s="37"/>
      <c r="C13" s="37"/>
      <c r="D13" s="42"/>
      <c r="E13" s="37"/>
      <c r="F13" s="37"/>
      <c r="G13" s="37"/>
      <c r="H13" s="45"/>
      <c r="I13" s="9" t="s">
        <v>31</v>
      </c>
      <c r="J13" s="9" t="s">
        <v>32</v>
      </c>
      <c r="K13" s="9" t="s">
        <v>33</v>
      </c>
      <c r="L13" s="37"/>
      <c r="M13" s="37"/>
      <c r="N13" s="37"/>
      <c r="O13" s="37"/>
      <c r="P13" s="2"/>
    </row>
    <row r="14" spans="1:17" s="8" customFormat="1" ht="102.75" customHeight="1">
      <c r="A14" s="43">
        <v>1</v>
      </c>
      <c r="B14" s="53" t="s">
        <v>29</v>
      </c>
      <c r="C14" s="55">
        <v>2112220002</v>
      </c>
      <c r="D14" s="57" t="s">
        <v>47</v>
      </c>
      <c r="E14" s="59" t="s">
        <v>30</v>
      </c>
      <c r="F14" s="61"/>
      <c r="G14" s="32" t="s">
        <v>41</v>
      </c>
      <c r="H14" s="63" t="s">
        <v>24</v>
      </c>
      <c r="I14" s="29">
        <v>1000</v>
      </c>
      <c r="J14" s="29">
        <v>1000</v>
      </c>
      <c r="K14" s="29">
        <v>1000</v>
      </c>
      <c r="L14" s="27">
        <f>SUM(I14:K14)</f>
        <v>3000</v>
      </c>
      <c r="M14" s="65">
        <f>SUM(I14:K15)</f>
        <v>15110.8</v>
      </c>
      <c r="N14" s="28">
        <f>6580/1.18</f>
        <v>5576.2711864406783</v>
      </c>
      <c r="O14" s="30">
        <f>L14*N14</f>
        <v>16728813.559322035</v>
      </c>
      <c r="P14" s="14"/>
    </row>
    <row r="15" spans="1:17" s="8" customFormat="1" ht="102.75" customHeight="1">
      <c r="A15" s="45"/>
      <c r="B15" s="54"/>
      <c r="C15" s="56"/>
      <c r="D15" s="58"/>
      <c r="E15" s="60"/>
      <c r="F15" s="62"/>
      <c r="G15" s="17" t="s">
        <v>42</v>
      </c>
      <c r="H15" s="64"/>
      <c r="I15" s="31">
        <v>4081</v>
      </c>
      <c r="J15" s="31">
        <v>3948.8</v>
      </c>
      <c r="K15" s="31">
        <v>4081</v>
      </c>
      <c r="L15" s="27">
        <f>SUM(I15:K15)</f>
        <v>12110.8</v>
      </c>
      <c r="M15" s="65"/>
      <c r="N15" s="28">
        <f>6580/1.18</f>
        <v>5576.2711864406783</v>
      </c>
      <c r="O15" s="30">
        <f>L15*N15</f>
        <v>67533105.084745765</v>
      </c>
      <c r="P15" s="14"/>
    </row>
    <row r="16" spans="1:17">
      <c r="A16" s="39" t="s">
        <v>0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1"/>
      <c r="O16" s="25">
        <f>O14+O15</f>
        <v>84261918.644067794</v>
      </c>
      <c r="P16" s="2"/>
    </row>
    <row r="17" spans="1:16">
      <c r="A17" s="39" t="s">
        <v>45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1"/>
      <c r="O17" s="25">
        <f>O18-O16</f>
        <v>15167145.355932191</v>
      </c>
      <c r="P17" s="2"/>
    </row>
    <row r="18" spans="1:16">
      <c r="A18" s="39" t="s">
        <v>4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  <c r="O18" s="25">
        <f>O16*1.18</f>
        <v>99429063.999999985</v>
      </c>
      <c r="P18" s="2"/>
    </row>
    <row r="19" spans="1:16">
      <c r="A19" s="10" t="s">
        <v>44</v>
      </c>
      <c r="B19" s="10"/>
      <c r="C19" s="10"/>
      <c r="D19" s="10"/>
      <c r="E19" s="6"/>
      <c r="F19" s="6"/>
      <c r="G19" s="6"/>
      <c r="H19" s="6"/>
      <c r="I19" s="6"/>
      <c r="J19" s="6"/>
      <c r="K19" s="6"/>
      <c r="L19" s="6"/>
      <c r="M19" s="6"/>
      <c r="N19" s="6"/>
      <c r="O19" s="2"/>
      <c r="P19" s="2"/>
    </row>
    <row r="20" spans="1:16">
      <c r="I20" s="34"/>
      <c r="J20" s="34"/>
      <c r="K20" s="34"/>
      <c r="L20" s="33"/>
      <c r="M20" s="33"/>
    </row>
    <row r="21" spans="1:16" ht="31.5" customHeight="1">
      <c r="A21" s="66" t="s">
        <v>46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2"/>
    </row>
    <row r="22" spans="1:16" s="16" customFormat="1">
      <c r="A22" s="18" t="s">
        <v>34</v>
      </c>
      <c r="B22" s="19"/>
      <c r="C22" s="19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>
      <c r="A23" s="11" t="s">
        <v>35</v>
      </c>
      <c r="B23" s="12"/>
      <c r="C23" s="12"/>
      <c r="D23" s="1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>
      <c r="A24" s="52" t="s">
        <v>36</v>
      </c>
      <c r="B24" s="52"/>
      <c r="C24" s="52"/>
      <c r="D24" s="52"/>
      <c r="E24" s="52"/>
      <c r="F24" s="52"/>
      <c r="G24" s="52"/>
      <c r="H24" s="52"/>
      <c r="I24" s="52"/>
      <c r="J24" s="52"/>
      <c r="K24" s="11"/>
      <c r="L24" s="2"/>
      <c r="M24" s="2"/>
      <c r="N24" s="2"/>
      <c r="O24" s="2"/>
      <c r="P24" s="2"/>
    </row>
    <row r="25" spans="1:16">
      <c r="A25" s="23" t="s">
        <v>37</v>
      </c>
      <c r="B25" s="12"/>
      <c r="C25" s="12"/>
      <c r="D25" s="1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30.75" customHeight="1">
      <c r="A26" s="1" t="s">
        <v>38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13" t="s">
        <v>16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11" t="s">
        <v>39</v>
      </c>
      <c r="M27" s="26"/>
      <c r="N27" s="2"/>
      <c r="O27" s="2"/>
    </row>
    <row r="28" spans="1:16">
      <c r="A28" s="11" t="s">
        <v>14</v>
      </c>
      <c r="B28" s="11"/>
      <c r="C28" s="11"/>
      <c r="D28" s="2"/>
      <c r="E28" s="2"/>
      <c r="F28" s="2"/>
      <c r="G28" s="2"/>
      <c r="H28" s="2"/>
      <c r="I28" s="2"/>
      <c r="J28" s="2"/>
      <c r="K28" s="2"/>
      <c r="L28" s="11" t="s">
        <v>9</v>
      </c>
      <c r="M28" s="26"/>
      <c r="N28" s="14"/>
      <c r="O28" s="2"/>
    </row>
    <row r="29" spans="1:16">
      <c r="A29" s="6"/>
      <c r="B29" s="13"/>
      <c r="C29" s="13"/>
      <c r="D29" s="2"/>
      <c r="E29" s="2"/>
      <c r="F29" s="2"/>
      <c r="G29" s="2"/>
      <c r="H29" s="2"/>
      <c r="I29" s="2"/>
      <c r="J29" s="2"/>
      <c r="K29" s="2"/>
      <c r="L29" s="13"/>
      <c r="M29" s="13"/>
      <c r="N29" s="6"/>
      <c r="O29" s="2"/>
    </row>
    <row r="30" spans="1:16" s="16" customFormat="1">
      <c r="A30" s="21"/>
      <c r="B30" s="22"/>
      <c r="C30" s="22"/>
      <c r="D30" s="20"/>
      <c r="E30" s="20"/>
      <c r="F30" s="20"/>
      <c r="G30" s="20"/>
      <c r="H30" s="20"/>
      <c r="I30" s="20"/>
      <c r="J30" s="20"/>
      <c r="K30" s="20"/>
      <c r="L30" s="20" t="s">
        <v>15</v>
      </c>
      <c r="M30" s="20"/>
      <c r="N30" s="21"/>
      <c r="O30" s="20"/>
    </row>
    <row r="31" spans="1:16" s="16" customForma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6" s="16" customFormat="1">
      <c r="A32" s="20" t="s">
        <v>13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1" t="s">
        <v>23</v>
      </c>
      <c r="M32" s="21"/>
      <c r="N32" s="21"/>
      <c r="O32" s="20"/>
    </row>
    <row r="33" spans="1:16">
      <c r="A33" s="5" t="s">
        <v>1</v>
      </c>
      <c r="B33" s="5" t="s">
        <v>27</v>
      </c>
      <c r="L33" s="15" t="s">
        <v>28</v>
      </c>
      <c r="M33" s="15"/>
      <c r="N33" s="2"/>
      <c r="O33" s="2"/>
    </row>
    <row r="34" spans="1:16">
      <c r="O34" s="6"/>
      <c r="P34" s="6"/>
    </row>
    <row r="35" spans="1:16">
      <c r="O35" s="2"/>
      <c r="P35" s="2"/>
    </row>
  </sheetData>
  <mergeCells count="30">
    <mergeCell ref="A24:J24"/>
    <mergeCell ref="N11:N13"/>
    <mergeCell ref="B6:J6"/>
    <mergeCell ref="A14:A15"/>
    <mergeCell ref="B14:B15"/>
    <mergeCell ref="C14:C15"/>
    <mergeCell ref="D14:D15"/>
    <mergeCell ref="E14:E15"/>
    <mergeCell ref="F14:F15"/>
    <mergeCell ref="G11:G13"/>
    <mergeCell ref="H14:H15"/>
    <mergeCell ref="M11:M13"/>
    <mergeCell ref="M14:M15"/>
    <mergeCell ref="A21:O21"/>
    <mergeCell ref="A26:O26"/>
    <mergeCell ref="O11:O13"/>
    <mergeCell ref="D5:N5"/>
    <mergeCell ref="B7:N7"/>
    <mergeCell ref="A16:N16"/>
    <mergeCell ref="A17:N17"/>
    <mergeCell ref="A18:N18"/>
    <mergeCell ref="E11:E13"/>
    <mergeCell ref="F11:F13"/>
    <mergeCell ref="C11:C13"/>
    <mergeCell ref="B11:B13"/>
    <mergeCell ref="A11:A13"/>
    <mergeCell ref="D11:D13"/>
    <mergeCell ref="H11:H13"/>
    <mergeCell ref="L11:L13"/>
    <mergeCell ref="I11:K12"/>
  </mergeCells>
  <pageMargins left="0.59055118110236227" right="0.70866141732283472" top="0.74803149606299213" bottom="0.74803149606299213" header="0.31496062992125984" footer="0.31496062992125984"/>
  <pageSetup paperSize="9" scale="5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2012-07-10T07:26:21Z</dcterms:modified>
</cp:coreProperties>
</file>