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K27" i="1"/>
  <c r="K26"/>
  <c r="K25"/>
  <c r="K24"/>
  <c r="K23"/>
  <c r="K22"/>
  <c r="K21"/>
  <c r="K20"/>
  <c r="K19"/>
  <c r="K18"/>
  <c r="K17"/>
  <c r="K16"/>
  <c r="K15"/>
  <c r="K14"/>
  <c r="K13"/>
  <c r="K12"/>
  <c r="K11"/>
  <c r="K10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K9"/>
  <c r="K28" s="1"/>
</calcChain>
</file>

<file path=xl/sharedStrings.xml><?xml version="1.0" encoding="utf-8"?>
<sst xmlns="http://schemas.openxmlformats.org/spreadsheetml/2006/main" count="87" uniqueCount="65">
  <si>
    <t>Приложение №1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</si>
  <si>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</si>
  <si>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</si>
  <si>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</si>
  <si>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</si>
  <si>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</si>
  <si>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</si>
  <si>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Ед.изм.</t>
  </si>
  <si>
    <t>НДС 18%:</t>
  </si>
  <si>
    <t>Всего:</t>
  </si>
  <si>
    <t xml:space="preserve">Итого с учетом НДС :___ (___)руб 00 коп  в т.ч. НДС (18%): 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</si>
  <si>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</si>
  <si>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</si>
  <si>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</si>
  <si>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</si>
  <si>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</si>
  <si>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</si>
  <si>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</si>
  <si>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к Договору поставки № 099/12-03/________от "      "______2012 г.</t>
  </si>
  <si>
    <t>"    "______________2012 г</t>
  </si>
  <si>
    <t xml:space="preserve">                                        м.п.        "   "_______________2012 г</t>
  </si>
  <si>
    <t xml:space="preserve">                 СПЕЦИФИКАЦИЯ  № 1 от ________2012 г.    </t>
  </si>
  <si>
    <t>Технические характеристики</t>
  </si>
  <si>
    <t>Изготовитель (производитель), страна происхождения</t>
  </si>
  <si>
    <t xml:space="preserve"> Итого: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</si>
  <si>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</si>
  <si>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</si>
  <si>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</si>
  <si>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</si>
  <si>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Цена за единицу с НДС, руб.</t>
  </si>
  <si>
    <t>Сумма с НДС, руб.</t>
  </si>
  <si>
    <t>к Договору поставки №099/12-03/_____ от ___.___.2012</t>
  </si>
  <si>
    <t>Количество,октябрь</t>
  </si>
  <si>
    <t xml:space="preserve">Светильник </t>
  </si>
  <si>
    <t>НПП 03-100-1102 "Virgo 4" (круг без сетки, белый)</t>
  </si>
  <si>
    <t>шт.</t>
  </si>
  <si>
    <t xml:space="preserve">РОЗЕТКА </t>
  </si>
  <si>
    <t>накладная 2х местная с заземл.контактом</t>
  </si>
  <si>
    <t>РЕЛЕ ЕЛ-12</t>
  </si>
  <si>
    <t xml:space="preserve">КОНТРОЛЯ ТРЕХФАЗНОГО НАПРЯЖЕНИЯ  </t>
  </si>
  <si>
    <t>Ящик для инструмента</t>
  </si>
  <si>
    <t xml:space="preserve">  Размер  16, (40х22х16)</t>
  </si>
  <si>
    <t xml:space="preserve">РОЗЕТКА ОТКРЫТОЙ ПРОВОДКИ               </t>
  </si>
  <si>
    <t>ВИЛКА ПЕРЕНОСНАЯ 380В 16А</t>
  </si>
  <si>
    <t>РОЗЕТКА ПЕРЕНОСНАЯ 380В 16А</t>
  </si>
  <si>
    <t>ВИЛКА 220В</t>
  </si>
  <si>
    <t>РЕЛЕ АВВ CR-P230AC2</t>
  </si>
  <si>
    <t>ПАТРОН КЕРАМИЧЕСКИЙ Е27</t>
  </si>
  <si>
    <t>ПЕРЕНОСКА 12 В</t>
  </si>
  <si>
    <t>Светильники местного освещения (переноски) ЛСУ-1, ЛСУ-2 (РВО 220-100-6) предназначены для временного местного освещения рабочей зоны.диаметр - 92 мм; высота - 300 мм.Длина провода 12 метров</t>
  </si>
  <si>
    <t>УДЛИНИТЕЛЬ 220в(5 м)</t>
  </si>
  <si>
    <t>УДЛИНИТЕЛЬ 220в(10 м)</t>
  </si>
  <si>
    <t>УДЛИНИТЕЛЬ 220в(20 м)</t>
  </si>
  <si>
    <t xml:space="preserve">ТЭН-1.5кВт  "Аристон"                             </t>
  </si>
  <si>
    <t xml:space="preserve">С терморегулятором типа "Аристон" 1.5кВт </t>
  </si>
  <si>
    <t>ТЭНР-80А 10/1.00 0 220</t>
  </si>
  <si>
    <t>80В13/2,00220   1.0кВт</t>
  </si>
  <si>
    <t>ТЭНР-50А 10/1.00 0 220</t>
  </si>
  <si>
    <t>50В13/1,00220   1.0кВт</t>
  </si>
  <si>
    <t xml:space="preserve">ТЭН для водонагревателя "ЭВАН" </t>
  </si>
  <si>
    <t>напряжение 380 В;  мощность 10,0 кВт;  нагреваемая среда - вода;   контакное соединение М4.</t>
  </si>
  <si>
    <t>САМОРЕГУЛИРУЮЩАЯ НАГРЕВАТЕЛЬНАЯ ЛЕНТА</t>
  </si>
  <si>
    <t>Саморегулирующаяся нагревательная лента  FSR</t>
  </si>
  <si>
    <t>м.п.</t>
  </si>
  <si>
    <t xml:space="preserve">4.Срок поставки до: 15 октября 2012г.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</si>
</sst>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6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6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9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0" applyFont="1"/>
    <xf numFmtId="0" fontId="11" fillId="0" borderId="1" xfId="0" applyFont="1" applyFill="1" applyBorder="1" applyAlignment="1">
      <alignment horizontal="left" wrapText="1"/>
    </xf>
    <xf numFmtId="43" fontId="3" fillId="0" borderId="1" xfId="1" applyFont="1" applyFill="1" applyBorder="1"/>
    <xf numFmtId="0" fontId="13" fillId="0" borderId="0" xfId="0" applyFont="1"/>
    <xf numFmtId="0" fontId="1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1" fillId="2" borderId="0" xfId="0" applyFont="1" applyFill="1"/>
    <xf numFmtId="0" fontId="11" fillId="0" borderId="3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left" vertical="center" wrapText="1" shrinkToFit="1"/>
    </xf>
    <xf numFmtId="0" fontId="11" fillId="2" borderId="1" xfId="0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left" vertical="center" wrapText="1" shrinkToFit="1"/>
    </xf>
    <xf numFmtId="43" fontId="3" fillId="2" borderId="1" xfId="1" applyFont="1" applyFill="1" applyBorder="1" applyAlignment="1">
      <alignment horizontal="center" vertical="center" wrapText="1"/>
    </xf>
    <xf numFmtId="43" fontId="3" fillId="2" borderId="0" xfId="1" applyFont="1" applyFill="1"/>
    <xf numFmtId="0" fontId="10" fillId="0" borderId="1" xfId="0" applyFont="1" applyFill="1" applyBorder="1" applyAlignment="1">
      <alignment horizontal="center" wrapText="1"/>
    </xf>
    <xf numFmtId="43" fontId="3" fillId="0" borderId="6" xfId="1" applyFont="1" applyFill="1" applyBorder="1"/>
    <xf numFmtId="49" fontId="6" fillId="2" borderId="1" xfId="0" applyNumberFormat="1" applyFont="1" applyFill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wrapText="1"/>
    </xf>
    <xf numFmtId="4" fontId="10" fillId="2" borderId="1" xfId="0" applyNumberFormat="1" applyFont="1" applyFill="1" applyBorder="1" applyAlignment="1">
      <alignment horizontal="left" vertical="center" wrapText="1" shrinkToFit="1"/>
    </xf>
    <xf numFmtId="0" fontId="3" fillId="0" borderId="1" xfId="0" applyFont="1" applyBorder="1"/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4" xfId="0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Обычный" xfId="0" builtinId="0"/>
    <cellStyle name="Обычный 7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topLeftCell="B4" workbookViewId="0">
      <selection activeCell="D19" sqref="D19"/>
    </sheetView>
  </sheetViews>
  <sheetFormatPr defaultRowHeight="1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2.5703125" style="1" customWidth="1"/>
    <col min="6" max="6" width="21.7109375" style="1" customWidth="1"/>
    <col min="7" max="7" width="14.85546875" style="1" customWidth="1"/>
    <col min="8" max="8" width="7.140625" style="1" customWidth="1"/>
    <col min="9" max="9" width="10.42578125" style="1" customWidth="1"/>
    <col min="10" max="11" width="12.42578125" style="1" customWidth="1"/>
    <col min="12" max="12" width="13.5703125" style="1" customWidth="1"/>
    <col min="13" max="16384" width="9.140625" style="1"/>
  </cols>
  <sheetData>
    <row r="1" spans="2:12">
      <c r="J1" s="2" t="s">
        <v>0</v>
      </c>
    </row>
    <row r="2" spans="2:12">
      <c r="G2" s="3" t="s">
        <v>31</v>
      </c>
    </row>
    <row r="3" spans="2:12">
      <c r="I3" s="3"/>
    </row>
    <row r="4" spans="2:12">
      <c r="B4" s="4"/>
      <c r="C4" s="5"/>
      <c r="D4" s="5"/>
      <c r="E4" s="63" t="s">
        <v>21</v>
      </c>
      <c r="F4" s="63"/>
      <c r="G4" s="63"/>
      <c r="H4" s="63"/>
      <c r="I4" s="63"/>
      <c r="J4" s="63"/>
      <c r="K4" s="4"/>
    </row>
    <row r="5" spans="2:12">
      <c r="B5" s="64" t="s">
        <v>18</v>
      </c>
      <c r="C5" s="64"/>
      <c r="D5" s="64"/>
      <c r="E5" s="64"/>
      <c r="F5" s="64"/>
      <c r="G5" s="64"/>
      <c r="H5" s="64"/>
      <c r="I5" s="64"/>
      <c r="J5" s="64"/>
      <c r="K5" s="64"/>
    </row>
    <row r="6" spans="2:12">
      <c r="B6" s="4"/>
      <c r="C6" s="4"/>
      <c r="D6" s="4"/>
      <c r="E6" s="6" t="s">
        <v>1</v>
      </c>
      <c r="F6" s="7"/>
      <c r="G6" s="7"/>
      <c r="H6" s="6"/>
      <c r="I6" s="6"/>
      <c r="J6" s="4"/>
      <c r="K6" s="4"/>
    </row>
    <row r="7" spans="2:12">
      <c r="B7" s="5" t="s">
        <v>2</v>
      </c>
      <c r="C7" s="8"/>
      <c r="D7" s="8"/>
      <c r="E7" s="8"/>
      <c r="F7" s="8"/>
      <c r="G7" s="8"/>
      <c r="H7" s="8"/>
      <c r="I7" s="8"/>
      <c r="J7" s="8"/>
      <c r="K7" s="4"/>
    </row>
    <row r="8" spans="2:12" ht="79.5" customHeight="1">
      <c r="B8" s="21" t="s">
        <v>3</v>
      </c>
      <c r="C8" s="9" t="s">
        <v>4</v>
      </c>
      <c r="D8" s="9" t="s">
        <v>5</v>
      </c>
      <c r="E8" s="9" t="s">
        <v>6</v>
      </c>
      <c r="F8" s="10" t="s">
        <v>22</v>
      </c>
      <c r="G8" s="10" t="s">
        <v>23</v>
      </c>
      <c r="H8" s="11" t="s">
        <v>7</v>
      </c>
      <c r="I8" s="9" t="s">
        <v>32</v>
      </c>
      <c r="J8" s="9" t="s">
        <v>29</v>
      </c>
      <c r="K8" s="10" t="s">
        <v>30</v>
      </c>
      <c r="L8" s="5"/>
    </row>
    <row r="9" spans="2:12" s="42" customFormat="1" ht="30" customHeight="1">
      <c r="B9" s="36">
        <v>1</v>
      </c>
      <c r="C9" s="36"/>
      <c r="D9" s="36"/>
      <c r="E9" s="37" t="s">
        <v>33</v>
      </c>
      <c r="F9" s="38" t="s">
        <v>34</v>
      </c>
      <c r="G9" s="39"/>
      <c r="H9" s="25" t="s">
        <v>35</v>
      </c>
      <c r="I9" s="26">
        <v>3</v>
      </c>
      <c r="J9" s="30">
        <v>283.5</v>
      </c>
      <c r="K9" s="40">
        <f>283.5*3</f>
        <v>850.5</v>
      </c>
      <c r="L9" s="41"/>
    </row>
    <row r="10" spans="2:12" s="42" customFormat="1" ht="32.25" customHeight="1">
      <c r="B10" s="36">
        <f>B9+1</f>
        <v>2</v>
      </c>
      <c r="C10" s="36"/>
      <c r="D10" s="36"/>
      <c r="E10" s="23" t="s">
        <v>36</v>
      </c>
      <c r="F10" s="38" t="s">
        <v>37</v>
      </c>
      <c r="G10" s="43"/>
      <c r="H10" s="25" t="s">
        <v>35</v>
      </c>
      <c r="I10" s="26">
        <v>5</v>
      </c>
      <c r="J10" s="30">
        <v>123.9</v>
      </c>
      <c r="K10" s="40">
        <f>123.9*5</f>
        <v>619.5</v>
      </c>
      <c r="L10" s="41"/>
    </row>
    <row r="11" spans="2:12" s="28" customFormat="1" ht="17.100000000000001" customHeight="1">
      <c r="B11" s="22">
        <f t="shared" ref="B11:B27" si="0">B10+1</f>
        <v>3</v>
      </c>
      <c r="C11" s="22"/>
      <c r="D11" s="22"/>
      <c r="E11" s="23" t="s">
        <v>38</v>
      </c>
      <c r="F11" s="44" t="s">
        <v>39</v>
      </c>
      <c r="G11" s="33"/>
      <c r="H11" s="25" t="s">
        <v>35</v>
      </c>
      <c r="I11" s="26">
        <v>2</v>
      </c>
      <c r="J11" s="30">
        <v>1453.81</v>
      </c>
      <c r="K11" s="40">
        <f>1453.81*2</f>
        <v>2907.62</v>
      </c>
      <c r="L11" s="27"/>
    </row>
    <row r="12" spans="2:12" s="28" customFormat="1" ht="17.100000000000001" customHeight="1">
      <c r="B12" s="22">
        <f t="shared" si="0"/>
        <v>4</v>
      </c>
      <c r="C12" s="22"/>
      <c r="D12" s="22"/>
      <c r="E12" s="37" t="s">
        <v>40</v>
      </c>
      <c r="F12" s="24" t="s">
        <v>41</v>
      </c>
      <c r="G12" s="33"/>
      <c r="H12" s="25" t="s">
        <v>35</v>
      </c>
      <c r="I12" s="26">
        <v>20</v>
      </c>
      <c r="J12" s="30">
        <v>818.44</v>
      </c>
      <c r="K12" s="10">
        <f>818.44*20</f>
        <v>16368.800000000001</v>
      </c>
      <c r="L12" s="27"/>
    </row>
    <row r="13" spans="2:12" s="28" customFormat="1" ht="27" customHeight="1">
      <c r="B13" s="22">
        <f t="shared" si="0"/>
        <v>5</v>
      </c>
      <c r="C13" s="29"/>
      <c r="D13" s="22"/>
      <c r="E13" s="23" t="s">
        <v>42</v>
      </c>
      <c r="F13" s="38" t="s">
        <v>37</v>
      </c>
      <c r="G13" s="33"/>
      <c r="H13" s="25" t="s">
        <v>35</v>
      </c>
      <c r="I13" s="26">
        <v>100</v>
      </c>
      <c r="J13" s="30">
        <v>100.92</v>
      </c>
      <c r="K13" s="10">
        <f>100.92*100</f>
        <v>10092</v>
      </c>
      <c r="L13" s="27"/>
    </row>
    <row r="14" spans="2:12" s="42" customFormat="1" ht="17.100000000000001" customHeight="1">
      <c r="B14" s="36">
        <f t="shared" si="0"/>
        <v>6</v>
      </c>
      <c r="C14" s="45"/>
      <c r="D14" s="36"/>
      <c r="E14" s="23" t="s">
        <v>43</v>
      </c>
      <c r="F14" s="46"/>
      <c r="G14" s="39"/>
      <c r="H14" s="25" t="s">
        <v>35</v>
      </c>
      <c r="I14" s="47">
        <v>40</v>
      </c>
      <c r="J14" s="48">
        <v>125.54</v>
      </c>
      <c r="K14" s="40">
        <f>125.54*40</f>
        <v>5021.6000000000004</v>
      </c>
      <c r="L14" s="41"/>
    </row>
    <row r="15" spans="2:12" s="28" customFormat="1" ht="17.100000000000001" customHeight="1">
      <c r="B15" s="22">
        <f t="shared" si="0"/>
        <v>7</v>
      </c>
      <c r="C15" s="29"/>
      <c r="D15" s="22"/>
      <c r="E15" s="23" t="s">
        <v>44</v>
      </c>
      <c r="F15" s="24"/>
      <c r="G15" s="49"/>
      <c r="H15" s="25" t="s">
        <v>35</v>
      </c>
      <c r="I15" s="47">
        <v>40</v>
      </c>
      <c r="J15" s="30">
        <v>141.54</v>
      </c>
      <c r="K15" s="10">
        <f>141.54*40</f>
        <v>5661.5999999999995</v>
      </c>
      <c r="L15" s="27"/>
    </row>
    <row r="16" spans="2:12" s="28" customFormat="1" ht="17.100000000000001" customHeight="1">
      <c r="B16" s="22">
        <f t="shared" si="0"/>
        <v>8</v>
      </c>
      <c r="C16" s="29"/>
      <c r="D16" s="22"/>
      <c r="E16" s="23" t="s">
        <v>45</v>
      </c>
      <c r="F16" s="24"/>
      <c r="G16" s="33"/>
      <c r="H16" s="25" t="s">
        <v>35</v>
      </c>
      <c r="I16" s="26">
        <v>100</v>
      </c>
      <c r="J16" s="50">
        <v>22.15</v>
      </c>
      <c r="K16" s="10">
        <f>22.15*100</f>
        <v>2215</v>
      </c>
      <c r="L16" s="27"/>
    </row>
    <row r="17" spans="2:12" s="28" customFormat="1" ht="17.100000000000001" customHeight="1">
      <c r="B17" s="22">
        <f t="shared" si="0"/>
        <v>9</v>
      </c>
      <c r="C17" s="29"/>
      <c r="D17" s="22"/>
      <c r="E17" s="51" t="s">
        <v>46</v>
      </c>
      <c r="F17" s="24"/>
      <c r="G17" s="43"/>
      <c r="H17" s="25" t="s">
        <v>35</v>
      </c>
      <c r="I17" s="26">
        <v>100</v>
      </c>
      <c r="J17" s="30">
        <v>157.5</v>
      </c>
      <c r="K17" s="10">
        <f>157.5*100</f>
        <v>15750</v>
      </c>
      <c r="L17" s="27"/>
    </row>
    <row r="18" spans="2:12" s="28" customFormat="1" ht="17.100000000000001" customHeight="1">
      <c r="B18" s="22">
        <f t="shared" si="0"/>
        <v>10</v>
      </c>
      <c r="C18" s="29"/>
      <c r="D18" s="22"/>
      <c r="E18" s="23" t="s">
        <v>47</v>
      </c>
      <c r="F18" s="24"/>
      <c r="G18" s="43"/>
      <c r="H18" s="25" t="s">
        <v>35</v>
      </c>
      <c r="I18" s="26">
        <v>25</v>
      </c>
      <c r="J18" s="30">
        <v>10.95</v>
      </c>
      <c r="K18" s="10">
        <f>25*10.95</f>
        <v>273.75</v>
      </c>
      <c r="L18" s="27"/>
    </row>
    <row r="19" spans="2:12" s="28" customFormat="1" ht="96" customHeight="1">
      <c r="B19" s="22">
        <f t="shared" si="0"/>
        <v>11</v>
      </c>
      <c r="C19" s="29"/>
      <c r="D19" s="22"/>
      <c r="E19" s="23" t="s">
        <v>48</v>
      </c>
      <c r="F19" s="24" t="s">
        <v>49</v>
      </c>
      <c r="G19" s="43"/>
      <c r="H19" s="25" t="s">
        <v>35</v>
      </c>
      <c r="I19" s="52">
        <v>10</v>
      </c>
      <c r="J19" s="30">
        <v>170</v>
      </c>
      <c r="K19" s="10">
        <f>170*10</f>
        <v>1700</v>
      </c>
      <c r="L19" s="27"/>
    </row>
    <row r="20" spans="2:12" s="28" customFormat="1" ht="22.5" customHeight="1">
      <c r="B20" s="22">
        <f t="shared" si="0"/>
        <v>12</v>
      </c>
      <c r="C20" s="29"/>
      <c r="D20" s="22"/>
      <c r="E20" s="23" t="s">
        <v>50</v>
      </c>
      <c r="F20" s="24"/>
      <c r="G20" s="43"/>
      <c r="H20" s="25" t="s">
        <v>35</v>
      </c>
      <c r="I20" s="53">
        <v>2</v>
      </c>
      <c r="J20" s="30">
        <v>250</v>
      </c>
      <c r="K20" s="10">
        <f>2*250</f>
        <v>500</v>
      </c>
      <c r="L20" s="27"/>
    </row>
    <row r="21" spans="2:12" s="28" customFormat="1" ht="17.100000000000001" customHeight="1">
      <c r="B21" s="22">
        <f t="shared" si="0"/>
        <v>13</v>
      </c>
      <c r="C21" s="29"/>
      <c r="D21" s="22"/>
      <c r="E21" s="23" t="s">
        <v>51</v>
      </c>
      <c r="F21" s="24"/>
      <c r="G21" s="43"/>
      <c r="H21" s="25" t="s">
        <v>35</v>
      </c>
      <c r="I21" s="53">
        <v>3</v>
      </c>
      <c r="J21" s="30">
        <v>250</v>
      </c>
      <c r="K21" s="10">
        <f>250*3</f>
        <v>750</v>
      </c>
      <c r="L21" s="27"/>
    </row>
    <row r="22" spans="2:12" s="42" customFormat="1" ht="18" customHeight="1">
      <c r="B22" s="36">
        <f t="shared" si="0"/>
        <v>14</v>
      </c>
      <c r="C22" s="45"/>
      <c r="D22" s="36"/>
      <c r="E22" s="23" t="s">
        <v>52</v>
      </c>
      <c r="F22" s="46"/>
      <c r="G22" s="54"/>
      <c r="H22" s="25" t="s">
        <v>35</v>
      </c>
      <c r="I22" s="53">
        <v>2</v>
      </c>
      <c r="J22" s="30">
        <v>250</v>
      </c>
      <c r="K22" s="40">
        <f>250*2</f>
        <v>500</v>
      </c>
      <c r="L22" s="41"/>
    </row>
    <row r="23" spans="2:12" s="28" customFormat="1" ht="19.5" customHeight="1">
      <c r="B23" s="22">
        <f t="shared" si="0"/>
        <v>15</v>
      </c>
      <c r="C23" s="29"/>
      <c r="D23" s="22"/>
      <c r="E23" s="23" t="s">
        <v>53</v>
      </c>
      <c r="F23" s="35" t="s">
        <v>54</v>
      </c>
      <c r="G23" s="33"/>
      <c r="H23" s="25" t="s">
        <v>35</v>
      </c>
      <c r="I23" s="26">
        <v>4</v>
      </c>
      <c r="J23" s="30">
        <v>566.14</v>
      </c>
      <c r="K23" s="10">
        <f>566.14*4</f>
        <v>2264.56</v>
      </c>
      <c r="L23" s="27"/>
    </row>
    <row r="24" spans="2:12" s="28" customFormat="1" ht="21.75" customHeight="1">
      <c r="B24" s="22">
        <f t="shared" si="0"/>
        <v>16</v>
      </c>
      <c r="C24" s="29"/>
      <c r="D24" s="22"/>
      <c r="E24" s="23" t="s">
        <v>55</v>
      </c>
      <c r="F24" s="35" t="s">
        <v>56</v>
      </c>
      <c r="G24" s="33"/>
      <c r="H24" s="25" t="s">
        <v>35</v>
      </c>
      <c r="I24" s="26">
        <v>8</v>
      </c>
      <c r="J24" s="30">
        <v>249.22</v>
      </c>
      <c r="K24" s="10">
        <f>249.22*8</f>
        <v>1993.76</v>
      </c>
      <c r="L24" s="27"/>
    </row>
    <row r="25" spans="2:12" s="42" customFormat="1" ht="21.75" customHeight="1">
      <c r="B25" s="36">
        <f t="shared" si="0"/>
        <v>17</v>
      </c>
      <c r="C25" s="45"/>
      <c r="D25" s="36"/>
      <c r="E25" s="23" t="s">
        <v>57</v>
      </c>
      <c r="F25" s="35" t="s">
        <v>58</v>
      </c>
      <c r="G25" s="33"/>
      <c r="H25" s="25" t="s">
        <v>35</v>
      </c>
      <c r="I25" s="26">
        <v>4</v>
      </c>
      <c r="J25" s="30">
        <v>196.92</v>
      </c>
      <c r="K25" s="40">
        <f>196.92*4</f>
        <v>787.68</v>
      </c>
      <c r="L25" s="41"/>
    </row>
    <row r="26" spans="2:12" s="42" customFormat="1" ht="45" customHeight="1">
      <c r="B26" s="36">
        <f t="shared" si="0"/>
        <v>18</v>
      </c>
      <c r="C26" s="45"/>
      <c r="D26" s="36"/>
      <c r="E26" s="51" t="s">
        <v>59</v>
      </c>
      <c r="F26" s="55" t="s">
        <v>60</v>
      </c>
      <c r="G26" s="33"/>
      <c r="H26" s="25" t="s">
        <v>35</v>
      </c>
      <c r="I26" s="26">
        <v>10</v>
      </c>
      <c r="J26" s="30">
        <v>1550</v>
      </c>
      <c r="K26" s="40">
        <f>1550*10</f>
        <v>15500</v>
      </c>
      <c r="L26" s="41"/>
    </row>
    <row r="27" spans="2:12" s="28" customFormat="1" ht="35.25" customHeight="1">
      <c r="B27" s="22">
        <f t="shared" si="0"/>
        <v>19</v>
      </c>
      <c r="C27" s="29"/>
      <c r="D27" s="22"/>
      <c r="E27" s="51" t="s">
        <v>61</v>
      </c>
      <c r="F27" s="46" t="s">
        <v>62</v>
      </c>
      <c r="G27" s="33"/>
      <c r="H27" s="25" t="s">
        <v>63</v>
      </c>
      <c r="I27" s="26">
        <v>450</v>
      </c>
      <c r="J27" s="30">
        <v>135.38</v>
      </c>
      <c r="K27" s="10">
        <f>135.38*450</f>
        <v>60921</v>
      </c>
      <c r="L27" s="27"/>
    </row>
    <row r="28" spans="2:12">
      <c r="B28" s="57" t="s">
        <v>24</v>
      </c>
      <c r="C28" s="58"/>
      <c r="D28" s="58"/>
      <c r="E28" s="58"/>
      <c r="F28" s="58"/>
      <c r="G28" s="58"/>
      <c r="H28" s="58"/>
      <c r="I28" s="58"/>
      <c r="J28" s="59"/>
      <c r="K28" s="56">
        <f>SUM(K9:K27)</f>
        <v>144677.37</v>
      </c>
      <c r="L28" s="5"/>
    </row>
    <row r="29" spans="2:12">
      <c r="B29" s="57" t="s">
        <v>8</v>
      </c>
      <c r="C29" s="58"/>
      <c r="D29" s="58"/>
      <c r="E29" s="58"/>
      <c r="F29" s="58"/>
      <c r="G29" s="58"/>
      <c r="H29" s="58"/>
      <c r="I29" s="58"/>
      <c r="J29" s="59"/>
      <c r="K29" s="56">
        <v>22069.42</v>
      </c>
      <c r="L29" s="5"/>
    </row>
    <row r="30" spans="2:12">
      <c r="B30" s="60" t="s">
        <v>9</v>
      </c>
      <c r="C30" s="61"/>
      <c r="D30" s="61"/>
      <c r="E30" s="61"/>
      <c r="F30" s="61"/>
      <c r="G30" s="61"/>
      <c r="H30" s="61"/>
      <c r="I30" s="61"/>
      <c r="J30" s="62"/>
      <c r="K30" s="56">
        <v>144677.37</v>
      </c>
      <c r="L30" s="5"/>
    </row>
    <row r="31" spans="2:12">
      <c r="B31" s="12" t="s">
        <v>10</v>
      </c>
      <c r="C31" s="12"/>
      <c r="D31" s="12"/>
      <c r="E31" s="12"/>
      <c r="F31" s="8"/>
      <c r="G31" s="8"/>
      <c r="H31" s="8"/>
      <c r="I31" s="8"/>
      <c r="J31" s="8"/>
      <c r="K31" s="5"/>
      <c r="L31" s="5"/>
    </row>
    <row r="32" spans="2:12">
      <c r="B32" s="4" t="s">
        <v>25</v>
      </c>
    </row>
    <row r="33" spans="1:12" ht="14.25" customHeight="1">
      <c r="B33" s="5" t="s">
        <v>26</v>
      </c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ht="15.75" hidden="1" customHeight="1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ht="13.5" customHeight="1">
      <c r="B35" s="31" t="s">
        <v>64</v>
      </c>
      <c r="C35" s="31"/>
      <c r="D35" s="31"/>
      <c r="E35" s="32"/>
      <c r="F35" s="5"/>
      <c r="G35" s="5"/>
      <c r="H35" s="5"/>
      <c r="I35" s="5"/>
      <c r="J35" s="5"/>
      <c r="K35" s="5"/>
      <c r="L35" s="5"/>
    </row>
    <row r="36" spans="1:12" ht="13.5" customHeight="1">
      <c r="B36" s="13" t="s">
        <v>27</v>
      </c>
      <c r="C36" s="34"/>
      <c r="D36" s="34"/>
      <c r="E36" s="34"/>
      <c r="F36" s="5"/>
      <c r="G36" s="5"/>
      <c r="H36" s="5"/>
      <c r="I36" s="5"/>
      <c r="J36" s="5"/>
      <c r="K36" s="5"/>
      <c r="L36" s="5"/>
    </row>
    <row r="37" spans="1:12" hidden="1">
      <c r="B37" s="14"/>
      <c r="C37" s="34"/>
      <c r="D37" s="34"/>
      <c r="E37" s="34"/>
      <c r="F37" s="5"/>
      <c r="G37" s="5"/>
      <c r="H37" s="5"/>
      <c r="I37" s="5"/>
      <c r="J37" s="5"/>
      <c r="K37" s="5"/>
      <c r="L37" s="5"/>
    </row>
    <row r="38" spans="1:12" ht="15.75" hidden="1">
      <c r="B38" s="15"/>
      <c r="C38" s="16"/>
      <c r="D38" s="16"/>
      <c r="E38" s="16"/>
      <c r="F38" s="17"/>
      <c r="G38" s="17"/>
      <c r="H38" s="17"/>
      <c r="I38" s="17"/>
      <c r="J38" s="17"/>
      <c r="K38" s="5"/>
      <c r="L38" s="5"/>
    </row>
    <row r="39" spans="1:12" ht="15.75">
      <c r="B39" s="13" t="s">
        <v>28</v>
      </c>
      <c r="C39" s="34"/>
      <c r="D39" s="34"/>
      <c r="E39" s="34"/>
      <c r="F39" s="5"/>
      <c r="G39" s="5"/>
      <c r="H39" s="5"/>
      <c r="I39" s="5"/>
      <c r="J39" s="17"/>
      <c r="K39" s="5"/>
      <c r="L39" s="5"/>
    </row>
    <row r="41" spans="1:12" customFormat="1" ht="18.75">
      <c r="A41" s="18" t="s">
        <v>11</v>
      </c>
      <c r="B41" s="18" t="s">
        <v>11</v>
      </c>
      <c r="C41" s="5"/>
      <c r="D41" s="5"/>
      <c r="E41" s="19"/>
      <c r="F41" s="19"/>
      <c r="G41" s="19"/>
      <c r="H41" s="13" t="s">
        <v>12</v>
      </c>
      <c r="I41" s="13"/>
      <c r="J41" s="5"/>
      <c r="K41" s="5"/>
    </row>
    <row r="42" spans="1:12" customFormat="1" ht="18.75">
      <c r="A42" s="13" t="s">
        <v>13</v>
      </c>
      <c r="B42" s="13" t="s">
        <v>13</v>
      </c>
      <c r="C42" s="13"/>
      <c r="D42" s="13"/>
      <c r="E42" s="19"/>
      <c r="F42" s="19"/>
      <c r="G42" s="19"/>
      <c r="H42" s="13" t="s">
        <v>14</v>
      </c>
      <c r="I42" s="13"/>
      <c r="J42" s="14"/>
      <c r="K42" s="5"/>
    </row>
    <row r="43" spans="1:12" customFormat="1" ht="18.75">
      <c r="A43" s="5" t="s">
        <v>15</v>
      </c>
      <c r="B43" s="5" t="s">
        <v>15</v>
      </c>
      <c r="C43" s="5"/>
      <c r="D43" s="5"/>
      <c r="E43" s="19"/>
      <c r="F43" s="19"/>
      <c r="G43" s="19"/>
      <c r="H43" s="8" t="s">
        <v>16</v>
      </c>
      <c r="I43" s="8"/>
      <c r="J43" s="8"/>
      <c r="K43" s="5"/>
    </row>
    <row r="44" spans="1:12" customFormat="1">
      <c r="A44" s="4" t="s">
        <v>17</v>
      </c>
      <c r="B44" s="4" t="s">
        <v>17</v>
      </c>
      <c r="C44" s="4" t="s">
        <v>19</v>
      </c>
      <c r="D44" s="4"/>
      <c r="E44" s="1"/>
      <c r="F44" s="1"/>
      <c r="G44" s="1"/>
      <c r="H44" s="20" t="s">
        <v>20</v>
      </c>
      <c r="I44" s="20"/>
      <c r="J44" s="5"/>
      <c r="K44" s="5"/>
    </row>
    <row r="45" spans="1:12" ht="18.75">
      <c r="B45" s="5"/>
      <c r="C45" s="5"/>
      <c r="D45" s="5"/>
      <c r="E45" s="19"/>
      <c r="F45" s="19"/>
      <c r="G45" s="19"/>
      <c r="H45" s="19"/>
      <c r="I45" s="5"/>
    </row>
    <row r="46" spans="1:12" ht="18.75">
      <c r="B46" s="5"/>
      <c r="C46" s="5"/>
      <c r="D46" s="5"/>
      <c r="E46" s="19"/>
      <c r="F46" s="19"/>
      <c r="G46" s="19"/>
      <c r="H46" s="19"/>
      <c r="I46" s="5"/>
    </row>
    <row r="47" spans="1:12">
      <c r="B47" s="4"/>
      <c r="C47" s="4"/>
      <c r="D47" s="4"/>
      <c r="I47" s="5"/>
    </row>
    <row r="48" spans="1:12">
      <c r="I48" s="8"/>
    </row>
    <row r="49" spans="9:9" ht="15.75">
      <c r="I49" s="17"/>
    </row>
  </sheetData>
  <mergeCells count="5">
    <mergeCell ref="B28:J28"/>
    <mergeCell ref="B29:J29"/>
    <mergeCell ref="B30:J30"/>
    <mergeCell ref="E4:J4"/>
    <mergeCell ref="B5:K5"/>
  </mergeCells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2012-09-06T09:34:46Z</dcterms:modified>
</cp:coreProperties>
</file>