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10" i="1" l="1"/>
  <c r="F11" i="1" s="1"/>
  <c r="F9" i="1"/>
  <c r="D9" i="1"/>
  <c r="F8" i="1"/>
  <c r="D8" i="1"/>
  <c r="D6" i="1"/>
  <c r="F6" i="1" l="1"/>
  <c r="F7" i="1" s="1"/>
  <c r="F13" i="1" s="1"/>
  <c r="F14" i="1" s="1"/>
  <c r="F15" i="1" s="1"/>
  <c r="F16" i="1" s="1"/>
  <c r="F17" i="1" s="1"/>
</calcChain>
</file>

<file path=xl/sharedStrings.xml><?xml version="1.0" encoding="utf-8"?>
<sst xmlns="http://schemas.openxmlformats.org/spreadsheetml/2006/main" count="19" uniqueCount="19">
  <si>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</si>
  <si>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</si>
  <si>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</si>
  <si>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</si>
  <si>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</si>
  <si>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Цех 7, корпус 745А. Текущий ремонт вент.камеры В-3                                                    (ЛС-Ц7-745а-2014-СМ1)</t>
  </si>
  <si>
    <t>С индексом-дефлятором в размере 1,028 с июня  2013 года  до декабря 2013 года</t>
  </si>
  <si>
    <t>Сметная стоимость строительства в текущем уровне цен на 2013г., руб.</t>
  </si>
  <si>
    <t>Цех 54, корпус 750. Капитальный ремонт здания по результатам ЭПБ (ЛС-Ц54-750-2013-См5)</t>
  </si>
  <si>
    <t>Цех 16, корпус 8/Т. Капитальный ремонт. Ремонт по заключению ЭПБ                                                                                                   (ЛС-Ц16-8/т-2014-СМ4)</t>
  </si>
  <si>
    <t>Итого по сметам декабря 2013 года</t>
  </si>
  <si>
    <t>С индексом-дефлятором в размере 1,0047 с ноября  2013 года  до декабря 2013 года</t>
  </si>
  <si>
    <t>ВСЕГО по сметам декабря 2013 года</t>
  </si>
  <si>
    <t>С индексом-дефлятором в размере 1,048 с декабря 2013 года  до декабря 2014 года</t>
  </si>
  <si>
    <t>Всего с договорным коэффициентом к=0,998999999</t>
  </si>
  <si>
    <t>НДС 18 %</t>
  </si>
  <si>
    <t xml:space="preserve">ВСЕГО 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</si>
  <si>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</si>
  <si>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"Выполнение работ по капитальному и текущему ремонту зданий, сооружений и объектов ОАО "ЧМЗ"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</si>
</sst>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0000000"/>
    <numFmt numFmtId="165" formatCode="#,##0.00000"/>
    <numFmt numFmtId="166" formatCode="#,##0.0000"/>
    <numFmt numFmtId="167" formatCode="0.000000000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66" fontId="4" fillId="0" borderId="1" xfId="0" applyNumberFormat="1" applyFont="1" applyBorder="1" applyAlignment="1">
      <alignment horizontal="center" vertical="center"/>
    </xf>
    <xf numFmtId="167" fontId="8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/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topLeftCell="A4" workbookViewId="0">
      <selection activeCell="A19" sqref="A19:XFD23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7" x14ac:dyDescent="0.25">
      <c r="A1" s="1"/>
      <c r="B1" s="1"/>
      <c r="C1" s="32" t="s">
        <v>17</v>
      </c>
      <c r="D1" s="32"/>
      <c r="E1" s="32"/>
      <c r="F1" s="32"/>
    </row>
    <row r="2" spans="1:7" x14ac:dyDescent="0.25">
      <c r="A2" s="1"/>
      <c r="B2" s="1"/>
      <c r="C2" s="1"/>
      <c r="D2" s="1"/>
      <c r="E2" s="4"/>
      <c r="F2" s="4"/>
    </row>
    <row r="3" spans="1:7" ht="46.5" customHeight="1" x14ac:dyDescent="0.25">
      <c r="A3" s="30" t="s">
        <v>18</v>
      </c>
      <c r="B3" s="31"/>
      <c r="C3" s="31"/>
      <c r="D3" s="31"/>
      <c r="E3" s="31"/>
      <c r="F3" s="31"/>
    </row>
    <row r="4" spans="1:7" x14ac:dyDescent="0.25">
      <c r="A4" s="3"/>
      <c r="B4" s="2"/>
      <c r="C4" s="3"/>
      <c r="D4" s="3"/>
      <c r="E4" s="2"/>
      <c r="F4" s="2"/>
    </row>
    <row r="5" spans="1:7" ht="101.25" customHeight="1" x14ac:dyDescent="0.25">
      <c r="A5" s="7" t="s">
        <v>0</v>
      </c>
      <c r="B5" s="8" t="s">
        <v>1</v>
      </c>
      <c r="C5" s="7" t="s">
        <v>2</v>
      </c>
      <c r="D5" s="7" t="s">
        <v>7</v>
      </c>
      <c r="E5" s="7" t="s">
        <v>3</v>
      </c>
      <c r="F5" s="7" t="s">
        <v>4</v>
      </c>
    </row>
    <row r="6" spans="1:7" ht="66" customHeight="1" x14ac:dyDescent="0.25">
      <c r="A6" s="15">
        <v>1</v>
      </c>
      <c r="B6" s="25" t="s">
        <v>5</v>
      </c>
      <c r="C6" s="16">
        <v>11254</v>
      </c>
      <c r="D6" s="16">
        <f>E6</f>
        <v>76072</v>
      </c>
      <c r="E6" s="16">
        <v>76072</v>
      </c>
      <c r="F6" s="16">
        <f t="shared" ref="F6" si="0">E6</f>
        <v>76072</v>
      </c>
    </row>
    <row r="7" spans="1:7" s="1" customFormat="1" ht="52.5" customHeight="1" x14ac:dyDescent="0.25">
      <c r="A7" s="15"/>
      <c r="B7" s="19" t="s">
        <v>6</v>
      </c>
      <c r="C7" s="16"/>
      <c r="D7" s="16"/>
      <c r="E7" s="16"/>
      <c r="F7" s="18">
        <f>ROUND(F6*1.028,2)</f>
        <v>78202.02</v>
      </c>
    </row>
    <row r="8" spans="1:7" s="1" customFormat="1" ht="75.75" customHeight="1" x14ac:dyDescent="0.25">
      <c r="A8" s="15">
        <v>2</v>
      </c>
      <c r="B8" s="25" t="s">
        <v>8</v>
      </c>
      <c r="C8" s="16">
        <v>50635</v>
      </c>
      <c r="D8" s="16">
        <f>E8</f>
        <v>362115</v>
      </c>
      <c r="E8" s="16">
        <v>362115</v>
      </c>
      <c r="F8" s="16">
        <f>E8</f>
        <v>362115</v>
      </c>
    </row>
    <row r="9" spans="1:7" s="1" customFormat="1" ht="72" customHeight="1" x14ac:dyDescent="0.25">
      <c r="A9" s="15">
        <v>3</v>
      </c>
      <c r="B9" s="25" t="s">
        <v>9</v>
      </c>
      <c r="C9" s="16">
        <v>20992</v>
      </c>
      <c r="D9" s="16">
        <f>E9</f>
        <v>170829</v>
      </c>
      <c r="E9" s="16">
        <v>170829</v>
      </c>
      <c r="F9" s="16">
        <f>E9</f>
        <v>170829</v>
      </c>
    </row>
    <row r="10" spans="1:7" ht="28.5" x14ac:dyDescent="0.25">
      <c r="A10" s="23"/>
      <c r="B10" s="19" t="s">
        <v>10</v>
      </c>
      <c r="C10" s="18"/>
      <c r="D10" s="18"/>
      <c r="E10" s="18"/>
      <c r="F10" s="18">
        <f>F8+F9</f>
        <v>532944</v>
      </c>
    </row>
    <row r="11" spans="1:7" s="1" customFormat="1" ht="48" customHeight="1" x14ac:dyDescent="0.25">
      <c r="A11" s="23"/>
      <c r="B11" s="27" t="s">
        <v>11</v>
      </c>
      <c r="C11" s="17"/>
      <c r="D11" s="18"/>
      <c r="E11" s="20"/>
      <c r="F11" s="18">
        <f>ROUND(F10*1.0047,2)</f>
        <v>535448.84</v>
      </c>
      <c r="G11" s="22"/>
    </row>
    <row r="12" spans="1:7" s="1" customFormat="1" ht="13.5" customHeight="1" x14ac:dyDescent="0.25">
      <c r="A12" s="23"/>
      <c r="B12" s="27"/>
      <c r="C12" s="17"/>
      <c r="D12" s="18"/>
      <c r="E12" s="20"/>
      <c r="F12" s="18"/>
      <c r="G12" s="22"/>
    </row>
    <row r="13" spans="1:7" s="1" customFormat="1" ht="34.5" customHeight="1" x14ac:dyDescent="0.25">
      <c r="A13" s="23"/>
      <c r="B13" s="27" t="s">
        <v>12</v>
      </c>
      <c r="C13" s="17"/>
      <c r="D13" s="24"/>
      <c r="E13" s="25"/>
      <c r="F13" s="18">
        <f>F11+F7</f>
        <v>613650.86</v>
      </c>
      <c r="G13" s="22"/>
    </row>
    <row r="14" spans="1:7" s="1" customFormat="1" ht="50.25" customHeight="1" x14ac:dyDescent="0.25">
      <c r="A14" s="23"/>
      <c r="B14" s="27" t="s">
        <v>13</v>
      </c>
      <c r="C14" s="17"/>
      <c r="D14" s="14"/>
      <c r="E14" s="21"/>
      <c r="F14" s="18">
        <f>ROUND(F13*1.048,2)</f>
        <v>643106.1</v>
      </c>
      <c r="G14" s="22"/>
    </row>
    <row r="15" spans="1:7" ht="36" customHeight="1" x14ac:dyDescent="0.25">
      <c r="A15" s="23"/>
      <c r="B15" s="27" t="s">
        <v>14</v>
      </c>
      <c r="C15" s="18"/>
      <c r="D15" s="18"/>
      <c r="E15" s="26"/>
      <c r="F15" s="18">
        <f>ROUND(F14*0.998999999,2)</f>
        <v>642462.99</v>
      </c>
    </row>
    <row r="16" spans="1:7" ht="20.25" customHeight="1" x14ac:dyDescent="0.25">
      <c r="A16" s="23"/>
      <c r="B16" s="28" t="s">
        <v>15</v>
      </c>
      <c r="C16" s="18"/>
      <c r="D16" s="18"/>
      <c r="E16" s="26"/>
      <c r="F16" s="18">
        <f>F15*0.18</f>
        <v>115643.3382</v>
      </c>
    </row>
    <row r="17" spans="1:6" x14ac:dyDescent="0.25">
      <c r="A17" s="23"/>
      <c r="B17" s="27" t="s">
        <v>16</v>
      </c>
      <c r="C17" s="18"/>
      <c r="D17" s="18"/>
      <c r="E17" s="29"/>
      <c r="F17" s="18">
        <f>F15+F16</f>
        <v>758106.32819999999</v>
      </c>
    </row>
    <row r="18" spans="1:6" x14ac:dyDescent="0.25">
      <c r="A18" s="6"/>
      <c r="B18" s="9"/>
      <c r="C18" s="10"/>
      <c r="D18" s="11"/>
      <c r="E18" s="5"/>
      <c r="F18" s="5"/>
    </row>
    <row r="19" spans="1:6" x14ac:dyDescent="0.25">
      <c r="A19" s="6"/>
      <c r="B19" s="5"/>
      <c r="C19" s="10"/>
      <c r="D19" s="6"/>
      <c r="E19" s="5"/>
      <c r="F19" s="5"/>
    </row>
    <row r="20" spans="1:6" x14ac:dyDescent="0.25">
      <c r="A20" s="6"/>
      <c r="B20" s="5"/>
      <c r="C20" s="12"/>
      <c r="D20" s="6"/>
      <c r="E20" s="5"/>
      <c r="F20" s="13"/>
    </row>
    <row r="21" spans="1:6" x14ac:dyDescent="0.25">
      <c r="A21" s="6"/>
      <c r="B21" s="5"/>
      <c r="C21" s="6"/>
      <c r="D21" s="6"/>
      <c r="E21" s="5"/>
      <c r="F21" s="13"/>
    </row>
    <row r="22" spans="1:6" x14ac:dyDescent="0.25">
      <c r="A22" s="6"/>
      <c r="B22" s="5"/>
      <c r="C22" s="6"/>
      <c r="D22" s="6"/>
      <c r="E22" s="5"/>
      <c r="F22" s="13"/>
    </row>
    <row r="23" spans="1:6" x14ac:dyDescent="0.25">
      <c r="A23" s="6"/>
      <c r="B23" s="5"/>
      <c r="C23" s="6"/>
      <c r="D23" s="6"/>
      <c r="E23" s="5"/>
      <c r="F23" s="13"/>
    </row>
    <row r="24" spans="1:6" x14ac:dyDescent="0.25">
      <c r="A24" s="13"/>
      <c r="B24" s="13"/>
      <c r="C24" s="13"/>
      <c r="D24" s="13"/>
      <c r="E24" s="13"/>
      <c r="F24" s="13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2014-05-07T09:47:51Z</cp:lastPrinted>
  <dcterms:created xsi:type="dcterms:W3CDTF">2014-03-18T07:35:04Z</dcterms:created>
  <dcterms:modified xsi:type="dcterms:W3CDTF">2014-05-13T11:45:33Z</dcterms:modified>
</cp:coreProperties>
</file>