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смета'!$D$19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смета'!$26:$26</definedName>
  </definedNames>
  <calcPr calcId="144525"/>
</workbook>
</file>

<file path=xl/calcChain.xml><?xml version="1.0" encoding="utf-8"?>
<calcChain xmlns="http://schemas.openxmlformats.org/spreadsheetml/2006/main">
  <c r="K87" i="1" l="1"/>
  <c r="K92" i="1" s="1"/>
  <c r="P18" i="1"/>
  <c r="P17" i="1"/>
  <c r="P16" i="1"/>
  <c r="P15" i="1"/>
  <c r="P14" i="1" l="1"/>
</calcChain>
</file>

<file path=xl/sharedStrings.xml><?xml version="1.0" encoding="utf-8"?>
<sst xmlns="http://schemas.openxmlformats.org/spreadsheetml/2006/main" count="211" uniqueCount="158">
  <si>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</si>
  <si>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</si>
  <si>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</si>
  <si>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</si>
  <si>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</si>
  <si>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</si>
  <si>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</si>
  <si>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</si>
  <si>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</si>
  <si>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</si>
  <si>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</si>
  <si>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</si>
  <si>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</si>
  <si>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</si>
  <si>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</si>
  <si>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</si>
  <si>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</si>
  <si>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</si>
  <si>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</si>
  <si>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</si>
  <si>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</si>
  <si>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</si>
  <si>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</si>
  <si>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</si>
  <si>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ТЕРм10-08-003-05прим</t>
  </si>
  <si>
    <t>Монтаж:адресной метки "Юнитроник МА-7ТС.24"</t>
  </si>
  <si>
    <t>1 шт.</t>
  </si>
  <si>
    <t>Монтаж:модуль управляющий МА-УОП</t>
  </si>
  <si>
    <t>ТЕРм10-08-002-02</t>
  </si>
  <si>
    <t>Извещатель ПС автоматический дымовой " ИП 212-91"</t>
  </si>
  <si>
    <t>ТЕРм10-08-003-07</t>
  </si>
  <si>
    <t>Монтаж извещателя пламени Спектрон</t>
  </si>
  <si>
    <t>1 компл.</t>
  </si>
  <si>
    <t>ТЕРм10-01-055-02</t>
  </si>
  <si>
    <t>Прокладка кабеля, масса 1 м до 1 кг, по стене кирпичной оптоволоконный в металлорукаве для Спектрон</t>
  </si>
  <si>
    <t>100 м кабеля</t>
  </si>
  <si>
    <t>ТЕРм10-08-002-06</t>
  </si>
  <si>
    <t>Конструкция для установки извещателя К-03</t>
  </si>
  <si>
    <t>ТЕРм10-04-066-05</t>
  </si>
  <si>
    <t>Извещатель пожарный ручной ИПР-3СУ</t>
  </si>
  <si>
    <t>ТЕРм10-04-066-06</t>
  </si>
  <si>
    <t>Монтаж  оповещателя светового Молния-24  "Выход"</t>
  </si>
  <si>
    <t>ТЕРм10-06-034-12</t>
  </si>
  <si>
    <t>Коробка распределительная настенная на кабеле с пластмассовой оболочкой РКУ</t>
  </si>
  <si>
    <t>1 коробка</t>
  </si>
  <si>
    <t>ТЕРм10-04-066-04прим</t>
  </si>
  <si>
    <t>Коробка кабельная ответвительная с кабельными вводами IP44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</si>
  <si>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</si>
  <si>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</si>
  <si>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</si>
  <si>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ТЕРм08-02-399-01</t>
  </si>
  <si>
    <t>Провод в коробах, сечением до 6 мм2</t>
  </si>
  <si>
    <t>ТЕРм11-03-001-01</t>
  </si>
  <si>
    <t>Резисторы, диоды</t>
  </si>
  <si>
    <t>Провод в коробах, сечением до 6 мм2 ТПП 20х20х0,5</t>
  </si>
  <si>
    <t>Прокладка кабеля, масса 1 м до 1 кг, по металлоконструкциям</t>
  </si>
  <si>
    <t>ТЕРм10-01-051-19</t>
  </si>
  <si>
    <t>Разделка и включение кабелей ТСВ емкостью 20х2 при разделке одного кабеля пайкой</t>
  </si>
  <si>
    <t>10 концов кабеля</t>
  </si>
  <si>
    <t>ТЕРр69-1-1</t>
  </si>
  <si>
    <t>Пробивка отверстий в кирпичных стенах для водогазопроводных труб вручную при толщине стен в 0,5 кирпича</t>
  </si>
  <si>
    <t>100 отверстий</t>
  </si>
  <si>
    <t>ТЕРр69-4-1</t>
  </si>
  <si>
    <t>Заделка отверстий в местах прохода трубопроводов в стенах и перегородках оштукатуренных</t>
  </si>
  <si>
    <t xml:space="preserve">                           Раздел 2. Оборудование и материалы, неучтенные в стоимости монтажных работ</t>
  </si>
  <si>
    <t>Адресная метка МА-7ТСН-24 (Ц:590руб :1,18:4,19)</t>
  </si>
  <si>
    <t>шт</t>
  </si>
  <si>
    <t>Модуль адресации управляющий  МА-УОП (Ц:1150руб :1,18:4,19)</t>
  </si>
  <si>
    <t>Дымовой извещатель "ИП-212-91" (Ц:165руб :1,18:4.42х1,02)</t>
  </si>
  <si>
    <t>Извещатель пламени Спектрон 220С (Ц:7810руб.:1,18:4,19)</t>
  </si>
  <si>
    <t>Оптоволоконный кабель ОВ2 в металлорукаве (Ц:544,50руб.:1,18:4,42)</t>
  </si>
  <si>
    <t>м</t>
  </si>
  <si>
    <t>Цена поставщика</t>
  </si>
  <si>
    <t>Крепежно-юстировочное устройство К-03 (Ц:100руб:1,18:4,42х1,02)</t>
  </si>
  <si>
    <t>Муфта герметизирующая для извещателя пламени (Ц:600руб:1,18:4,42х1,02)</t>
  </si>
  <si>
    <t>Извещатель пожарный ручной ИПР-3СУ ( Ц:148,70 руб. :1,18:4,42х1,02)</t>
  </si>
  <si>
    <t>Оповещатель "Маяк-24-К"  (Ц:266,10руб:1,18:4,42х1,012)</t>
  </si>
  <si>
    <t>Кабель-канал  15х10 "ЭЛЕКОР" CKK10-015-010-1-K01 Ц:12,32руб:1,18:4,42х1,02)</t>
  </si>
  <si>
    <t>Кабель-канал  25х16 "ЭЛЕКОР" CKK10-025-016-1-K01 (Ц:25,40руб:1,18:4,42)</t>
  </si>
  <si>
    <t>ТСЦ-503-0455</t>
  </si>
  <si>
    <t>Коробка телефонная распределительная марки  РКУ 20х2</t>
  </si>
  <si>
    <t>шт.</t>
  </si>
  <si>
    <t>Коробка распределительная DKC с кабельным вводом 6 120х80х50 IP55 53900  (Ц:101руб:1,18:4,42х1,02)</t>
  </si>
  <si>
    <t>КабельКСРЭВнг(А) FRLS 1х 2х0,8мм (Ц: 39290:1,18:4,42 х 1,02)</t>
  </si>
  <si>
    <t>1000 м</t>
  </si>
  <si>
    <t>Кабель огнестойкий UT 105нг(А)FRLS FE180 1х2х0,5 (Ц: 17500.00 :1,18:4,42 х 1,02)</t>
  </si>
  <si>
    <t>ТСЦ-501-1353</t>
  </si>
  <si>
    <t>Кабели связи с полиэтиленовой изоляцией, с алюмополиэтиленовым экраном, марки ТППэп, диаметром жилы 0,5 мм, с числом пар - 20</t>
  </si>
  <si>
    <t>ТСЦ-509-0584</t>
  </si>
  <si>
    <t>Резисторы</t>
  </si>
  <si>
    <t xml:space="preserve">                           Раздел 3. Пусконаладочные работы (вхолостую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</si>
  <si>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</si>
  <si>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</si>
  <si>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</si>
  <si>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</si>
  <si>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</si>
  <si>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</si>
  <si>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</si>
  <si>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</si>
  <si>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</si>
  <si>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</si>
  <si>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</si>
  <si>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</si>
  <si>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17-18, 1-6, 13, 15-16, 7-8, 10, 9, 11-12, 14, 36-38)</t>
  </si>
  <si>
    <t xml:space="preserve">   Транспортные расходы на оборудование - согласно п.4.60 из МДС 81-35.2004 ПЗ=1,03 (ОЗП=1,03; ЭМ=1,03; МАТ=1,03)  (Поз. 19-20, 22)</t>
  </si>
  <si>
    <t xml:space="preserve">   Заготовительно-складские расходы на оборудование - согласно п.4.64 из МДС 81-35.2004 ПЗ=1,012 (ОЗП=1,012; ЭМ=1,012; МАТ=1,012)  (Поз. 19-20, 22)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</si>
  <si>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1-6, 13, 15-16, 7-8, 10, 9, 11-12, 14)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</si>
  <si>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36-38)</t>
  </si>
  <si>
    <t xml:space="preserve">   Пусконаладочные работы (в холостую 80%) ПЗ=0,8 (ОЗП=0,8; ЭМ=0,8; ЗПМ=0,8; МАТ=0,8; ТЗ=0,8; ТЗМ=0,8)  (Поз. 36-38)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</si>
  <si>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</si>
  <si>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</si>
  <si>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</si>
  <si>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</si>
  <si>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</si>
  <si>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</si>
  <si>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</si>
  <si>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</si>
  <si>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</si>
  <si>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</si>
  <si>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</si>
  <si>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</si>
  <si>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</si>
  <si>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</si>
  <si>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</si>
  <si>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</si>
  <si>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23947-11-СС "И"  Тема КПМ Т7003.001</t>
  </si>
  <si>
    <t>___________________________40,493</t>
  </si>
  <si>
    <t>тыс. руб.</t>
  </si>
  <si>
    <t>___________________________7,469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</si>
  <si>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</si>
  <si>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</si>
  <si>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_______________________________________________________________________________________________505,2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</si>
  <si>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</si>
  <si>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</si>
  <si>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</si>
  <si>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_______________________________________________________________________________________________9,595</t>
  </si>
  <si>
    <t>_______________________________________________________________________________________________2,435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</si>
  <si>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</si>
  <si>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_______________________________________________________________________________________________28,303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</si>
  <si>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</si>
  <si>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_______________________________________________________________________________________________0,160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</si>
  <si>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</si>
  <si>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</si>
  <si>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</si>
  <si>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</si>
  <si>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</si>
  <si>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24487</t>
  </si>
  <si>
    <t>систему автоматической пожарной сигнализации и СОУЭ.</t>
  </si>
  <si>
    <t>Площадка 8. Здание 444 (инв.№ 6912454).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</si>
  <si>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</si>
  <si>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</si>
  <si>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>с К=4,42</t>
  </si>
  <si>
    <t>с К=6,05</t>
  </si>
  <si>
    <t>с К=4,19</t>
  </si>
  <si>
    <t xml:space="preserve">Составлен(а) в базовых ценах 2001г. в редакции 2009г. </t>
  </si>
  <si>
    <t>Зам.гл.инженера отд. 072 _________________________  Т.М.Ковязина</t>
  </si>
  <si>
    <t>Составил инженер-сметчик __________________ В.В.Воронкова</t>
  </si>
  <si>
    <t>27.06.12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</si>
</sst>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8" fillId="0" borderId="0" xfId="0" applyFont="1" applyAlignment="1">
      <alignment horizontal="left"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1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2" fillId="0" borderId="0" xfId="0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49" fontId="13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right" vertical="top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center" vertical="top"/>
    </xf>
    <xf numFmtId="0" fontId="16" fillId="0" borderId="0" xfId="0" applyFont="1" applyAlignment="1">
      <alignment horizontal="right" vertical="top"/>
    </xf>
    <xf numFmtId="0" fontId="13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topLeftCell="A82" zoomScaleNormal="100" zoomScaleSheetLayoutView="75" workbookViewId="0">
      <selection activeCell="A94" sqref="A94:XFD96"/>
    </sheetView>
  </sheetViews>
  <sheetFormatPr defaultColWidth="9.109375" defaultRowHeight="13.2" outlineLevelRow="2" x14ac:dyDescent="0.25"/>
  <cols>
    <col min="1" max="1" width="3.33203125" style="25" customWidth="1"/>
    <col min="2" max="2" width="12.44140625" style="26" customWidth="1"/>
    <col min="3" max="3" width="34.33203125" style="27" customWidth="1"/>
    <col min="4" max="4" width="7.6640625" style="28" customWidth="1"/>
    <col min="5" max="5" width="10.88671875" style="29" customWidth="1"/>
    <col min="6" max="6" width="7.33203125" style="31" customWidth="1"/>
    <col min="7" max="10" width="6.6640625" style="31" customWidth="1"/>
    <col min="11" max="11" width="7.33203125" style="31" customWidth="1"/>
    <col min="12" max="15" width="6.6640625" style="31" customWidth="1"/>
    <col min="16" max="16" width="8.88671875" style="31" customWidth="1"/>
    <col min="17" max="17" width="5.6640625" style="6" customWidth="1"/>
    <col min="18" max="16384" width="9.109375" style="6"/>
  </cols>
  <sheetData>
    <row r="1" spans="1:18" outlineLevel="2" x14ac:dyDescent="0.25">
      <c r="A1" s="1" t="s">
        <v>15</v>
      </c>
      <c r="B1" s="2"/>
      <c r="C1" s="3"/>
      <c r="D1" s="40"/>
      <c r="E1" s="61" t="s">
        <v>141</v>
      </c>
      <c r="F1" s="61"/>
      <c r="G1" s="61"/>
      <c r="H1" s="61"/>
      <c r="I1" s="61"/>
      <c r="J1" s="5"/>
      <c r="K1" s="5"/>
      <c r="L1" s="5"/>
      <c r="M1" s="1" t="s">
        <v>16</v>
      </c>
      <c r="N1" s="5"/>
      <c r="O1" s="5"/>
      <c r="P1" s="5"/>
      <c r="Q1"/>
      <c r="R1"/>
    </row>
    <row r="2" spans="1:18" outlineLevel="1" x14ac:dyDescent="0.25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5"/>
      <c r="L2" s="5"/>
      <c r="M2" s="7" t="s">
        <v>142</v>
      </c>
      <c r="N2" s="5"/>
      <c r="O2" s="5"/>
      <c r="P2" s="5"/>
      <c r="Q2"/>
      <c r="R2"/>
    </row>
    <row r="3" spans="1:18" outlineLevel="1" x14ac:dyDescent="0.25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143</v>
      </c>
      <c r="N3" s="5"/>
      <c r="O3" s="5"/>
      <c r="P3" s="5"/>
      <c r="Q3"/>
      <c r="R3"/>
    </row>
    <row r="4" spans="1:18" outlineLevel="1" x14ac:dyDescent="0.25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  <c r="R4"/>
    </row>
    <row r="5" spans="1:18" outlineLevel="1" x14ac:dyDescent="0.25">
      <c r="A5" s="7" t="s">
        <v>144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145</v>
      </c>
      <c r="N5" s="5"/>
      <c r="O5" s="5"/>
      <c r="P5" s="5"/>
      <c r="Q5"/>
      <c r="R5"/>
    </row>
    <row r="6" spans="1:18" x14ac:dyDescent="0.25">
      <c r="A6" s="8"/>
      <c r="B6" s="2"/>
      <c r="C6" s="4"/>
      <c r="D6" s="6"/>
      <c r="E6" s="5"/>
      <c r="F6" s="5"/>
      <c r="G6" s="14" t="s">
        <v>146</v>
      </c>
      <c r="H6" s="14"/>
      <c r="I6" s="14"/>
      <c r="J6" s="5"/>
      <c r="K6" s="5"/>
      <c r="L6" s="5"/>
      <c r="M6" s="5"/>
      <c r="N6" s="5"/>
      <c r="O6" s="5"/>
      <c r="P6" s="5"/>
      <c r="Q6"/>
      <c r="R6"/>
    </row>
    <row r="7" spans="1:18" x14ac:dyDescent="0.25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  <c r="Q7"/>
      <c r="R7"/>
    </row>
    <row r="8" spans="1:18" x14ac:dyDescent="0.25">
      <c r="A8" s="8"/>
      <c r="B8" s="2"/>
      <c r="C8" s="4"/>
      <c r="D8" s="6"/>
      <c r="E8" s="5"/>
      <c r="F8" s="5"/>
      <c r="G8" s="8"/>
      <c r="H8" s="8"/>
      <c r="I8" s="8"/>
      <c r="J8" s="5"/>
      <c r="K8" s="5"/>
      <c r="L8" s="5"/>
      <c r="M8" s="5"/>
      <c r="N8" s="5"/>
      <c r="O8" s="5"/>
      <c r="P8" s="5"/>
      <c r="Q8"/>
      <c r="R8"/>
    </row>
    <row r="9" spans="1:18" x14ac:dyDescent="0.25">
      <c r="A9" s="8"/>
      <c r="B9" s="2"/>
      <c r="C9" s="15" t="s">
        <v>2</v>
      </c>
      <c r="D9" s="41" t="s">
        <v>147</v>
      </c>
      <c r="E9" s="42"/>
      <c r="F9" s="9"/>
      <c r="G9" s="9"/>
      <c r="H9" s="43"/>
      <c r="I9" s="9"/>
      <c r="J9" s="9"/>
      <c r="K9" s="9"/>
      <c r="L9" s="9"/>
      <c r="M9" s="5"/>
      <c r="N9" s="5"/>
      <c r="O9" s="5"/>
      <c r="P9" s="5"/>
      <c r="Q9" s="5"/>
      <c r="R9"/>
    </row>
    <row r="10" spans="1:18" x14ac:dyDescent="0.25">
      <c r="A10" s="8"/>
      <c r="B10" s="2"/>
      <c r="C10" s="15"/>
      <c r="D10" s="44"/>
      <c r="E10" s="62" t="s">
        <v>148</v>
      </c>
      <c r="F10" s="62"/>
      <c r="G10" s="62"/>
      <c r="H10" s="62"/>
      <c r="I10" s="62"/>
      <c r="J10" s="62"/>
      <c r="K10" s="13"/>
      <c r="L10" s="13"/>
      <c r="M10" s="5"/>
      <c r="N10" s="5"/>
      <c r="O10" s="5"/>
      <c r="P10" s="5"/>
      <c r="Q10" s="5"/>
      <c r="R10"/>
    </row>
    <row r="11" spans="1:18" x14ac:dyDescent="0.25">
      <c r="A11" s="8"/>
      <c r="B11" s="2"/>
      <c r="C11" s="4"/>
      <c r="D11" s="17"/>
      <c r="E11" s="10"/>
      <c r="F11" s="10"/>
      <c r="G11" s="11" t="s">
        <v>3</v>
      </c>
      <c r="H11" s="11"/>
      <c r="I11" s="11"/>
      <c r="J11" s="10"/>
      <c r="K11" s="13"/>
      <c r="L11" s="5"/>
      <c r="M11" s="5"/>
      <c r="N11" s="5"/>
      <c r="O11" s="5"/>
      <c r="P11" s="5"/>
      <c r="Q11"/>
      <c r="R11"/>
    </row>
    <row r="12" spans="1:18" x14ac:dyDescent="0.25">
      <c r="A12" s="18"/>
      <c r="B12" s="19"/>
      <c r="C12" s="4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8" x14ac:dyDescent="0.25">
      <c r="A13" s="8"/>
      <c r="B13" s="2"/>
      <c r="C13" s="4"/>
      <c r="D13" s="16" t="s">
        <v>125</v>
      </c>
      <c r="E13" s="5"/>
      <c r="F13" s="5"/>
      <c r="G13" s="5"/>
      <c r="H13" s="16"/>
      <c r="I13" s="16"/>
      <c r="J13" s="16"/>
      <c r="K13" s="5"/>
      <c r="L13" s="5"/>
      <c r="M13" s="5"/>
      <c r="N13" s="45" t="s">
        <v>150</v>
      </c>
      <c r="O13" s="46"/>
      <c r="P13" s="46"/>
      <c r="Q13" s="5"/>
    </row>
    <row r="14" spans="1:18" x14ac:dyDescent="0.25">
      <c r="A14" s="8"/>
      <c r="B14" s="2"/>
      <c r="C14" s="4"/>
      <c r="D14" s="16" t="s">
        <v>133</v>
      </c>
      <c r="E14" s="5"/>
      <c r="F14" s="5"/>
      <c r="G14" s="5"/>
      <c r="H14" s="16"/>
      <c r="I14" s="16"/>
      <c r="J14" s="59" t="s">
        <v>126</v>
      </c>
      <c r="K14" s="60"/>
      <c r="L14" s="7" t="s">
        <v>127</v>
      </c>
      <c r="M14" s="5"/>
      <c r="N14" s="47" t="s">
        <v>151</v>
      </c>
      <c r="O14" s="46"/>
      <c r="P14" s="48">
        <f>P15+P16+P17+P18</f>
        <v>180.74126000000001</v>
      </c>
    </row>
    <row r="15" spans="1:18" outlineLevel="1" x14ac:dyDescent="0.25">
      <c r="A15" s="8"/>
      <c r="B15" s="2"/>
      <c r="C15" s="4"/>
      <c r="D15" s="16" t="s">
        <v>139</v>
      </c>
      <c r="E15" s="5"/>
      <c r="F15" s="5"/>
      <c r="G15" s="5"/>
      <c r="H15" s="16"/>
      <c r="I15" s="16"/>
      <c r="J15" s="59" t="s">
        <v>140</v>
      </c>
      <c r="K15" s="60"/>
      <c r="L15" s="7" t="s">
        <v>127</v>
      </c>
      <c r="M15" s="5"/>
      <c r="N15" s="47" t="s">
        <v>151</v>
      </c>
      <c r="O15" s="46"/>
      <c r="P15" s="48">
        <f>0.16*4.42</f>
        <v>0.70720000000000005</v>
      </c>
    </row>
    <row r="16" spans="1:18" outlineLevel="1" x14ac:dyDescent="0.25">
      <c r="A16" s="8"/>
      <c r="B16" s="2"/>
      <c r="C16" s="4"/>
      <c r="D16" s="16" t="s">
        <v>137</v>
      </c>
      <c r="E16" s="5"/>
      <c r="F16" s="5"/>
      <c r="G16" s="5"/>
      <c r="H16" s="16"/>
      <c r="I16" s="16"/>
      <c r="J16" s="59" t="s">
        <v>138</v>
      </c>
      <c r="K16" s="60"/>
      <c r="L16" s="7" t="s">
        <v>127</v>
      </c>
      <c r="M16" s="5"/>
      <c r="N16" s="47" t="s">
        <v>151</v>
      </c>
      <c r="O16" s="46"/>
      <c r="P16" s="48">
        <f>28.303*4.42</f>
        <v>125.09926</v>
      </c>
    </row>
    <row r="17" spans="1:17" outlineLevel="1" x14ac:dyDescent="0.25">
      <c r="A17" s="8"/>
      <c r="B17" s="2"/>
      <c r="C17" s="4"/>
      <c r="D17" s="16" t="s">
        <v>149</v>
      </c>
      <c r="E17" s="5"/>
      <c r="F17" s="5"/>
      <c r="G17" s="5"/>
      <c r="H17" s="16"/>
      <c r="I17" s="16"/>
      <c r="J17" s="59" t="s">
        <v>136</v>
      </c>
      <c r="K17" s="60"/>
      <c r="L17" s="7" t="s">
        <v>127</v>
      </c>
      <c r="M17" s="5"/>
      <c r="N17" s="47" t="s">
        <v>152</v>
      </c>
      <c r="O17" s="46"/>
      <c r="P17" s="48">
        <f>2.435*6.05</f>
        <v>14.73175</v>
      </c>
    </row>
    <row r="18" spans="1:17" outlineLevel="1" x14ac:dyDescent="0.25">
      <c r="A18" s="8"/>
      <c r="B18" s="2"/>
      <c r="C18" s="4"/>
      <c r="D18" s="16" t="s">
        <v>134</v>
      </c>
      <c r="E18" s="5"/>
      <c r="F18" s="5"/>
      <c r="G18" s="5"/>
      <c r="H18" s="16"/>
      <c r="I18" s="16"/>
      <c r="J18" s="59" t="s">
        <v>135</v>
      </c>
      <c r="K18" s="60"/>
      <c r="L18" s="7" t="s">
        <v>127</v>
      </c>
      <c r="M18" s="5"/>
      <c r="N18" s="47" t="s">
        <v>153</v>
      </c>
      <c r="O18" s="46"/>
      <c r="P18" s="48">
        <f>9.595*4.19</f>
        <v>40.203050000000005</v>
      </c>
    </row>
    <row r="19" spans="1:17" x14ac:dyDescent="0.25">
      <c r="A19" s="8"/>
      <c r="B19" s="2"/>
      <c r="C19" s="4"/>
      <c r="D19" s="16" t="s">
        <v>129</v>
      </c>
      <c r="E19" s="5"/>
      <c r="F19" s="5"/>
      <c r="G19" s="5"/>
      <c r="H19" s="16"/>
      <c r="I19" s="16"/>
      <c r="J19" s="59" t="s">
        <v>128</v>
      </c>
      <c r="K19" s="60"/>
      <c r="L19" s="7" t="s">
        <v>127</v>
      </c>
      <c r="M19" s="5"/>
      <c r="N19" s="47"/>
      <c r="O19" s="46"/>
      <c r="P19" s="48"/>
    </row>
    <row r="20" spans="1:17" outlineLevel="1" x14ac:dyDescent="0.25">
      <c r="A20" s="8"/>
      <c r="B20" s="2"/>
      <c r="C20" s="4"/>
      <c r="D20" s="16" t="s">
        <v>130</v>
      </c>
      <c r="E20" s="5"/>
      <c r="F20" s="5"/>
      <c r="G20" s="5"/>
      <c r="H20" s="16"/>
      <c r="I20" s="16"/>
      <c r="J20" s="59" t="s">
        <v>131</v>
      </c>
      <c r="K20" s="60"/>
      <c r="L20" s="7" t="s">
        <v>132</v>
      </c>
      <c r="M20" s="5"/>
      <c r="N20" s="47"/>
      <c r="O20" s="49"/>
      <c r="P20" s="48"/>
    </row>
    <row r="21" spans="1:17" x14ac:dyDescent="0.25">
      <c r="A21" s="50"/>
      <c r="B21" s="51"/>
      <c r="C21" s="32"/>
      <c r="D21" s="53" t="s">
        <v>154</v>
      </c>
      <c r="E21" s="16"/>
      <c r="F21" s="16"/>
      <c r="G21" s="16"/>
      <c r="H21" s="16"/>
      <c r="I21" s="16"/>
      <c r="J21" s="16"/>
      <c r="K21" s="16"/>
      <c r="L21" s="16"/>
      <c r="M21" s="52"/>
      <c r="N21" s="52"/>
      <c r="O21" s="52"/>
      <c r="P21" s="52"/>
      <c r="Q21"/>
    </row>
    <row r="22" spans="1:17" x14ac:dyDescent="0.25">
      <c r="A22" s="8"/>
      <c r="B22" s="2"/>
      <c r="C22" s="3"/>
      <c r="D22" s="4"/>
      <c r="E22" s="8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7" ht="19.5" customHeight="1" x14ac:dyDescent="0.25">
      <c r="A23" s="67" t="s">
        <v>4</v>
      </c>
      <c r="B23" s="70" t="s">
        <v>21</v>
      </c>
      <c r="C23" s="67" t="s">
        <v>5</v>
      </c>
      <c r="D23" s="67" t="s">
        <v>6</v>
      </c>
      <c r="E23" s="67" t="s">
        <v>7</v>
      </c>
      <c r="F23" s="67" t="s">
        <v>17</v>
      </c>
      <c r="G23" s="68"/>
      <c r="H23" s="68"/>
      <c r="I23" s="68"/>
      <c r="J23" s="67" t="s">
        <v>18</v>
      </c>
      <c r="K23" s="72"/>
      <c r="L23" s="72"/>
      <c r="M23" s="72"/>
      <c r="N23" s="72"/>
      <c r="O23" s="67" t="s">
        <v>12</v>
      </c>
      <c r="P23" s="67" t="s">
        <v>13</v>
      </c>
      <c r="Q23" s="73" t="s">
        <v>19</v>
      </c>
    </row>
    <row r="24" spans="1:17" ht="18.75" customHeight="1" x14ac:dyDescent="0.25">
      <c r="A24" s="68"/>
      <c r="B24" s="71"/>
      <c r="C24" s="69"/>
      <c r="D24" s="67"/>
      <c r="E24" s="67"/>
      <c r="F24" s="67" t="s">
        <v>8</v>
      </c>
      <c r="G24" s="67" t="s">
        <v>10</v>
      </c>
      <c r="H24" s="68"/>
      <c r="I24" s="68"/>
      <c r="J24" s="67" t="s">
        <v>20</v>
      </c>
      <c r="K24" s="67" t="s">
        <v>8</v>
      </c>
      <c r="L24" s="67" t="s">
        <v>10</v>
      </c>
      <c r="M24" s="68"/>
      <c r="N24" s="68"/>
      <c r="O24" s="67"/>
      <c r="P24" s="67"/>
      <c r="Q24" s="73"/>
    </row>
    <row r="25" spans="1:17" ht="22.5" customHeight="1" x14ac:dyDescent="0.25">
      <c r="A25" s="68"/>
      <c r="B25" s="71"/>
      <c r="C25" s="69"/>
      <c r="D25" s="67"/>
      <c r="E25" s="67"/>
      <c r="F25" s="68"/>
      <c r="G25" s="20" t="s">
        <v>9</v>
      </c>
      <c r="H25" s="20" t="s">
        <v>14</v>
      </c>
      <c r="I25" s="20" t="s">
        <v>11</v>
      </c>
      <c r="J25" s="69"/>
      <c r="K25" s="68"/>
      <c r="L25" s="20" t="s">
        <v>9</v>
      </c>
      <c r="M25" s="20" t="s">
        <v>14</v>
      </c>
      <c r="N25" s="20" t="s">
        <v>11</v>
      </c>
      <c r="O25" s="67"/>
      <c r="P25" s="67"/>
      <c r="Q25" s="73"/>
    </row>
    <row r="26" spans="1:17" x14ac:dyDescent="0.25">
      <c r="A26" s="22">
        <v>1</v>
      </c>
      <c r="B26" s="23">
        <v>2</v>
      </c>
      <c r="C26" s="20">
        <v>3</v>
      </c>
      <c r="D26" s="20">
        <v>4</v>
      </c>
      <c r="E26" s="24">
        <v>5</v>
      </c>
      <c r="F26" s="21">
        <v>6</v>
      </c>
      <c r="G26" s="21">
        <v>7</v>
      </c>
      <c r="H26" s="21">
        <v>8</v>
      </c>
      <c r="I26" s="21">
        <v>9</v>
      </c>
      <c r="J26" s="21">
        <v>10</v>
      </c>
      <c r="K26" s="21">
        <v>11</v>
      </c>
      <c r="L26" s="21">
        <v>12</v>
      </c>
      <c r="M26" s="21">
        <v>13</v>
      </c>
      <c r="N26" s="21">
        <v>14</v>
      </c>
      <c r="O26" s="21">
        <v>15</v>
      </c>
      <c r="P26" s="21">
        <v>16</v>
      </c>
      <c r="Q26" s="21">
        <v>17</v>
      </c>
    </row>
    <row r="27" spans="1:17" ht="19.8" customHeight="1" x14ac:dyDescent="0.25">
      <c r="A27" s="66" t="s">
        <v>23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</row>
    <row r="28" spans="1:17" ht="24" x14ac:dyDescent="0.25">
      <c r="A28" s="22">
        <v>1</v>
      </c>
      <c r="B28" s="33" t="s">
        <v>24</v>
      </c>
      <c r="C28" s="34" t="s">
        <v>25</v>
      </c>
      <c r="D28" s="24" t="s">
        <v>26</v>
      </c>
      <c r="E28" s="35">
        <v>9</v>
      </c>
      <c r="F28" s="36">
        <v>86.32</v>
      </c>
      <c r="G28" s="36">
        <v>78.05</v>
      </c>
      <c r="H28" s="36">
        <v>0.37</v>
      </c>
      <c r="I28" s="37"/>
      <c r="J28" s="37"/>
      <c r="K28" s="37">
        <v>777</v>
      </c>
      <c r="L28" s="37">
        <v>702</v>
      </c>
      <c r="M28" s="37">
        <v>3</v>
      </c>
      <c r="N28" s="37"/>
      <c r="O28" s="37">
        <v>5.76</v>
      </c>
      <c r="P28" s="37">
        <v>51.84</v>
      </c>
      <c r="Q28" s="37"/>
    </row>
    <row r="29" spans="1:17" ht="24" x14ac:dyDescent="0.25">
      <c r="A29" s="22">
        <v>2</v>
      </c>
      <c r="B29" s="33" t="s">
        <v>24</v>
      </c>
      <c r="C29" s="34" t="s">
        <v>27</v>
      </c>
      <c r="D29" s="24" t="s">
        <v>26</v>
      </c>
      <c r="E29" s="35">
        <v>1</v>
      </c>
      <c r="F29" s="36">
        <v>86.32</v>
      </c>
      <c r="G29" s="36">
        <v>78.05</v>
      </c>
      <c r="H29" s="36">
        <v>0.37</v>
      </c>
      <c r="I29" s="37"/>
      <c r="J29" s="37"/>
      <c r="K29" s="37">
        <v>86</v>
      </c>
      <c r="L29" s="37">
        <v>78</v>
      </c>
      <c r="M29" s="37"/>
      <c r="N29" s="37"/>
      <c r="O29" s="37">
        <v>5.76</v>
      </c>
      <c r="P29" s="37">
        <v>5.76</v>
      </c>
      <c r="Q29" s="37"/>
    </row>
    <row r="30" spans="1:17" ht="24" x14ac:dyDescent="0.25">
      <c r="A30" s="22">
        <v>3</v>
      </c>
      <c r="B30" s="33" t="s">
        <v>28</v>
      </c>
      <c r="C30" s="34" t="s">
        <v>29</v>
      </c>
      <c r="D30" s="24" t="s">
        <v>26</v>
      </c>
      <c r="E30" s="35">
        <v>12</v>
      </c>
      <c r="F30" s="36">
        <v>28.38</v>
      </c>
      <c r="G30" s="36">
        <v>22.76</v>
      </c>
      <c r="H30" s="36">
        <v>0.46</v>
      </c>
      <c r="I30" s="37"/>
      <c r="J30" s="37"/>
      <c r="K30" s="37">
        <v>341</v>
      </c>
      <c r="L30" s="37">
        <v>273</v>
      </c>
      <c r="M30" s="37">
        <v>6</v>
      </c>
      <c r="N30" s="37"/>
      <c r="O30" s="37">
        <v>1.68</v>
      </c>
      <c r="P30" s="37">
        <v>20.16</v>
      </c>
      <c r="Q30" s="37"/>
    </row>
    <row r="31" spans="1:17" ht="24" x14ac:dyDescent="0.25">
      <c r="A31" s="22">
        <v>4</v>
      </c>
      <c r="B31" s="33" t="s">
        <v>30</v>
      </c>
      <c r="C31" s="34" t="s">
        <v>31</v>
      </c>
      <c r="D31" s="24" t="s">
        <v>32</v>
      </c>
      <c r="E31" s="35">
        <v>4</v>
      </c>
      <c r="F31" s="36">
        <v>104.48</v>
      </c>
      <c r="G31" s="36">
        <v>87.8</v>
      </c>
      <c r="H31" s="36">
        <v>1</v>
      </c>
      <c r="I31" s="37"/>
      <c r="J31" s="37"/>
      <c r="K31" s="37">
        <v>418</v>
      </c>
      <c r="L31" s="37">
        <v>351</v>
      </c>
      <c r="M31" s="37">
        <v>4</v>
      </c>
      <c r="N31" s="37"/>
      <c r="O31" s="37">
        <v>6.48</v>
      </c>
      <c r="P31" s="37">
        <v>25.92</v>
      </c>
      <c r="Q31" s="37"/>
    </row>
    <row r="32" spans="1:17" ht="34.200000000000003" x14ac:dyDescent="0.25">
      <c r="A32" s="22">
        <v>5</v>
      </c>
      <c r="B32" s="33" t="s">
        <v>33</v>
      </c>
      <c r="C32" s="34" t="s">
        <v>34</v>
      </c>
      <c r="D32" s="24" t="s">
        <v>35</v>
      </c>
      <c r="E32" s="35">
        <v>0.3</v>
      </c>
      <c r="F32" s="36">
        <v>1837.57</v>
      </c>
      <c r="G32" s="36">
        <v>474.14</v>
      </c>
      <c r="H32" s="36">
        <v>129.78</v>
      </c>
      <c r="I32" s="36">
        <v>23.9</v>
      </c>
      <c r="J32" s="37"/>
      <c r="K32" s="37">
        <v>551</v>
      </c>
      <c r="L32" s="37">
        <v>142</v>
      </c>
      <c r="M32" s="37">
        <v>39</v>
      </c>
      <c r="N32" s="37">
        <v>7</v>
      </c>
      <c r="O32" s="37">
        <v>37.1</v>
      </c>
      <c r="P32" s="37">
        <v>11.13</v>
      </c>
      <c r="Q32" s="37"/>
    </row>
    <row r="33" spans="1:17" ht="24" x14ac:dyDescent="0.25">
      <c r="A33" s="22">
        <v>6</v>
      </c>
      <c r="B33" s="33" t="s">
        <v>36</v>
      </c>
      <c r="C33" s="34" t="s">
        <v>37</v>
      </c>
      <c r="D33" s="24" t="s">
        <v>26</v>
      </c>
      <c r="E33" s="35">
        <v>4</v>
      </c>
      <c r="F33" s="36">
        <v>8.84</v>
      </c>
      <c r="G33" s="36">
        <v>4.74</v>
      </c>
      <c r="H33" s="36">
        <v>1.08</v>
      </c>
      <c r="I33" s="37"/>
      <c r="J33" s="37"/>
      <c r="K33" s="37">
        <v>35</v>
      </c>
      <c r="L33" s="37">
        <v>19</v>
      </c>
      <c r="M33" s="37">
        <v>4</v>
      </c>
      <c r="N33" s="37"/>
      <c r="O33" s="37">
        <v>0.35</v>
      </c>
      <c r="P33" s="37">
        <v>1.4</v>
      </c>
      <c r="Q33" s="37"/>
    </row>
    <row r="34" spans="1:17" ht="24" x14ac:dyDescent="0.25">
      <c r="A34" s="22">
        <v>7</v>
      </c>
      <c r="B34" s="33" t="s">
        <v>38</v>
      </c>
      <c r="C34" s="34" t="s">
        <v>39</v>
      </c>
      <c r="D34" s="24" t="s">
        <v>26</v>
      </c>
      <c r="E34" s="35">
        <v>7</v>
      </c>
      <c r="F34" s="36">
        <v>13.89</v>
      </c>
      <c r="G34" s="36">
        <v>12.78</v>
      </c>
      <c r="H34" s="37"/>
      <c r="I34" s="37"/>
      <c r="J34" s="37"/>
      <c r="K34" s="37">
        <v>97</v>
      </c>
      <c r="L34" s="37">
        <v>89</v>
      </c>
      <c r="M34" s="37"/>
      <c r="N34" s="37"/>
      <c r="O34" s="37">
        <v>1</v>
      </c>
      <c r="P34" s="37">
        <v>7</v>
      </c>
      <c r="Q34" s="37"/>
    </row>
    <row r="35" spans="1:17" ht="24" x14ac:dyDescent="0.25">
      <c r="A35" s="22">
        <v>8</v>
      </c>
      <c r="B35" s="33" t="s">
        <v>40</v>
      </c>
      <c r="C35" s="34" t="s">
        <v>41</v>
      </c>
      <c r="D35" s="24" t="s">
        <v>26</v>
      </c>
      <c r="E35" s="35">
        <v>2</v>
      </c>
      <c r="F35" s="36">
        <v>98.76</v>
      </c>
      <c r="G35" s="36">
        <v>74.88</v>
      </c>
      <c r="H35" s="37"/>
      <c r="I35" s="37"/>
      <c r="J35" s="37"/>
      <c r="K35" s="37">
        <v>198</v>
      </c>
      <c r="L35" s="37">
        <v>150</v>
      </c>
      <c r="M35" s="37"/>
      <c r="N35" s="37"/>
      <c r="O35" s="37">
        <v>6</v>
      </c>
      <c r="P35" s="37">
        <v>12</v>
      </c>
      <c r="Q35" s="37"/>
    </row>
    <row r="36" spans="1:17" ht="24" x14ac:dyDescent="0.25">
      <c r="A36" s="22">
        <v>9</v>
      </c>
      <c r="B36" s="33" t="s">
        <v>42</v>
      </c>
      <c r="C36" s="34" t="s">
        <v>43</v>
      </c>
      <c r="D36" s="24" t="s">
        <v>44</v>
      </c>
      <c r="E36" s="35">
        <v>1</v>
      </c>
      <c r="F36" s="36">
        <v>85.55</v>
      </c>
      <c r="G36" s="36">
        <v>27.1</v>
      </c>
      <c r="H36" s="36">
        <v>42.92</v>
      </c>
      <c r="I36" s="36">
        <v>5.31</v>
      </c>
      <c r="J36" s="37"/>
      <c r="K36" s="37">
        <v>86</v>
      </c>
      <c r="L36" s="37">
        <v>27</v>
      </c>
      <c r="M36" s="37">
        <v>43</v>
      </c>
      <c r="N36" s="37">
        <v>5</v>
      </c>
      <c r="O36" s="37">
        <v>2</v>
      </c>
      <c r="P36" s="37">
        <v>2</v>
      </c>
      <c r="Q36" s="37"/>
    </row>
    <row r="37" spans="1:17" ht="24" x14ac:dyDescent="0.25">
      <c r="A37" s="22">
        <v>10</v>
      </c>
      <c r="B37" s="33" t="s">
        <v>45</v>
      </c>
      <c r="C37" s="34" t="s">
        <v>46</v>
      </c>
      <c r="D37" s="24" t="s">
        <v>26</v>
      </c>
      <c r="E37" s="35">
        <v>1</v>
      </c>
      <c r="F37" s="36">
        <v>58.16</v>
      </c>
      <c r="G37" s="36">
        <v>48.04</v>
      </c>
      <c r="H37" s="37"/>
      <c r="I37" s="37"/>
      <c r="J37" s="37"/>
      <c r="K37" s="37">
        <v>58</v>
      </c>
      <c r="L37" s="37">
        <v>48</v>
      </c>
      <c r="M37" s="37"/>
      <c r="N37" s="37"/>
      <c r="O37" s="37">
        <v>4</v>
      </c>
      <c r="P37" s="37">
        <v>4</v>
      </c>
      <c r="Q37" s="37"/>
    </row>
    <row r="38" spans="1:17" ht="49.8" x14ac:dyDescent="0.25">
      <c r="A38" s="22">
        <v>11</v>
      </c>
      <c r="B38" s="33" t="s">
        <v>47</v>
      </c>
      <c r="C38" s="34" t="s">
        <v>49</v>
      </c>
      <c r="D38" s="24" t="s">
        <v>48</v>
      </c>
      <c r="E38" s="35">
        <v>2</v>
      </c>
      <c r="F38" s="36">
        <v>311.39999999999998</v>
      </c>
      <c r="G38" s="36">
        <v>218.44</v>
      </c>
      <c r="H38" s="36">
        <v>38.75</v>
      </c>
      <c r="I38" s="36">
        <v>0.17</v>
      </c>
      <c r="J38" s="37"/>
      <c r="K38" s="37">
        <v>623</v>
      </c>
      <c r="L38" s="37">
        <v>437</v>
      </c>
      <c r="M38" s="37">
        <v>78</v>
      </c>
      <c r="N38" s="37"/>
      <c r="O38" s="37">
        <v>16.29</v>
      </c>
      <c r="P38" s="37">
        <v>32.58</v>
      </c>
      <c r="Q38" s="37"/>
    </row>
    <row r="39" spans="1:17" ht="24" x14ac:dyDescent="0.25">
      <c r="A39" s="22">
        <v>12</v>
      </c>
      <c r="B39" s="33" t="s">
        <v>50</v>
      </c>
      <c r="C39" s="34" t="s">
        <v>51</v>
      </c>
      <c r="D39" s="24" t="s">
        <v>48</v>
      </c>
      <c r="E39" s="35">
        <v>3.2</v>
      </c>
      <c r="F39" s="36">
        <v>189.23</v>
      </c>
      <c r="G39" s="36">
        <v>46.64</v>
      </c>
      <c r="H39" s="36">
        <v>56.09</v>
      </c>
      <c r="I39" s="36">
        <v>24.55</v>
      </c>
      <c r="J39" s="37"/>
      <c r="K39" s="37">
        <v>606</v>
      </c>
      <c r="L39" s="37">
        <v>149</v>
      </c>
      <c r="M39" s="37">
        <v>179</v>
      </c>
      <c r="N39" s="37">
        <v>79</v>
      </c>
      <c r="O39" s="37">
        <v>3.52</v>
      </c>
      <c r="P39" s="37">
        <v>11.26</v>
      </c>
      <c r="Q39" s="37"/>
    </row>
    <row r="40" spans="1:17" ht="24" x14ac:dyDescent="0.25">
      <c r="A40" s="22">
        <v>13</v>
      </c>
      <c r="B40" s="33" t="s">
        <v>52</v>
      </c>
      <c r="C40" s="34" t="s">
        <v>53</v>
      </c>
      <c r="D40" s="24" t="s">
        <v>26</v>
      </c>
      <c r="E40" s="35">
        <v>25</v>
      </c>
      <c r="F40" s="36">
        <v>8.41</v>
      </c>
      <c r="G40" s="36">
        <v>7.26</v>
      </c>
      <c r="H40" s="37"/>
      <c r="I40" s="37"/>
      <c r="J40" s="37"/>
      <c r="K40" s="37">
        <v>210</v>
      </c>
      <c r="L40" s="37">
        <v>182</v>
      </c>
      <c r="M40" s="37"/>
      <c r="N40" s="37"/>
      <c r="O40" s="37">
        <v>0.52</v>
      </c>
      <c r="P40" s="37">
        <v>13</v>
      </c>
      <c r="Q40" s="37"/>
    </row>
    <row r="41" spans="1:17" ht="24" x14ac:dyDescent="0.25">
      <c r="A41" s="22">
        <v>14</v>
      </c>
      <c r="B41" s="33" t="s">
        <v>50</v>
      </c>
      <c r="C41" s="34" t="s">
        <v>54</v>
      </c>
      <c r="D41" s="24" t="s">
        <v>48</v>
      </c>
      <c r="E41" s="35">
        <v>0.2</v>
      </c>
      <c r="F41" s="36">
        <v>189.23</v>
      </c>
      <c r="G41" s="36">
        <v>46.64</v>
      </c>
      <c r="H41" s="36">
        <v>56.09</v>
      </c>
      <c r="I41" s="36">
        <v>24.55</v>
      </c>
      <c r="J41" s="37"/>
      <c r="K41" s="37">
        <v>38</v>
      </c>
      <c r="L41" s="37">
        <v>9</v>
      </c>
      <c r="M41" s="37">
        <v>11</v>
      </c>
      <c r="N41" s="37">
        <v>5</v>
      </c>
      <c r="O41" s="37">
        <v>3.52</v>
      </c>
      <c r="P41" s="37">
        <v>0.7</v>
      </c>
      <c r="Q41" s="37"/>
    </row>
    <row r="42" spans="1:17" ht="24" x14ac:dyDescent="0.25">
      <c r="A42" s="22">
        <v>15</v>
      </c>
      <c r="B42" s="33" t="s">
        <v>33</v>
      </c>
      <c r="C42" s="34" t="s">
        <v>55</v>
      </c>
      <c r="D42" s="24" t="s">
        <v>35</v>
      </c>
      <c r="E42" s="35">
        <v>1.6</v>
      </c>
      <c r="F42" s="36">
        <v>1837.57</v>
      </c>
      <c r="G42" s="36">
        <v>474.14</v>
      </c>
      <c r="H42" s="36">
        <v>129.78</v>
      </c>
      <c r="I42" s="36">
        <v>23.9</v>
      </c>
      <c r="J42" s="37"/>
      <c r="K42" s="37">
        <v>2940</v>
      </c>
      <c r="L42" s="37">
        <v>759</v>
      </c>
      <c r="M42" s="37">
        <v>208</v>
      </c>
      <c r="N42" s="37">
        <v>38</v>
      </c>
      <c r="O42" s="37">
        <v>37.1</v>
      </c>
      <c r="P42" s="37">
        <v>59.36</v>
      </c>
      <c r="Q42" s="37"/>
    </row>
    <row r="43" spans="1:17" ht="34.200000000000003" x14ac:dyDescent="0.25">
      <c r="A43" s="22">
        <v>16</v>
      </c>
      <c r="B43" s="33" t="s">
        <v>56</v>
      </c>
      <c r="C43" s="34" t="s">
        <v>57</v>
      </c>
      <c r="D43" s="24" t="s">
        <v>58</v>
      </c>
      <c r="E43" s="35">
        <v>8</v>
      </c>
      <c r="F43" s="36">
        <v>123.42</v>
      </c>
      <c r="G43" s="36">
        <v>108.4</v>
      </c>
      <c r="H43" s="37"/>
      <c r="I43" s="37"/>
      <c r="J43" s="37"/>
      <c r="K43" s="37">
        <v>987</v>
      </c>
      <c r="L43" s="37">
        <v>867</v>
      </c>
      <c r="M43" s="37"/>
      <c r="N43" s="37"/>
      <c r="O43" s="37">
        <v>8</v>
      </c>
      <c r="P43" s="37">
        <v>64</v>
      </c>
      <c r="Q43" s="37"/>
    </row>
    <row r="44" spans="1:17" ht="34.200000000000003" x14ac:dyDescent="0.25">
      <c r="A44" s="22">
        <v>17</v>
      </c>
      <c r="B44" s="33" t="s">
        <v>59</v>
      </c>
      <c r="C44" s="34" t="s">
        <v>60</v>
      </c>
      <c r="D44" s="24" t="s">
        <v>61</v>
      </c>
      <c r="E44" s="35">
        <v>0.04</v>
      </c>
      <c r="F44" s="36">
        <v>555</v>
      </c>
      <c r="G44" s="36">
        <v>555</v>
      </c>
      <c r="H44" s="37"/>
      <c r="I44" s="37"/>
      <c r="J44" s="37"/>
      <c r="K44" s="37">
        <v>22</v>
      </c>
      <c r="L44" s="37">
        <v>22</v>
      </c>
      <c r="M44" s="37"/>
      <c r="N44" s="37"/>
      <c r="O44" s="37">
        <v>50.5</v>
      </c>
      <c r="P44" s="37">
        <v>2.02</v>
      </c>
      <c r="Q44" s="37"/>
    </row>
    <row r="45" spans="1:17" ht="34.200000000000003" x14ac:dyDescent="0.25">
      <c r="A45" s="22">
        <v>18</v>
      </c>
      <c r="B45" s="33" t="s">
        <v>62</v>
      </c>
      <c r="C45" s="34" t="s">
        <v>63</v>
      </c>
      <c r="D45" s="24" t="s">
        <v>61</v>
      </c>
      <c r="E45" s="35">
        <v>0.04</v>
      </c>
      <c r="F45" s="36">
        <v>1343.1</v>
      </c>
      <c r="G45" s="36">
        <v>944.71</v>
      </c>
      <c r="H45" s="36">
        <v>2.02</v>
      </c>
      <c r="I45" s="36">
        <v>0.78</v>
      </c>
      <c r="J45" s="37"/>
      <c r="K45" s="37">
        <v>54</v>
      </c>
      <c r="L45" s="37">
        <v>38</v>
      </c>
      <c r="M45" s="37"/>
      <c r="N45" s="37"/>
      <c r="O45" s="37">
        <v>78.66</v>
      </c>
      <c r="P45" s="37">
        <v>3.15</v>
      </c>
      <c r="Q45" s="37"/>
    </row>
    <row r="46" spans="1:17" x14ac:dyDescent="0.25">
      <c r="A46" s="66" t="s">
        <v>64</v>
      </c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</row>
    <row r="47" spans="1:17" ht="24" x14ac:dyDescent="0.25">
      <c r="A47" s="22">
        <v>19</v>
      </c>
      <c r="B47" s="33" t="s">
        <v>72</v>
      </c>
      <c r="C47" s="34" t="s">
        <v>65</v>
      </c>
      <c r="D47" s="24" t="s">
        <v>66</v>
      </c>
      <c r="E47" s="35">
        <v>9</v>
      </c>
      <c r="F47" s="37"/>
      <c r="G47" s="37"/>
      <c r="H47" s="37"/>
      <c r="I47" s="37"/>
      <c r="J47" s="37">
        <v>1074</v>
      </c>
      <c r="K47" s="37">
        <v>1074</v>
      </c>
      <c r="L47" s="37"/>
      <c r="M47" s="37"/>
      <c r="N47" s="37"/>
      <c r="O47" s="37"/>
      <c r="P47" s="37"/>
      <c r="Q47" s="37"/>
    </row>
    <row r="48" spans="1:17" ht="24" x14ac:dyDescent="0.25">
      <c r="A48" s="22">
        <v>20</v>
      </c>
      <c r="B48" s="33" t="s">
        <v>72</v>
      </c>
      <c r="C48" s="34" t="s">
        <v>67</v>
      </c>
      <c r="D48" s="24" t="s">
        <v>66</v>
      </c>
      <c r="E48" s="35">
        <v>1</v>
      </c>
      <c r="F48" s="37"/>
      <c r="G48" s="37"/>
      <c r="H48" s="37"/>
      <c r="I48" s="37"/>
      <c r="J48" s="37">
        <v>233</v>
      </c>
      <c r="K48" s="37">
        <v>233</v>
      </c>
      <c r="L48" s="37"/>
      <c r="M48" s="37"/>
      <c r="N48" s="37"/>
      <c r="O48" s="37"/>
      <c r="P48" s="37"/>
      <c r="Q48" s="37"/>
    </row>
    <row r="49" spans="1:17" ht="24" x14ac:dyDescent="0.25">
      <c r="A49" s="22">
        <v>21</v>
      </c>
      <c r="B49" s="33" t="s">
        <v>72</v>
      </c>
      <c r="C49" s="34" t="s">
        <v>68</v>
      </c>
      <c r="D49" s="24" t="s">
        <v>66</v>
      </c>
      <c r="E49" s="38">
        <v>13</v>
      </c>
      <c r="F49" s="36">
        <v>31.64</v>
      </c>
      <c r="G49" s="37"/>
      <c r="H49" s="37"/>
      <c r="I49" s="37"/>
      <c r="J49" s="37"/>
      <c r="K49" s="37">
        <v>411</v>
      </c>
      <c r="L49" s="37"/>
      <c r="M49" s="37"/>
      <c r="N49" s="37"/>
      <c r="O49" s="37"/>
      <c r="P49" s="37"/>
      <c r="Q49" s="37"/>
    </row>
    <row r="50" spans="1:17" ht="24" x14ac:dyDescent="0.25">
      <c r="A50" s="22">
        <v>22</v>
      </c>
      <c r="B50" s="33" t="s">
        <v>72</v>
      </c>
      <c r="C50" s="34" t="s">
        <v>69</v>
      </c>
      <c r="D50" s="24" t="s">
        <v>66</v>
      </c>
      <c r="E50" s="38">
        <v>5</v>
      </c>
      <c r="F50" s="37"/>
      <c r="G50" s="37"/>
      <c r="H50" s="37"/>
      <c r="I50" s="37"/>
      <c r="J50" s="37">
        <v>7898</v>
      </c>
      <c r="K50" s="37">
        <v>7898</v>
      </c>
      <c r="L50" s="37"/>
      <c r="M50" s="37"/>
      <c r="N50" s="37"/>
      <c r="O50" s="37"/>
      <c r="P50" s="37"/>
      <c r="Q50" s="37"/>
    </row>
    <row r="51" spans="1:17" ht="24" x14ac:dyDescent="0.25">
      <c r="A51" s="22">
        <v>23</v>
      </c>
      <c r="B51" s="33" t="s">
        <v>72</v>
      </c>
      <c r="C51" s="34" t="s">
        <v>70</v>
      </c>
      <c r="D51" s="24" t="s">
        <v>71</v>
      </c>
      <c r="E51" s="35">
        <v>30</v>
      </c>
      <c r="F51" s="36">
        <v>104.4</v>
      </c>
      <c r="G51" s="37"/>
      <c r="H51" s="37"/>
      <c r="I51" s="37"/>
      <c r="J51" s="37"/>
      <c r="K51" s="37">
        <v>3132</v>
      </c>
      <c r="L51" s="37"/>
      <c r="M51" s="37"/>
      <c r="N51" s="37"/>
      <c r="O51" s="37"/>
      <c r="P51" s="37"/>
      <c r="Q51" s="37"/>
    </row>
    <row r="52" spans="1:17" ht="24" x14ac:dyDescent="0.25">
      <c r="A52" s="22">
        <v>24</v>
      </c>
      <c r="B52" s="33" t="s">
        <v>72</v>
      </c>
      <c r="C52" s="34" t="s">
        <v>73</v>
      </c>
      <c r="D52" s="24" t="s">
        <v>66</v>
      </c>
      <c r="E52" s="38">
        <v>5</v>
      </c>
      <c r="F52" s="36">
        <v>19.559999999999999</v>
      </c>
      <c r="G52" s="37"/>
      <c r="H52" s="37"/>
      <c r="I52" s="37"/>
      <c r="J52" s="37"/>
      <c r="K52" s="37">
        <v>98</v>
      </c>
      <c r="L52" s="37"/>
      <c r="M52" s="37"/>
      <c r="N52" s="37"/>
      <c r="O52" s="37"/>
      <c r="P52" s="37"/>
      <c r="Q52" s="37"/>
    </row>
    <row r="53" spans="1:17" ht="24" x14ac:dyDescent="0.25">
      <c r="A53" s="22">
        <v>25</v>
      </c>
      <c r="B53" s="33" t="s">
        <v>72</v>
      </c>
      <c r="C53" s="34" t="s">
        <v>74</v>
      </c>
      <c r="D53" s="24" t="s">
        <v>66</v>
      </c>
      <c r="E53" s="38">
        <v>5</v>
      </c>
      <c r="F53" s="36">
        <v>117.34</v>
      </c>
      <c r="G53" s="37"/>
      <c r="H53" s="37"/>
      <c r="I53" s="37"/>
      <c r="J53" s="37"/>
      <c r="K53" s="37">
        <v>587</v>
      </c>
      <c r="L53" s="37"/>
      <c r="M53" s="37"/>
      <c r="N53" s="37"/>
      <c r="O53" s="37"/>
      <c r="P53" s="37"/>
      <c r="Q53" s="37"/>
    </row>
    <row r="54" spans="1:17" ht="24" x14ac:dyDescent="0.25">
      <c r="A54" s="22">
        <v>26</v>
      </c>
      <c r="B54" s="33" t="s">
        <v>72</v>
      </c>
      <c r="C54" s="34" t="s">
        <v>75</v>
      </c>
      <c r="D54" s="24" t="s">
        <v>66</v>
      </c>
      <c r="E54" s="38">
        <v>15</v>
      </c>
      <c r="F54" s="36">
        <v>29.08</v>
      </c>
      <c r="G54" s="37"/>
      <c r="H54" s="37"/>
      <c r="I54" s="37"/>
      <c r="J54" s="37"/>
      <c r="K54" s="37">
        <v>436</v>
      </c>
      <c r="L54" s="37"/>
      <c r="M54" s="37"/>
      <c r="N54" s="37"/>
      <c r="O54" s="37"/>
      <c r="P54" s="37"/>
      <c r="Q54" s="37"/>
    </row>
    <row r="55" spans="1:17" ht="24" x14ac:dyDescent="0.25">
      <c r="A55" s="22">
        <v>27</v>
      </c>
      <c r="B55" s="33" t="s">
        <v>72</v>
      </c>
      <c r="C55" s="34" t="s">
        <v>76</v>
      </c>
      <c r="D55" s="24" t="s">
        <v>66</v>
      </c>
      <c r="E55" s="35">
        <v>2</v>
      </c>
      <c r="F55" s="36">
        <v>52.04</v>
      </c>
      <c r="G55" s="37"/>
      <c r="H55" s="37"/>
      <c r="I55" s="37"/>
      <c r="J55" s="37"/>
      <c r="K55" s="37">
        <v>104</v>
      </c>
      <c r="L55" s="37"/>
      <c r="M55" s="37"/>
      <c r="N55" s="37"/>
      <c r="O55" s="37"/>
      <c r="P55" s="37"/>
      <c r="Q55" s="37"/>
    </row>
    <row r="56" spans="1:17" ht="24" x14ac:dyDescent="0.25">
      <c r="A56" s="22">
        <v>28</v>
      </c>
      <c r="B56" s="33" t="s">
        <v>72</v>
      </c>
      <c r="C56" s="34" t="s">
        <v>77</v>
      </c>
      <c r="D56" s="24" t="s">
        <v>71</v>
      </c>
      <c r="E56" s="35">
        <v>140</v>
      </c>
      <c r="F56" s="36">
        <v>2.41</v>
      </c>
      <c r="G56" s="37"/>
      <c r="H56" s="37"/>
      <c r="I56" s="37"/>
      <c r="J56" s="37"/>
      <c r="K56" s="37">
        <v>337</v>
      </c>
      <c r="L56" s="37"/>
      <c r="M56" s="37"/>
      <c r="N56" s="37"/>
      <c r="O56" s="37"/>
      <c r="P56" s="37"/>
      <c r="Q56" s="37"/>
    </row>
    <row r="57" spans="1:17" ht="24" x14ac:dyDescent="0.25">
      <c r="A57" s="22">
        <v>29</v>
      </c>
      <c r="B57" s="33" t="s">
        <v>72</v>
      </c>
      <c r="C57" s="34" t="s">
        <v>78</v>
      </c>
      <c r="D57" s="24" t="s">
        <v>71</v>
      </c>
      <c r="E57" s="35">
        <v>60</v>
      </c>
      <c r="F57" s="36">
        <v>4.87</v>
      </c>
      <c r="G57" s="37"/>
      <c r="H57" s="37"/>
      <c r="I57" s="37"/>
      <c r="J57" s="37"/>
      <c r="K57" s="37">
        <v>292</v>
      </c>
      <c r="L57" s="37"/>
      <c r="M57" s="37"/>
      <c r="N57" s="37"/>
      <c r="O57" s="37"/>
      <c r="P57" s="37"/>
      <c r="Q57" s="37"/>
    </row>
    <row r="58" spans="1:17" ht="22.8" x14ac:dyDescent="0.25">
      <c r="A58" s="22">
        <v>30</v>
      </c>
      <c r="B58" s="33" t="s">
        <v>79</v>
      </c>
      <c r="C58" s="34" t="s">
        <v>80</v>
      </c>
      <c r="D58" s="24" t="s">
        <v>81</v>
      </c>
      <c r="E58" s="35">
        <v>1</v>
      </c>
      <c r="F58" s="36">
        <v>55.3</v>
      </c>
      <c r="G58" s="37"/>
      <c r="H58" s="37"/>
      <c r="I58" s="37"/>
      <c r="J58" s="37"/>
      <c r="K58" s="37">
        <v>55</v>
      </c>
      <c r="L58" s="37"/>
      <c r="M58" s="37"/>
      <c r="N58" s="37"/>
      <c r="O58" s="37"/>
      <c r="P58" s="37"/>
      <c r="Q58" s="37"/>
    </row>
    <row r="59" spans="1:17" ht="34.200000000000003" x14ac:dyDescent="0.25">
      <c r="A59" s="22">
        <v>31</v>
      </c>
      <c r="B59" s="33" t="s">
        <v>72</v>
      </c>
      <c r="C59" s="34" t="s">
        <v>82</v>
      </c>
      <c r="D59" s="24" t="s">
        <v>66</v>
      </c>
      <c r="E59" s="35">
        <v>1</v>
      </c>
      <c r="F59" s="36">
        <v>19.75</v>
      </c>
      <c r="G59" s="37"/>
      <c r="H59" s="37"/>
      <c r="I59" s="37"/>
      <c r="J59" s="37"/>
      <c r="K59" s="37">
        <v>20</v>
      </c>
      <c r="L59" s="37"/>
      <c r="M59" s="37"/>
      <c r="N59" s="37"/>
      <c r="O59" s="37"/>
      <c r="P59" s="37"/>
      <c r="Q59" s="37"/>
    </row>
    <row r="60" spans="1:17" ht="24" x14ac:dyDescent="0.25">
      <c r="A60" s="22">
        <v>32</v>
      </c>
      <c r="B60" s="33" t="s">
        <v>72</v>
      </c>
      <c r="C60" s="34" t="s">
        <v>83</v>
      </c>
      <c r="D60" s="24" t="s">
        <v>84</v>
      </c>
      <c r="E60" s="38">
        <v>5.1000000000000004E-3</v>
      </c>
      <c r="F60" s="36">
        <v>7683.83</v>
      </c>
      <c r="G60" s="37"/>
      <c r="H60" s="37"/>
      <c r="I60" s="37"/>
      <c r="J60" s="37"/>
      <c r="K60" s="37">
        <v>39</v>
      </c>
      <c r="L60" s="37"/>
      <c r="M60" s="37"/>
      <c r="N60" s="37"/>
      <c r="O60" s="37"/>
      <c r="P60" s="37"/>
      <c r="Q60" s="37"/>
    </row>
    <row r="61" spans="1:17" ht="26.4" customHeight="1" x14ac:dyDescent="0.25">
      <c r="A61" s="22">
        <v>33</v>
      </c>
      <c r="B61" s="33" t="s">
        <v>72</v>
      </c>
      <c r="C61" s="34" t="s">
        <v>85</v>
      </c>
      <c r="D61" s="24" t="s">
        <v>84</v>
      </c>
      <c r="E61" s="38">
        <v>0.32129999999999997</v>
      </c>
      <c r="F61" s="36">
        <v>3422.43</v>
      </c>
      <c r="G61" s="37"/>
      <c r="H61" s="37"/>
      <c r="I61" s="37"/>
      <c r="J61" s="37"/>
      <c r="K61" s="37">
        <v>1100</v>
      </c>
      <c r="L61" s="37"/>
      <c r="M61" s="37"/>
      <c r="N61" s="37"/>
      <c r="O61" s="37"/>
      <c r="P61" s="37"/>
      <c r="Q61" s="37"/>
    </row>
    <row r="62" spans="1:17" ht="45.6" x14ac:dyDescent="0.25">
      <c r="A62" s="22">
        <v>34</v>
      </c>
      <c r="B62" s="33" t="s">
        <v>86</v>
      </c>
      <c r="C62" s="34" t="s">
        <v>87</v>
      </c>
      <c r="D62" s="24" t="s">
        <v>84</v>
      </c>
      <c r="E62" s="38">
        <v>0.18360000000000001</v>
      </c>
      <c r="F62" s="36">
        <v>14561</v>
      </c>
      <c r="G62" s="37"/>
      <c r="H62" s="37"/>
      <c r="I62" s="37"/>
      <c r="J62" s="37"/>
      <c r="K62" s="37">
        <v>2673</v>
      </c>
      <c r="L62" s="37"/>
      <c r="M62" s="37"/>
      <c r="N62" s="37"/>
      <c r="O62" s="37"/>
      <c r="P62" s="37"/>
      <c r="Q62" s="37"/>
    </row>
    <row r="63" spans="1:17" x14ac:dyDescent="0.25">
      <c r="A63" s="22">
        <v>35</v>
      </c>
      <c r="B63" s="33" t="s">
        <v>88</v>
      </c>
      <c r="C63" s="34" t="s">
        <v>89</v>
      </c>
      <c r="D63" s="24" t="s">
        <v>81</v>
      </c>
      <c r="E63" s="35">
        <v>29</v>
      </c>
      <c r="F63" s="36">
        <v>1.19</v>
      </c>
      <c r="G63" s="37"/>
      <c r="H63" s="37"/>
      <c r="I63" s="37"/>
      <c r="J63" s="37"/>
      <c r="K63" s="37">
        <v>35</v>
      </c>
      <c r="L63" s="37"/>
      <c r="M63" s="37"/>
      <c r="N63" s="37"/>
      <c r="O63" s="37"/>
      <c r="P63" s="37"/>
      <c r="Q63" s="37"/>
    </row>
    <row r="64" spans="1:17" x14ac:dyDescent="0.25">
      <c r="A64" s="66" t="s">
        <v>90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</row>
    <row r="65" spans="1:17" ht="63" x14ac:dyDescent="0.25">
      <c r="A65" s="22">
        <v>36</v>
      </c>
      <c r="B65" s="33" t="s">
        <v>91</v>
      </c>
      <c r="C65" s="34" t="s">
        <v>93</v>
      </c>
      <c r="D65" s="24" t="s">
        <v>92</v>
      </c>
      <c r="E65" s="38">
        <v>25</v>
      </c>
      <c r="F65" s="36">
        <v>27.19</v>
      </c>
      <c r="G65" s="36">
        <v>27.19</v>
      </c>
      <c r="H65" s="37"/>
      <c r="I65" s="37"/>
      <c r="J65" s="37"/>
      <c r="K65" s="37">
        <v>680</v>
      </c>
      <c r="L65" s="37">
        <v>680</v>
      </c>
      <c r="M65" s="37"/>
      <c r="N65" s="37"/>
      <c r="O65" s="37">
        <v>1.65</v>
      </c>
      <c r="P65" s="37">
        <v>41.25</v>
      </c>
      <c r="Q65" s="37"/>
    </row>
    <row r="66" spans="1:17" ht="34.200000000000003" x14ac:dyDescent="0.25">
      <c r="A66" s="22">
        <v>37</v>
      </c>
      <c r="B66" s="33" t="s">
        <v>94</v>
      </c>
      <c r="C66" s="34" t="s">
        <v>95</v>
      </c>
      <c r="D66" s="24" t="s">
        <v>96</v>
      </c>
      <c r="E66" s="35">
        <v>2</v>
      </c>
      <c r="F66" s="36">
        <v>95.38</v>
      </c>
      <c r="G66" s="36">
        <v>95.38</v>
      </c>
      <c r="H66" s="37"/>
      <c r="I66" s="37"/>
      <c r="J66" s="37"/>
      <c r="K66" s="37">
        <v>191</v>
      </c>
      <c r="L66" s="37">
        <v>191</v>
      </c>
      <c r="M66" s="37"/>
      <c r="N66" s="37"/>
      <c r="O66" s="37">
        <v>6</v>
      </c>
      <c r="P66" s="37">
        <v>12</v>
      </c>
      <c r="Q66" s="37"/>
    </row>
    <row r="67" spans="1:17" ht="34.200000000000003" x14ac:dyDescent="0.25">
      <c r="A67" s="22">
        <v>38</v>
      </c>
      <c r="B67" s="33" t="s">
        <v>97</v>
      </c>
      <c r="C67" s="34" t="s">
        <v>98</v>
      </c>
      <c r="D67" s="24" t="s">
        <v>99</v>
      </c>
      <c r="E67" s="35">
        <v>1</v>
      </c>
      <c r="F67" s="36">
        <v>366.98</v>
      </c>
      <c r="G67" s="36">
        <v>366.98</v>
      </c>
      <c r="H67" s="37"/>
      <c r="I67" s="37"/>
      <c r="J67" s="37"/>
      <c r="K67" s="37">
        <v>367</v>
      </c>
      <c r="L67" s="37">
        <v>367</v>
      </c>
      <c r="M67" s="37"/>
      <c r="N67" s="37"/>
      <c r="O67" s="37">
        <v>17.600000000000001</v>
      </c>
      <c r="P67" s="37">
        <v>17.600000000000001</v>
      </c>
      <c r="Q67" s="37"/>
    </row>
    <row r="68" spans="1:17" x14ac:dyDescent="0.25">
      <c r="A68" s="63" t="s">
        <v>100</v>
      </c>
      <c r="B68" s="64"/>
      <c r="C68" s="64"/>
      <c r="D68" s="64"/>
      <c r="E68" s="64"/>
      <c r="F68" s="64"/>
      <c r="G68" s="64"/>
      <c r="H68" s="64"/>
      <c r="I68" s="64"/>
      <c r="J68" s="64"/>
      <c r="K68" s="36">
        <v>27889</v>
      </c>
      <c r="L68" s="36">
        <v>5580</v>
      </c>
      <c r="M68" s="36">
        <v>575</v>
      </c>
      <c r="N68" s="36">
        <v>134</v>
      </c>
      <c r="O68" s="37"/>
      <c r="P68" s="36">
        <v>398.13</v>
      </c>
      <c r="Q68" s="37"/>
    </row>
    <row r="69" spans="1:17" x14ac:dyDescent="0.25">
      <c r="A69" s="63" t="s">
        <v>101</v>
      </c>
      <c r="B69" s="64"/>
      <c r="C69" s="64"/>
      <c r="D69" s="64"/>
      <c r="E69" s="64"/>
      <c r="F69" s="64"/>
      <c r="G69" s="64"/>
      <c r="H69" s="64"/>
      <c r="I69" s="64"/>
      <c r="J69" s="64"/>
      <c r="K69" s="36">
        <v>30188</v>
      </c>
      <c r="L69" s="36">
        <v>7280</v>
      </c>
      <c r="M69" s="36">
        <v>784</v>
      </c>
      <c r="N69" s="36">
        <v>189</v>
      </c>
      <c r="O69" s="37"/>
      <c r="P69" s="36">
        <v>505.2</v>
      </c>
      <c r="Q69" s="37"/>
    </row>
    <row r="70" spans="1:17" x14ac:dyDescent="0.25">
      <c r="A70" s="63" t="s">
        <v>102</v>
      </c>
      <c r="B70" s="64"/>
      <c r="C70" s="64"/>
      <c r="D70" s="64"/>
      <c r="E70" s="64"/>
      <c r="F70" s="64"/>
      <c r="G70" s="64"/>
      <c r="H70" s="64"/>
      <c r="I70" s="64"/>
      <c r="J70" s="64"/>
      <c r="K70" s="37"/>
      <c r="L70" s="37"/>
      <c r="M70" s="37"/>
      <c r="N70" s="37"/>
      <c r="O70" s="37"/>
      <c r="P70" s="37"/>
      <c r="Q70" s="37"/>
    </row>
    <row r="71" spans="1:17" x14ac:dyDescent="0.25">
      <c r="A71" s="63" t="s">
        <v>103</v>
      </c>
      <c r="B71" s="64"/>
      <c r="C71" s="64"/>
      <c r="D71" s="64"/>
      <c r="E71" s="64"/>
      <c r="F71" s="64"/>
      <c r="G71" s="64"/>
      <c r="H71" s="64"/>
      <c r="I71" s="64"/>
      <c r="J71" s="64"/>
      <c r="K71" s="36">
        <v>246</v>
      </c>
      <c r="L71" s="36">
        <v>240</v>
      </c>
      <c r="M71" s="36">
        <v>6</v>
      </c>
      <c r="N71" s="36">
        <v>6</v>
      </c>
      <c r="O71" s="37"/>
      <c r="P71" s="37"/>
      <c r="Q71" s="37"/>
    </row>
    <row r="72" spans="1:17" x14ac:dyDescent="0.25">
      <c r="A72" s="63" t="s">
        <v>104</v>
      </c>
      <c r="B72" s="64"/>
      <c r="C72" s="64"/>
      <c r="D72" s="64"/>
      <c r="E72" s="64"/>
      <c r="F72" s="64"/>
      <c r="G72" s="64"/>
      <c r="H72" s="64"/>
      <c r="I72" s="64"/>
      <c r="J72" s="64"/>
      <c r="K72" s="36">
        <v>276</v>
      </c>
      <c r="L72" s="37"/>
      <c r="M72" s="37"/>
      <c r="N72" s="37"/>
      <c r="O72" s="37"/>
      <c r="P72" s="37"/>
      <c r="Q72" s="37"/>
    </row>
    <row r="73" spans="1:17" ht="22.8" customHeight="1" x14ac:dyDescent="0.25">
      <c r="A73" s="63" t="s">
        <v>105</v>
      </c>
      <c r="B73" s="64"/>
      <c r="C73" s="64"/>
      <c r="D73" s="64"/>
      <c r="E73" s="64"/>
      <c r="F73" s="64"/>
      <c r="G73" s="64"/>
      <c r="H73" s="64"/>
      <c r="I73" s="64"/>
      <c r="J73" s="64"/>
      <c r="K73" s="36">
        <v>114</v>
      </c>
      <c r="L73" s="37"/>
      <c r="M73" s="37"/>
      <c r="N73" s="37"/>
      <c r="O73" s="37"/>
      <c r="P73" s="37"/>
      <c r="Q73" s="37"/>
    </row>
    <row r="74" spans="1:17" ht="24" customHeight="1" x14ac:dyDescent="0.25">
      <c r="A74" s="63" t="s">
        <v>106</v>
      </c>
      <c r="B74" s="64"/>
      <c r="C74" s="64"/>
      <c r="D74" s="64"/>
      <c r="E74" s="64"/>
      <c r="F74" s="64"/>
      <c r="G74" s="64"/>
      <c r="H74" s="64"/>
      <c r="I74" s="64"/>
      <c r="J74" s="64"/>
      <c r="K74" s="36">
        <v>1766</v>
      </c>
      <c r="L74" s="36">
        <v>1563</v>
      </c>
      <c r="M74" s="36">
        <v>203</v>
      </c>
      <c r="N74" s="36">
        <v>49</v>
      </c>
      <c r="O74" s="37"/>
      <c r="P74" s="36">
        <v>112.7385</v>
      </c>
      <c r="Q74" s="37"/>
    </row>
    <row r="75" spans="1:17" ht="27.6" customHeight="1" x14ac:dyDescent="0.25">
      <c r="A75" s="63" t="s">
        <v>107</v>
      </c>
      <c r="B75" s="64"/>
      <c r="C75" s="64"/>
      <c r="D75" s="64"/>
      <c r="E75" s="64"/>
      <c r="F75" s="64"/>
      <c r="G75" s="64"/>
      <c r="H75" s="64"/>
      <c r="I75" s="64"/>
      <c r="J75" s="64"/>
      <c r="K75" s="36">
        <v>194</v>
      </c>
      <c r="L75" s="36">
        <v>194</v>
      </c>
      <c r="M75" s="37"/>
      <c r="N75" s="37"/>
      <c r="O75" s="37"/>
      <c r="P75" s="36">
        <v>10.6275</v>
      </c>
      <c r="Q75" s="37"/>
    </row>
    <row r="76" spans="1:17" ht="15" customHeight="1" x14ac:dyDescent="0.25">
      <c r="A76" s="63" t="s">
        <v>108</v>
      </c>
      <c r="B76" s="64"/>
      <c r="C76" s="64"/>
      <c r="D76" s="64"/>
      <c r="E76" s="64"/>
      <c r="F76" s="64"/>
      <c r="G76" s="64"/>
      <c r="H76" s="64"/>
      <c r="I76" s="64"/>
      <c r="J76" s="64"/>
      <c r="K76" s="36">
        <v>-297</v>
      </c>
      <c r="L76" s="36">
        <v>-297</v>
      </c>
      <c r="M76" s="37"/>
      <c r="N76" s="37"/>
      <c r="O76" s="37"/>
      <c r="P76" s="36">
        <v>-16.295999999999999</v>
      </c>
      <c r="Q76" s="37"/>
    </row>
    <row r="77" spans="1:17" x14ac:dyDescent="0.25">
      <c r="A77" s="63" t="s">
        <v>109</v>
      </c>
      <c r="B77" s="64"/>
      <c r="C77" s="64"/>
      <c r="D77" s="64"/>
      <c r="E77" s="64"/>
      <c r="F77" s="64"/>
      <c r="G77" s="64"/>
      <c r="H77" s="64"/>
      <c r="I77" s="64"/>
      <c r="J77" s="64"/>
      <c r="K77" s="36">
        <v>5997</v>
      </c>
      <c r="L77" s="37"/>
      <c r="M77" s="37"/>
      <c r="N77" s="37"/>
      <c r="O77" s="37"/>
      <c r="P77" s="37"/>
      <c r="Q77" s="37"/>
    </row>
    <row r="78" spans="1:17" x14ac:dyDescent="0.25">
      <c r="A78" s="63" t="s">
        <v>110</v>
      </c>
      <c r="B78" s="64"/>
      <c r="C78" s="64"/>
      <c r="D78" s="64"/>
      <c r="E78" s="64"/>
      <c r="F78" s="64"/>
      <c r="G78" s="64"/>
      <c r="H78" s="64"/>
      <c r="I78" s="64"/>
      <c r="J78" s="64"/>
      <c r="K78" s="36">
        <v>4308</v>
      </c>
      <c r="L78" s="37"/>
      <c r="M78" s="37"/>
      <c r="N78" s="37"/>
      <c r="O78" s="37"/>
      <c r="P78" s="37"/>
      <c r="Q78" s="37"/>
    </row>
    <row r="79" spans="1:17" x14ac:dyDescent="0.25">
      <c r="A79" s="65" t="s">
        <v>111</v>
      </c>
      <c r="B79" s="64"/>
      <c r="C79" s="64"/>
      <c r="D79" s="64"/>
      <c r="E79" s="64"/>
      <c r="F79" s="64"/>
      <c r="G79" s="64"/>
      <c r="H79" s="64"/>
      <c r="I79" s="64"/>
      <c r="J79" s="64"/>
      <c r="K79" s="37"/>
      <c r="L79" s="37"/>
      <c r="M79" s="37"/>
      <c r="N79" s="37"/>
      <c r="O79" s="37"/>
      <c r="P79" s="37"/>
      <c r="Q79" s="37"/>
    </row>
    <row r="80" spans="1:17" x14ac:dyDescent="0.25">
      <c r="A80" s="63" t="s">
        <v>112</v>
      </c>
      <c r="B80" s="64"/>
      <c r="C80" s="64"/>
      <c r="D80" s="64"/>
      <c r="E80" s="64"/>
      <c r="F80" s="64"/>
      <c r="G80" s="64"/>
      <c r="H80" s="64"/>
      <c r="I80" s="64"/>
      <c r="J80" s="64"/>
      <c r="K80" s="36">
        <v>160</v>
      </c>
      <c r="L80" s="37"/>
      <c r="M80" s="37"/>
      <c r="N80" s="37"/>
      <c r="O80" s="37"/>
      <c r="P80" s="36">
        <v>5.17</v>
      </c>
      <c r="Q80" s="37"/>
    </row>
    <row r="81" spans="1:17" x14ac:dyDescent="0.25">
      <c r="A81" s="63" t="s">
        <v>113</v>
      </c>
      <c r="B81" s="64"/>
      <c r="C81" s="64"/>
      <c r="D81" s="64"/>
      <c r="E81" s="64"/>
      <c r="F81" s="64"/>
      <c r="G81" s="64"/>
      <c r="H81" s="64"/>
      <c r="I81" s="64"/>
      <c r="J81" s="64"/>
      <c r="K81" s="36">
        <v>28303</v>
      </c>
      <c r="L81" s="37"/>
      <c r="M81" s="37"/>
      <c r="N81" s="37"/>
      <c r="O81" s="37"/>
      <c r="P81" s="36">
        <v>434.85</v>
      </c>
      <c r="Q81" s="37"/>
    </row>
    <row r="82" spans="1:17" x14ac:dyDescent="0.25">
      <c r="A82" s="63" t="s">
        <v>114</v>
      </c>
      <c r="B82" s="64"/>
      <c r="C82" s="64"/>
      <c r="D82" s="64"/>
      <c r="E82" s="64"/>
      <c r="F82" s="64"/>
      <c r="G82" s="64"/>
      <c r="H82" s="64"/>
      <c r="I82" s="64"/>
      <c r="J82" s="64"/>
      <c r="K82" s="36">
        <v>9595</v>
      </c>
      <c r="L82" s="37"/>
      <c r="M82" s="37"/>
      <c r="N82" s="37"/>
      <c r="O82" s="37"/>
      <c r="P82" s="37"/>
      <c r="Q82" s="37"/>
    </row>
    <row r="83" spans="1:17" x14ac:dyDescent="0.25">
      <c r="A83" s="63" t="s">
        <v>115</v>
      </c>
      <c r="B83" s="64"/>
      <c r="C83" s="64"/>
      <c r="D83" s="64"/>
      <c r="E83" s="64"/>
      <c r="F83" s="64"/>
      <c r="G83" s="64"/>
      <c r="H83" s="64"/>
      <c r="I83" s="64"/>
      <c r="J83" s="64"/>
      <c r="K83" s="36">
        <v>2435</v>
      </c>
      <c r="L83" s="37"/>
      <c r="M83" s="37"/>
      <c r="N83" s="37"/>
      <c r="O83" s="37"/>
      <c r="P83" s="36">
        <v>65.180000000000007</v>
      </c>
      <c r="Q83" s="37"/>
    </row>
    <row r="84" spans="1:17" x14ac:dyDescent="0.25">
      <c r="A84" s="63" t="s">
        <v>116</v>
      </c>
      <c r="B84" s="64"/>
      <c r="C84" s="64"/>
      <c r="D84" s="64"/>
      <c r="E84" s="64"/>
      <c r="F84" s="64"/>
      <c r="G84" s="64"/>
      <c r="H84" s="64"/>
      <c r="I84" s="64"/>
      <c r="J84" s="64"/>
      <c r="K84" s="36">
        <v>40493</v>
      </c>
      <c r="L84" s="37"/>
      <c r="M84" s="37"/>
      <c r="N84" s="37"/>
      <c r="O84" s="37"/>
      <c r="P84" s="36">
        <v>505.2</v>
      </c>
      <c r="Q84" s="37"/>
    </row>
    <row r="85" spans="1:17" x14ac:dyDescent="0.25">
      <c r="A85" s="63" t="s">
        <v>117</v>
      </c>
      <c r="B85" s="64"/>
      <c r="C85" s="64"/>
      <c r="D85" s="64"/>
      <c r="E85" s="64"/>
      <c r="F85" s="64"/>
      <c r="G85" s="64"/>
      <c r="H85" s="64"/>
      <c r="I85" s="64"/>
      <c r="J85" s="64"/>
      <c r="K85" s="37"/>
      <c r="L85" s="37"/>
      <c r="M85" s="37"/>
      <c r="N85" s="37"/>
      <c r="O85" s="37"/>
      <c r="P85" s="37"/>
      <c r="Q85" s="37"/>
    </row>
    <row r="86" spans="1:17" x14ac:dyDescent="0.25">
      <c r="A86" s="63" t="s">
        <v>118</v>
      </c>
      <c r="B86" s="64"/>
      <c r="C86" s="64"/>
      <c r="D86" s="64"/>
      <c r="E86" s="64"/>
      <c r="F86" s="64"/>
      <c r="G86" s="64"/>
      <c r="H86" s="64"/>
      <c r="I86" s="64"/>
      <c r="J86" s="64"/>
      <c r="K86" s="36">
        <v>12529</v>
      </c>
      <c r="L86" s="37"/>
      <c r="M86" s="37"/>
      <c r="N86" s="37"/>
      <c r="O86" s="37"/>
      <c r="P86" s="37"/>
      <c r="Q86" s="37"/>
    </row>
    <row r="87" spans="1:17" x14ac:dyDescent="0.25">
      <c r="A87" s="63" t="s">
        <v>119</v>
      </c>
      <c r="B87" s="64"/>
      <c r="C87" s="64"/>
      <c r="D87" s="64"/>
      <c r="E87" s="64"/>
      <c r="F87" s="64"/>
      <c r="G87" s="64"/>
      <c r="H87" s="64"/>
      <c r="I87" s="64"/>
      <c r="J87" s="64"/>
      <c r="K87" s="36">
        <f>784-N69</f>
        <v>595</v>
      </c>
      <c r="L87" s="37"/>
      <c r="M87" s="37"/>
      <c r="N87" s="37"/>
      <c r="O87" s="37"/>
      <c r="P87" s="37"/>
      <c r="Q87" s="37"/>
    </row>
    <row r="88" spans="1:17" x14ac:dyDescent="0.25">
      <c r="A88" s="63" t="s">
        <v>120</v>
      </c>
      <c r="B88" s="64"/>
      <c r="C88" s="64"/>
      <c r="D88" s="64"/>
      <c r="E88" s="64"/>
      <c r="F88" s="64"/>
      <c r="G88" s="64"/>
      <c r="H88" s="64"/>
      <c r="I88" s="64"/>
      <c r="J88" s="64"/>
      <c r="K88" s="36">
        <v>7469</v>
      </c>
      <c r="L88" s="37"/>
      <c r="M88" s="37"/>
      <c r="N88" s="37"/>
      <c r="O88" s="37"/>
      <c r="P88" s="37"/>
      <c r="Q88" s="37"/>
    </row>
    <row r="89" spans="1:17" x14ac:dyDescent="0.25">
      <c r="A89" s="63" t="s">
        <v>121</v>
      </c>
      <c r="B89" s="64"/>
      <c r="C89" s="64"/>
      <c r="D89" s="64"/>
      <c r="E89" s="64"/>
      <c r="F89" s="64"/>
      <c r="G89" s="64"/>
      <c r="H89" s="64"/>
      <c r="I89" s="64"/>
      <c r="J89" s="64"/>
      <c r="K89" s="36">
        <v>9595</v>
      </c>
      <c r="L89" s="37"/>
      <c r="M89" s="37"/>
      <c r="N89" s="37"/>
      <c r="O89" s="37"/>
      <c r="P89" s="37"/>
      <c r="Q89" s="37"/>
    </row>
    <row r="90" spans="1:17" x14ac:dyDescent="0.25">
      <c r="A90" s="63" t="s">
        <v>122</v>
      </c>
      <c r="B90" s="64"/>
      <c r="C90" s="64"/>
      <c r="D90" s="64"/>
      <c r="E90" s="64"/>
      <c r="F90" s="64"/>
      <c r="G90" s="64"/>
      <c r="H90" s="64"/>
      <c r="I90" s="64"/>
      <c r="J90" s="64"/>
      <c r="K90" s="36">
        <v>5997</v>
      </c>
      <c r="L90" s="37"/>
      <c r="M90" s="37"/>
      <c r="N90" s="37"/>
      <c r="O90" s="37"/>
      <c r="P90" s="37"/>
      <c r="Q90" s="37"/>
    </row>
    <row r="91" spans="1:17" x14ac:dyDescent="0.25">
      <c r="A91" s="63" t="s">
        <v>123</v>
      </c>
      <c r="B91" s="64"/>
      <c r="C91" s="64"/>
      <c r="D91" s="64"/>
      <c r="E91" s="64"/>
      <c r="F91" s="64"/>
      <c r="G91" s="64"/>
      <c r="H91" s="64"/>
      <c r="I91" s="64"/>
      <c r="J91" s="64"/>
      <c r="K91" s="36">
        <v>4308</v>
      </c>
      <c r="L91" s="37"/>
      <c r="M91" s="37"/>
      <c r="N91" s="37"/>
      <c r="O91" s="37"/>
      <c r="P91" s="37"/>
      <c r="Q91" s="37"/>
    </row>
    <row r="92" spans="1:17" x14ac:dyDescent="0.25">
      <c r="A92" s="65" t="s">
        <v>124</v>
      </c>
      <c r="B92" s="64"/>
      <c r="C92" s="64"/>
      <c r="D92" s="64"/>
      <c r="E92" s="64"/>
      <c r="F92" s="64"/>
      <c r="G92" s="64"/>
      <c r="H92" s="64"/>
      <c r="I92" s="64"/>
      <c r="J92" s="64"/>
      <c r="K92" s="39">
        <f>SUM(K86:K91)</f>
        <v>40493</v>
      </c>
      <c r="L92" s="37"/>
      <c r="M92" s="37"/>
      <c r="N92" s="37"/>
      <c r="O92" s="37"/>
      <c r="P92" s="39">
        <v>505.2</v>
      </c>
      <c r="Q92" s="37"/>
    </row>
    <row r="93" spans="1:17" x14ac:dyDescent="0.25"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</row>
    <row r="94" spans="1:17" x14ac:dyDescent="0.25">
      <c r="A94" s="54"/>
      <c r="B94" s="16" t="s">
        <v>155</v>
      </c>
      <c r="C94" s="16"/>
      <c r="D94" s="16"/>
      <c r="E94" s="16"/>
      <c r="F94" s="16"/>
      <c r="G94" s="16"/>
      <c r="H94" s="16"/>
      <c r="I94" s="16" t="s">
        <v>156</v>
      </c>
      <c r="J94" s="16"/>
      <c r="K94" s="16"/>
      <c r="L94" s="16"/>
      <c r="M94" s="16"/>
      <c r="N94" s="55"/>
      <c r="O94" s="55"/>
      <c r="P94" s="55"/>
      <c r="Q94"/>
    </row>
    <row r="95" spans="1:17" x14ac:dyDescent="0.25">
      <c r="A95" s="54"/>
      <c r="B95" s="56"/>
      <c r="C95" s="57"/>
      <c r="D95" s="58"/>
      <c r="E95" s="56"/>
      <c r="F95" s="56"/>
      <c r="G95" s="57"/>
      <c r="H95" s="52"/>
      <c r="I95" s="16" t="s">
        <v>157</v>
      </c>
      <c r="J95" s="16"/>
      <c r="K95" s="16"/>
      <c r="L95" s="16"/>
      <c r="M95" s="16"/>
      <c r="N95" s="55"/>
      <c r="O95" s="55"/>
      <c r="P95" s="55"/>
      <c r="Q95"/>
    </row>
    <row r="96" spans="1:17" x14ac:dyDescent="0.25">
      <c r="A96"/>
      <c r="B96"/>
      <c r="C96"/>
      <c r="D96"/>
      <c r="E96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</row>
    <row r="97" spans="6:17" x14ac:dyDescent="0.25"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</row>
    <row r="98" spans="6:17" x14ac:dyDescent="0.25"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</row>
    <row r="99" spans="6:17" x14ac:dyDescent="0.25"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</row>
    <row r="100" spans="6:17" x14ac:dyDescent="0.25"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</row>
    <row r="101" spans="6:17" x14ac:dyDescent="0.25"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</row>
    <row r="102" spans="6:17" x14ac:dyDescent="0.25"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</row>
    <row r="103" spans="6:17" x14ac:dyDescent="0.25"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</row>
    <row r="104" spans="6:17" x14ac:dyDescent="0.25"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</row>
    <row r="105" spans="6:17" x14ac:dyDescent="0.25"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</row>
    <row r="106" spans="6:17" x14ac:dyDescent="0.25"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</row>
    <row r="107" spans="6:17" x14ac:dyDescent="0.25"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</row>
    <row r="108" spans="6:17" x14ac:dyDescent="0.25"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</row>
    <row r="109" spans="6:17" x14ac:dyDescent="0.25"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</row>
    <row r="110" spans="6:17" x14ac:dyDescent="0.25"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</row>
    <row r="111" spans="6:17" x14ac:dyDescent="0.25"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</row>
    <row r="112" spans="6:17" x14ac:dyDescent="0.25"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</row>
    <row r="113" spans="6:17" x14ac:dyDescent="0.25"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</row>
    <row r="114" spans="6:17" x14ac:dyDescent="0.25"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6:17" x14ac:dyDescent="0.25"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6:17" x14ac:dyDescent="0.25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6:17" x14ac:dyDescent="0.25"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6:17" x14ac:dyDescent="0.25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6:17" x14ac:dyDescent="0.25"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6:17" x14ac:dyDescent="0.25"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6:17" x14ac:dyDescent="0.25"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6:17" x14ac:dyDescent="0.25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6:17" x14ac:dyDescent="0.25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6:17" x14ac:dyDescent="0.25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6:17" x14ac:dyDescent="0.25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6:17" x14ac:dyDescent="0.25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6:17" x14ac:dyDescent="0.25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6:17" x14ac:dyDescent="0.25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 x14ac:dyDescent="0.25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 x14ac:dyDescent="0.25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 x14ac:dyDescent="0.25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 x14ac:dyDescent="0.25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 x14ac:dyDescent="0.25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 x14ac:dyDescent="0.25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 x14ac:dyDescent="0.25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 x14ac:dyDescent="0.25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 x14ac:dyDescent="0.25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 x14ac:dyDescent="0.25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 x14ac:dyDescent="0.25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 x14ac:dyDescent="0.25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 x14ac:dyDescent="0.25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 x14ac:dyDescent="0.25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 x14ac:dyDescent="0.25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 x14ac:dyDescent="0.25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 x14ac:dyDescent="0.25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 x14ac:dyDescent="0.25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 x14ac:dyDescent="0.25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 x14ac:dyDescent="0.25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 x14ac:dyDescent="0.25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 x14ac:dyDescent="0.25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 x14ac:dyDescent="0.25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 x14ac:dyDescent="0.25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 x14ac:dyDescent="0.25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 x14ac:dyDescent="0.25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 x14ac:dyDescent="0.25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 x14ac:dyDescent="0.25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 x14ac:dyDescent="0.25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 x14ac:dyDescent="0.25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 x14ac:dyDescent="0.25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 x14ac:dyDescent="0.25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 x14ac:dyDescent="0.25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 x14ac:dyDescent="0.25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 x14ac:dyDescent="0.25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 x14ac:dyDescent="0.25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 x14ac:dyDescent="0.25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 x14ac:dyDescent="0.25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 x14ac:dyDescent="0.25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 x14ac:dyDescent="0.25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 x14ac:dyDescent="0.25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 x14ac:dyDescent="0.25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 x14ac:dyDescent="0.25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 x14ac:dyDescent="0.25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 x14ac:dyDescent="0.25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 x14ac:dyDescent="0.25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 x14ac:dyDescent="0.25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 x14ac:dyDescent="0.25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 x14ac:dyDescent="0.25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 x14ac:dyDescent="0.25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 x14ac:dyDescent="0.25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 x14ac:dyDescent="0.25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 x14ac:dyDescent="0.25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 x14ac:dyDescent="0.25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 x14ac:dyDescent="0.25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 x14ac:dyDescent="0.25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 x14ac:dyDescent="0.25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 x14ac:dyDescent="0.25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 x14ac:dyDescent="0.25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 x14ac:dyDescent="0.25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 x14ac:dyDescent="0.25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 x14ac:dyDescent="0.25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 x14ac:dyDescent="0.25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 x14ac:dyDescent="0.25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 x14ac:dyDescent="0.25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 x14ac:dyDescent="0.25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 x14ac:dyDescent="0.25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 x14ac:dyDescent="0.25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 x14ac:dyDescent="0.25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 x14ac:dyDescent="0.25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 x14ac:dyDescent="0.25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 x14ac:dyDescent="0.25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 x14ac:dyDescent="0.25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 x14ac:dyDescent="0.25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 x14ac:dyDescent="0.25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 x14ac:dyDescent="0.25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 x14ac:dyDescent="0.25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 x14ac:dyDescent="0.25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 x14ac:dyDescent="0.25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 x14ac:dyDescent="0.25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 x14ac:dyDescent="0.25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 x14ac:dyDescent="0.25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 x14ac:dyDescent="0.25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 x14ac:dyDescent="0.25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 x14ac:dyDescent="0.25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 x14ac:dyDescent="0.25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 x14ac:dyDescent="0.25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 x14ac:dyDescent="0.25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 x14ac:dyDescent="0.25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 x14ac:dyDescent="0.25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 x14ac:dyDescent="0.25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 x14ac:dyDescent="0.25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 x14ac:dyDescent="0.25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 x14ac:dyDescent="0.25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 x14ac:dyDescent="0.25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 x14ac:dyDescent="0.25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 x14ac:dyDescent="0.25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 x14ac:dyDescent="0.25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 x14ac:dyDescent="0.25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 x14ac:dyDescent="0.25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 x14ac:dyDescent="0.25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 x14ac:dyDescent="0.25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 x14ac:dyDescent="0.25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 x14ac:dyDescent="0.25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 x14ac:dyDescent="0.25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 x14ac:dyDescent="0.25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 x14ac:dyDescent="0.25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 x14ac:dyDescent="0.25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 x14ac:dyDescent="0.25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 x14ac:dyDescent="0.25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 x14ac:dyDescent="0.25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 x14ac:dyDescent="0.25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 x14ac:dyDescent="0.25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 x14ac:dyDescent="0.25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 x14ac:dyDescent="0.25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 x14ac:dyDescent="0.25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 x14ac:dyDescent="0.25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 x14ac:dyDescent="0.25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 x14ac:dyDescent="0.25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 x14ac:dyDescent="0.25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 x14ac:dyDescent="0.25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 x14ac:dyDescent="0.25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 x14ac:dyDescent="0.25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 x14ac:dyDescent="0.25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 x14ac:dyDescent="0.25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 x14ac:dyDescent="0.25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 x14ac:dyDescent="0.25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 x14ac:dyDescent="0.25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 x14ac:dyDescent="0.25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 x14ac:dyDescent="0.25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 x14ac:dyDescent="0.25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 x14ac:dyDescent="0.25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 x14ac:dyDescent="0.25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 x14ac:dyDescent="0.25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 x14ac:dyDescent="0.25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 x14ac:dyDescent="0.25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 x14ac:dyDescent="0.25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 x14ac:dyDescent="0.25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 x14ac:dyDescent="0.25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 x14ac:dyDescent="0.25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 x14ac:dyDescent="0.25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 x14ac:dyDescent="0.25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 x14ac:dyDescent="0.25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 x14ac:dyDescent="0.25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 x14ac:dyDescent="0.25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 x14ac:dyDescent="0.25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 x14ac:dyDescent="0.25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 x14ac:dyDescent="0.25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 x14ac:dyDescent="0.25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 x14ac:dyDescent="0.25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 x14ac:dyDescent="0.25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 x14ac:dyDescent="0.25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 x14ac:dyDescent="0.25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 x14ac:dyDescent="0.25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 x14ac:dyDescent="0.25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 x14ac:dyDescent="0.25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 x14ac:dyDescent="0.25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 x14ac:dyDescent="0.25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 x14ac:dyDescent="0.25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 x14ac:dyDescent="0.25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 x14ac:dyDescent="0.25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 x14ac:dyDescent="0.25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 x14ac:dyDescent="0.25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 x14ac:dyDescent="0.25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 x14ac:dyDescent="0.25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 x14ac:dyDescent="0.25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 x14ac:dyDescent="0.25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 x14ac:dyDescent="0.25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 x14ac:dyDescent="0.25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 x14ac:dyDescent="0.25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 x14ac:dyDescent="0.25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 x14ac:dyDescent="0.25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 x14ac:dyDescent="0.25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 x14ac:dyDescent="0.25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 x14ac:dyDescent="0.25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 x14ac:dyDescent="0.25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 x14ac:dyDescent="0.25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 x14ac:dyDescent="0.25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 x14ac:dyDescent="0.25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 x14ac:dyDescent="0.25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 x14ac:dyDescent="0.25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 x14ac:dyDescent="0.25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 x14ac:dyDescent="0.25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 x14ac:dyDescent="0.25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 x14ac:dyDescent="0.25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 x14ac:dyDescent="0.25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 x14ac:dyDescent="0.25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 x14ac:dyDescent="0.25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 x14ac:dyDescent="0.25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 x14ac:dyDescent="0.25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 x14ac:dyDescent="0.25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 x14ac:dyDescent="0.25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 x14ac:dyDescent="0.25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 x14ac:dyDescent="0.25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 x14ac:dyDescent="0.25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 x14ac:dyDescent="0.25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 x14ac:dyDescent="0.25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 x14ac:dyDescent="0.25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 x14ac:dyDescent="0.25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 x14ac:dyDescent="0.25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 x14ac:dyDescent="0.25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 x14ac:dyDescent="0.25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 x14ac:dyDescent="0.25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 x14ac:dyDescent="0.25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 x14ac:dyDescent="0.25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 x14ac:dyDescent="0.25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 x14ac:dyDescent="0.25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 x14ac:dyDescent="0.25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 x14ac:dyDescent="0.25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 x14ac:dyDescent="0.25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 x14ac:dyDescent="0.25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 x14ac:dyDescent="0.25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 x14ac:dyDescent="0.25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 x14ac:dyDescent="0.25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 x14ac:dyDescent="0.25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 x14ac:dyDescent="0.25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 x14ac:dyDescent="0.25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 x14ac:dyDescent="0.25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 x14ac:dyDescent="0.25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 x14ac:dyDescent="0.25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 x14ac:dyDescent="0.25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 x14ac:dyDescent="0.25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 x14ac:dyDescent="0.25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 x14ac:dyDescent="0.25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 x14ac:dyDescent="0.25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 x14ac:dyDescent="0.25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 x14ac:dyDescent="0.25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 x14ac:dyDescent="0.25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 x14ac:dyDescent="0.25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 x14ac:dyDescent="0.25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 x14ac:dyDescent="0.25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 x14ac:dyDescent="0.25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 x14ac:dyDescent="0.25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 x14ac:dyDescent="0.25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 x14ac:dyDescent="0.25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 x14ac:dyDescent="0.25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 x14ac:dyDescent="0.25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 x14ac:dyDescent="0.25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 x14ac:dyDescent="0.25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 x14ac:dyDescent="0.25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 x14ac:dyDescent="0.25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 x14ac:dyDescent="0.25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 x14ac:dyDescent="0.25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 x14ac:dyDescent="0.25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 x14ac:dyDescent="0.25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 x14ac:dyDescent="0.25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 x14ac:dyDescent="0.25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 x14ac:dyDescent="0.25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 x14ac:dyDescent="0.25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 x14ac:dyDescent="0.25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 x14ac:dyDescent="0.25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 x14ac:dyDescent="0.25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 x14ac:dyDescent="0.25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 x14ac:dyDescent="0.25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 x14ac:dyDescent="0.25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 x14ac:dyDescent="0.25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 x14ac:dyDescent="0.25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 x14ac:dyDescent="0.25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 x14ac:dyDescent="0.25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 x14ac:dyDescent="0.25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 x14ac:dyDescent="0.25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 x14ac:dyDescent="0.25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 x14ac:dyDescent="0.25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 x14ac:dyDescent="0.25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 x14ac:dyDescent="0.25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 x14ac:dyDescent="0.25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 x14ac:dyDescent="0.25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 x14ac:dyDescent="0.25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 x14ac:dyDescent="0.25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 x14ac:dyDescent="0.25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 x14ac:dyDescent="0.25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 x14ac:dyDescent="0.25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 x14ac:dyDescent="0.25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 x14ac:dyDescent="0.25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 x14ac:dyDescent="0.25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 x14ac:dyDescent="0.25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 x14ac:dyDescent="0.25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 x14ac:dyDescent="0.25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 x14ac:dyDescent="0.25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 x14ac:dyDescent="0.25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 x14ac:dyDescent="0.25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 x14ac:dyDescent="0.25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 x14ac:dyDescent="0.25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 x14ac:dyDescent="0.25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 x14ac:dyDescent="0.25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 x14ac:dyDescent="0.25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 x14ac:dyDescent="0.25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 x14ac:dyDescent="0.25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 x14ac:dyDescent="0.25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 x14ac:dyDescent="0.25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 x14ac:dyDescent="0.25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 x14ac:dyDescent="0.25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 x14ac:dyDescent="0.25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 x14ac:dyDescent="0.25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 x14ac:dyDescent="0.25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 x14ac:dyDescent="0.25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 x14ac:dyDescent="0.25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 x14ac:dyDescent="0.25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 x14ac:dyDescent="0.25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 x14ac:dyDescent="0.25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 x14ac:dyDescent="0.25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 x14ac:dyDescent="0.25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 x14ac:dyDescent="0.25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 x14ac:dyDescent="0.25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 x14ac:dyDescent="0.25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 x14ac:dyDescent="0.25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 x14ac:dyDescent="0.25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 x14ac:dyDescent="0.25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 x14ac:dyDescent="0.25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 x14ac:dyDescent="0.25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 x14ac:dyDescent="0.25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 x14ac:dyDescent="0.25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 x14ac:dyDescent="0.25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 x14ac:dyDescent="0.25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 x14ac:dyDescent="0.25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 x14ac:dyDescent="0.25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 x14ac:dyDescent="0.25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 x14ac:dyDescent="0.25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 x14ac:dyDescent="0.25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 x14ac:dyDescent="0.25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 x14ac:dyDescent="0.25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 x14ac:dyDescent="0.25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 x14ac:dyDescent="0.25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 x14ac:dyDescent="0.25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 x14ac:dyDescent="0.25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 x14ac:dyDescent="0.25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 x14ac:dyDescent="0.25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 x14ac:dyDescent="0.25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 x14ac:dyDescent="0.25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 x14ac:dyDescent="0.25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 x14ac:dyDescent="0.25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 x14ac:dyDescent="0.25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 x14ac:dyDescent="0.25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 x14ac:dyDescent="0.25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 x14ac:dyDescent="0.25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 x14ac:dyDescent="0.25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 x14ac:dyDescent="0.25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 x14ac:dyDescent="0.25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 x14ac:dyDescent="0.25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 x14ac:dyDescent="0.25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 x14ac:dyDescent="0.25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 x14ac:dyDescent="0.25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 x14ac:dyDescent="0.25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 x14ac:dyDescent="0.25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 x14ac:dyDescent="0.25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 x14ac:dyDescent="0.25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 x14ac:dyDescent="0.25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 x14ac:dyDescent="0.25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 x14ac:dyDescent="0.25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 x14ac:dyDescent="0.25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 x14ac:dyDescent="0.25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 x14ac:dyDescent="0.25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 x14ac:dyDescent="0.25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 x14ac:dyDescent="0.25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 x14ac:dyDescent="0.25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 x14ac:dyDescent="0.25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 x14ac:dyDescent="0.25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 x14ac:dyDescent="0.25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 x14ac:dyDescent="0.25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 x14ac:dyDescent="0.25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 x14ac:dyDescent="0.25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 x14ac:dyDescent="0.25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 x14ac:dyDescent="0.25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 x14ac:dyDescent="0.25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 x14ac:dyDescent="0.25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 x14ac:dyDescent="0.25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 x14ac:dyDescent="0.25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 x14ac:dyDescent="0.25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 x14ac:dyDescent="0.25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 x14ac:dyDescent="0.25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 x14ac:dyDescent="0.25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 x14ac:dyDescent="0.25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 x14ac:dyDescent="0.25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 x14ac:dyDescent="0.25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 x14ac:dyDescent="0.25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 x14ac:dyDescent="0.25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 x14ac:dyDescent="0.25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 x14ac:dyDescent="0.25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 x14ac:dyDescent="0.25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 x14ac:dyDescent="0.25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 x14ac:dyDescent="0.25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 x14ac:dyDescent="0.25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 x14ac:dyDescent="0.25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 x14ac:dyDescent="0.25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 x14ac:dyDescent="0.25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 x14ac:dyDescent="0.25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 x14ac:dyDescent="0.25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 x14ac:dyDescent="0.25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 x14ac:dyDescent="0.25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 x14ac:dyDescent="0.25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 x14ac:dyDescent="0.25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 x14ac:dyDescent="0.25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 x14ac:dyDescent="0.25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 x14ac:dyDescent="0.25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 x14ac:dyDescent="0.25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 x14ac:dyDescent="0.25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 x14ac:dyDescent="0.25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 x14ac:dyDescent="0.25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 x14ac:dyDescent="0.25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 x14ac:dyDescent="0.25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 x14ac:dyDescent="0.25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 x14ac:dyDescent="0.25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 x14ac:dyDescent="0.25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 x14ac:dyDescent="0.25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 x14ac:dyDescent="0.25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 x14ac:dyDescent="0.25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 x14ac:dyDescent="0.25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 x14ac:dyDescent="0.25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 x14ac:dyDescent="0.25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 x14ac:dyDescent="0.25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 x14ac:dyDescent="0.25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 x14ac:dyDescent="0.25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 x14ac:dyDescent="0.25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 x14ac:dyDescent="0.25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 x14ac:dyDescent="0.25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 x14ac:dyDescent="0.25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 x14ac:dyDescent="0.25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 x14ac:dyDescent="0.25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 x14ac:dyDescent="0.25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 x14ac:dyDescent="0.25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 x14ac:dyDescent="0.25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 x14ac:dyDescent="0.25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 x14ac:dyDescent="0.25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 x14ac:dyDescent="0.25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 x14ac:dyDescent="0.25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 x14ac:dyDescent="0.25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 x14ac:dyDescent="0.25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 x14ac:dyDescent="0.25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 x14ac:dyDescent="0.25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 x14ac:dyDescent="0.25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 x14ac:dyDescent="0.25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 x14ac:dyDescent="0.25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 x14ac:dyDescent="0.25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 x14ac:dyDescent="0.25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 x14ac:dyDescent="0.25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 x14ac:dyDescent="0.25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 x14ac:dyDescent="0.25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 x14ac:dyDescent="0.25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 x14ac:dyDescent="0.25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 x14ac:dyDescent="0.25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 x14ac:dyDescent="0.25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 x14ac:dyDescent="0.25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 x14ac:dyDescent="0.25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 x14ac:dyDescent="0.25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 x14ac:dyDescent="0.25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 x14ac:dyDescent="0.25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 x14ac:dyDescent="0.25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 x14ac:dyDescent="0.25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 x14ac:dyDescent="0.25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 x14ac:dyDescent="0.25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 x14ac:dyDescent="0.25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 x14ac:dyDescent="0.25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 x14ac:dyDescent="0.25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 x14ac:dyDescent="0.25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 x14ac:dyDescent="0.25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 x14ac:dyDescent="0.25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 x14ac:dyDescent="0.25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 x14ac:dyDescent="0.25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 x14ac:dyDescent="0.25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 x14ac:dyDescent="0.25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 x14ac:dyDescent="0.25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 x14ac:dyDescent="0.25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 x14ac:dyDescent="0.25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 x14ac:dyDescent="0.25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 x14ac:dyDescent="0.25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 x14ac:dyDescent="0.25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 x14ac:dyDescent="0.25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 x14ac:dyDescent="0.25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 x14ac:dyDescent="0.25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 x14ac:dyDescent="0.25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 x14ac:dyDescent="0.25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 x14ac:dyDescent="0.25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 x14ac:dyDescent="0.25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 x14ac:dyDescent="0.25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 x14ac:dyDescent="0.25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 x14ac:dyDescent="0.25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 x14ac:dyDescent="0.25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 x14ac:dyDescent="0.25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 x14ac:dyDescent="0.25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 x14ac:dyDescent="0.25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 x14ac:dyDescent="0.25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 x14ac:dyDescent="0.25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 x14ac:dyDescent="0.25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 x14ac:dyDescent="0.25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 x14ac:dyDescent="0.25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 x14ac:dyDescent="0.25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 x14ac:dyDescent="0.25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 x14ac:dyDescent="0.25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 x14ac:dyDescent="0.25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 x14ac:dyDescent="0.25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 x14ac:dyDescent="0.25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 x14ac:dyDescent="0.25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 x14ac:dyDescent="0.25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 x14ac:dyDescent="0.25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 x14ac:dyDescent="0.25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 x14ac:dyDescent="0.25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 x14ac:dyDescent="0.25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 x14ac:dyDescent="0.25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 x14ac:dyDescent="0.25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 x14ac:dyDescent="0.25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 x14ac:dyDescent="0.25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 x14ac:dyDescent="0.25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 x14ac:dyDescent="0.25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 x14ac:dyDescent="0.25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 x14ac:dyDescent="0.25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 x14ac:dyDescent="0.25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 x14ac:dyDescent="0.25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 x14ac:dyDescent="0.25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 x14ac:dyDescent="0.25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 x14ac:dyDescent="0.25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 x14ac:dyDescent="0.25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 x14ac:dyDescent="0.25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 x14ac:dyDescent="0.25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 x14ac:dyDescent="0.25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 x14ac:dyDescent="0.25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 x14ac:dyDescent="0.25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 x14ac:dyDescent="0.25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 x14ac:dyDescent="0.25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 x14ac:dyDescent="0.25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 x14ac:dyDescent="0.25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 x14ac:dyDescent="0.25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 x14ac:dyDescent="0.25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 x14ac:dyDescent="0.25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 x14ac:dyDescent="0.25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 x14ac:dyDescent="0.25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 x14ac:dyDescent="0.25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 x14ac:dyDescent="0.25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 x14ac:dyDescent="0.25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 x14ac:dyDescent="0.25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 x14ac:dyDescent="0.25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 x14ac:dyDescent="0.25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 x14ac:dyDescent="0.25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 x14ac:dyDescent="0.25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 x14ac:dyDescent="0.25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 x14ac:dyDescent="0.25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 x14ac:dyDescent="0.25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 x14ac:dyDescent="0.25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 x14ac:dyDescent="0.25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 x14ac:dyDescent="0.25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 x14ac:dyDescent="0.25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 x14ac:dyDescent="0.25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 x14ac:dyDescent="0.25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 x14ac:dyDescent="0.25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 x14ac:dyDescent="0.25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 x14ac:dyDescent="0.25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 x14ac:dyDescent="0.25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 x14ac:dyDescent="0.25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 x14ac:dyDescent="0.25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 x14ac:dyDescent="0.25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 x14ac:dyDescent="0.25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 x14ac:dyDescent="0.25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 x14ac:dyDescent="0.25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 x14ac:dyDescent="0.25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 x14ac:dyDescent="0.25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 x14ac:dyDescent="0.25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 x14ac:dyDescent="0.25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 x14ac:dyDescent="0.25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 x14ac:dyDescent="0.25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 x14ac:dyDescent="0.25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 x14ac:dyDescent="0.25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 x14ac:dyDescent="0.25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 x14ac:dyDescent="0.25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 x14ac:dyDescent="0.25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 x14ac:dyDescent="0.25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 x14ac:dyDescent="0.25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 x14ac:dyDescent="0.25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 x14ac:dyDescent="0.25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 x14ac:dyDescent="0.25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 x14ac:dyDescent="0.25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 x14ac:dyDescent="0.25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 x14ac:dyDescent="0.25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 x14ac:dyDescent="0.25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 x14ac:dyDescent="0.25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 x14ac:dyDescent="0.25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 x14ac:dyDescent="0.25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 x14ac:dyDescent="0.25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 x14ac:dyDescent="0.25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 x14ac:dyDescent="0.25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 x14ac:dyDescent="0.25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 x14ac:dyDescent="0.25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 x14ac:dyDescent="0.25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 x14ac:dyDescent="0.25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 x14ac:dyDescent="0.25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 x14ac:dyDescent="0.25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 x14ac:dyDescent="0.25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 x14ac:dyDescent="0.25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 x14ac:dyDescent="0.25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 x14ac:dyDescent="0.25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 x14ac:dyDescent="0.25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 x14ac:dyDescent="0.25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 x14ac:dyDescent="0.25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 x14ac:dyDescent="0.25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 x14ac:dyDescent="0.25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 x14ac:dyDescent="0.25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 x14ac:dyDescent="0.25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 x14ac:dyDescent="0.25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 x14ac:dyDescent="0.25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 x14ac:dyDescent="0.25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 x14ac:dyDescent="0.25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 x14ac:dyDescent="0.25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 x14ac:dyDescent="0.25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 x14ac:dyDescent="0.25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 x14ac:dyDescent="0.25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 x14ac:dyDescent="0.25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 x14ac:dyDescent="0.25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 x14ac:dyDescent="0.25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 x14ac:dyDescent="0.25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 x14ac:dyDescent="0.25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 x14ac:dyDescent="0.25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 x14ac:dyDescent="0.25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 x14ac:dyDescent="0.25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 x14ac:dyDescent="0.25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 x14ac:dyDescent="0.25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 x14ac:dyDescent="0.25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 x14ac:dyDescent="0.25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 x14ac:dyDescent="0.25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 x14ac:dyDescent="0.25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 x14ac:dyDescent="0.25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 x14ac:dyDescent="0.25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 x14ac:dyDescent="0.25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 x14ac:dyDescent="0.25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 x14ac:dyDescent="0.25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 x14ac:dyDescent="0.25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 x14ac:dyDescent="0.25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 x14ac:dyDescent="0.25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 x14ac:dyDescent="0.25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 x14ac:dyDescent="0.25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 x14ac:dyDescent="0.25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 x14ac:dyDescent="0.25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 x14ac:dyDescent="0.25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 x14ac:dyDescent="0.25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 x14ac:dyDescent="0.25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 x14ac:dyDescent="0.25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 x14ac:dyDescent="0.25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 x14ac:dyDescent="0.25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 x14ac:dyDescent="0.25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 x14ac:dyDescent="0.25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 x14ac:dyDescent="0.25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 x14ac:dyDescent="0.25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 x14ac:dyDescent="0.25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 x14ac:dyDescent="0.25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 x14ac:dyDescent="0.25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 x14ac:dyDescent="0.25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 x14ac:dyDescent="0.25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 x14ac:dyDescent="0.25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 x14ac:dyDescent="0.25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 x14ac:dyDescent="0.25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 x14ac:dyDescent="0.25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 x14ac:dyDescent="0.25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 x14ac:dyDescent="0.25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 x14ac:dyDescent="0.25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 x14ac:dyDescent="0.25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 x14ac:dyDescent="0.25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 x14ac:dyDescent="0.25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 x14ac:dyDescent="0.25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 x14ac:dyDescent="0.25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 x14ac:dyDescent="0.25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 x14ac:dyDescent="0.25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 x14ac:dyDescent="0.25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 x14ac:dyDescent="0.25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 x14ac:dyDescent="0.25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 x14ac:dyDescent="0.25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 x14ac:dyDescent="0.25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 x14ac:dyDescent="0.25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 x14ac:dyDescent="0.25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 x14ac:dyDescent="0.25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 x14ac:dyDescent="0.25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 x14ac:dyDescent="0.25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 x14ac:dyDescent="0.25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 x14ac:dyDescent="0.25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 x14ac:dyDescent="0.25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 x14ac:dyDescent="0.25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 x14ac:dyDescent="0.25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 x14ac:dyDescent="0.25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 x14ac:dyDescent="0.25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 x14ac:dyDescent="0.25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 x14ac:dyDescent="0.25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 x14ac:dyDescent="0.25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 x14ac:dyDescent="0.25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 x14ac:dyDescent="0.25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 x14ac:dyDescent="0.25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 x14ac:dyDescent="0.25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 x14ac:dyDescent="0.25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 x14ac:dyDescent="0.25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 x14ac:dyDescent="0.25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 x14ac:dyDescent="0.25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 x14ac:dyDescent="0.25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 x14ac:dyDescent="0.25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 x14ac:dyDescent="0.25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 x14ac:dyDescent="0.25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 x14ac:dyDescent="0.25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 x14ac:dyDescent="0.25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 x14ac:dyDescent="0.25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 x14ac:dyDescent="0.25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 x14ac:dyDescent="0.25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 x14ac:dyDescent="0.25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 x14ac:dyDescent="0.25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 x14ac:dyDescent="0.25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 x14ac:dyDescent="0.25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 x14ac:dyDescent="0.25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 x14ac:dyDescent="0.25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 x14ac:dyDescent="0.25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 x14ac:dyDescent="0.25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 x14ac:dyDescent="0.25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 x14ac:dyDescent="0.25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 x14ac:dyDescent="0.25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 x14ac:dyDescent="0.25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 x14ac:dyDescent="0.25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 x14ac:dyDescent="0.25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 x14ac:dyDescent="0.25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 x14ac:dyDescent="0.25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 x14ac:dyDescent="0.25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 x14ac:dyDescent="0.25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 x14ac:dyDescent="0.25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 x14ac:dyDescent="0.25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 x14ac:dyDescent="0.25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 x14ac:dyDescent="0.25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 x14ac:dyDescent="0.25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 x14ac:dyDescent="0.25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 x14ac:dyDescent="0.25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 x14ac:dyDescent="0.25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 x14ac:dyDescent="0.25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 x14ac:dyDescent="0.25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 x14ac:dyDescent="0.25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 x14ac:dyDescent="0.25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 x14ac:dyDescent="0.25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 x14ac:dyDescent="0.25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 x14ac:dyDescent="0.25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 x14ac:dyDescent="0.25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 x14ac:dyDescent="0.25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 x14ac:dyDescent="0.25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 x14ac:dyDescent="0.25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 x14ac:dyDescent="0.25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 x14ac:dyDescent="0.25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 x14ac:dyDescent="0.25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 x14ac:dyDescent="0.25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 x14ac:dyDescent="0.25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 x14ac:dyDescent="0.25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 x14ac:dyDescent="0.25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 x14ac:dyDescent="0.25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 x14ac:dyDescent="0.25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 x14ac:dyDescent="0.25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 x14ac:dyDescent="0.25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 x14ac:dyDescent="0.25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 x14ac:dyDescent="0.25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 x14ac:dyDescent="0.25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 x14ac:dyDescent="0.25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 x14ac:dyDescent="0.25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 x14ac:dyDescent="0.25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 x14ac:dyDescent="0.25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 x14ac:dyDescent="0.25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 x14ac:dyDescent="0.25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 x14ac:dyDescent="0.25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 x14ac:dyDescent="0.25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 x14ac:dyDescent="0.25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 x14ac:dyDescent="0.25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 x14ac:dyDescent="0.25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 x14ac:dyDescent="0.25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 x14ac:dyDescent="0.25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 x14ac:dyDescent="0.25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 x14ac:dyDescent="0.25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 x14ac:dyDescent="0.25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 x14ac:dyDescent="0.25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 x14ac:dyDescent="0.25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 x14ac:dyDescent="0.25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 x14ac:dyDescent="0.25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 x14ac:dyDescent="0.25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 x14ac:dyDescent="0.25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 x14ac:dyDescent="0.25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 x14ac:dyDescent="0.25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 x14ac:dyDescent="0.25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 x14ac:dyDescent="0.25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 x14ac:dyDescent="0.25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 x14ac:dyDescent="0.25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 x14ac:dyDescent="0.25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 x14ac:dyDescent="0.25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 x14ac:dyDescent="0.25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 x14ac:dyDescent="0.25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 x14ac:dyDescent="0.25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 x14ac:dyDescent="0.25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 x14ac:dyDescent="0.25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 x14ac:dyDescent="0.25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 x14ac:dyDescent="0.25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 x14ac:dyDescent="0.25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 x14ac:dyDescent="0.25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 x14ac:dyDescent="0.25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 x14ac:dyDescent="0.25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 x14ac:dyDescent="0.25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 x14ac:dyDescent="0.25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 x14ac:dyDescent="0.25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 x14ac:dyDescent="0.25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 x14ac:dyDescent="0.25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 x14ac:dyDescent="0.25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 x14ac:dyDescent="0.25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 x14ac:dyDescent="0.25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 x14ac:dyDescent="0.25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 x14ac:dyDescent="0.25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 x14ac:dyDescent="0.25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 x14ac:dyDescent="0.25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 x14ac:dyDescent="0.25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 x14ac:dyDescent="0.25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 x14ac:dyDescent="0.25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 x14ac:dyDescent="0.25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 x14ac:dyDescent="0.25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 x14ac:dyDescent="0.25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 x14ac:dyDescent="0.25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 x14ac:dyDescent="0.25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 x14ac:dyDescent="0.25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 x14ac:dyDescent="0.25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 x14ac:dyDescent="0.25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 x14ac:dyDescent="0.25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 x14ac:dyDescent="0.25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 x14ac:dyDescent="0.25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 x14ac:dyDescent="0.25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 x14ac:dyDescent="0.25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 x14ac:dyDescent="0.25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 x14ac:dyDescent="0.25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 x14ac:dyDescent="0.25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 x14ac:dyDescent="0.25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 x14ac:dyDescent="0.25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 x14ac:dyDescent="0.25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 x14ac:dyDescent="0.25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 x14ac:dyDescent="0.25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 x14ac:dyDescent="0.25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 x14ac:dyDescent="0.25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 x14ac:dyDescent="0.25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 x14ac:dyDescent="0.25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 x14ac:dyDescent="0.25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 x14ac:dyDescent="0.25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 x14ac:dyDescent="0.25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 x14ac:dyDescent="0.25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 x14ac:dyDescent="0.25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 x14ac:dyDescent="0.25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 x14ac:dyDescent="0.25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 x14ac:dyDescent="0.25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 x14ac:dyDescent="0.25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 x14ac:dyDescent="0.25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 x14ac:dyDescent="0.25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 x14ac:dyDescent="0.25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 x14ac:dyDescent="0.25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 x14ac:dyDescent="0.25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 x14ac:dyDescent="0.25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 x14ac:dyDescent="0.25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 x14ac:dyDescent="0.25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 x14ac:dyDescent="0.25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 x14ac:dyDescent="0.25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 x14ac:dyDescent="0.25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 x14ac:dyDescent="0.25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 x14ac:dyDescent="0.25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 x14ac:dyDescent="0.25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 x14ac:dyDescent="0.25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 x14ac:dyDescent="0.25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 x14ac:dyDescent="0.25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 x14ac:dyDescent="0.25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 x14ac:dyDescent="0.25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 x14ac:dyDescent="0.25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 x14ac:dyDescent="0.25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 x14ac:dyDescent="0.25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 x14ac:dyDescent="0.25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 x14ac:dyDescent="0.25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 x14ac:dyDescent="0.25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 x14ac:dyDescent="0.25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 x14ac:dyDescent="0.25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 x14ac:dyDescent="0.25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 x14ac:dyDescent="0.25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 x14ac:dyDescent="0.25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 x14ac:dyDescent="0.25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 x14ac:dyDescent="0.25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 x14ac:dyDescent="0.25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 x14ac:dyDescent="0.25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 x14ac:dyDescent="0.25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 x14ac:dyDescent="0.25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 x14ac:dyDescent="0.25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 x14ac:dyDescent="0.25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 x14ac:dyDescent="0.25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 x14ac:dyDescent="0.25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 x14ac:dyDescent="0.25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 x14ac:dyDescent="0.25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 x14ac:dyDescent="0.25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 x14ac:dyDescent="0.25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 x14ac:dyDescent="0.25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 x14ac:dyDescent="0.25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 x14ac:dyDescent="0.25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 x14ac:dyDescent="0.25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 x14ac:dyDescent="0.25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 x14ac:dyDescent="0.25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 x14ac:dyDescent="0.25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 x14ac:dyDescent="0.25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 x14ac:dyDescent="0.25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 x14ac:dyDescent="0.25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 x14ac:dyDescent="0.25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 x14ac:dyDescent="0.25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 x14ac:dyDescent="0.25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 x14ac:dyDescent="0.25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 x14ac:dyDescent="0.25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 x14ac:dyDescent="0.25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 x14ac:dyDescent="0.25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 x14ac:dyDescent="0.25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 x14ac:dyDescent="0.25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 x14ac:dyDescent="0.25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 x14ac:dyDescent="0.25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 x14ac:dyDescent="0.25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 x14ac:dyDescent="0.25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 x14ac:dyDescent="0.25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 x14ac:dyDescent="0.25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 x14ac:dyDescent="0.25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 x14ac:dyDescent="0.25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 x14ac:dyDescent="0.25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 x14ac:dyDescent="0.25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 x14ac:dyDescent="0.25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 x14ac:dyDescent="0.25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 x14ac:dyDescent="0.25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 x14ac:dyDescent="0.25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 x14ac:dyDescent="0.25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 x14ac:dyDescent="0.25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 x14ac:dyDescent="0.25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 x14ac:dyDescent="0.25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 x14ac:dyDescent="0.25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 x14ac:dyDescent="0.25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 x14ac:dyDescent="0.25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 x14ac:dyDescent="0.25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 x14ac:dyDescent="0.25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 x14ac:dyDescent="0.25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 x14ac:dyDescent="0.25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 x14ac:dyDescent="0.25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 x14ac:dyDescent="0.25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 x14ac:dyDescent="0.25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 x14ac:dyDescent="0.25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 x14ac:dyDescent="0.25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 x14ac:dyDescent="0.25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 x14ac:dyDescent="0.25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 x14ac:dyDescent="0.25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 x14ac:dyDescent="0.25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 x14ac:dyDescent="0.25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 x14ac:dyDescent="0.25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 x14ac:dyDescent="0.25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 x14ac:dyDescent="0.25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 x14ac:dyDescent="0.25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 x14ac:dyDescent="0.25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 x14ac:dyDescent="0.25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 x14ac:dyDescent="0.25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 x14ac:dyDescent="0.25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 x14ac:dyDescent="0.25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 x14ac:dyDescent="0.25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 x14ac:dyDescent="0.25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 x14ac:dyDescent="0.25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 x14ac:dyDescent="0.25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 x14ac:dyDescent="0.25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 x14ac:dyDescent="0.25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 x14ac:dyDescent="0.25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 x14ac:dyDescent="0.25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 x14ac:dyDescent="0.25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 x14ac:dyDescent="0.25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 x14ac:dyDescent="0.25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 x14ac:dyDescent="0.25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 x14ac:dyDescent="0.25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 x14ac:dyDescent="0.25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 x14ac:dyDescent="0.25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 x14ac:dyDescent="0.25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 x14ac:dyDescent="0.25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 x14ac:dyDescent="0.25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 x14ac:dyDescent="0.25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 x14ac:dyDescent="0.25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 x14ac:dyDescent="0.25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 x14ac:dyDescent="0.25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 x14ac:dyDescent="0.25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 x14ac:dyDescent="0.25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 x14ac:dyDescent="0.25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 x14ac:dyDescent="0.25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 x14ac:dyDescent="0.25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 x14ac:dyDescent="0.25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 x14ac:dyDescent="0.25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 x14ac:dyDescent="0.25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 x14ac:dyDescent="0.25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 x14ac:dyDescent="0.25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 x14ac:dyDescent="0.25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 x14ac:dyDescent="0.25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 x14ac:dyDescent="0.25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 x14ac:dyDescent="0.25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 x14ac:dyDescent="0.25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 x14ac:dyDescent="0.25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 x14ac:dyDescent="0.25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 x14ac:dyDescent="0.25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 x14ac:dyDescent="0.25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 x14ac:dyDescent="0.25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 x14ac:dyDescent="0.25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 x14ac:dyDescent="0.25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 x14ac:dyDescent="0.25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 x14ac:dyDescent="0.25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 x14ac:dyDescent="0.25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 x14ac:dyDescent="0.25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 x14ac:dyDescent="0.25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 x14ac:dyDescent="0.25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 x14ac:dyDescent="0.25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 x14ac:dyDescent="0.25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 x14ac:dyDescent="0.25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 x14ac:dyDescent="0.25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 x14ac:dyDescent="0.25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 x14ac:dyDescent="0.25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 x14ac:dyDescent="0.25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 x14ac:dyDescent="0.25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 x14ac:dyDescent="0.25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 x14ac:dyDescent="0.25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 x14ac:dyDescent="0.25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 x14ac:dyDescent="0.25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 x14ac:dyDescent="0.25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 x14ac:dyDescent="0.25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 x14ac:dyDescent="0.25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 x14ac:dyDescent="0.25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 x14ac:dyDescent="0.25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 x14ac:dyDescent="0.25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 x14ac:dyDescent="0.25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 x14ac:dyDescent="0.25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 x14ac:dyDescent="0.25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 x14ac:dyDescent="0.25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 x14ac:dyDescent="0.25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 x14ac:dyDescent="0.25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 x14ac:dyDescent="0.25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 x14ac:dyDescent="0.25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 x14ac:dyDescent="0.25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 x14ac:dyDescent="0.25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 x14ac:dyDescent="0.25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 x14ac:dyDescent="0.25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 x14ac:dyDescent="0.25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 x14ac:dyDescent="0.25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 x14ac:dyDescent="0.25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 x14ac:dyDescent="0.25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 x14ac:dyDescent="0.25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 x14ac:dyDescent="0.25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 x14ac:dyDescent="0.25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 x14ac:dyDescent="0.25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 x14ac:dyDescent="0.25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 x14ac:dyDescent="0.25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 x14ac:dyDescent="0.25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 x14ac:dyDescent="0.25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 x14ac:dyDescent="0.25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 x14ac:dyDescent="0.25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 x14ac:dyDescent="0.25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 x14ac:dyDescent="0.25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 x14ac:dyDescent="0.25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 x14ac:dyDescent="0.25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 x14ac:dyDescent="0.25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 x14ac:dyDescent="0.25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 x14ac:dyDescent="0.25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 x14ac:dyDescent="0.25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 x14ac:dyDescent="0.25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 x14ac:dyDescent="0.25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 x14ac:dyDescent="0.25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 x14ac:dyDescent="0.25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 x14ac:dyDescent="0.25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 x14ac:dyDescent="0.25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 x14ac:dyDescent="0.25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 x14ac:dyDescent="0.25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 x14ac:dyDescent="0.25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 x14ac:dyDescent="0.25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 x14ac:dyDescent="0.25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 x14ac:dyDescent="0.25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 x14ac:dyDescent="0.25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 x14ac:dyDescent="0.25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 x14ac:dyDescent="0.25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 x14ac:dyDescent="0.25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 x14ac:dyDescent="0.25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 x14ac:dyDescent="0.25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 x14ac:dyDescent="0.25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 x14ac:dyDescent="0.25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 x14ac:dyDescent="0.25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 x14ac:dyDescent="0.25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 x14ac:dyDescent="0.25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 x14ac:dyDescent="0.25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 x14ac:dyDescent="0.25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 x14ac:dyDescent="0.25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 x14ac:dyDescent="0.25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 x14ac:dyDescent="0.25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 x14ac:dyDescent="0.25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 x14ac:dyDescent="0.25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 x14ac:dyDescent="0.25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 x14ac:dyDescent="0.25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 x14ac:dyDescent="0.25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 x14ac:dyDescent="0.25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 x14ac:dyDescent="0.25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 x14ac:dyDescent="0.25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 x14ac:dyDescent="0.25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 x14ac:dyDescent="0.25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 x14ac:dyDescent="0.25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 x14ac:dyDescent="0.25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 x14ac:dyDescent="0.25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 x14ac:dyDescent="0.25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 x14ac:dyDescent="0.25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 x14ac:dyDescent="0.25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 x14ac:dyDescent="0.25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 x14ac:dyDescent="0.25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 x14ac:dyDescent="0.25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 x14ac:dyDescent="0.25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 x14ac:dyDescent="0.25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 x14ac:dyDescent="0.25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 x14ac:dyDescent="0.25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 x14ac:dyDescent="0.25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 x14ac:dyDescent="0.25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 x14ac:dyDescent="0.25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 x14ac:dyDescent="0.25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 x14ac:dyDescent="0.25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 x14ac:dyDescent="0.25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 x14ac:dyDescent="0.25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 x14ac:dyDescent="0.25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 x14ac:dyDescent="0.25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 x14ac:dyDescent="0.25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 x14ac:dyDescent="0.25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 x14ac:dyDescent="0.25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 x14ac:dyDescent="0.25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 x14ac:dyDescent="0.25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 x14ac:dyDescent="0.25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 x14ac:dyDescent="0.25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 x14ac:dyDescent="0.25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 x14ac:dyDescent="0.25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 x14ac:dyDescent="0.25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 x14ac:dyDescent="0.25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 x14ac:dyDescent="0.25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 x14ac:dyDescent="0.25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 x14ac:dyDescent="0.25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 x14ac:dyDescent="0.25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 x14ac:dyDescent="0.25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 x14ac:dyDescent="0.25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 x14ac:dyDescent="0.25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 x14ac:dyDescent="0.25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 x14ac:dyDescent="0.25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 x14ac:dyDescent="0.25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 x14ac:dyDescent="0.25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 x14ac:dyDescent="0.25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 x14ac:dyDescent="0.25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 x14ac:dyDescent="0.25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 x14ac:dyDescent="0.25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 x14ac:dyDescent="0.25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 x14ac:dyDescent="0.25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 x14ac:dyDescent="0.25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 x14ac:dyDescent="0.25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 x14ac:dyDescent="0.25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 x14ac:dyDescent="0.25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 x14ac:dyDescent="0.25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 x14ac:dyDescent="0.25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 x14ac:dyDescent="0.25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 x14ac:dyDescent="0.25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 x14ac:dyDescent="0.25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 x14ac:dyDescent="0.25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 x14ac:dyDescent="0.25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 x14ac:dyDescent="0.25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 x14ac:dyDescent="0.25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 x14ac:dyDescent="0.25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 x14ac:dyDescent="0.25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 x14ac:dyDescent="0.25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 x14ac:dyDescent="0.25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 x14ac:dyDescent="0.25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 x14ac:dyDescent="0.25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 x14ac:dyDescent="0.25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 x14ac:dyDescent="0.25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 x14ac:dyDescent="0.25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 x14ac:dyDescent="0.25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 x14ac:dyDescent="0.25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 x14ac:dyDescent="0.25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 x14ac:dyDescent="0.25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 x14ac:dyDescent="0.25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 x14ac:dyDescent="0.25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 x14ac:dyDescent="0.25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 x14ac:dyDescent="0.25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 x14ac:dyDescent="0.25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 x14ac:dyDescent="0.25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 x14ac:dyDescent="0.25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 x14ac:dyDescent="0.25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 x14ac:dyDescent="0.25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 x14ac:dyDescent="0.25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 x14ac:dyDescent="0.25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 x14ac:dyDescent="0.25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 x14ac:dyDescent="0.25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 x14ac:dyDescent="0.25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 x14ac:dyDescent="0.25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 x14ac:dyDescent="0.25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 x14ac:dyDescent="0.25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 x14ac:dyDescent="0.25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 x14ac:dyDescent="0.25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 x14ac:dyDescent="0.25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 x14ac:dyDescent="0.25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 x14ac:dyDescent="0.25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 x14ac:dyDescent="0.25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 x14ac:dyDescent="0.25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 x14ac:dyDescent="0.25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 x14ac:dyDescent="0.25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 x14ac:dyDescent="0.25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 x14ac:dyDescent="0.25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 x14ac:dyDescent="0.25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 x14ac:dyDescent="0.25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 x14ac:dyDescent="0.25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 x14ac:dyDescent="0.25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 x14ac:dyDescent="0.25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 x14ac:dyDescent="0.25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 x14ac:dyDescent="0.25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 x14ac:dyDescent="0.25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 x14ac:dyDescent="0.25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 x14ac:dyDescent="0.25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 x14ac:dyDescent="0.25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 x14ac:dyDescent="0.25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 x14ac:dyDescent="0.25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 x14ac:dyDescent="0.25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 x14ac:dyDescent="0.25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 x14ac:dyDescent="0.25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 x14ac:dyDescent="0.25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 x14ac:dyDescent="0.25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 x14ac:dyDescent="0.25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 x14ac:dyDescent="0.25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 x14ac:dyDescent="0.25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 x14ac:dyDescent="0.25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 x14ac:dyDescent="0.25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 x14ac:dyDescent="0.25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 x14ac:dyDescent="0.25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 x14ac:dyDescent="0.25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 x14ac:dyDescent="0.25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 x14ac:dyDescent="0.25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 x14ac:dyDescent="0.25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 x14ac:dyDescent="0.25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 x14ac:dyDescent="0.25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 x14ac:dyDescent="0.25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 x14ac:dyDescent="0.25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 x14ac:dyDescent="0.25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 x14ac:dyDescent="0.25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 x14ac:dyDescent="0.25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 x14ac:dyDescent="0.25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 x14ac:dyDescent="0.25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 x14ac:dyDescent="0.25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 x14ac:dyDescent="0.25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 x14ac:dyDescent="0.25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 x14ac:dyDescent="0.25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 x14ac:dyDescent="0.25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 x14ac:dyDescent="0.25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 x14ac:dyDescent="0.25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 x14ac:dyDescent="0.25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 x14ac:dyDescent="0.25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 x14ac:dyDescent="0.25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 x14ac:dyDescent="0.25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 x14ac:dyDescent="0.25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 x14ac:dyDescent="0.25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 x14ac:dyDescent="0.25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 x14ac:dyDescent="0.25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 x14ac:dyDescent="0.25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 x14ac:dyDescent="0.25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 x14ac:dyDescent="0.25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 x14ac:dyDescent="0.25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 x14ac:dyDescent="0.25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 x14ac:dyDescent="0.25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 x14ac:dyDescent="0.25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 x14ac:dyDescent="0.25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 x14ac:dyDescent="0.25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 x14ac:dyDescent="0.25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 x14ac:dyDescent="0.25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 x14ac:dyDescent="0.25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 x14ac:dyDescent="0.25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 x14ac:dyDescent="0.25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 x14ac:dyDescent="0.25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 x14ac:dyDescent="0.25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 x14ac:dyDescent="0.25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 x14ac:dyDescent="0.25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 x14ac:dyDescent="0.25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 x14ac:dyDescent="0.25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 x14ac:dyDescent="0.25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 x14ac:dyDescent="0.25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 x14ac:dyDescent="0.25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 x14ac:dyDescent="0.25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 x14ac:dyDescent="0.25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 x14ac:dyDescent="0.25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 x14ac:dyDescent="0.25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 x14ac:dyDescent="0.25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 x14ac:dyDescent="0.25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 x14ac:dyDescent="0.25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 x14ac:dyDescent="0.25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 x14ac:dyDescent="0.25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 x14ac:dyDescent="0.25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 x14ac:dyDescent="0.25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 x14ac:dyDescent="0.25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 x14ac:dyDescent="0.25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 x14ac:dyDescent="0.25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 x14ac:dyDescent="0.25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 x14ac:dyDescent="0.25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 x14ac:dyDescent="0.25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 x14ac:dyDescent="0.25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 x14ac:dyDescent="0.25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 x14ac:dyDescent="0.25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 x14ac:dyDescent="0.25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 x14ac:dyDescent="0.25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 x14ac:dyDescent="0.25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 x14ac:dyDescent="0.25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 x14ac:dyDescent="0.25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 x14ac:dyDescent="0.25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 x14ac:dyDescent="0.25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 x14ac:dyDescent="0.25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 x14ac:dyDescent="0.25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 x14ac:dyDescent="0.25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 x14ac:dyDescent="0.25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 x14ac:dyDescent="0.25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 x14ac:dyDescent="0.25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 x14ac:dyDescent="0.25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 x14ac:dyDescent="0.25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 x14ac:dyDescent="0.25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 x14ac:dyDescent="0.25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 x14ac:dyDescent="0.25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 x14ac:dyDescent="0.25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 x14ac:dyDescent="0.25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 x14ac:dyDescent="0.25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 x14ac:dyDescent="0.25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 x14ac:dyDescent="0.25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 x14ac:dyDescent="0.25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 x14ac:dyDescent="0.25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 x14ac:dyDescent="0.25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 x14ac:dyDescent="0.25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 x14ac:dyDescent="0.25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 x14ac:dyDescent="0.25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 x14ac:dyDescent="0.25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 x14ac:dyDescent="0.25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 x14ac:dyDescent="0.25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 x14ac:dyDescent="0.25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 x14ac:dyDescent="0.25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 x14ac:dyDescent="0.25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 x14ac:dyDescent="0.25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 x14ac:dyDescent="0.25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 x14ac:dyDescent="0.25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 x14ac:dyDescent="0.25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 x14ac:dyDescent="0.25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 x14ac:dyDescent="0.25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 x14ac:dyDescent="0.25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 x14ac:dyDescent="0.25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 x14ac:dyDescent="0.25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 x14ac:dyDescent="0.25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 x14ac:dyDescent="0.25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 x14ac:dyDescent="0.25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 x14ac:dyDescent="0.25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 x14ac:dyDescent="0.25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 x14ac:dyDescent="0.25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 x14ac:dyDescent="0.25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 x14ac:dyDescent="0.25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 x14ac:dyDescent="0.25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 x14ac:dyDescent="0.25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 x14ac:dyDescent="0.25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 x14ac:dyDescent="0.25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 x14ac:dyDescent="0.25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 x14ac:dyDescent="0.25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 x14ac:dyDescent="0.25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 x14ac:dyDescent="0.25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 x14ac:dyDescent="0.25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 x14ac:dyDescent="0.25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 x14ac:dyDescent="0.25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 x14ac:dyDescent="0.25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 x14ac:dyDescent="0.25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 x14ac:dyDescent="0.25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 x14ac:dyDescent="0.25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 x14ac:dyDescent="0.25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 x14ac:dyDescent="0.25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 x14ac:dyDescent="0.25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 x14ac:dyDescent="0.25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 x14ac:dyDescent="0.25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 x14ac:dyDescent="0.25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 x14ac:dyDescent="0.25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 x14ac:dyDescent="0.25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 x14ac:dyDescent="0.25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 x14ac:dyDescent="0.25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 x14ac:dyDescent="0.25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 x14ac:dyDescent="0.25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 x14ac:dyDescent="0.25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 x14ac:dyDescent="0.25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 x14ac:dyDescent="0.25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 x14ac:dyDescent="0.25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 x14ac:dyDescent="0.25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 x14ac:dyDescent="0.25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 x14ac:dyDescent="0.25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 x14ac:dyDescent="0.25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 x14ac:dyDescent="0.25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 x14ac:dyDescent="0.25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 x14ac:dyDescent="0.25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 x14ac:dyDescent="0.25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 x14ac:dyDescent="0.25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 x14ac:dyDescent="0.25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 x14ac:dyDescent="0.25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 x14ac:dyDescent="0.25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 x14ac:dyDescent="0.25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 x14ac:dyDescent="0.25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 x14ac:dyDescent="0.25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 x14ac:dyDescent="0.25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 x14ac:dyDescent="0.25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 x14ac:dyDescent="0.25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 x14ac:dyDescent="0.25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 x14ac:dyDescent="0.25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 x14ac:dyDescent="0.25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 x14ac:dyDescent="0.25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 x14ac:dyDescent="0.25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 x14ac:dyDescent="0.25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 x14ac:dyDescent="0.25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 x14ac:dyDescent="0.25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 x14ac:dyDescent="0.25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 x14ac:dyDescent="0.25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 x14ac:dyDescent="0.25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 x14ac:dyDescent="0.25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 x14ac:dyDescent="0.25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 x14ac:dyDescent="0.25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 x14ac:dyDescent="0.25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 x14ac:dyDescent="0.25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 x14ac:dyDescent="0.25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 x14ac:dyDescent="0.25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 x14ac:dyDescent="0.25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 x14ac:dyDescent="0.25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 x14ac:dyDescent="0.25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 x14ac:dyDescent="0.25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 x14ac:dyDescent="0.25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 x14ac:dyDescent="0.25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 x14ac:dyDescent="0.25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 x14ac:dyDescent="0.25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 x14ac:dyDescent="0.25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 x14ac:dyDescent="0.25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 x14ac:dyDescent="0.25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 x14ac:dyDescent="0.25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 x14ac:dyDescent="0.25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 x14ac:dyDescent="0.25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 x14ac:dyDescent="0.25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 x14ac:dyDescent="0.25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 x14ac:dyDescent="0.25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 x14ac:dyDescent="0.25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 x14ac:dyDescent="0.25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 x14ac:dyDescent="0.25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 x14ac:dyDescent="0.25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 x14ac:dyDescent="0.25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 x14ac:dyDescent="0.25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 x14ac:dyDescent="0.25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 x14ac:dyDescent="0.25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 x14ac:dyDescent="0.25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 x14ac:dyDescent="0.25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 x14ac:dyDescent="0.25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 x14ac:dyDescent="0.25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 x14ac:dyDescent="0.25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 x14ac:dyDescent="0.25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 x14ac:dyDescent="0.25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 x14ac:dyDescent="0.25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 x14ac:dyDescent="0.25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 x14ac:dyDescent="0.25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 x14ac:dyDescent="0.25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 x14ac:dyDescent="0.25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 x14ac:dyDescent="0.25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 x14ac:dyDescent="0.25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 x14ac:dyDescent="0.25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 x14ac:dyDescent="0.25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 x14ac:dyDescent="0.25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 x14ac:dyDescent="0.25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 x14ac:dyDescent="0.25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 x14ac:dyDescent="0.25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 x14ac:dyDescent="0.25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 x14ac:dyDescent="0.25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 x14ac:dyDescent="0.25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 x14ac:dyDescent="0.25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 x14ac:dyDescent="0.25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 x14ac:dyDescent="0.25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 x14ac:dyDescent="0.25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 x14ac:dyDescent="0.25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 x14ac:dyDescent="0.25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 x14ac:dyDescent="0.25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 x14ac:dyDescent="0.25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 x14ac:dyDescent="0.25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 x14ac:dyDescent="0.25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 x14ac:dyDescent="0.25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 x14ac:dyDescent="0.25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 x14ac:dyDescent="0.25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 x14ac:dyDescent="0.25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 x14ac:dyDescent="0.25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 x14ac:dyDescent="0.25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 x14ac:dyDescent="0.25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 x14ac:dyDescent="0.25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 x14ac:dyDescent="0.25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 x14ac:dyDescent="0.25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 x14ac:dyDescent="0.25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 x14ac:dyDescent="0.25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 x14ac:dyDescent="0.25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 x14ac:dyDescent="0.25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 x14ac:dyDescent="0.25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 x14ac:dyDescent="0.25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 x14ac:dyDescent="0.25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 x14ac:dyDescent="0.25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 x14ac:dyDescent="0.25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 x14ac:dyDescent="0.25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 x14ac:dyDescent="0.25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 x14ac:dyDescent="0.25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 x14ac:dyDescent="0.25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 x14ac:dyDescent="0.25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 x14ac:dyDescent="0.25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 x14ac:dyDescent="0.25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 x14ac:dyDescent="0.25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 x14ac:dyDescent="0.25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 x14ac:dyDescent="0.25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 x14ac:dyDescent="0.25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 x14ac:dyDescent="0.25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 x14ac:dyDescent="0.25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 x14ac:dyDescent="0.25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 x14ac:dyDescent="0.25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 x14ac:dyDescent="0.25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 x14ac:dyDescent="0.25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 x14ac:dyDescent="0.25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 x14ac:dyDescent="0.25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 x14ac:dyDescent="0.25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 x14ac:dyDescent="0.25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 x14ac:dyDescent="0.25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 x14ac:dyDescent="0.25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 x14ac:dyDescent="0.25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 x14ac:dyDescent="0.25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 x14ac:dyDescent="0.25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 x14ac:dyDescent="0.25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 x14ac:dyDescent="0.25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 x14ac:dyDescent="0.25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 x14ac:dyDescent="0.25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 x14ac:dyDescent="0.25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 x14ac:dyDescent="0.25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 x14ac:dyDescent="0.25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 x14ac:dyDescent="0.25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 x14ac:dyDescent="0.25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 x14ac:dyDescent="0.25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 x14ac:dyDescent="0.25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 x14ac:dyDescent="0.25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 x14ac:dyDescent="0.25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 x14ac:dyDescent="0.25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 x14ac:dyDescent="0.25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 x14ac:dyDescent="0.25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 x14ac:dyDescent="0.25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 x14ac:dyDescent="0.25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 x14ac:dyDescent="0.25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 x14ac:dyDescent="0.25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 x14ac:dyDescent="0.25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 x14ac:dyDescent="0.25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 x14ac:dyDescent="0.25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 x14ac:dyDescent="0.25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 x14ac:dyDescent="0.25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 x14ac:dyDescent="0.25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 x14ac:dyDescent="0.25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 x14ac:dyDescent="0.25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 x14ac:dyDescent="0.25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 x14ac:dyDescent="0.25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 x14ac:dyDescent="0.25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 x14ac:dyDescent="0.25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 x14ac:dyDescent="0.25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 x14ac:dyDescent="0.25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 x14ac:dyDescent="0.25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 x14ac:dyDescent="0.25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 x14ac:dyDescent="0.25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 x14ac:dyDescent="0.25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 x14ac:dyDescent="0.25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 x14ac:dyDescent="0.25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 x14ac:dyDescent="0.25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 x14ac:dyDescent="0.25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 x14ac:dyDescent="0.25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 x14ac:dyDescent="0.25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 x14ac:dyDescent="0.25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 x14ac:dyDescent="0.25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 x14ac:dyDescent="0.25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 x14ac:dyDescent="0.25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 x14ac:dyDescent="0.25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 x14ac:dyDescent="0.25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 x14ac:dyDescent="0.25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 x14ac:dyDescent="0.25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 x14ac:dyDescent="0.25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 x14ac:dyDescent="0.25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 x14ac:dyDescent="0.25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 x14ac:dyDescent="0.25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 x14ac:dyDescent="0.25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 x14ac:dyDescent="0.25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 x14ac:dyDescent="0.25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 x14ac:dyDescent="0.25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 x14ac:dyDescent="0.25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 x14ac:dyDescent="0.25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 x14ac:dyDescent="0.25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 x14ac:dyDescent="0.25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 x14ac:dyDescent="0.25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 x14ac:dyDescent="0.25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 x14ac:dyDescent="0.25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 x14ac:dyDescent="0.25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 x14ac:dyDescent="0.25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 x14ac:dyDescent="0.25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 x14ac:dyDescent="0.25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 x14ac:dyDescent="0.25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 x14ac:dyDescent="0.25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 x14ac:dyDescent="0.25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 x14ac:dyDescent="0.25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 x14ac:dyDescent="0.25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 x14ac:dyDescent="0.25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 x14ac:dyDescent="0.25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 x14ac:dyDescent="0.25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 x14ac:dyDescent="0.25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 x14ac:dyDescent="0.25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 x14ac:dyDescent="0.25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 x14ac:dyDescent="0.25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 x14ac:dyDescent="0.25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 x14ac:dyDescent="0.25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 x14ac:dyDescent="0.25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 x14ac:dyDescent="0.25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 x14ac:dyDescent="0.25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 x14ac:dyDescent="0.25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 x14ac:dyDescent="0.25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 x14ac:dyDescent="0.25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 x14ac:dyDescent="0.25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 x14ac:dyDescent="0.25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 x14ac:dyDescent="0.25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 x14ac:dyDescent="0.25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 x14ac:dyDescent="0.25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 x14ac:dyDescent="0.25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 x14ac:dyDescent="0.25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 x14ac:dyDescent="0.25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 x14ac:dyDescent="0.25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 x14ac:dyDescent="0.25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 x14ac:dyDescent="0.25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 x14ac:dyDescent="0.25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 x14ac:dyDescent="0.25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 x14ac:dyDescent="0.25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 x14ac:dyDescent="0.25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 x14ac:dyDescent="0.25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 x14ac:dyDescent="0.25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 x14ac:dyDescent="0.25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 x14ac:dyDescent="0.25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 x14ac:dyDescent="0.25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 x14ac:dyDescent="0.25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 x14ac:dyDescent="0.25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 x14ac:dyDescent="0.25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 x14ac:dyDescent="0.25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 x14ac:dyDescent="0.25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 x14ac:dyDescent="0.25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 x14ac:dyDescent="0.25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 x14ac:dyDescent="0.25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 x14ac:dyDescent="0.25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 x14ac:dyDescent="0.25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 x14ac:dyDescent="0.25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 x14ac:dyDescent="0.25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 x14ac:dyDescent="0.25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 x14ac:dyDescent="0.25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 x14ac:dyDescent="0.25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 x14ac:dyDescent="0.25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 x14ac:dyDescent="0.25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 x14ac:dyDescent="0.25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 x14ac:dyDescent="0.25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 x14ac:dyDescent="0.25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 x14ac:dyDescent="0.25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 x14ac:dyDescent="0.25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 x14ac:dyDescent="0.25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 x14ac:dyDescent="0.25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 x14ac:dyDescent="0.25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 x14ac:dyDescent="0.25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 x14ac:dyDescent="0.25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 x14ac:dyDescent="0.25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 x14ac:dyDescent="0.25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 x14ac:dyDescent="0.25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 x14ac:dyDescent="0.25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 x14ac:dyDescent="0.25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 x14ac:dyDescent="0.25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 x14ac:dyDescent="0.25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 x14ac:dyDescent="0.25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 x14ac:dyDescent="0.25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 x14ac:dyDescent="0.25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 x14ac:dyDescent="0.25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 x14ac:dyDescent="0.25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 x14ac:dyDescent="0.25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 x14ac:dyDescent="0.25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 x14ac:dyDescent="0.25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 x14ac:dyDescent="0.25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 x14ac:dyDescent="0.25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 x14ac:dyDescent="0.25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 x14ac:dyDescent="0.25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 x14ac:dyDescent="0.25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 x14ac:dyDescent="0.25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 x14ac:dyDescent="0.25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 x14ac:dyDescent="0.25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 x14ac:dyDescent="0.25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 x14ac:dyDescent="0.25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 x14ac:dyDescent="0.25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 x14ac:dyDescent="0.25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 x14ac:dyDescent="0.25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 x14ac:dyDescent="0.25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 x14ac:dyDescent="0.25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 x14ac:dyDescent="0.25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 x14ac:dyDescent="0.25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 x14ac:dyDescent="0.25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 x14ac:dyDescent="0.25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 x14ac:dyDescent="0.25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 x14ac:dyDescent="0.25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 x14ac:dyDescent="0.25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 x14ac:dyDescent="0.25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 x14ac:dyDescent="0.25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 x14ac:dyDescent="0.25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 x14ac:dyDescent="0.25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 x14ac:dyDescent="0.25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 x14ac:dyDescent="0.25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 x14ac:dyDescent="0.25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 x14ac:dyDescent="0.25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 x14ac:dyDescent="0.25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 x14ac:dyDescent="0.25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 x14ac:dyDescent="0.25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 x14ac:dyDescent="0.25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 x14ac:dyDescent="0.25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 x14ac:dyDescent="0.25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 x14ac:dyDescent="0.25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 x14ac:dyDescent="0.25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 x14ac:dyDescent="0.25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 x14ac:dyDescent="0.25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 x14ac:dyDescent="0.25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 x14ac:dyDescent="0.25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 x14ac:dyDescent="0.25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 x14ac:dyDescent="0.25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 x14ac:dyDescent="0.25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 x14ac:dyDescent="0.25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 x14ac:dyDescent="0.25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 x14ac:dyDescent="0.25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 x14ac:dyDescent="0.25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 x14ac:dyDescent="0.25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 x14ac:dyDescent="0.25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 x14ac:dyDescent="0.25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 x14ac:dyDescent="0.25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 x14ac:dyDescent="0.25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 x14ac:dyDescent="0.25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 x14ac:dyDescent="0.25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 x14ac:dyDescent="0.25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 x14ac:dyDescent="0.25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 x14ac:dyDescent="0.25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 x14ac:dyDescent="0.25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 x14ac:dyDescent="0.25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 x14ac:dyDescent="0.25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 x14ac:dyDescent="0.25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 x14ac:dyDescent="0.25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 x14ac:dyDescent="0.25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 x14ac:dyDescent="0.25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 x14ac:dyDescent="0.25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 x14ac:dyDescent="0.25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 x14ac:dyDescent="0.25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 x14ac:dyDescent="0.25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 x14ac:dyDescent="0.25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 x14ac:dyDescent="0.25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 x14ac:dyDescent="0.25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 x14ac:dyDescent="0.25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 x14ac:dyDescent="0.25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 x14ac:dyDescent="0.25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 x14ac:dyDescent="0.25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 x14ac:dyDescent="0.25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 x14ac:dyDescent="0.25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 x14ac:dyDescent="0.25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 x14ac:dyDescent="0.25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 x14ac:dyDescent="0.25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 x14ac:dyDescent="0.25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 x14ac:dyDescent="0.25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 x14ac:dyDescent="0.25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 x14ac:dyDescent="0.25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 x14ac:dyDescent="0.25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 x14ac:dyDescent="0.25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 x14ac:dyDescent="0.25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 x14ac:dyDescent="0.25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 x14ac:dyDescent="0.25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 x14ac:dyDescent="0.25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 x14ac:dyDescent="0.25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 x14ac:dyDescent="0.25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 x14ac:dyDescent="0.25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 x14ac:dyDescent="0.25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 x14ac:dyDescent="0.25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 x14ac:dyDescent="0.25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 x14ac:dyDescent="0.25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 x14ac:dyDescent="0.25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 x14ac:dyDescent="0.25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 x14ac:dyDescent="0.25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 x14ac:dyDescent="0.25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 x14ac:dyDescent="0.25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 x14ac:dyDescent="0.25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 x14ac:dyDescent="0.25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 x14ac:dyDescent="0.25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 x14ac:dyDescent="0.25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 x14ac:dyDescent="0.25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 x14ac:dyDescent="0.25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 x14ac:dyDescent="0.25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 x14ac:dyDescent="0.25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 x14ac:dyDescent="0.25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 x14ac:dyDescent="0.25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 x14ac:dyDescent="0.25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 x14ac:dyDescent="0.25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 x14ac:dyDescent="0.25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 x14ac:dyDescent="0.25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 x14ac:dyDescent="0.25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 x14ac:dyDescent="0.25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 x14ac:dyDescent="0.25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 x14ac:dyDescent="0.25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 x14ac:dyDescent="0.25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 x14ac:dyDescent="0.25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 x14ac:dyDescent="0.25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 x14ac:dyDescent="0.25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 x14ac:dyDescent="0.25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 x14ac:dyDescent="0.25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 x14ac:dyDescent="0.25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 x14ac:dyDescent="0.25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 x14ac:dyDescent="0.25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 x14ac:dyDescent="0.25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 x14ac:dyDescent="0.25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 x14ac:dyDescent="0.25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 x14ac:dyDescent="0.25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 x14ac:dyDescent="0.25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 x14ac:dyDescent="0.25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 x14ac:dyDescent="0.25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 x14ac:dyDescent="0.25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 x14ac:dyDescent="0.25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 x14ac:dyDescent="0.25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 x14ac:dyDescent="0.25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 x14ac:dyDescent="0.25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 x14ac:dyDescent="0.25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 x14ac:dyDescent="0.25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 x14ac:dyDescent="0.25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 x14ac:dyDescent="0.25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 x14ac:dyDescent="0.25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 x14ac:dyDescent="0.25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 x14ac:dyDescent="0.25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 x14ac:dyDescent="0.25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 x14ac:dyDescent="0.25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 x14ac:dyDescent="0.25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 x14ac:dyDescent="0.25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 x14ac:dyDescent="0.25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 x14ac:dyDescent="0.25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 x14ac:dyDescent="0.25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 x14ac:dyDescent="0.25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 x14ac:dyDescent="0.25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 x14ac:dyDescent="0.25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 x14ac:dyDescent="0.25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 x14ac:dyDescent="0.25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 x14ac:dyDescent="0.25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 x14ac:dyDescent="0.25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 x14ac:dyDescent="0.25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 x14ac:dyDescent="0.25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 x14ac:dyDescent="0.25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 x14ac:dyDescent="0.25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 x14ac:dyDescent="0.25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 x14ac:dyDescent="0.25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 x14ac:dyDescent="0.25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 x14ac:dyDescent="0.25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 x14ac:dyDescent="0.25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 x14ac:dyDescent="0.25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 x14ac:dyDescent="0.25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 x14ac:dyDescent="0.25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 x14ac:dyDescent="0.25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 x14ac:dyDescent="0.25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 x14ac:dyDescent="0.25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 x14ac:dyDescent="0.25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 x14ac:dyDescent="0.25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 x14ac:dyDescent="0.25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 x14ac:dyDescent="0.25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 x14ac:dyDescent="0.25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 x14ac:dyDescent="0.25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 x14ac:dyDescent="0.25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 x14ac:dyDescent="0.25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 x14ac:dyDescent="0.25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 x14ac:dyDescent="0.25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 x14ac:dyDescent="0.25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 x14ac:dyDescent="0.25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 x14ac:dyDescent="0.25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 x14ac:dyDescent="0.25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 x14ac:dyDescent="0.25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 x14ac:dyDescent="0.25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 x14ac:dyDescent="0.25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 x14ac:dyDescent="0.25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 x14ac:dyDescent="0.25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 x14ac:dyDescent="0.25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 x14ac:dyDescent="0.25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 x14ac:dyDescent="0.25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 x14ac:dyDescent="0.25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 x14ac:dyDescent="0.25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 x14ac:dyDescent="0.25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 x14ac:dyDescent="0.25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 x14ac:dyDescent="0.25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 x14ac:dyDescent="0.25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 x14ac:dyDescent="0.25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 x14ac:dyDescent="0.25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 x14ac:dyDescent="0.25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 x14ac:dyDescent="0.25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 x14ac:dyDescent="0.25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 x14ac:dyDescent="0.25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 x14ac:dyDescent="0.25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 x14ac:dyDescent="0.25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 x14ac:dyDescent="0.25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 x14ac:dyDescent="0.25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 x14ac:dyDescent="0.25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 x14ac:dyDescent="0.25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 x14ac:dyDescent="0.25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 x14ac:dyDescent="0.25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 x14ac:dyDescent="0.25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 x14ac:dyDescent="0.25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 x14ac:dyDescent="0.25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 x14ac:dyDescent="0.25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 x14ac:dyDescent="0.25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 x14ac:dyDescent="0.25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 x14ac:dyDescent="0.25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 x14ac:dyDescent="0.25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 x14ac:dyDescent="0.25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 x14ac:dyDescent="0.25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 x14ac:dyDescent="0.25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 x14ac:dyDescent="0.25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 x14ac:dyDescent="0.25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 x14ac:dyDescent="0.25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 x14ac:dyDescent="0.25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 x14ac:dyDescent="0.25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 x14ac:dyDescent="0.25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 x14ac:dyDescent="0.25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 x14ac:dyDescent="0.25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 x14ac:dyDescent="0.25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 x14ac:dyDescent="0.25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 x14ac:dyDescent="0.25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 x14ac:dyDescent="0.25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 x14ac:dyDescent="0.25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 x14ac:dyDescent="0.25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 x14ac:dyDescent="0.25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 x14ac:dyDescent="0.25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 x14ac:dyDescent="0.25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 x14ac:dyDescent="0.25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 x14ac:dyDescent="0.25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 x14ac:dyDescent="0.25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 x14ac:dyDescent="0.25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 x14ac:dyDescent="0.25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 x14ac:dyDescent="0.25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 x14ac:dyDescent="0.25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 x14ac:dyDescent="0.25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17:17" x14ac:dyDescent="0.25">
      <c r="Q2049" s="30"/>
    </row>
    <row r="2050" spans="17:17" x14ac:dyDescent="0.25">
      <c r="Q2050" s="30"/>
    </row>
    <row r="2051" spans="17:17" x14ac:dyDescent="0.25">
      <c r="Q2051" s="30"/>
    </row>
    <row r="2052" spans="17:17" x14ac:dyDescent="0.25">
      <c r="Q2052" s="30"/>
    </row>
    <row r="2053" spans="17:17" x14ac:dyDescent="0.25">
      <c r="Q2053" s="30"/>
    </row>
    <row r="2054" spans="17:17" x14ac:dyDescent="0.25">
      <c r="Q2054" s="30"/>
    </row>
    <row r="2055" spans="17:17" x14ac:dyDescent="0.25">
      <c r="Q2055" s="30"/>
    </row>
    <row r="2056" spans="17:17" x14ac:dyDescent="0.25">
      <c r="Q2056" s="30"/>
    </row>
    <row r="2057" spans="17:17" x14ac:dyDescent="0.25">
      <c r="Q2057" s="30"/>
    </row>
    <row r="2058" spans="17:17" x14ac:dyDescent="0.25">
      <c r="Q2058" s="30"/>
    </row>
    <row r="2059" spans="17:17" x14ac:dyDescent="0.25">
      <c r="Q2059" s="30"/>
    </row>
    <row r="2060" spans="17:17" x14ac:dyDescent="0.25">
      <c r="Q2060" s="30"/>
    </row>
    <row r="2061" spans="17:17" x14ac:dyDescent="0.25">
      <c r="Q2061" s="30"/>
    </row>
    <row r="2062" spans="17:17" x14ac:dyDescent="0.25">
      <c r="Q2062" s="30"/>
    </row>
    <row r="2063" spans="17:17" x14ac:dyDescent="0.25">
      <c r="Q2063" s="30"/>
    </row>
    <row r="2064" spans="17:17" x14ac:dyDescent="0.25">
      <c r="Q2064" s="30"/>
    </row>
    <row r="2065" spans="17:17" x14ac:dyDescent="0.25">
      <c r="Q2065" s="30"/>
    </row>
    <row r="2066" spans="17:17" x14ac:dyDescent="0.25">
      <c r="Q2066" s="30"/>
    </row>
    <row r="2067" spans="17:17" x14ac:dyDescent="0.25">
      <c r="Q2067" s="30"/>
    </row>
    <row r="2068" spans="17:17" x14ac:dyDescent="0.25">
      <c r="Q2068" s="30"/>
    </row>
    <row r="2069" spans="17:17" x14ac:dyDescent="0.25">
      <c r="Q2069" s="30"/>
    </row>
    <row r="2070" spans="17:17" x14ac:dyDescent="0.25">
      <c r="Q2070" s="30"/>
    </row>
    <row r="2071" spans="17:17" x14ac:dyDescent="0.25">
      <c r="Q2071" s="30"/>
    </row>
    <row r="2072" spans="17:17" x14ac:dyDescent="0.25">
      <c r="Q2072" s="30"/>
    </row>
    <row r="2073" spans="17:17" x14ac:dyDescent="0.25">
      <c r="Q2073" s="30"/>
    </row>
    <row r="2074" spans="17:17" x14ac:dyDescent="0.25">
      <c r="Q2074" s="30"/>
    </row>
    <row r="2075" spans="17:17" x14ac:dyDescent="0.25">
      <c r="Q2075" s="30"/>
    </row>
    <row r="2076" spans="17:17" x14ac:dyDescent="0.25">
      <c r="Q2076" s="30"/>
    </row>
    <row r="2077" spans="17:17" x14ac:dyDescent="0.25">
      <c r="Q2077" s="30"/>
    </row>
    <row r="2078" spans="17:17" x14ac:dyDescent="0.25">
      <c r="Q2078" s="30"/>
    </row>
    <row r="2079" spans="17:17" x14ac:dyDescent="0.25">
      <c r="Q2079" s="30"/>
    </row>
    <row r="2080" spans="17:17" x14ac:dyDescent="0.25">
      <c r="Q2080" s="30"/>
    </row>
    <row r="2081" spans="17:17" x14ac:dyDescent="0.25">
      <c r="Q2081" s="30"/>
    </row>
    <row r="2082" spans="17:17" x14ac:dyDescent="0.25">
      <c r="Q2082" s="30"/>
    </row>
    <row r="2083" spans="17:17" x14ac:dyDescent="0.25">
      <c r="Q2083" s="30"/>
    </row>
    <row r="2084" spans="17:17" x14ac:dyDescent="0.25">
      <c r="Q2084" s="30"/>
    </row>
    <row r="2085" spans="17:17" x14ac:dyDescent="0.25">
      <c r="Q2085" s="30"/>
    </row>
    <row r="2086" spans="17:17" x14ac:dyDescent="0.25">
      <c r="Q2086" s="30"/>
    </row>
    <row r="2087" spans="17:17" x14ac:dyDescent="0.25">
      <c r="Q2087" s="30"/>
    </row>
    <row r="2088" spans="17:17" x14ac:dyDescent="0.25">
      <c r="Q2088" s="30"/>
    </row>
    <row r="2089" spans="17:17" x14ac:dyDescent="0.25">
      <c r="Q2089" s="30"/>
    </row>
    <row r="2090" spans="17:17" x14ac:dyDescent="0.25">
      <c r="Q2090" s="30"/>
    </row>
    <row r="2091" spans="17:17" x14ac:dyDescent="0.25">
      <c r="Q2091" s="30"/>
    </row>
    <row r="2092" spans="17:17" x14ac:dyDescent="0.25">
      <c r="Q2092" s="30"/>
    </row>
    <row r="2093" spans="17:17" x14ac:dyDescent="0.25">
      <c r="Q2093" s="30"/>
    </row>
    <row r="2094" spans="17:17" x14ac:dyDescent="0.25">
      <c r="Q2094" s="30"/>
    </row>
    <row r="2095" spans="17:17" x14ac:dyDescent="0.25">
      <c r="Q2095" s="30"/>
    </row>
    <row r="2096" spans="17:17" x14ac:dyDescent="0.25">
      <c r="Q2096" s="30"/>
    </row>
    <row r="2097" spans="17:17" x14ac:dyDescent="0.25">
      <c r="Q2097" s="30"/>
    </row>
    <row r="2098" spans="17:17" x14ac:dyDescent="0.25">
      <c r="Q2098" s="30"/>
    </row>
    <row r="2099" spans="17:17" x14ac:dyDescent="0.25">
      <c r="Q2099" s="30"/>
    </row>
    <row r="2100" spans="17:17" x14ac:dyDescent="0.25">
      <c r="Q2100" s="30"/>
    </row>
    <row r="2101" spans="17:17" x14ac:dyDescent="0.25">
      <c r="Q2101" s="30"/>
    </row>
    <row r="2102" spans="17:17" x14ac:dyDescent="0.25">
      <c r="Q2102" s="30"/>
    </row>
    <row r="2103" spans="17:17" x14ac:dyDescent="0.25">
      <c r="Q2103" s="30"/>
    </row>
    <row r="2104" spans="17:17" x14ac:dyDescent="0.25">
      <c r="Q2104" s="30"/>
    </row>
    <row r="2105" spans="17:17" x14ac:dyDescent="0.25">
      <c r="Q2105" s="30"/>
    </row>
    <row r="2106" spans="17:17" x14ac:dyDescent="0.25">
      <c r="Q2106" s="30"/>
    </row>
    <row r="2107" spans="17:17" x14ac:dyDescent="0.25">
      <c r="Q2107" s="30"/>
    </row>
    <row r="2108" spans="17:17" x14ac:dyDescent="0.25">
      <c r="Q2108" s="30"/>
    </row>
    <row r="2109" spans="17:17" x14ac:dyDescent="0.25">
      <c r="Q2109" s="30"/>
    </row>
    <row r="2110" spans="17:17" x14ac:dyDescent="0.25">
      <c r="Q2110" s="30"/>
    </row>
    <row r="2111" spans="17:17" x14ac:dyDescent="0.25">
      <c r="Q2111" s="30"/>
    </row>
    <row r="2112" spans="17:17" x14ac:dyDescent="0.25">
      <c r="Q2112" s="30"/>
    </row>
    <row r="2113" spans="17:17" x14ac:dyDescent="0.25">
      <c r="Q2113" s="30"/>
    </row>
    <row r="2114" spans="17:17" x14ac:dyDescent="0.25">
      <c r="Q2114" s="30"/>
    </row>
    <row r="2115" spans="17:17" x14ac:dyDescent="0.25">
      <c r="Q2115" s="30"/>
    </row>
    <row r="2116" spans="17:17" x14ac:dyDescent="0.25">
      <c r="Q2116" s="30"/>
    </row>
    <row r="2117" spans="17:17" x14ac:dyDescent="0.25">
      <c r="Q2117" s="30"/>
    </row>
    <row r="2118" spans="17:17" x14ac:dyDescent="0.25">
      <c r="Q2118" s="30"/>
    </row>
    <row r="2119" spans="17:17" x14ac:dyDescent="0.25">
      <c r="Q2119" s="30"/>
    </row>
    <row r="2120" spans="17:17" x14ac:dyDescent="0.25">
      <c r="Q2120" s="30"/>
    </row>
    <row r="2121" spans="17:17" x14ac:dyDescent="0.25">
      <c r="Q2121" s="30"/>
    </row>
    <row r="2122" spans="17:17" x14ac:dyDescent="0.25">
      <c r="Q2122" s="30"/>
    </row>
    <row r="2123" spans="17:17" x14ac:dyDescent="0.25">
      <c r="Q2123" s="30"/>
    </row>
    <row r="2124" spans="17:17" x14ac:dyDescent="0.25">
      <c r="Q2124" s="30"/>
    </row>
    <row r="2125" spans="17:17" x14ac:dyDescent="0.25">
      <c r="Q2125" s="30"/>
    </row>
    <row r="2126" spans="17:17" x14ac:dyDescent="0.25">
      <c r="Q2126" s="30"/>
    </row>
    <row r="2127" spans="17:17" x14ac:dyDescent="0.25">
      <c r="Q2127" s="30"/>
    </row>
    <row r="2128" spans="17:17" x14ac:dyDescent="0.25">
      <c r="Q2128" s="30"/>
    </row>
    <row r="2129" spans="17:17" x14ac:dyDescent="0.25">
      <c r="Q2129" s="30"/>
    </row>
    <row r="2130" spans="17:17" x14ac:dyDescent="0.25">
      <c r="Q2130" s="30"/>
    </row>
    <row r="2131" spans="17:17" x14ac:dyDescent="0.25">
      <c r="Q2131" s="30"/>
    </row>
    <row r="2132" spans="17:17" x14ac:dyDescent="0.25">
      <c r="Q2132" s="30"/>
    </row>
    <row r="2133" spans="17:17" x14ac:dyDescent="0.25">
      <c r="Q2133" s="30"/>
    </row>
    <row r="2134" spans="17:17" x14ac:dyDescent="0.25">
      <c r="Q2134" s="30"/>
    </row>
    <row r="2135" spans="17:17" x14ac:dyDescent="0.25">
      <c r="Q2135" s="30"/>
    </row>
    <row r="2136" spans="17:17" x14ac:dyDescent="0.25">
      <c r="Q2136" s="30"/>
    </row>
    <row r="2137" spans="17:17" x14ac:dyDescent="0.25">
      <c r="Q2137" s="30"/>
    </row>
    <row r="2138" spans="17:17" x14ac:dyDescent="0.25">
      <c r="Q2138" s="30"/>
    </row>
    <row r="2139" spans="17:17" x14ac:dyDescent="0.25">
      <c r="Q2139" s="30"/>
    </row>
    <row r="2140" spans="17:17" x14ac:dyDescent="0.25">
      <c r="Q2140" s="30"/>
    </row>
    <row r="2141" spans="17:17" x14ac:dyDescent="0.25">
      <c r="Q2141" s="30"/>
    </row>
    <row r="2142" spans="17:17" x14ac:dyDescent="0.25">
      <c r="Q2142" s="30"/>
    </row>
    <row r="2143" spans="17:17" x14ac:dyDescent="0.25">
      <c r="Q2143" s="30"/>
    </row>
    <row r="2144" spans="17:17" x14ac:dyDescent="0.25">
      <c r="Q2144" s="30"/>
    </row>
    <row r="2145" spans="17:17" x14ac:dyDescent="0.25">
      <c r="Q2145" s="30"/>
    </row>
    <row r="2146" spans="17:17" x14ac:dyDescent="0.25">
      <c r="Q2146" s="30"/>
    </row>
    <row r="2147" spans="17:17" x14ac:dyDescent="0.25">
      <c r="Q2147" s="30"/>
    </row>
    <row r="2148" spans="17:17" x14ac:dyDescent="0.25">
      <c r="Q2148" s="30"/>
    </row>
    <row r="2149" spans="17:17" x14ac:dyDescent="0.25">
      <c r="Q2149" s="30"/>
    </row>
    <row r="2150" spans="17:17" x14ac:dyDescent="0.25">
      <c r="Q2150" s="30"/>
    </row>
    <row r="2151" spans="17:17" x14ac:dyDescent="0.25">
      <c r="Q2151" s="30"/>
    </row>
    <row r="2152" spans="17:17" x14ac:dyDescent="0.25">
      <c r="Q2152" s="30"/>
    </row>
    <row r="2153" spans="17:17" x14ac:dyDescent="0.25">
      <c r="Q2153" s="30"/>
    </row>
    <row r="2154" spans="17:17" x14ac:dyDescent="0.25">
      <c r="Q2154" s="30"/>
    </row>
    <row r="2155" spans="17:17" x14ac:dyDescent="0.25">
      <c r="Q2155" s="30"/>
    </row>
    <row r="2156" spans="17:17" x14ac:dyDescent="0.25">
      <c r="Q2156" s="30"/>
    </row>
    <row r="2157" spans="17:17" x14ac:dyDescent="0.25">
      <c r="Q2157" s="30"/>
    </row>
    <row r="2158" spans="17:17" x14ac:dyDescent="0.25">
      <c r="Q2158" s="30"/>
    </row>
    <row r="2159" spans="17:17" x14ac:dyDescent="0.25">
      <c r="Q2159" s="30"/>
    </row>
    <row r="2160" spans="17:17" x14ac:dyDescent="0.25">
      <c r="Q2160" s="30"/>
    </row>
    <row r="2161" spans="17:17" x14ac:dyDescent="0.25">
      <c r="Q2161" s="30"/>
    </row>
    <row r="2162" spans="17:17" x14ac:dyDescent="0.25">
      <c r="Q2162" s="30"/>
    </row>
    <row r="2163" spans="17:17" x14ac:dyDescent="0.25">
      <c r="Q2163" s="30"/>
    </row>
    <row r="2164" spans="17:17" x14ac:dyDescent="0.25">
      <c r="Q2164" s="30"/>
    </row>
    <row r="2165" spans="17:17" x14ac:dyDescent="0.25">
      <c r="Q2165" s="30"/>
    </row>
    <row r="2166" spans="17:17" x14ac:dyDescent="0.25">
      <c r="Q2166" s="30"/>
    </row>
    <row r="2167" spans="17:17" x14ac:dyDescent="0.25">
      <c r="Q2167" s="30"/>
    </row>
    <row r="2168" spans="17:17" x14ac:dyDescent="0.25">
      <c r="Q2168" s="30"/>
    </row>
    <row r="2169" spans="17:17" x14ac:dyDescent="0.25">
      <c r="Q2169" s="30"/>
    </row>
    <row r="2170" spans="17:17" x14ac:dyDescent="0.25">
      <c r="Q2170" s="30"/>
    </row>
    <row r="2171" spans="17:17" x14ac:dyDescent="0.25">
      <c r="Q2171" s="30"/>
    </row>
    <row r="2172" spans="17:17" x14ac:dyDescent="0.25">
      <c r="Q2172" s="30"/>
    </row>
    <row r="2173" spans="17:17" x14ac:dyDescent="0.25">
      <c r="Q2173" s="30"/>
    </row>
    <row r="2174" spans="17:17" x14ac:dyDescent="0.25">
      <c r="Q2174" s="30"/>
    </row>
    <row r="2175" spans="17:17" x14ac:dyDescent="0.25">
      <c r="Q2175" s="30"/>
    </row>
    <row r="2176" spans="17:17" x14ac:dyDescent="0.25">
      <c r="Q2176" s="30"/>
    </row>
    <row r="2177" spans="17:17" x14ac:dyDescent="0.25">
      <c r="Q2177" s="30"/>
    </row>
    <row r="2178" spans="17:17" x14ac:dyDescent="0.25">
      <c r="Q2178" s="30"/>
    </row>
    <row r="2179" spans="17:17" x14ac:dyDescent="0.25">
      <c r="Q2179" s="30"/>
    </row>
    <row r="2180" spans="17:17" x14ac:dyDescent="0.25">
      <c r="Q2180" s="30"/>
    </row>
    <row r="2181" spans="17:17" x14ac:dyDescent="0.25">
      <c r="Q2181" s="30"/>
    </row>
    <row r="2182" spans="17:17" x14ac:dyDescent="0.25">
      <c r="Q2182" s="30"/>
    </row>
    <row r="2183" spans="17:17" x14ac:dyDescent="0.25">
      <c r="Q2183" s="30"/>
    </row>
    <row r="2184" spans="17:17" x14ac:dyDescent="0.25">
      <c r="Q2184" s="30"/>
    </row>
    <row r="2185" spans="17:17" x14ac:dyDescent="0.25">
      <c r="Q2185" s="30"/>
    </row>
    <row r="2186" spans="17:17" x14ac:dyDescent="0.25">
      <c r="Q2186" s="30"/>
    </row>
    <row r="2187" spans="17:17" x14ac:dyDescent="0.25">
      <c r="Q2187" s="30"/>
    </row>
    <row r="2188" spans="17:17" x14ac:dyDescent="0.25">
      <c r="Q2188" s="30"/>
    </row>
    <row r="2189" spans="17:17" x14ac:dyDescent="0.25">
      <c r="Q2189" s="30"/>
    </row>
    <row r="2190" spans="17:17" x14ac:dyDescent="0.25">
      <c r="Q2190" s="30"/>
    </row>
    <row r="2191" spans="17:17" x14ac:dyDescent="0.25">
      <c r="Q2191" s="30"/>
    </row>
    <row r="2192" spans="17:17" x14ac:dyDescent="0.25">
      <c r="Q2192" s="30"/>
    </row>
    <row r="2193" spans="17:17" x14ac:dyDescent="0.25">
      <c r="Q2193" s="30"/>
    </row>
    <row r="2194" spans="17:17" x14ac:dyDescent="0.25">
      <c r="Q2194" s="30"/>
    </row>
    <row r="2195" spans="17:17" x14ac:dyDescent="0.25">
      <c r="Q2195" s="30"/>
    </row>
    <row r="2196" spans="17:17" x14ac:dyDescent="0.25">
      <c r="Q2196" s="30"/>
    </row>
    <row r="2197" spans="17:17" x14ac:dyDescent="0.25">
      <c r="Q2197" s="30"/>
    </row>
    <row r="2198" spans="17:17" x14ac:dyDescent="0.25">
      <c r="Q2198" s="30"/>
    </row>
    <row r="2199" spans="17:17" x14ac:dyDescent="0.25">
      <c r="Q2199" s="30"/>
    </row>
    <row r="2200" spans="17:17" x14ac:dyDescent="0.25">
      <c r="Q2200" s="30"/>
    </row>
    <row r="2201" spans="17:17" x14ac:dyDescent="0.25">
      <c r="Q2201" s="30"/>
    </row>
    <row r="2202" spans="17:17" x14ac:dyDescent="0.25">
      <c r="Q2202" s="30"/>
    </row>
    <row r="2203" spans="17:17" x14ac:dyDescent="0.25">
      <c r="Q2203" s="30"/>
    </row>
    <row r="2204" spans="17:17" x14ac:dyDescent="0.25">
      <c r="Q2204" s="30"/>
    </row>
    <row r="2205" spans="17:17" x14ac:dyDescent="0.25">
      <c r="Q2205" s="30"/>
    </row>
    <row r="2206" spans="17:17" x14ac:dyDescent="0.25">
      <c r="Q2206" s="30"/>
    </row>
    <row r="2207" spans="17:17" x14ac:dyDescent="0.25">
      <c r="Q2207" s="30"/>
    </row>
    <row r="2208" spans="17:17" x14ac:dyDescent="0.25">
      <c r="Q2208" s="30"/>
    </row>
    <row r="2209" spans="17:17" x14ac:dyDescent="0.25">
      <c r="Q2209" s="30"/>
    </row>
    <row r="2210" spans="17:17" x14ac:dyDescent="0.25">
      <c r="Q2210" s="30"/>
    </row>
    <row r="2211" spans="17:17" x14ac:dyDescent="0.25">
      <c r="Q2211" s="30"/>
    </row>
    <row r="2212" spans="17:17" x14ac:dyDescent="0.25">
      <c r="Q2212" s="30"/>
    </row>
    <row r="2213" spans="17:17" x14ac:dyDescent="0.25">
      <c r="Q2213" s="30"/>
    </row>
    <row r="2214" spans="17:17" x14ac:dyDescent="0.25">
      <c r="Q2214" s="30"/>
    </row>
    <row r="2215" spans="17:17" x14ac:dyDescent="0.25">
      <c r="Q2215" s="30"/>
    </row>
    <row r="2216" spans="17:17" x14ac:dyDescent="0.25">
      <c r="Q2216" s="30"/>
    </row>
    <row r="2217" spans="17:17" x14ac:dyDescent="0.25">
      <c r="Q2217" s="30"/>
    </row>
    <row r="2218" spans="17:17" x14ac:dyDescent="0.25">
      <c r="Q2218" s="30"/>
    </row>
    <row r="2219" spans="17:17" x14ac:dyDescent="0.25">
      <c r="Q2219" s="30"/>
    </row>
    <row r="2220" spans="17:17" x14ac:dyDescent="0.25">
      <c r="Q2220" s="30"/>
    </row>
    <row r="2221" spans="17:17" x14ac:dyDescent="0.25">
      <c r="Q2221" s="30"/>
    </row>
    <row r="2222" spans="17:17" x14ac:dyDescent="0.25">
      <c r="Q2222" s="30"/>
    </row>
    <row r="2223" spans="17:17" x14ac:dyDescent="0.25">
      <c r="Q2223" s="30"/>
    </row>
    <row r="2224" spans="17:17" x14ac:dyDescent="0.25">
      <c r="Q2224" s="30"/>
    </row>
    <row r="2225" spans="17:17" x14ac:dyDescent="0.25">
      <c r="Q2225" s="30"/>
    </row>
    <row r="2226" spans="17:17" x14ac:dyDescent="0.25">
      <c r="Q2226" s="30"/>
    </row>
    <row r="2227" spans="17:17" x14ac:dyDescent="0.25">
      <c r="Q2227" s="30"/>
    </row>
    <row r="2228" spans="17:17" x14ac:dyDescent="0.25">
      <c r="Q2228" s="30"/>
    </row>
    <row r="2229" spans="17:17" x14ac:dyDescent="0.25">
      <c r="Q2229" s="30"/>
    </row>
    <row r="2230" spans="17:17" x14ac:dyDescent="0.25">
      <c r="Q2230" s="30"/>
    </row>
    <row r="2231" spans="17:17" x14ac:dyDescent="0.25">
      <c r="Q2231" s="30"/>
    </row>
    <row r="2232" spans="17:17" x14ac:dyDescent="0.25">
      <c r="Q2232" s="30"/>
    </row>
    <row r="2233" spans="17:17" x14ac:dyDescent="0.25">
      <c r="Q2233" s="30"/>
    </row>
    <row r="2234" spans="17:17" x14ac:dyDescent="0.25">
      <c r="Q2234" s="30"/>
    </row>
    <row r="2235" spans="17:17" x14ac:dyDescent="0.25">
      <c r="Q2235" s="30"/>
    </row>
    <row r="2236" spans="17:17" x14ac:dyDescent="0.25">
      <c r="Q2236" s="30"/>
    </row>
    <row r="2237" spans="17:17" x14ac:dyDescent="0.25">
      <c r="Q2237" s="30"/>
    </row>
    <row r="2238" spans="17:17" x14ac:dyDescent="0.25">
      <c r="Q2238" s="30"/>
    </row>
    <row r="2239" spans="17:17" x14ac:dyDescent="0.25">
      <c r="Q2239" s="30"/>
    </row>
    <row r="2240" spans="17:17" x14ac:dyDescent="0.25">
      <c r="Q2240" s="30"/>
    </row>
    <row r="2241" spans="17:17" x14ac:dyDescent="0.25">
      <c r="Q2241" s="30"/>
    </row>
    <row r="2242" spans="17:17" x14ac:dyDescent="0.25">
      <c r="Q2242" s="30"/>
    </row>
    <row r="2243" spans="17:17" x14ac:dyDescent="0.25">
      <c r="Q2243" s="30"/>
    </row>
    <row r="2244" spans="17:17" x14ac:dyDescent="0.25">
      <c r="Q2244" s="30"/>
    </row>
    <row r="2245" spans="17:17" x14ac:dyDescent="0.25">
      <c r="Q2245" s="30"/>
    </row>
    <row r="2246" spans="17:17" x14ac:dyDescent="0.25">
      <c r="Q2246" s="30"/>
    </row>
    <row r="2247" spans="17:17" x14ac:dyDescent="0.25">
      <c r="Q2247" s="30"/>
    </row>
    <row r="2248" spans="17:17" x14ac:dyDescent="0.25">
      <c r="Q2248" s="30"/>
    </row>
    <row r="2249" spans="17:17" x14ac:dyDescent="0.25">
      <c r="Q2249" s="30"/>
    </row>
    <row r="2250" spans="17:17" x14ac:dyDescent="0.25">
      <c r="Q2250" s="30"/>
    </row>
    <row r="2251" spans="17:17" x14ac:dyDescent="0.25">
      <c r="Q2251" s="30"/>
    </row>
    <row r="2252" spans="17:17" x14ac:dyDescent="0.25">
      <c r="Q2252" s="30"/>
    </row>
    <row r="2253" spans="17:17" x14ac:dyDescent="0.25">
      <c r="Q2253" s="30"/>
    </row>
    <row r="2254" spans="17:17" x14ac:dyDescent="0.25">
      <c r="Q2254" s="30"/>
    </row>
    <row r="2255" spans="17:17" x14ac:dyDescent="0.25">
      <c r="Q2255" s="30"/>
    </row>
    <row r="2256" spans="17:17" x14ac:dyDescent="0.25">
      <c r="Q2256" s="30"/>
    </row>
    <row r="2257" spans="17:17" x14ac:dyDescent="0.25">
      <c r="Q2257" s="30"/>
    </row>
    <row r="2258" spans="17:17" x14ac:dyDescent="0.25">
      <c r="Q2258" s="30"/>
    </row>
    <row r="2259" spans="17:17" x14ac:dyDescent="0.25">
      <c r="Q2259" s="30"/>
    </row>
  </sheetData>
  <mergeCells count="52"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  <mergeCell ref="A23:A25"/>
    <mergeCell ref="C23:C25"/>
    <mergeCell ref="D23:D25"/>
    <mergeCell ref="E23:E25"/>
    <mergeCell ref="B23:B25"/>
    <mergeCell ref="A27:Q27"/>
    <mergeCell ref="A46:Q46"/>
    <mergeCell ref="A64:Q64"/>
    <mergeCell ref="A68:J68"/>
    <mergeCell ref="A69:J69"/>
    <mergeCell ref="A89:J89"/>
    <mergeCell ref="A90:J90"/>
    <mergeCell ref="A91:J91"/>
    <mergeCell ref="A92:J92"/>
    <mergeCell ref="J14:K14"/>
    <mergeCell ref="J19:K19"/>
    <mergeCell ref="J20:K20"/>
    <mergeCell ref="J18:K18"/>
    <mergeCell ref="J17:K17"/>
    <mergeCell ref="A82:J82"/>
    <mergeCell ref="A83:J83"/>
    <mergeCell ref="A84:J84"/>
    <mergeCell ref="A85:J85"/>
    <mergeCell ref="A86:J86"/>
    <mergeCell ref="A87:J87"/>
    <mergeCell ref="A76:J76"/>
    <mergeCell ref="J16:K16"/>
    <mergeCell ref="J15:K15"/>
    <mergeCell ref="E1:I1"/>
    <mergeCell ref="E10:J10"/>
    <mergeCell ref="A88:J88"/>
    <mergeCell ref="A77:J77"/>
    <mergeCell ref="A78:J78"/>
    <mergeCell ref="A79:J79"/>
    <mergeCell ref="A80:J80"/>
    <mergeCell ref="A81:J81"/>
    <mergeCell ref="A70:J70"/>
    <mergeCell ref="A71:J71"/>
    <mergeCell ref="A72:J72"/>
    <mergeCell ref="A73:J73"/>
    <mergeCell ref="A74:J74"/>
    <mergeCell ref="A75:J75"/>
  </mergeCells>
  <phoneticPr fontId="1" type="noConversion"/>
  <pageMargins left="0.23622047244094491" right="0" top="0.51181102362204722" bottom="0.43307086614173229" header="0.31496062992125984" footer="0.2362204724409449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2006-09-15T10:34:26Z</cp:lastPrinted>
  <dcterms:created xsi:type="dcterms:W3CDTF">2002-02-11T05:58:42Z</dcterms:created>
  <dcterms:modified xsi:type="dcterms:W3CDTF">2012-06-28T03:23:32Z</dcterms:modified>
</cp:coreProperties>
</file>