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№1'!$A$1:$S$39</definedName>
  </definedNames>
  <calcPr calcId="145621"/>
</workbook>
</file>

<file path=xl/calcChain.xml><?xml version="1.0" encoding="utf-8"?>
<calcChain xmlns="http://schemas.openxmlformats.org/spreadsheetml/2006/main">
  <c r="Q10" i="1"/>
  <c r="S10" s="1"/>
  <c r="Q11"/>
  <c r="S11" s="1"/>
  <c r="Q12"/>
  <c r="S12" s="1"/>
  <c r="Q13"/>
  <c r="S13" s="1"/>
  <c r="Q14"/>
  <c r="S14" s="1"/>
  <c r="Q15"/>
  <c r="S15" s="1"/>
  <c r="Q16"/>
  <c r="S16" s="1"/>
  <c r="Q17"/>
  <c r="S17" s="1"/>
  <c r="Q18"/>
  <c r="S18" s="1"/>
  <c r="Q19"/>
  <c r="S19" s="1"/>
  <c r="Q20"/>
  <c r="S20" s="1"/>
  <c r="Q21"/>
  <c r="S21" s="1"/>
  <c r="Q22"/>
  <c r="S22" s="1"/>
  <c r="Q23"/>
  <c r="S23" s="1"/>
  <c r="Q24"/>
  <c r="S24" s="1"/>
  <c r="Q9"/>
  <c r="S9" s="1"/>
  <c r="T25" l="1"/>
  <c r="W25" l="1"/>
  <c r="U25"/>
</calcChain>
</file>

<file path=xl/sharedStrings.xml><?xml version="1.0" encoding="utf-8"?>
<sst xmlns="http://schemas.openxmlformats.org/spreadsheetml/2006/main" count="87" uniqueCount="73">
  <si>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</si>
  <si>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</si>
  <si>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</si>
  <si>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</si>
  <si>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</si>
  <si>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</si>
  <si>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</si>
  <si>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</si>
  <si>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</si>
  <si>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</si>
  <si>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</si>
  <si>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</si>
  <si>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</si>
  <si>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</si>
  <si>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</si>
  <si>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</si>
  <si>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</si>
  <si>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</si>
  <si>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</si>
  <si>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</si>
  <si>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</si>
  <si>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</si>
  <si>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январь</t>
  </si>
  <si>
    <t>март</t>
  </si>
  <si>
    <t>февраль</t>
  </si>
  <si>
    <t>Требования к качеству</t>
  </si>
  <si>
    <t>________________  /____________ /</t>
  </si>
  <si>
    <t>1 квартал 2013</t>
  </si>
  <si>
    <t>Количество на 2013 год</t>
  </si>
  <si>
    <t>Цена за единицу с НДС, руб.</t>
  </si>
  <si>
    <t>Сумма с НДС, руб.</t>
  </si>
  <si>
    <t>в т.ч НДС 18%:</t>
  </si>
  <si>
    <t>СПЕЦИФИКАЦИЯ №1</t>
  </si>
  <si>
    <t>шт</t>
  </si>
  <si>
    <t>2. Условия поставки: доставка до ЦБ МТС ОАО "Хиагда" Забайкальский край г. Чита п. Рудник Кадала ул. Дворцовский тракт 50.</t>
  </si>
  <si>
    <t>________________  /Шмаков А.В./</t>
  </si>
  <si>
    <t>4. Срок поставки: согласно графику помесячной разбивки.</t>
  </si>
  <si>
    <t>5. Покупатель производит оплату за фактически поставленный товар в течении 20 календарных дней на основании ТСД.</t>
  </si>
  <si>
    <t>3. Транспортные расходы связанные сдоставкой товара до покупателя включены в стоимость товара.</t>
  </si>
  <si>
    <t>Кран шаровый 11нж01пф Ду100</t>
  </si>
  <si>
    <t xml:space="preserve">Кран шаровый  КШ 100.16. с ручным управлением, диаметр Ду-100, давление рабочей среды Ру-16. Герметичность по классу «А» по ГОСТ 9544-2005.
Присоединение фланцевое по ГОСТ 12815, ГОСТ 12820-80, ГОСТ 12821-80.   
Материалы основных деталей:
Корпус – ст. 12Х18Н10Т;
Шар - ст. 12Х18Н10Т;
Шток - ст. 12Х18Н10Т;
Втулка - ст. 12Х18Н10Т;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</si>
  <si>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>Кран шаровый 11нж01пф Ду80</t>
  </si>
  <si>
    <t xml:space="preserve">Кран шаровый  КШ 80.16. с ручным управлением, диаметр Ду-80, давление рабочей среды Ру-16. Герметичность по классу «А» по ГОСТ 9544-2005.
Присоединение фланцевое по ГОСТ 12815, ГОСТ 12820-80, ГОСТ 12821-80.   
Материалы основных деталей:
Корпус – ст. 12Х18Н10Т;
Шар - ст. 12Х18Н10Т;
Шток - ст. 12Х18Н10Т;
Втулка - ст. 12Х18Н10Т;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</si>
  <si>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>Кран шаровый 11нж01пф Ду50</t>
  </si>
  <si>
    <t xml:space="preserve">Кран шаровый  КШ 50.16. с ручным управлением, диаметр Ду-50, давление рабочей среды Ру-16. Герметичность по классу «А» по ГОСТ 9544-2005.
Присоединение фланцевое по ГОСТ 12815, ГОСТ 12820-80, ГОСТ 12821-80.   
Материалы основных деталей:
Корпус – ст. 12Х18Н10Т;
Шар - ст. 12Х18Н10Т;
Шток - ст. 12Х18Н10Т;
Втулка - ст. 12Х18Н10Т;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</si>
  <si>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>Кран шаровый н/ж приварной Ду15</t>
  </si>
  <si>
    <t xml:space="preserve">Кран шаровый  КШ 15.16. с ручным управлением, диаметр Ду-15, давление рабочей среды Ру-16. Герметичность по классу «А» по ГОСТ 9544-2005.
Присоединение под приварк .
Материалы основных деталей:
Корпус – ст. 12Х18Н10Т;
Шар - ст. 12Х18Н10Т;
Шток - ст. 12Х18Н10Т;
Втулка - ст. 12Х18Н10Т;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</si>
  <si>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 xml:space="preserve">Клапан (вентиль) 15нж65п </t>
  </si>
  <si>
    <t xml:space="preserve">Клапан (вентиль) 15нж65п с ручным управлением, диаметр Ду-32, давление рабочей среды Ру-16. Герметичность по классу «А» по ГОСТ 9544-2005.
Присоединение фланцевое по ГОСТ 12815, ГОСТ 12820-80, ГОСТ 12821-80.   
Материалы основных деталей:
Корпус – ст. 12Х18Н10Т;
Шар - ст. 12Х18Н10Т;
Шток - ст. 12Х18Н10Т;
Втулка - ст. 12Х18Н10Т;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</si>
  <si>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 xml:space="preserve">Задвижка клиновая литая 30с41нж с ручным управлением маховиком. Диаметр условный Ду-50, давление рабочей среды  Ру-16. Герметичность затвора по классу "А" ГОСТ 9544-2005.
Присоединение к трубопроводу фланцевое с ответными фланцами и крепежом по ГОСТ 12815.
Материалы основных деталей:
Корпус - ст.20ГЛ;
Крышка - ст.20ГЛ;
Клин - ст.20Х13Л;
Шпиндель – ст. 20Х13Л. 
Набивка сальника – фторопласт. 
Рабочая среда: агрессивные кислоты, природный газ, нефтепродукты, вода, пар.
Температура: от - 60С до + 350С.
Соответствует требованиям промышленной безопасности по ГОСТ Р 53672-2009; ГОСТ 12.2.003-91.
</t>
  </si>
  <si>
    <t>компл</t>
  </si>
  <si>
    <t xml:space="preserve">Кран шаровый  КШ 200.16. с ручным управлением, диаметр Ду-200, давление рабочей среды Ру-16. Герметичность по классу «А» по ГОСТ 9544-2005.
Присоединение фланцевое по ГОСТ 12815, ГОСТ 12820-80, ГОСТ 12821-80.   
Материалы основных деталей:
Корпус – ст. 12Х18Н12МЗТЛ;
Шар - ст. 12Х18Н12МЗТЛ;
Шток - ст. 12Х18Н12МЗТЛ;
Втулка - ст. 12Х18Н12МЗТЛ;
Рукоятка - ст. 20;
Уплотнение – фторопласт Ф4.
Рабочая среда: агрессивные кислоты, природный газ, нефтепродукты, вода, пар.
Температура: от - 60С до + 190С.
Соответствует требованиям промышленной безопасности по ГОСТ Р 53672-2009; ГОСТ 12.2.003-91.
</t>
  </si>
  <si>
    <t xml:space="preserve">Клапан обратный поворотный 19нж63бк. Диаметр Ду-200, давление до Ру-40.
Присоединение фланцевое по ГОСТ 12815, ГОСТ 12820-80, ГОСТ 12821-80.   
Материалы основных деталей:
Корпус – ст. 12Х18Н10Т;
Крышка - ст. 12Х18Н10Т;
Детали затвора - ст. 12Х18Н10Т;
Серьга, кронштейн - ст. 12Х18Н10Т;
Захлопка - ст. 12Х18Н10Т;
Уплотнение – фторопласт Ф4.
Рабочая среда: агрессивные кислоты, природный газ, нефтепродукты, вода, пар.
Температура: от - 60С до + 425С.
Соответствует требованиям промышленной безопасности по ГОСТ Р 53672-2009; ГОСТ 12.2.003-91.
</t>
  </si>
  <si>
    <t>Задвижка 30Ч6БР  Ду 100мм Ру16 кгс/см.кв. фланцевая</t>
  </si>
  <si>
    <t xml:space="preserve">Задвижка параллельная двухдисковая с выдвижным шпинделем  30ч6бр . Диаметр Ду-100, давление Ру-1,0.
Присоединение к трубопроводу – фланцевое. Присоединительные фланцы по ГОСТ 12820-80 с уплотнительными поверхностями 12815-80.
Вид управления – ручной привод.
Рабочая среда – вода, пар.
Температура рабочей среды не более +250С.
Рабочая среда подается с любой стороны задвижки.
Герметичность затвора соответствует классу «D» по ГОСТ 9544.
Материал:  
      — корпусных деталей – серый чугун СЧ 20 ГОСТ 1412;
                         — уплотнительных поверхностей – латунь ЛС-59 ГОСТ 15527.
Уплотнение по шпинделю – сальниковое (кольца ТРГ).
Уплотнение между корпусом и крышкой – паронит.
Климатическое исполнение – У2, УХЛ4 по ГОСТ 15150.
Задвижки соответствуют требованиям ГОСТ 5762 и ТУ 3721-001-00324292-2011.
</t>
  </si>
  <si>
    <t>Обратный клапан (откидной или поворотный) Ду 100мм</t>
  </si>
  <si>
    <t xml:space="preserve">Клапан обратный поворотный 19нж63бк. Диаметр Ду-100, давление Ру-40.
Присоединение фланцевое по ГОСТ 12815, ГОСТ 12820-80, ГОСТ 12821-80.   
Материалы основных деталей:
Корпус – ст. 12Х18Н10Т;
Крышка - ст. 12Х18Н10Т;
Детали затвора - ст. 12Х18Н10Т;
Серьга, кронштейн - ст. 12Х18Н10Т;
Захлопка - ст. 12Х18Н10Т;
Уплотнение – фторопласт Ф4.
Рабочая среда: агрессивные кислоты, природный газ, нефтепродукты, вода, пар.
Температура: от - 60С до + 425С.
Соответствует требованиям промышленной безопасности по ГОСТ Р 53672-2009; ГОСТ 12.2.003-91.
</t>
  </si>
  <si>
    <t>Фланцы ст.3 Ду=100 мм на 8 отверстий</t>
  </si>
  <si>
    <t xml:space="preserve">Фланец плоский из сталь 3 Ду100 Ру16, 8 отверстий.
ГОСТ 12820-80
</t>
  </si>
  <si>
    <t>Обратный клапан откидной   Ду 100мм 1.6 Мп</t>
  </si>
  <si>
    <t xml:space="preserve">Клапан обратный откидной.  Диаметр Ду-100, давление Ру-16.
Присоединение фланцевое по ГОСТ 12815, ГОСТ 12820-80, ГОСТ 12821-80.   
Материалы основных деталей:
Корпус – ст. 12Х18Н10Т;
Крышка - ст. 12Х18Н10Т;
Детали затвора - ст. 12Х18Н10Т;
Серьга, кронштейн - ст. 12Х18Н10Т;
Захлопка - ст. 12Х18Н10Т;
Уплотнение – фторопласт Ф4.
Рабочая среда: агрессивные кислоты, природный газ, нефтепродукты, вода, пар.
Температура: от - 60С до + 425С.
Соответствует требованиям промышленной безопасности по ГОСТ Р 53672-2009; ГОСТ 12.2.003-91
</t>
  </si>
  <si>
    <t>Задвижка 30Ч6БР  Ду 80 мм Ру16 кгс/см.кв. фланцевая на 4 отверстия</t>
  </si>
  <si>
    <t>Задвижка параллельная двухдисковая с выдвижным шпинделем  30ч6бр . Диаметр Ду-80, давление Ру-1,0.
Присоединение к трубопроводу – фланцевое. Присоединительные фланцы по ГОСТ 12820-80 с уплотнительными поверхностями 12815-80.
Вид управления – ручной привод.
Рабочая среда – вода, пар.
Температура рабочей среды не более +250С.
Рабочая среда подается с любой стороны задвижки.
Герметичность затвора соответствует классу «D» по ГОСТ 9544.
Материал:        — корпусных деталей – серый чугун СЧ 20 ГОСТ 1412;
  — уплотнительных поверхностей – латунь ЛС-59 ГОСТ 15527.
Уплотнение по шпинделю – сальниковое (кольца ТРГ).
Уплотнение между корпусом и крышкой – паронит.
Климатическое исполнение – У2, УХЛ4 по ГОСТ 15150.
Задвижки соответствуют требованиям ГОСТ 5762</t>
  </si>
  <si>
    <t>Задвижка клиновая фланцевая 30нж41нж Ду-80</t>
  </si>
  <si>
    <t xml:space="preserve">Задвижка клиновая литая 30нж41нж с ручным управлением маховиком. Диаметр условный Ду-80, давление рабочей среды  Ру-16. Герметичность затвора по классу "А" ГОСТ 9544-2005.
Присоединение к трубопроводу фланцевое с ответными фланцами и крепежом по ГОСТ 12815.
Материалы основных деталей:
Корпус - ст.12Х18Н10Т;
Крышка - ст.12Х18Н10Т;
Клин - ст.12Х18Н10Т;
Шпиндель – ст. 12Х18Н10Т. 
Набивка сальника – фторопласт. 
Рабочая среда: агрессивные кислоты, природный газ, нефтепродукты, вода, пар.
Температура: от - 60С до + 350С.
Соответствует требованиям промышленной безопасности по ГОСТ Р 53672-2009; ГОСТ 12.2.003-91
</t>
  </si>
  <si>
    <t>Задвижка клиновая фланцевая 30нж41нж Ду-100</t>
  </si>
  <si>
    <t xml:space="preserve">Задвижка клиновая литая 30нж41нж с ручным управлением маховиком. Диаметр условный Ду-100, давление рабочей среды  Ру-16. Герметичность затвора по классу "А" ГОСТ 9544-2005.
Присоединение к трубопроводу фланцевое с ответными фланцами и крепежом по ГОСТ 12815.
Материалы основных деталей:
Корпус - ст.12Х18Н10Т;
Крышка - ст.12Х18Н10Т;
Клин - ст.12Х18Н10Т;
Шпиндель – ст. 12Х18Н10Т. 
Набивка сальника – фторопласт. 
Рабочая среда: агрессивные кислоты, природный газ, нефтепродукты, вода, пар.
Температура: от - 60С до + 350С.
Соответствует требованиям промышленной безопасности по ГОСТ Р 53672-2009; ГОСТ 12.2.003-91.
</t>
  </si>
  <si>
    <t>Задвижка клиновая фланцевая 30нж41нж Ду-150</t>
  </si>
  <si>
    <t xml:space="preserve">Задвижка клиновая литая 30нж41нж с ручным управлением маховиком. Диаметр условный Ду-150, давление рабочей среды  Ру-16. Герметичность затвора по классу «А» ГОСТ 9544-2005.
Присоединение к трубопроводу фланцевое с ответными фланцами и крепежом по ГОСТ 12815.
Материалы основных деталей:
Корпус – ст.12Х18Н10Т;
Крышка – ст.12Х18Н10Т;
Клин – ст.12Х18Н10Т;
Шпиндель – ст. 12Х18Н10Т. 
Набивка сальника – фторопласт. 
Рабочая среда: агрессивные кислоты, природный газ, нефтепродукты, вода, пар.
Температура: от – 60С до + 350С.
Соответствует требованиям промышленной безопасности по ГОСТ Р 53672-2009; ГОСТ 12.2.003-91
</t>
  </si>
  <si>
    <t>Итого с учётом НДС: 2022393 рубля 33 копейки ( Два миллиона двадцать две тысячи триста девяносто три рубля 33 копейки ), В том числе НДС 18%  308500 рублей 68 копеек ( Триста восемь тысяч пятьсот рублей 68 копеек )</t>
  </si>
  <si>
    <t>Клапан (затвор) обратный КО 200.16.3311 (ТУ 3742-006-55377430-08) или эквивалент</t>
  </si>
  <si>
    <t>Кран шаровый КШ 200.16.3140 (ТУ 3712-005-55377430-01) или эквивалент</t>
  </si>
  <si>
    <t>Задвижка стальная клиновая Ду-50 с выдвижным шпинделем ручным управлением ЗС 50.16.3310 ТУ 3741-007-55377430-06 или эквивалент герметичность по классу А ГОСТ 9544-2005 фланцевая с ответным фланцем по ГОСТУ 12815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</si>
</sst>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2" fontId="9" fillId="0" borderId="1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2" fontId="1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</cellXfs>
  <cellStyles count="3">
    <cellStyle name="Обычный" xfId="0" builtinId="0"/>
    <cellStyle name="Обычный 2" xfId="1"/>
    <cellStyle name="Обычный 2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9"/>
  <sheetViews>
    <sheetView tabSelected="1" view="pageBreakPreview" topLeftCell="A23" zoomScale="70" zoomScaleNormal="75" zoomScaleSheetLayoutView="70" workbookViewId="0">
      <selection activeCell="C40" sqref="C40"/>
    </sheetView>
  </sheetViews>
  <sheetFormatPr defaultRowHeight="18.75"/>
  <cols>
    <col min="1" max="1" width="7.5703125" style="2" customWidth="1"/>
    <col min="2" max="2" width="64.14062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9.5703125" style="2" customWidth="1"/>
    <col min="9" max="9" width="9.85546875" style="2" customWidth="1"/>
    <col min="10" max="10" width="9.710937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3.42578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19" t="s">
        <v>18</v>
      </c>
    </row>
    <row r="3" spans="1:19" ht="20.25">
      <c r="A3" s="50" t="s">
        <v>32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ht="20.25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>
      <c r="A5" s="54" t="s">
        <v>21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>
      <c r="A6" s="58" t="s">
        <v>1</v>
      </c>
      <c r="B6" s="58" t="s">
        <v>16</v>
      </c>
      <c r="C6" s="58" t="s">
        <v>25</v>
      </c>
      <c r="D6" s="51" t="s">
        <v>15</v>
      </c>
      <c r="E6" s="55" t="s">
        <v>14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2" t="s">
        <v>28</v>
      </c>
      <c r="R6" s="52" t="s">
        <v>29</v>
      </c>
      <c r="S6" s="52" t="s">
        <v>30</v>
      </c>
    </row>
    <row r="7" spans="1:19">
      <c r="A7" s="58"/>
      <c r="B7" s="58"/>
      <c r="C7" s="58"/>
      <c r="D7" s="51"/>
      <c r="E7" s="53" t="s">
        <v>27</v>
      </c>
      <c r="F7" s="53"/>
      <c r="G7" s="53"/>
      <c r="H7" s="53" t="s">
        <v>2</v>
      </c>
      <c r="I7" s="53"/>
      <c r="J7" s="53"/>
      <c r="K7" s="53" t="s">
        <v>3</v>
      </c>
      <c r="L7" s="53"/>
      <c r="M7" s="53"/>
      <c r="N7" s="53" t="s">
        <v>10</v>
      </c>
      <c r="O7" s="53"/>
      <c r="P7" s="53"/>
      <c r="Q7" s="52"/>
      <c r="R7" s="52"/>
      <c r="S7" s="52"/>
    </row>
    <row r="8" spans="1:19">
      <c r="A8" s="58"/>
      <c r="B8" s="58"/>
      <c r="C8" s="58"/>
      <c r="D8" s="51"/>
      <c r="E8" s="22" t="s">
        <v>22</v>
      </c>
      <c r="F8" s="22" t="s">
        <v>24</v>
      </c>
      <c r="G8" s="22" t="s">
        <v>23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52"/>
      <c r="R8" s="52"/>
      <c r="S8" s="52"/>
    </row>
    <row r="9" spans="1:19" ht="393.75">
      <c r="A9" s="31">
        <v>1</v>
      </c>
      <c r="B9" s="31" t="s">
        <v>39</v>
      </c>
      <c r="C9" s="32" t="s">
        <v>40</v>
      </c>
      <c r="D9" s="33" t="s">
        <v>33</v>
      </c>
      <c r="E9" s="30"/>
      <c r="F9" s="30"/>
      <c r="G9" s="30"/>
      <c r="H9" s="30"/>
      <c r="I9" s="30"/>
      <c r="J9" s="25"/>
      <c r="K9" s="25"/>
      <c r="L9" s="25"/>
      <c r="M9" s="25"/>
      <c r="N9" s="43">
        <v>2</v>
      </c>
      <c r="O9" s="30"/>
      <c r="P9" s="30"/>
      <c r="Q9" s="29">
        <f>P9+O9+N9</f>
        <v>2</v>
      </c>
      <c r="R9" s="48">
        <v>28666.66</v>
      </c>
      <c r="S9" s="27">
        <f>Q9*R9</f>
        <v>57333.32</v>
      </c>
    </row>
    <row r="10" spans="1:19" ht="378">
      <c r="A10" s="31">
        <v>2</v>
      </c>
      <c r="B10" s="34" t="s">
        <v>41</v>
      </c>
      <c r="C10" s="33" t="s">
        <v>42</v>
      </c>
      <c r="D10" s="33" t="s">
        <v>33</v>
      </c>
      <c r="E10" s="30"/>
      <c r="F10" s="30"/>
      <c r="G10" s="30"/>
      <c r="H10" s="30"/>
      <c r="I10" s="30"/>
      <c r="J10" s="25"/>
      <c r="K10" s="25"/>
      <c r="L10" s="25"/>
      <c r="M10" s="25"/>
      <c r="N10" s="43">
        <v>1</v>
      </c>
      <c r="O10" s="30"/>
      <c r="P10" s="30"/>
      <c r="Q10" s="29">
        <f t="shared" ref="Q10:Q24" si="0">P10+O10+N10</f>
        <v>1</v>
      </c>
      <c r="R10" s="48">
        <v>24000</v>
      </c>
      <c r="S10" s="27">
        <f t="shared" ref="S10:S24" si="1">Q10*R10</f>
        <v>24000</v>
      </c>
    </row>
    <row r="11" spans="1:19" ht="393.75">
      <c r="A11" s="31">
        <v>3</v>
      </c>
      <c r="B11" s="35" t="s">
        <v>43</v>
      </c>
      <c r="C11" s="33" t="s">
        <v>44</v>
      </c>
      <c r="D11" s="33" t="s">
        <v>33</v>
      </c>
      <c r="E11" s="30"/>
      <c r="F11" s="30"/>
      <c r="G11" s="30"/>
      <c r="H11" s="30"/>
      <c r="I11" s="30"/>
      <c r="J11" s="25"/>
      <c r="K11" s="25"/>
      <c r="L11" s="25"/>
      <c r="M11" s="25"/>
      <c r="N11" s="43">
        <v>1</v>
      </c>
      <c r="O11" s="30"/>
      <c r="P11" s="30"/>
      <c r="Q11" s="29">
        <f t="shared" si="0"/>
        <v>1</v>
      </c>
      <c r="R11" s="48">
        <v>12000</v>
      </c>
      <c r="S11" s="27">
        <f t="shared" si="1"/>
        <v>12000</v>
      </c>
    </row>
    <row r="12" spans="1:19" ht="346.5">
      <c r="A12" s="31">
        <v>4</v>
      </c>
      <c r="B12" s="35" t="s">
        <v>45</v>
      </c>
      <c r="C12" s="33" t="s">
        <v>46</v>
      </c>
      <c r="D12" s="33" t="s">
        <v>33</v>
      </c>
      <c r="E12" s="30"/>
      <c r="F12" s="30"/>
      <c r="G12" s="30"/>
      <c r="H12" s="30"/>
      <c r="I12" s="30"/>
      <c r="J12" s="25"/>
      <c r="K12" s="25"/>
      <c r="L12" s="25"/>
      <c r="M12" s="25"/>
      <c r="N12" s="43">
        <v>20</v>
      </c>
      <c r="O12" s="30"/>
      <c r="P12" s="30"/>
      <c r="Q12" s="29">
        <f t="shared" si="0"/>
        <v>20</v>
      </c>
      <c r="R12" s="48">
        <v>3200</v>
      </c>
      <c r="S12" s="27">
        <f t="shared" si="1"/>
        <v>64000</v>
      </c>
    </row>
    <row r="13" spans="1:19" ht="378">
      <c r="A13" s="31">
        <v>5</v>
      </c>
      <c r="B13" s="35" t="s">
        <v>47</v>
      </c>
      <c r="C13" s="36" t="s">
        <v>48</v>
      </c>
      <c r="D13" s="33" t="s">
        <v>33</v>
      </c>
      <c r="E13" s="30"/>
      <c r="F13" s="30"/>
      <c r="G13" s="30"/>
      <c r="H13" s="30"/>
      <c r="I13" s="30"/>
      <c r="J13" s="25"/>
      <c r="K13" s="25"/>
      <c r="L13" s="25"/>
      <c r="M13" s="25"/>
      <c r="N13" s="43">
        <v>48</v>
      </c>
      <c r="O13" s="30"/>
      <c r="P13" s="30"/>
      <c r="Q13" s="29">
        <f t="shared" si="0"/>
        <v>48</v>
      </c>
      <c r="R13" s="48">
        <v>8633.33</v>
      </c>
      <c r="S13" s="27">
        <f t="shared" si="1"/>
        <v>414399.83999999997</v>
      </c>
    </row>
    <row r="14" spans="1:19" ht="378">
      <c r="A14" s="31">
        <v>6</v>
      </c>
      <c r="B14" s="24" t="s">
        <v>72</v>
      </c>
      <c r="C14" s="33" t="s">
        <v>49</v>
      </c>
      <c r="D14" s="33" t="s">
        <v>50</v>
      </c>
      <c r="E14" s="30"/>
      <c r="F14" s="30"/>
      <c r="G14" s="30"/>
      <c r="H14" s="30"/>
      <c r="I14" s="30"/>
      <c r="J14" s="25"/>
      <c r="K14" s="25"/>
      <c r="L14" s="25"/>
      <c r="M14" s="25"/>
      <c r="N14" s="43">
        <v>6</v>
      </c>
      <c r="O14" s="30"/>
      <c r="P14" s="30"/>
      <c r="Q14" s="29">
        <f t="shared" si="0"/>
        <v>6</v>
      </c>
      <c r="R14" s="48">
        <v>6500</v>
      </c>
      <c r="S14" s="27">
        <f t="shared" si="1"/>
        <v>39000</v>
      </c>
    </row>
    <row r="15" spans="1:19" ht="378">
      <c r="A15" s="31">
        <v>7</v>
      </c>
      <c r="B15" s="49" t="s">
        <v>71</v>
      </c>
      <c r="C15" s="33" t="s">
        <v>51</v>
      </c>
      <c r="D15" s="33" t="s">
        <v>33</v>
      </c>
      <c r="E15" s="30"/>
      <c r="F15" s="30"/>
      <c r="G15" s="30"/>
      <c r="H15" s="30"/>
      <c r="I15" s="30"/>
      <c r="J15" s="25"/>
      <c r="K15" s="25"/>
      <c r="L15" s="25"/>
      <c r="M15" s="25"/>
      <c r="N15" s="43">
        <v>1</v>
      </c>
      <c r="O15" s="30"/>
      <c r="P15" s="30"/>
      <c r="Q15" s="29">
        <f t="shared" si="0"/>
        <v>1</v>
      </c>
      <c r="R15" s="48">
        <v>376333.33</v>
      </c>
      <c r="S15" s="27">
        <f t="shared" si="1"/>
        <v>376333.33</v>
      </c>
    </row>
    <row r="16" spans="1:19" ht="362.25">
      <c r="A16" s="31">
        <v>8</v>
      </c>
      <c r="B16" s="49" t="s">
        <v>70</v>
      </c>
      <c r="C16" s="33" t="s">
        <v>52</v>
      </c>
      <c r="D16" s="33" t="s">
        <v>33</v>
      </c>
      <c r="E16" s="30"/>
      <c r="F16" s="30"/>
      <c r="G16" s="30"/>
      <c r="H16" s="30"/>
      <c r="I16" s="30"/>
      <c r="J16" s="25"/>
      <c r="K16" s="25"/>
      <c r="L16" s="25"/>
      <c r="M16" s="25"/>
      <c r="N16" s="43">
        <v>1</v>
      </c>
      <c r="O16" s="30"/>
      <c r="P16" s="30"/>
      <c r="Q16" s="29">
        <f t="shared" si="0"/>
        <v>1</v>
      </c>
      <c r="R16" s="48">
        <v>168266.66</v>
      </c>
      <c r="S16" s="27">
        <f t="shared" si="1"/>
        <v>168266.66</v>
      </c>
    </row>
    <row r="17" spans="1:23" ht="409.5">
      <c r="A17" s="31">
        <v>9</v>
      </c>
      <c r="B17" s="31" t="s">
        <v>53</v>
      </c>
      <c r="C17" s="33" t="s">
        <v>54</v>
      </c>
      <c r="D17" s="33" t="s">
        <v>33</v>
      </c>
      <c r="E17" s="30"/>
      <c r="F17" s="30"/>
      <c r="G17" s="30"/>
      <c r="H17" s="30"/>
      <c r="I17" s="30"/>
      <c r="J17" s="25"/>
      <c r="K17" s="25"/>
      <c r="L17" s="25"/>
      <c r="M17" s="25"/>
      <c r="N17" s="44">
        <v>4</v>
      </c>
      <c r="O17" s="30"/>
      <c r="P17" s="30"/>
      <c r="Q17" s="29">
        <f t="shared" si="0"/>
        <v>4</v>
      </c>
      <c r="R17" s="48">
        <v>4200</v>
      </c>
      <c r="S17" s="27">
        <f t="shared" si="1"/>
        <v>16800</v>
      </c>
    </row>
    <row r="18" spans="1:23" ht="362.25">
      <c r="A18" s="31">
        <v>10</v>
      </c>
      <c r="B18" s="31" t="s">
        <v>55</v>
      </c>
      <c r="C18" s="33" t="s">
        <v>56</v>
      </c>
      <c r="D18" s="33" t="s">
        <v>33</v>
      </c>
      <c r="E18" s="30"/>
      <c r="F18" s="30"/>
      <c r="G18" s="30"/>
      <c r="H18" s="30"/>
      <c r="I18" s="30"/>
      <c r="J18" s="25"/>
      <c r="K18" s="25"/>
      <c r="L18" s="25"/>
      <c r="M18" s="25"/>
      <c r="N18" s="44">
        <v>2</v>
      </c>
      <c r="O18" s="30"/>
      <c r="P18" s="30"/>
      <c r="Q18" s="29">
        <f t="shared" si="0"/>
        <v>2</v>
      </c>
      <c r="R18" s="48">
        <v>64000</v>
      </c>
      <c r="S18" s="27">
        <f t="shared" si="1"/>
        <v>128000</v>
      </c>
    </row>
    <row r="19" spans="1:23" ht="63">
      <c r="A19" s="31">
        <v>11</v>
      </c>
      <c r="B19" s="38" t="s">
        <v>57</v>
      </c>
      <c r="C19" s="33" t="s">
        <v>58</v>
      </c>
      <c r="D19" s="33" t="s">
        <v>33</v>
      </c>
      <c r="E19" s="30"/>
      <c r="F19" s="30"/>
      <c r="G19" s="30"/>
      <c r="H19" s="30"/>
      <c r="I19" s="30"/>
      <c r="J19" s="25"/>
      <c r="K19" s="25"/>
      <c r="L19" s="25"/>
      <c r="M19" s="25"/>
      <c r="N19" s="44">
        <v>8</v>
      </c>
      <c r="O19" s="30"/>
      <c r="P19" s="30"/>
      <c r="Q19" s="29">
        <f t="shared" si="0"/>
        <v>8</v>
      </c>
      <c r="R19" s="48">
        <v>520</v>
      </c>
      <c r="S19" s="27">
        <f t="shared" si="1"/>
        <v>4160</v>
      </c>
    </row>
    <row r="20" spans="1:23" ht="346.5">
      <c r="A20" s="31">
        <v>12</v>
      </c>
      <c r="B20" s="31" t="s">
        <v>59</v>
      </c>
      <c r="C20" s="33" t="s">
        <v>60</v>
      </c>
      <c r="D20" s="33" t="s">
        <v>33</v>
      </c>
      <c r="E20" s="30"/>
      <c r="F20" s="30"/>
      <c r="G20" s="30"/>
      <c r="H20" s="30"/>
      <c r="I20" s="30"/>
      <c r="J20" s="25"/>
      <c r="K20" s="25"/>
      <c r="L20" s="25"/>
      <c r="M20" s="25"/>
      <c r="N20" s="45">
        <v>2</v>
      </c>
      <c r="O20" s="30"/>
      <c r="P20" s="30"/>
      <c r="Q20" s="29">
        <f t="shared" si="0"/>
        <v>2</v>
      </c>
      <c r="R20" s="48">
        <v>66000</v>
      </c>
      <c r="S20" s="27">
        <f t="shared" si="1"/>
        <v>132000</v>
      </c>
    </row>
    <row r="21" spans="1:23" ht="409.5">
      <c r="A21" s="31">
        <v>13</v>
      </c>
      <c r="B21" s="24" t="s">
        <v>61</v>
      </c>
      <c r="C21" s="42" t="s">
        <v>62</v>
      </c>
      <c r="D21" s="33" t="s">
        <v>33</v>
      </c>
      <c r="E21" s="30"/>
      <c r="F21" s="30"/>
      <c r="G21" s="30"/>
      <c r="H21" s="30"/>
      <c r="I21" s="30"/>
      <c r="J21" s="25"/>
      <c r="K21" s="25"/>
      <c r="L21" s="25"/>
      <c r="M21" s="25"/>
      <c r="N21" s="47">
        <v>2</v>
      </c>
      <c r="O21" s="30"/>
      <c r="P21" s="30"/>
      <c r="Q21" s="29">
        <f t="shared" si="0"/>
        <v>2</v>
      </c>
      <c r="R21" s="48">
        <v>2900</v>
      </c>
      <c r="S21" s="27">
        <f t="shared" si="1"/>
        <v>5800</v>
      </c>
    </row>
    <row r="22" spans="1:23" ht="378.75">
      <c r="A22" s="31">
        <v>14</v>
      </c>
      <c r="B22" s="39" t="s">
        <v>63</v>
      </c>
      <c r="C22" s="40" t="s">
        <v>64</v>
      </c>
      <c r="D22" s="38" t="s">
        <v>33</v>
      </c>
      <c r="E22" s="30"/>
      <c r="F22" s="30"/>
      <c r="G22" s="30"/>
      <c r="H22" s="30"/>
      <c r="I22" s="30"/>
      <c r="J22" s="25"/>
      <c r="K22" s="25"/>
      <c r="L22" s="25"/>
      <c r="M22" s="25"/>
      <c r="N22" s="46">
        <v>6</v>
      </c>
      <c r="O22" s="30"/>
      <c r="P22" s="30"/>
      <c r="Q22" s="29">
        <f t="shared" si="0"/>
        <v>6</v>
      </c>
      <c r="R22" s="48">
        <v>34100</v>
      </c>
      <c r="S22" s="27">
        <f t="shared" si="1"/>
        <v>204600</v>
      </c>
    </row>
    <row r="23" spans="1:23" ht="378">
      <c r="A23" s="31">
        <v>15</v>
      </c>
      <c r="B23" s="39" t="s">
        <v>65</v>
      </c>
      <c r="C23" s="41" t="s">
        <v>66</v>
      </c>
      <c r="D23" s="38" t="s">
        <v>33</v>
      </c>
      <c r="E23" s="30"/>
      <c r="F23" s="30"/>
      <c r="G23" s="30"/>
      <c r="H23" s="30"/>
      <c r="I23" s="30"/>
      <c r="J23" s="26"/>
      <c r="K23" s="26"/>
      <c r="L23" s="26"/>
      <c r="M23" s="26"/>
      <c r="N23" s="46">
        <v>3</v>
      </c>
      <c r="O23" s="30"/>
      <c r="P23" s="30"/>
      <c r="Q23" s="29">
        <f t="shared" si="0"/>
        <v>3</v>
      </c>
      <c r="R23" s="48">
        <v>44900</v>
      </c>
      <c r="S23" s="27">
        <f t="shared" si="1"/>
        <v>134700</v>
      </c>
    </row>
    <row r="24" spans="1:23" ht="378.75">
      <c r="A24" s="31">
        <v>16</v>
      </c>
      <c r="B24" s="37" t="s">
        <v>67</v>
      </c>
      <c r="C24" s="40" t="s">
        <v>68</v>
      </c>
      <c r="D24" s="38" t="s">
        <v>33</v>
      </c>
      <c r="E24" s="30"/>
      <c r="F24" s="30"/>
      <c r="G24" s="30"/>
      <c r="H24" s="30"/>
      <c r="I24" s="30"/>
      <c r="J24" s="26"/>
      <c r="K24" s="26"/>
      <c r="L24" s="26"/>
      <c r="M24" s="26"/>
      <c r="N24" s="46">
        <v>3</v>
      </c>
      <c r="O24" s="30"/>
      <c r="P24" s="30"/>
      <c r="Q24" s="29">
        <f t="shared" si="0"/>
        <v>3</v>
      </c>
      <c r="R24" s="48">
        <v>80333.39</v>
      </c>
      <c r="S24" s="27">
        <f t="shared" si="1"/>
        <v>241000.16999999998</v>
      </c>
    </row>
    <row r="25" spans="1:23">
      <c r="A25" s="59" t="s">
        <v>0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28">
        <v>2022393.33</v>
      </c>
      <c r="T25" s="7" t="e">
        <f>SUM(#REF!)</f>
        <v>#REF!</v>
      </c>
      <c r="U25" s="7" t="e">
        <f>T25-S25</f>
        <v>#REF!</v>
      </c>
      <c r="W25" s="7" t="e">
        <f>SUM(#REF!)</f>
        <v>#REF!</v>
      </c>
    </row>
    <row r="26" spans="1:23">
      <c r="A26" s="60" t="s">
        <v>31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28">
        <v>308500.68</v>
      </c>
    </row>
    <row r="27" spans="1:23" ht="29.25" customHeight="1">
      <c r="A27" s="61" t="s">
        <v>69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</row>
    <row r="28" spans="1:23">
      <c r="A28" s="8"/>
      <c r="B28" s="8"/>
      <c r="C28" s="5"/>
      <c r="D28" s="4"/>
    </row>
    <row r="29" spans="1:23">
      <c r="A29" s="62" t="s">
        <v>34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</row>
    <row r="30" spans="1:23">
      <c r="A30" s="62" t="s">
        <v>38</v>
      </c>
      <c r="B30" s="62"/>
      <c r="C30" s="62"/>
      <c r="D30" s="62"/>
      <c r="E30" s="62"/>
      <c r="F30" s="62"/>
      <c r="G30" s="62"/>
      <c r="H30" s="6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23">
      <c r="A31" s="64" t="s">
        <v>36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</row>
    <row r="32" spans="1:23">
      <c r="A32" s="63" t="s">
        <v>37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</row>
    <row r="33" spans="1:17">
      <c r="A33" s="1"/>
      <c r="B33" s="3"/>
      <c r="C33" s="1"/>
      <c r="D33" s="6"/>
      <c r="F33" s="11"/>
      <c r="G33" s="1"/>
      <c r="I33" s="11"/>
      <c r="J33" s="1"/>
      <c r="L33" s="11"/>
      <c r="M33" s="1"/>
    </row>
    <row r="34" spans="1:17">
      <c r="A34" s="1"/>
      <c r="B34" s="13" t="s">
        <v>19</v>
      </c>
      <c r="C34" s="4"/>
      <c r="D34" s="1"/>
      <c r="F34" s="9"/>
      <c r="G34" s="4"/>
      <c r="I34" s="9"/>
      <c r="J34" s="4"/>
      <c r="L34" s="14" t="s">
        <v>20</v>
      </c>
      <c r="M34" s="4"/>
    </row>
    <row r="35" spans="1:17">
      <c r="A35" s="1"/>
      <c r="B35" s="4"/>
      <c r="C35" s="4"/>
      <c r="D35" s="10"/>
      <c r="F35" s="4"/>
      <c r="G35" s="4"/>
      <c r="I35" s="4"/>
      <c r="J35" s="4"/>
      <c r="L35" s="4"/>
      <c r="M35" s="4"/>
    </row>
    <row r="36" spans="1:17">
      <c r="B36" s="4"/>
      <c r="C36" s="4"/>
      <c r="D36" s="1"/>
      <c r="F36" s="4"/>
      <c r="G36" s="4"/>
      <c r="I36" s="4"/>
      <c r="J36" s="4"/>
      <c r="L36" s="4" t="s">
        <v>17</v>
      </c>
      <c r="M36" s="4"/>
    </row>
    <row r="37" spans="1:17">
      <c r="B37" s="4"/>
      <c r="C37" s="4"/>
      <c r="D37" s="4"/>
      <c r="F37" s="4"/>
      <c r="G37" s="4"/>
      <c r="I37" s="4"/>
      <c r="J37" s="4"/>
      <c r="L37" s="4"/>
      <c r="M37" s="4"/>
    </row>
    <row r="38" spans="1:17">
      <c r="B38" s="4" t="s">
        <v>26</v>
      </c>
      <c r="C38" s="4"/>
      <c r="D38" s="1"/>
      <c r="F38" s="5"/>
      <c r="G38" s="4"/>
      <c r="I38" s="5"/>
      <c r="J38" s="4"/>
      <c r="L38" s="5" t="s">
        <v>35</v>
      </c>
      <c r="M38" s="4"/>
    </row>
    <row r="39" spans="1:17">
      <c r="B39" s="15"/>
      <c r="C39" s="16"/>
      <c r="D39" s="17"/>
      <c r="E39"/>
      <c r="F39" s="18"/>
      <c r="G39" s="16"/>
      <c r="H39"/>
      <c r="I39" s="18"/>
      <c r="J39" s="16"/>
      <c r="K39"/>
      <c r="L39" s="18"/>
      <c r="M39" s="16"/>
      <c r="N39"/>
      <c r="O39"/>
      <c r="P39"/>
      <c r="Q39"/>
    </row>
  </sheetData>
  <mergeCells count="21">
    <mergeCell ref="A25:R25"/>
    <mergeCell ref="A26:R26"/>
    <mergeCell ref="A27:S27"/>
    <mergeCell ref="A29:S29"/>
    <mergeCell ref="A32:S32"/>
    <mergeCell ref="A31:S31"/>
    <mergeCell ref="A30:H30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" right="0" top="0.59055118110236227" bottom="0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2013-08-27T10:43:58Z</dcterms:modified>
</cp:coreProperties>
</file>