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5"/>
  </bookViews>
  <sheets>
    <sheet name="24568" sheetId="1" r:id="rId1"/>
    <sheet name="24569" sheetId="2" r:id="rId2"/>
    <sheet name="24570" sheetId="3" r:id="rId3"/>
    <sheet name="24571" sheetId="4" r:id="rId4"/>
    <sheet name="24572" sheetId="5" r:id="rId5"/>
    <sheet name="НМЦ" sheetId="6" r:id="rId6"/>
    <sheet name="Сводка затрат" sheetId="7" r:id="rId7"/>
  </sheets>
  <externalReferences>
    <externalReference r:id="rId8"/>
  </externalReferences>
  <definedNames>
    <definedName name="Constr" localSheetId="0">'24568'!$A$7</definedName>
    <definedName name="Constr" localSheetId="1">'24569'!#REF!</definedName>
    <definedName name="Constr" localSheetId="2">'24570'!#REF!</definedName>
    <definedName name="Constr" localSheetId="3">'24571'!$A$7</definedName>
    <definedName name="Constr" localSheetId="4">'24572'!$A$7</definedName>
    <definedName name="FOT" localSheetId="0">'24568'!$D$12</definedName>
    <definedName name="FOT" localSheetId="1">'24569'!$D$12</definedName>
    <definedName name="FOT" localSheetId="2">'24570'!$D$12</definedName>
    <definedName name="FOT" localSheetId="3">'24571'!$D$12</definedName>
    <definedName name="FOT" localSheetId="4">'24572'!$D$12</definedName>
    <definedName name="Ind" localSheetId="0">'24568'!$H$9</definedName>
    <definedName name="Ind" localSheetId="1">'24569'!#REF!</definedName>
    <definedName name="Ind" localSheetId="2">'24570'!#REF!</definedName>
    <definedName name="Ind" localSheetId="3">'24571'!$H$9</definedName>
    <definedName name="Ind" localSheetId="4">'24572'!#REF!</definedName>
    <definedName name="Obj" localSheetId="0">'24568'!#REF!</definedName>
    <definedName name="Obj" localSheetId="1">'24569'!$E$7</definedName>
    <definedName name="Obj" localSheetId="2">'24570'!$E$7</definedName>
    <definedName name="Obj" localSheetId="3">'24571'!#REF!</definedName>
    <definedName name="Obj" localSheetId="4">'24572'!#REF!</definedName>
    <definedName name="Obosn" localSheetId="0">'24568'!$D$10</definedName>
    <definedName name="Obosn" localSheetId="1">'24569'!$D$10</definedName>
    <definedName name="Obosn" localSheetId="2">'24570'!$D$10</definedName>
    <definedName name="Obosn" localSheetId="3">'24571'!#REF!</definedName>
    <definedName name="Obosn" localSheetId="4">'24572'!$D$10</definedName>
    <definedName name="SmPr" localSheetId="0">'24568'!$D$11</definedName>
    <definedName name="SmPr" localSheetId="1">'24569'!$D$11</definedName>
    <definedName name="SmPr" localSheetId="2">'24570'!$D$11</definedName>
    <definedName name="SmPr" localSheetId="3">'24571'!$D$11</definedName>
    <definedName name="SmPr" localSheetId="4">'24572'!$D$11</definedName>
    <definedName name="аааааппппппрррппппппп" localSheetId="6">#REF!</definedName>
    <definedName name="аааааппппппрррппппппп">#REF!</definedName>
    <definedName name="аараооооооооооооо" localSheetId="6">#REF!</definedName>
    <definedName name="аараооооооооооооо">#REF!</definedName>
    <definedName name="автом" localSheetId="6">#REF!</definedName>
    <definedName name="автом">#REF!</definedName>
    <definedName name="алшрльоплварл" localSheetId="6">#REF!</definedName>
    <definedName name="алшрльоплварл">#REF!</definedName>
    <definedName name="аолвлддддддддддддддддввввввввв" localSheetId="6">#REF!</definedName>
    <definedName name="аолвлддддддддддддддддввввввввв">#REF!</definedName>
    <definedName name="апарв" localSheetId="6">#REF!</definedName>
    <definedName name="апарв">#REF!</definedName>
    <definedName name="апрлдджаоырыфрпопрлпрлпрлп" localSheetId="6">#REF!</definedName>
    <definedName name="апрлдджаоырыфрпопрлпрлпрлп">#REF!</definedName>
    <definedName name="арлггаджаш" localSheetId="6">#REF!</definedName>
    <definedName name="арлггаджаш">#REF!</definedName>
    <definedName name="ароррбллтблпроорапииас" localSheetId="6">#REF!</definedName>
    <definedName name="ароррбллтблпроорапииас">#REF!</definedName>
    <definedName name="арррррблллпдрлдддддддддд" localSheetId="6">#REF!</definedName>
    <definedName name="арррррблллпдрлдддддддддд">#REF!</definedName>
    <definedName name="варпаааааааааа" localSheetId="6">#REF!</definedName>
    <definedName name="варпаааааааааа">#REF!</definedName>
    <definedName name="ввпьььььлднд" localSheetId="6">#REF!</definedName>
    <definedName name="ввпьььььлднд">#REF!</definedName>
    <definedName name="вед" localSheetId="6">#REF!</definedName>
    <definedName name="вед">#REF!</definedName>
    <definedName name="вертикальная" localSheetId="6">#REF!</definedName>
    <definedName name="вертикальная">#REF!</definedName>
    <definedName name="вертикплан" localSheetId="6">#REF!</definedName>
    <definedName name="вертикплан">#REF!</definedName>
    <definedName name="волен" localSheetId="6">#REF!</definedName>
    <definedName name="волен">#REF!</definedName>
    <definedName name="вп" localSheetId="6">#REF!</definedName>
    <definedName name="вп">#REF!</definedName>
    <definedName name="впырпфдыпл" localSheetId="6">#REF!</definedName>
    <definedName name="впырпфдыпл">#REF!</definedName>
    <definedName name="впьглорьтитттттттттт" localSheetId="6">#REF!</definedName>
    <definedName name="впьглорьтитттттттттт">#REF!</definedName>
    <definedName name="всввввввввввввввввввввввввв" localSheetId="6">#REF!</definedName>
    <definedName name="всввввввввввввввввввввввввв">#REF!</definedName>
    <definedName name="выб" localSheetId="6">#REF!</definedName>
    <definedName name="выб">#REF!</definedName>
    <definedName name="выпуск" localSheetId="6">#REF!</definedName>
    <definedName name="выпуск">#REF!</definedName>
    <definedName name="выьлепвввввпмп" localSheetId="6">#REF!</definedName>
    <definedName name="выьлепвввввпмп">#REF!</definedName>
    <definedName name="еваопродолжэрщэрзшщщх" localSheetId="6">#REF!</definedName>
    <definedName name="еваопродолжэрщэрзшщщх">#REF!</definedName>
    <definedName name="_xlnm.Print_Titles" localSheetId="0">'24568'!$20:$20</definedName>
    <definedName name="_xlnm.Print_Titles" localSheetId="1">'24569'!$20:$20</definedName>
    <definedName name="_xlnm.Print_Titles" localSheetId="2">'24570'!$20:$20</definedName>
    <definedName name="_xlnm.Print_Titles" localSheetId="3">'24571'!$20:$20</definedName>
    <definedName name="_xlnm.Print_Titles" localSheetId="4">'24572'!$20:$20</definedName>
    <definedName name="_xlnm.Print_Titles" localSheetId="5">НМЦ!$14:$14</definedName>
    <definedName name="измен" localSheetId="6">#REF!</definedName>
    <definedName name="измен">#REF!</definedName>
    <definedName name="итого" localSheetId="5">#REF!</definedName>
    <definedName name="итого" localSheetId="6">#REF!</definedName>
    <definedName name="итого">#REF!</definedName>
    <definedName name="итого_сантех" localSheetId="5">#REF!</definedName>
    <definedName name="итого_сантех" localSheetId="6">#REF!</definedName>
    <definedName name="итого_сантех">#REF!</definedName>
    <definedName name="итого_стр" localSheetId="6">#REF!</definedName>
    <definedName name="итого_стр">#REF!</definedName>
    <definedName name="итого_строит" localSheetId="5">НМЦ!#REF!</definedName>
    <definedName name="итого_строит" localSheetId="6">#REF!</definedName>
    <definedName name="итого_строит">#REF!</definedName>
    <definedName name="итого_технол" localSheetId="5">#REF!</definedName>
    <definedName name="итого_технол" localSheetId="6">#REF!</definedName>
    <definedName name="итого_технол">#REF!</definedName>
    <definedName name="итого_электр" localSheetId="5">#REF!</definedName>
    <definedName name="итого_электр" localSheetId="6">#REF!</definedName>
    <definedName name="итого_электр">#REF!</definedName>
    <definedName name="квота" localSheetId="6">#REF!</definedName>
    <definedName name="квота">#REF!</definedName>
    <definedName name="кккккккккк" localSheetId="6">#REF!</definedName>
    <definedName name="кккккккккк">#REF!</definedName>
    <definedName name="корек" localSheetId="6">#REF!</definedName>
    <definedName name="корек">#REF!</definedName>
    <definedName name="корект" localSheetId="6">#REF!</definedName>
    <definedName name="корект">#REF!</definedName>
    <definedName name="корректир" localSheetId="6">#REF!</definedName>
    <definedName name="корректир">#REF!</definedName>
    <definedName name="лен" localSheetId="5">#REF!</definedName>
    <definedName name="лен" localSheetId="6">#REF!</definedName>
    <definedName name="лен">#REF!</definedName>
    <definedName name="лот" localSheetId="5">#REF!</definedName>
    <definedName name="лот" localSheetId="6">#REF!</definedName>
    <definedName name="лот">#REF!</definedName>
    <definedName name="мамиааааааааааааааааааааааааааааа" localSheetId="6">#REF!</definedName>
    <definedName name="мамиааааааааааааааааааааааааааааа">#REF!</definedName>
    <definedName name="ммпоослччччччччччрччапппппппппр" localSheetId="6">#REF!</definedName>
    <definedName name="ммпоослччччччччччрччапппппппппр">#REF!</definedName>
    <definedName name="мрол" localSheetId="6">#REF!</definedName>
    <definedName name="мрол">#REF!</definedName>
    <definedName name="оз" localSheetId="6">#REF!</definedName>
    <definedName name="оз">#REF!</definedName>
    <definedName name="озелен" localSheetId="6">#REF!</definedName>
    <definedName name="озелен">#REF!</definedName>
    <definedName name="озеленение" localSheetId="6">#REF!</definedName>
    <definedName name="озеленение">#REF!</definedName>
    <definedName name="озеленение2" localSheetId="6">#REF!</definedName>
    <definedName name="озеленение2">#REF!</definedName>
    <definedName name="ОСР" localSheetId="6">#REF!</definedName>
    <definedName name="ОСР">#REF!</definedName>
    <definedName name="ОСР110" localSheetId="6">#REF!</definedName>
    <definedName name="ОСР110">#REF!</definedName>
    <definedName name="ОСР111" localSheetId="6">#REF!</definedName>
    <definedName name="ОСР111">#REF!</definedName>
    <definedName name="план" localSheetId="6">#REF!</definedName>
    <definedName name="план">#REF!</definedName>
    <definedName name="планировка" localSheetId="6">#REF!</definedName>
    <definedName name="планировка">#REF!</definedName>
    <definedName name="плдщхэж.юрббдлююбо" localSheetId="6">#REF!</definedName>
    <definedName name="плдщхэж.юрббдлююбо">#REF!</definedName>
    <definedName name="площадки" localSheetId="6">#REF!</definedName>
    <definedName name="площадки">#REF!</definedName>
    <definedName name="пос" localSheetId="5">#REF!</definedName>
    <definedName name="пос" localSheetId="6">#REF!</definedName>
    <definedName name="пос">#REF!</definedName>
    <definedName name="прав" localSheetId="6">#REF!</definedName>
    <definedName name="прав">#REF!</definedName>
    <definedName name="прлппппппппппппппрррррррр" localSheetId="6">#REF!</definedName>
    <definedName name="прлппппппппппппппрррррррр">#REF!</definedName>
    <definedName name="провбп" localSheetId="6">#REF!</definedName>
    <definedName name="провбп">#REF!</definedName>
    <definedName name="проект" localSheetId="6">#REF!</definedName>
    <definedName name="проект">#REF!</definedName>
    <definedName name="пропппп" localSheetId="6">#REF!</definedName>
    <definedName name="пропппп">#REF!</definedName>
    <definedName name="рпоолллллбрюююююююююююю" localSheetId="6">#REF!</definedName>
    <definedName name="рпоолллллбрюююююююююююю">#REF!</definedName>
    <definedName name="сааповвыыыыыеееееггггггггг" localSheetId="6">#REF!</definedName>
    <definedName name="сааповвыыыыыеееееггггггггг">#REF!</definedName>
    <definedName name="сапопрлрлппппр" localSheetId="6">#REF!</definedName>
    <definedName name="сапопрлрлппппр">#REF!</definedName>
    <definedName name="саррпрпппппппппппппппррррррр" localSheetId="6">#REF!</definedName>
    <definedName name="саррпрпппппппппппппппррррррр">#REF!</definedName>
    <definedName name="свод" localSheetId="6">#REF!</definedName>
    <definedName name="свод">#REF!</definedName>
    <definedName name="Свсмр" localSheetId="6">'[1] пристр428'!#REF!</definedName>
    <definedName name="Свсмр">'[1] пристр428'!#REF!</definedName>
    <definedName name="склад" localSheetId="5">#REF!</definedName>
    <definedName name="склад" localSheetId="6">#REF!</definedName>
    <definedName name="склад">#REF!</definedName>
    <definedName name="сср4" localSheetId="5">#REF!</definedName>
    <definedName name="сср4" localSheetId="6">#REF!</definedName>
    <definedName name="сср4">#REF!</definedName>
    <definedName name="ссроб" localSheetId="5">#REF!</definedName>
    <definedName name="ссроб" localSheetId="6">#REF!</definedName>
    <definedName name="ссроб">#REF!</definedName>
    <definedName name="сссссссссссссрооооооооаапнааааеоаааааааа" localSheetId="6">#REF!</definedName>
    <definedName name="сссссссссссссрооооооооаапнааааеоаааааааа">#REF!</definedName>
    <definedName name="счет" localSheetId="6">'[1] пристр428'!#REF!</definedName>
    <definedName name="счет">'[1] пристр428'!#REF!</definedName>
    <definedName name="тдер" localSheetId="6">#REF!</definedName>
    <definedName name="тдер">#REF!</definedName>
    <definedName name="ТК" localSheetId="6">#REF!</definedName>
    <definedName name="ТК">#REF!</definedName>
    <definedName name="тоолллллопппплопооллоопло" localSheetId="6">#REF!</definedName>
    <definedName name="тоолллллопппплопооллоопло">#REF!</definedName>
    <definedName name="топливро" localSheetId="6">#REF!</definedName>
    <definedName name="топливро">#REF!</definedName>
    <definedName name="трапные" localSheetId="6">#REF!</definedName>
    <definedName name="трапные">#REF!</definedName>
    <definedName name="уке" localSheetId="6">#REF!</definedName>
    <definedName name="уке">#REF!</definedName>
    <definedName name="фякуряыувравяв" localSheetId="6">#REF!</definedName>
    <definedName name="фякуряыувравяв">#REF!</definedName>
    <definedName name="фяыввввввв" localSheetId="6">#REF!</definedName>
    <definedName name="фяыввввввв">#REF!</definedName>
    <definedName name="хййййййййййжывввввввв" localSheetId="6">#REF!</definedName>
    <definedName name="хййййййййййжывввввввв">#REF!</definedName>
    <definedName name="чвподю" localSheetId="6">#REF!</definedName>
    <definedName name="чвподю">#REF!</definedName>
    <definedName name="чрпрл" localSheetId="6">#REF!</definedName>
    <definedName name="чрпрл">#REF!</definedName>
    <definedName name="чситтттттттсссссссссччччч" localSheetId="6">#REF!</definedName>
    <definedName name="чситтттттттсссссссссччччч">#REF!</definedName>
    <definedName name="ываочяьбббббббббббббб" localSheetId="6">#REF!</definedName>
    <definedName name="ываочяьбббббббббббббб">#REF!</definedName>
    <definedName name="ЫВРРАЫРАывоопоапо" localSheetId="6">#REF!</definedName>
    <definedName name="ЫВРРАЫРАывоопоапо">#REF!</definedName>
    <definedName name="ывынреыкшлнжхэтшлэ" localSheetId="6">#REF!</definedName>
    <definedName name="ывынреыкшлнжхэтшлэ">#REF!</definedName>
    <definedName name="ыоарллвапрлывпорапар" localSheetId="6">#REF!</definedName>
    <definedName name="ыоарллвапрлывпорапар">#REF!</definedName>
    <definedName name="ычвпппппппппп" localSheetId="6">#REF!</definedName>
    <definedName name="ычвпппппппппп">#REF!</definedName>
    <definedName name="яыдвлпрмичврип" localSheetId="6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6" i="7" l="1"/>
  <c r="D15" i="7"/>
  <c r="C20" i="6"/>
  <c r="C16" i="6"/>
  <c r="C17" i="6"/>
  <c r="C18" i="6"/>
  <c r="C19" i="6"/>
  <c r="B19" i="6"/>
  <c r="B18" i="6"/>
  <c r="B17" i="6"/>
  <c r="B16" i="6"/>
  <c r="B15" i="6"/>
  <c r="C15" i="6"/>
  <c r="C22" i="6" l="1"/>
  <c r="C24" i="6" s="1"/>
  <c r="B20" i="6"/>
  <c r="D17" i="7"/>
  <c r="D18" i="7" s="1"/>
  <c r="J14" i="5" l="1"/>
  <c r="J50" i="5"/>
  <c r="J14" i="4"/>
  <c r="J14" i="3"/>
  <c r="J50" i="3"/>
  <c r="J14" i="2"/>
  <c r="J49" i="2"/>
  <c r="J49" i="1" l="1"/>
  <c r="J14" i="1"/>
</calcChain>
</file>

<file path=xl/sharedStrings.xml><?xml version="1.0" encoding="utf-8"?>
<sst xmlns="http://schemas.openxmlformats.org/spreadsheetml/2006/main" count="620" uniqueCount="229">
  <si>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</si>
  <si>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</si>
  <si>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</si>
  <si>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</si>
  <si>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</si>
  <si>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</si>
  <si>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</si>
  <si>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</si>
  <si>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</si>
  <si>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</si>
  <si>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</si>
  <si>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</si>
  <si>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</si>
  <si>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</si>
  <si>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</si>
  <si>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</si>
  <si>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</si>
  <si>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</si>
  <si>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</si>
  <si>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</si>
  <si>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</si>
  <si>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</si>
  <si>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 xml:space="preserve">                           Раздел 1. Узел учёта холодной воды.</t>
  </si>
  <si>
    <t>ТЕР16-02-002-12</t>
  </si>
  <si>
    <t>Прокладка трубопроводов водоснабжения из стальных водогазопроводных оцинкованных труб диаметром 150 мм</t>
  </si>
  <si>
    <t>100 м</t>
  </si>
  <si>
    <t>ТЕР16-02-002-06</t>
  </si>
  <si>
    <t>Прокладка трубопроводов водоснабжения из стальных водогазопроводных оцинкованных труб диаметром 50 мм</t>
  </si>
  <si>
    <t>ТСЦ-301-1224</t>
  </si>
  <si>
    <t>Крепления для трубопроводов: кронштейны, планки, хомуты</t>
  </si>
  <si>
    <t>кг</t>
  </si>
  <si>
    <t>ТЕР16-06-005-02</t>
  </si>
  <si>
    <t>Установка счетчиков (водомеров) диаметром до 50 мм</t>
  </si>
  <si>
    <t>1 счетчик (водомер)</t>
  </si>
  <si>
    <t>ТЕР16-05-001-05</t>
  </si>
  <si>
    <t>Установка вентилей, задвижек, затворов, клапанов обратных, кранов проходных на трубопроводах из стальных труб диаметром до 150 мм</t>
  </si>
  <si>
    <t>1 шт.</t>
  </si>
  <si>
    <t>ТСЦ-302-1179 прим.</t>
  </si>
  <si>
    <t>Задвижки  фланцевые  диаметром 150 мм</t>
  </si>
  <si>
    <t>шт.</t>
  </si>
  <si>
    <t>ТСЦ-302-1832</t>
  </si>
  <si>
    <t>Кран шаровой муфтовый 11Б27П1, диаметром 20 мм</t>
  </si>
  <si>
    <t>ТЕР16-02-002-12 прим.</t>
  </si>
  <si>
    <t>Переход стальной концентрический Ду159-ДУ57</t>
  </si>
  <si>
    <t>ТЕР18-07-001-02</t>
  </si>
  <si>
    <t>Установка манометров с трехходовым краном</t>
  </si>
  <si>
    <t>1 компл.</t>
  </si>
  <si>
    <t>ТЕР18-06-007-04</t>
  </si>
  <si>
    <t>Установка фильтров диаметром 50 мм</t>
  </si>
  <si>
    <t>10 фильтров</t>
  </si>
  <si>
    <t>Уд</t>
  </si>
  <si>
    <t>1. 301-1216</t>
  </si>
  <si>
    <t>Фильтры для очистки воды в трубопроводах систем отопления диаметром 50 мм</t>
  </si>
  <si>
    <t>10
1</t>
  </si>
  <si>
    <t>ТСЦ-301-1216 прим.</t>
  </si>
  <si>
    <t>Фильтры для очистки воды в трубопроводах  диаметром 50 мм</t>
  </si>
  <si>
    <t>ТЕР16-07-005-03</t>
  </si>
  <si>
    <t>Гидравлическое испытание трубопроводов систем отопления, водопровода и горячего водоснабжения диаметром до 200 мм</t>
  </si>
  <si>
    <t>ТЕР16-07-003-10</t>
  </si>
  <si>
    <t>Врезка в действующие внутренние сети трубопроводов отопления и водоснабжения диаметром 150 мм</t>
  </si>
  <si>
    <t>1 врезка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</si>
  <si>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</si>
  <si>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</si>
  <si>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</si>
  <si>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1-9, 14, 11-13)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</si>
  <si>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1-9, 14, 11-13)</t>
  </si>
  <si>
    <t xml:space="preserve">   Условия производства работ ОЗП=1,2; ЭМ=1,2; ЗПМ=1,2; ТЗ=1,2; ТЗМ=1,2  (Поз. 1-9, 14, 11-13)</t>
  </si>
  <si>
    <t>Накладные расходы</t>
  </si>
  <si>
    <t>Сметная прибыль</t>
  </si>
  <si>
    <t>Итоги по смете: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</si>
  <si>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</si>
  <si>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</si>
  <si>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</si>
  <si>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</si>
  <si>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</si>
  <si>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</si>
  <si>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</si>
  <si>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</si>
  <si>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</si>
  <si>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№ 24392-12-ВК</t>
  </si>
  <si>
    <t>___________________________12,914</t>
  </si>
  <si>
    <t>тыс. руб.</t>
  </si>
  <si>
    <t>___________________________0,876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</si>
  <si>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</si>
  <si>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</si>
  <si>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_______________________________________________________________________________________________63,59</t>
  </si>
  <si>
    <t>чел.час</t>
  </si>
  <si>
    <t>Сметная стоимость строительных работ _______________________________________________________________________________________________</t>
  </si>
  <si>
    <t>ФГУП "Комбинат "Электрохимприбор"</t>
  </si>
  <si>
    <t>Зам. генерального директора</t>
  </si>
  <si>
    <t>_____________________________</t>
  </si>
  <si>
    <t xml:space="preserve">        Е.В.Гордеев</t>
  </si>
  <si>
    <t>" _____ " ________________ 2012г.</t>
  </si>
  <si>
    <r>
      <t>ЛОКАЛЬНЫЙ СМЕТНЫЙ РАСЧЕТ № 24568</t>
    </r>
    <r>
      <rPr>
        <b/>
        <sz val="10"/>
        <rFont val="Times New Roman"/>
        <family val="1"/>
        <charset val="204"/>
      </rPr>
      <t xml:space="preserve"> </t>
    </r>
  </si>
  <si>
    <t>"______ " __________2012 г.</t>
  </si>
  <si>
    <t>Узел учёта холодной воды. Лечебный корпус профилактория. Внутренние сети водопровода.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</si>
  <si>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</si>
  <si>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</si>
  <si>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 xml:space="preserve">Составлен(а) в базовых ценах 2001г. в редакции 2009г. </t>
  </si>
  <si>
    <t xml:space="preserve">   Условия производства работ ОЗП=1,2; ЭМ=1,2; ЗПМ=1,2; ТЗ=1,2; ТЗМ=1,2  (Поз. 1-13)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</si>
  <si>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1-13)</t>
  </si>
  <si>
    <t xml:space="preserve">   Районный к-т 4,3%  (Поз. 1-13)</t>
  </si>
  <si>
    <t>Врезка в действующие внутренние сети трубопроводов отопления и водоснабжения диаметром 80 мм</t>
  </si>
  <si>
    <t>ТЕР16-07-003-07</t>
  </si>
  <si>
    <t>100 м трубопровода</t>
  </si>
  <si>
    <t>Гидравлическое испытание трубопроводов систем отопления, водопровода и горячего водоснабжения диаметром до 100 мм</t>
  </si>
  <si>
    <t>ТЕР16-07-005-02</t>
  </si>
  <si>
    <t>Фильтр магнитный муфтовый ФММ-15</t>
  </si>
  <si>
    <t>ТСЦ-301-1311</t>
  </si>
  <si>
    <t>Фильтры для очистки воды в трубопроводах систем отопления диаметром 25 мм</t>
  </si>
  <si>
    <t>1. 301-1213</t>
  </si>
  <si>
    <t>Установка фильтров диаметром до 25 мм</t>
  </si>
  <si>
    <t>ТЕР18-06-007-01 прим.</t>
  </si>
  <si>
    <t>Переходы стальные концентрические Ду89-ДУ48; Ду48-Ду26</t>
  </si>
  <si>
    <t>ТЕР16-02-002-08 прим.</t>
  </si>
  <si>
    <t>Кран шаровой муфтовый 11Б27П1, диаметром 15 мм</t>
  </si>
  <si>
    <t>ТСЦ-302-1831</t>
  </si>
  <si>
    <t>Задвижки  фланцевые  диаметром  80 мм</t>
  </si>
  <si>
    <t>ТСЦ-302-1176 прим.</t>
  </si>
  <si>
    <t>Установка задвижек на трубопроводах из стальных труб диаметром до 100 мм</t>
  </si>
  <si>
    <t>ТЕР16-05-001-03</t>
  </si>
  <si>
    <t>Установка счетчиков (водомеров) диаметром до 40 мм</t>
  </si>
  <si>
    <t>ТЕР16-06-005-01</t>
  </si>
  <si>
    <t>Прокладка трубопроводов водоснабжения из стальных водогазопроводных оцинкованных труб диаметром 15 мм</t>
  </si>
  <si>
    <t>ТЕР16-02-002-01</t>
  </si>
  <si>
    <t>Прокладка трубопроводов водоснабжения из стальных водогазопроводных оцинкованных труб диаметром 80 мм</t>
  </si>
  <si>
    <t>ТЕР16-02-002-08</t>
  </si>
  <si>
    <t>_______________________________________________________________________________________________38,63</t>
  </si>
  <si>
    <t>___________________________0,538</t>
  </si>
  <si>
    <t>___________________________7,160</t>
  </si>
  <si>
    <t>Основание: № 24389-12-ВК</t>
  </si>
  <si>
    <t>Узел учёта холодной воды.    КПП-1 Внутренние сети водопровода.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</si>
  <si>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24569</t>
    </r>
  </si>
  <si>
    <t xml:space="preserve">   Условия производства работ ОЗП=1,2; ЭМ=1,2; ЗПМ=1,2; ТЗ=1,2; ТЗМ=1,2  (Поз. 1-14)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</si>
  <si>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1-14)</t>
  </si>
  <si>
    <t xml:space="preserve">   Районный к-т 4,3%  (Поз. 1-14)</t>
  </si>
  <si>
    <t>Врезка в действующие внутренние сети трубопроводов отопления и водоснабжения диаметром 100 мм</t>
  </si>
  <si>
    <t>ТЕР16-07-003-08</t>
  </si>
  <si>
    <t>Фильтр магнитный муфтовый Ду-20</t>
  </si>
  <si>
    <t>ТСЦ-301-1312 прим.</t>
  </si>
  <si>
    <t>Переход стальной концентрическиЙ Ду57-Ду25</t>
  </si>
  <si>
    <t>ТЕР16-02-002-06 прим.</t>
  </si>
  <si>
    <t>Переход стальной концентрическиЙ Ду108-Ду57</t>
  </si>
  <si>
    <t>ТЕР16-02-002-10 прим.</t>
  </si>
  <si>
    <t>Задвижки  фланцевые  диаметром 100 мм</t>
  </si>
  <si>
    <t>ТСЦ-302-1177 прим.</t>
  </si>
  <si>
    <t>Прокладка трубопроводов водоснабжения из стальных водогазопроводных оцинкованных труб диаметром 20 мм</t>
  </si>
  <si>
    <t>ТЕР16-02-002-02</t>
  </si>
  <si>
    <t>Прокладка трубопроводов водоснабжения из стальных водогазопроводных оцинкованных труб диаметром 100 мм</t>
  </si>
  <si>
    <t>ТЕР16-02-002-10</t>
  </si>
  <si>
    <t>_______________________________________________________________________________________________39,55</t>
  </si>
  <si>
    <t>___________________________0,550</t>
  </si>
  <si>
    <t>___________________________8,063</t>
  </si>
  <si>
    <t>Основание: № 24391-12-ВК</t>
  </si>
  <si>
    <t>Узел учёта холодной воды. Заводская поликлинника. Внутренние сети водопровода.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</si>
  <si>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24570</t>
    </r>
  </si>
  <si>
    <t>Клапаны муфтовые , диаметром 32 мм</t>
  </si>
  <si>
    <t>ТСЦ-301-1655 прим.</t>
  </si>
  <si>
    <t>Фильтр магнитный муфтовый ФММ-32</t>
  </si>
  <si>
    <t>ТСЦ-301-1312</t>
  </si>
  <si>
    <t>10
2</t>
  </si>
  <si>
    <t>Фильтры для очистки воды в трубопроводах систем отопления диаметром 32 мм</t>
  </si>
  <si>
    <t>1. 301-1214</t>
  </si>
  <si>
    <t>Установка фильтров диаметром 32 мм</t>
  </si>
  <si>
    <t>ТЕР18-06-007-02</t>
  </si>
  <si>
    <t>Переход стальной концентрическиЙ Ду60-Ду42</t>
  </si>
  <si>
    <t>Переход стальной концентрическиЙ Ду108-Ду60</t>
  </si>
  <si>
    <t>Прокладка трубопроводов водоснабжения из стальных водогазопроводных оцинкованных труб диаметром 32 мм</t>
  </si>
  <si>
    <t>ТЕР16-02-002-04</t>
  </si>
  <si>
    <t xml:space="preserve">                           Раздел 1. Узел учёта холодной воды, ( 2 узла)</t>
  </si>
  <si>
    <t>_______________________________________________________________________________________________63,1</t>
  </si>
  <si>
    <t>___________________________0,884</t>
  </si>
  <si>
    <t>___________________________13,026</t>
  </si>
  <si>
    <t>Основание: № 24390-12-ВК</t>
  </si>
  <si>
    <t>Узел учёта холодной воды.  Общежитие "Дружба". Внутренние сети водопровода.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</si>
  <si>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24571</t>
    </r>
  </si>
  <si>
    <t>Фильтр магнитный муфтовый ФММ</t>
  </si>
  <si>
    <t>Фильтры для очистки воды в трубопроводах систем отопления диаметром 40 мм</t>
  </si>
  <si>
    <t>1. 301-1215</t>
  </si>
  <si>
    <t>Установка фильтров диаметром 40 мм</t>
  </si>
  <si>
    <t>ТЕР18-06-007-03 прим.</t>
  </si>
  <si>
    <t>Переход стальной концентрическиЙ Ду57-Ду45</t>
  </si>
  <si>
    <t>Прокладка трубопроводов водоснабжения из стальных водогазопроводных оцинкованных труб диаметром 40 мм</t>
  </si>
  <si>
    <t>ТЕР16-02-002-05</t>
  </si>
  <si>
    <t>_______________________________________________________________________________________________40,88</t>
  </si>
  <si>
    <t>___________________________0,570</t>
  </si>
  <si>
    <t>___________________________8,148</t>
  </si>
  <si>
    <t>Основание: № 24388-12-ВК</t>
  </si>
  <si>
    <t>Узел учёта холодной воды.  Гостиница "Лесная". Внутренние сети водопровода.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</si>
  <si>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24572</t>
    </r>
  </si>
  <si>
    <t>г. Лесной ФГУП "Комбинат "Электрохимприбор"</t>
  </si>
  <si>
    <t>Расчет начальной (максимальной) цены</t>
  </si>
  <si>
    <t>ФГУП «Комбинат «Электрохимприбор»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</si>
  <si>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</si>
  <si>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</si>
  <si>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</si>
  <si>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</si>
  <si>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</si>
  <si>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</si>
  <si>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</si>
  <si>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</si>
  <si>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</si>
  <si>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</si>
  <si>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</si>
  <si>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</si>
  <si>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капитального строительства</t>
  </si>
  <si>
    <t>Инженер по проектно-сметной работе</t>
  </si>
  <si>
    <t>Т.Ш. Ковязина</t>
  </si>
  <si>
    <t>к договору от "___"_____2012 №_________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</si>
  <si>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</si>
  <si>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</si>
  <si>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</si>
  <si>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</si>
  <si>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</si>
  <si>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Итого:</t>
  </si>
  <si>
    <t>Итого в текущих ценах:</t>
  </si>
  <si>
    <t>НДС 18%:</t>
  </si>
  <si>
    <t>Итого в текущих ценах с учетом НДС:</t>
  </si>
  <si>
    <t>Заказчик</t>
  </si>
  <si>
    <t>Подрядчик</t>
  </si>
  <si>
    <t>24568</t>
  </si>
  <si>
    <t>24569</t>
  </si>
  <si>
    <t>24570</t>
  </si>
  <si>
    <t>24571</t>
  </si>
  <si>
    <t>24572</t>
  </si>
  <si>
    <t xml:space="preserve">Выполнение работ по установке приборов учета холодной воды на объектах </t>
  </si>
  <si>
    <t>Выполнение работ по установке приборов учета холодной воды на объектах ФГУП «Комбинат «Электрохимприбор»</t>
  </si>
  <si>
    <t xml:space="preserve">И.о. начальника отдела </t>
  </si>
  <si>
    <t>С.С. Батаев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</si>
</sst>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00"/>
    <numFmt numFmtId="166" formatCode="#,##0.000"/>
  </numFmts>
  <fonts count="49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8"/>
      <name val="Arial"/>
      <family val="2"/>
      <charset val="204"/>
    </font>
    <font>
      <i/>
      <sz val="7"/>
      <name val="Arial"/>
      <family val="2"/>
      <charset val="204"/>
    </font>
    <font>
      <sz val="6"/>
      <color indexed="8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86">
    <xf numFmtId="0" fontId="0" fillId="0" borderId="0"/>
    <xf numFmtId="0" fontId="22" fillId="0" borderId="0"/>
    <xf numFmtId="0" fontId="29" fillId="2" borderId="0" applyNumberFormat="0" applyBorder="0" applyAlignment="0" applyProtection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1" fillId="7" borderId="14" applyNumberFormat="0" applyAlignment="0" applyProtection="0"/>
    <xf numFmtId="0" fontId="31" fillId="7" borderId="14" applyNumberFormat="0" applyAlignment="0" applyProtection="0"/>
    <xf numFmtId="0" fontId="32" fillId="20" borderId="15" applyNumberFormat="0" applyAlignment="0" applyProtection="0"/>
    <xf numFmtId="0" fontId="32" fillId="20" borderId="15" applyNumberFormat="0" applyAlignment="0" applyProtection="0"/>
    <xf numFmtId="0" fontId="33" fillId="20" borderId="14" applyNumberFormat="0" applyAlignment="0" applyProtection="0"/>
    <xf numFmtId="0" fontId="33" fillId="20" borderId="14" applyNumberFormat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19" applyNumberFormat="0" applyFill="0" applyAlignment="0" applyProtection="0"/>
    <xf numFmtId="0" fontId="37" fillId="0" borderId="19" applyNumberFormat="0" applyFill="0" applyAlignment="0" applyProtection="0"/>
    <xf numFmtId="0" fontId="38" fillId="21" borderId="20" applyNumberFormat="0" applyAlignment="0" applyProtection="0"/>
    <xf numFmtId="0" fontId="38" fillId="21" borderId="20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2" fillId="0" borderId="0" applyAlignment="0"/>
    <xf numFmtId="0" fontId="41" fillId="3" borderId="0" applyNumberFormat="0" applyBorder="0" applyAlignment="0" applyProtection="0"/>
    <xf numFmtId="0" fontId="41" fillId="3" borderId="0" applyNumberFormat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" fillId="23" borderId="21" applyNumberFormat="0" applyFont="0" applyAlignment="0" applyProtection="0"/>
    <xf numFmtId="0" fontId="2" fillId="23" borderId="21" applyNumberFormat="0" applyFont="0" applyAlignment="0" applyProtection="0"/>
    <xf numFmtId="0" fontId="43" fillId="0" borderId="22" applyNumberFormat="0" applyFill="0" applyAlignment="0" applyProtection="0"/>
    <xf numFmtId="0" fontId="43" fillId="0" borderId="22" applyNumberFormat="0" applyFill="0" applyAlignment="0" applyProtection="0"/>
    <xf numFmtId="0" fontId="22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</cellStyleXfs>
  <cellXfs count="182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right" vertical="top" wrapText="1"/>
    </xf>
    <xf numFmtId="49" fontId="16" fillId="0" borderId="0" xfId="0" applyNumberFormat="1" applyFont="1" applyAlignment="1">
      <alignment horizontal="left"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right" vertical="top"/>
    </xf>
    <xf numFmtId="0" fontId="16" fillId="0" borderId="0" xfId="0" applyFont="1" applyAlignment="1">
      <alignment horizontal="left" vertical="top"/>
    </xf>
    <xf numFmtId="0" fontId="16" fillId="0" borderId="2" xfId="0" applyFont="1" applyBorder="1" applyAlignment="1">
      <alignment horizontal="right" vertical="top"/>
    </xf>
    <xf numFmtId="0" fontId="17" fillId="0" borderId="2" xfId="0" applyFont="1" applyBorder="1" applyAlignment="1">
      <alignment horizontal="center" vertical="top"/>
    </xf>
    <xf numFmtId="0" fontId="16" fillId="0" borderId="0" xfId="0" applyFont="1" applyBorder="1" applyAlignment="1">
      <alignment horizontal="right" vertical="top"/>
    </xf>
    <xf numFmtId="0" fontId="18" fillId="0" borderId="0" xfId="0" applyFont="1" applyAlignment="1">
      <alignment horizontal="center" vertical="top"/>
    </xf>
    <xf numFmtId="0" fontId="19" fillId="0" borderId="1" xfId="0" applyFont="1" applyBorder="1" applyAlignment="1">
      <alignment horizontal="right" vertical="top"/>
    </xf>
    <xf numFmtId="0" fontId="16" fillId="0" borderId="0" xfId="0" applyFont="1" applyAlignment="1">
      <alignment horizontal="center" vertical="top"/>
    </xf>
    <xf numFmtId="0" fontId="16" fillId="0" borderId="0" xfId="0" applyFont="1"/>
    <xf numFmtId="0" fontId="16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18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20" fillId="0" borderId="0" xfId="0" applyFont="1" applyAlignment="1">
      <alignment horizontal="left"/>
    </xf>
    <xf numFmtId="0" fontId="21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3" fontId="16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/>
    </xf>
    <xf numFmtId="3" fontId="4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right" vertical="top"/>
    </xf>
    <xf numFmtId="3" fontId="14" fillId="0" borderId="3" xfId="0" applyNumberFormat="1" applyFont="1" applyBorder="1" applyAlignment="1">
      <alignment horizontal="right" vertical="top"/>
    </xf>
    <xf numFmtId="3" fontId="9" fillId="0" borderId="3" xfId="0" applyNumberFormat="1" applyFont="1" applyBorder="1" applyAlignment="1">
      <alignment horizontal="right" vertical="top" wrapText="1"/>
    </xf>
    <xf numFmtId="3" fontId="15" fillId="0" borderId="3" xfId="0" applyNumberFormat="1" applyFont="1" applyBorder="1" applyAlignment="1">
      <alignment horizontal="right" vertical="top" wrapText="1"/>
    </xf>
    <xf numFmtId="3" fontId="6" fillId="0" borderId="0" xfId="0" applyNumberFormat="1" applyFont="1" applyAlignment="1">
      <alignment horizontal="right" vertical="top"/>
    </xf>
    <xf numFmtId="0" fontId="7" fillId="0" borderId="0" xfId="0" applyFont="1" applyBorder="1" applyAlignment="1">
      <alignment horizontal="center" vertical="top"/>
    </xf>
    <xf numFmtId="0" fontId="5" fillId="0" borderId="0" xfId="0" applyFont="1" applyBorder="1"/>
    <xf numFmtId="3" fontId="5" fillId="0" borderId="0" xfId="0" applyNumberFormat="1" applyFont="1" applyBorder="1" applyAlignment="1">
      <alignment horizontal="right" vertical="top"/>
    </xf>
    <xf numFmtId="49" fontId="16" fillId="0" borderId="0" xfId="1" applyNumberFormat="1" applyFont="1" applyFill="1"/>
    <xf numFmtId="0" fontId="24" fillId="0" borderId="0" xfId="1" applyFont="1" applyFill="1" applyAlignment="1">
      <alignment horizontal="center" vertical="center"/>
    </xf>
    <xf numFmtId="49" fontId="16" fillId="0" borderId="0" xfId="1" applyNumberFormat="1" applyFont="1" applyFill="1" applyAlignment="1">
      <alignment horizontal="center" vertical="center"/>
    </xf>
    <xf numFmtId="0" fontId="25" fillId="0" borderId="0" xfId="1" applyFont="1" applyFill="1" applyAlignment="1">
      <alignment horizontal="center" vertical="center"/>
    </xf>
    <xf numFmtId="49" fontId="23" fillId="0" borderId="0" xfId="1" applyNumberFormat="1" applyFont="1" applyFill="1" applyAlignment="1">
      <alignment horizontal="center" vertical="center"/>
    </xf>
    <xf numFmtId="49" fontId="26" fillId="0" borderId="0" xfId="1" applyNumberFormat="1" applyFont="1" applyFill="1" applyAlignment="1">
      <alignment wrapText="1"/>
    </xf>
    <xf numFmtId="49" fontId="24" fillId="0" borderId="0" xfId="1" applyNumberFormat="1" applyFont="1" applyFill="1" applyAlignment="1">
      <alignment horizontal="center" vertical="center" wrapText="1"/>
    </xf>
    <xf numFmtId="0" fontId="23" fillId="0" borderId="0" xfId="1" applyFont="1" applyFill="1"/>
    <xf numFmtId="0" fontId="23" fillId="0" borderId="1" xfId="1" applyFont="1" applyFill="1" applyBorder="1"/>
    <xf numFmtId="0" fontId="23" fillId="0" borderId="0" xfId="1" applyFont="1" applyFill="1" applyAlignment="1">
      <alignment horizontal="center"/>
    </xf>
    <xf numFmtId="0" fontId="23" fillId="0" borderId="0" xfId="1" applyFont="1" applyFill="1" applyAlignment="1">
      <alignment horizontal="right"/>
    </xf>
    <xf numFmtId="49" fontId="23" fillId="0" borderId="0" xfId="1" applyNumberFormat="1" applyFont="1" applyFill="1"/>
    <xf numFmtId="49" fontId="16" fillId="0" borderId="0" xfId="1" applyNumberFormat="1" applyFont="1" applyFill="1" applyAlignment="1">
      <alignment horizontal="center"/>
    </xf>
    <xf numFmtId="49" fontId="23" fillId="0" borderId="10" xfId="1" applyNumberFormat="1" applyFont="1" applyFill="1" applyBorder="1" applyAlignment="1">
      <alignment horizontal="center"/>
    </xf>
    <xf numFmtId="49" fontId="23" fillId="0" borderId="3" xfId="1" applyNumberFormat="1" applyFont="1" applyFill="1" applyBorder="1" applyAlignment="1">
      <alignment horizontal="center"/>
    </xf>
    <xf numFmtId="49" fontId="23" fillId="0" borderId="11" xfId="1" applyNumberFormat="1" applyFont="1" applyFill="1" applyBorder="1" applyAlignment="1">
      <alignment horizontal="center"/>
    </xf>
    <xf numFmtId="49" fontId="23" fillId="0" borderId="3" xfId="1" applyNumberFormat="1" applyFont="1" applyFill="1" applyBorder="1" applyAlignment="1">
      <alignment horizontal="center" vertical="center"/>
    </xf>
    <xf numFmtId="0" fontId="23" fillId="0" borderId="4" xfId="1" applyNumberFormat="1" applyFont="1" applyFill="1" applyBorder="1" applyAlignment="1">
      <alignment vertical="center" wrapText="1"/>
    </xf>
    <xf numFmtId="4" fontId="23" fillId="0" borderId="7" xfId="1" applyNumberFormat="1" applyFont="1" applyFill="1" applyBorder="1" applyAlignment="1">
      <alignment horizontal="center" vertical="center"/>
    </xf>
    <xf numFmtId="4" fontId="23" fillId="0" borderId="12" xfId="1" applyNumberFormat="1" applyFont="1" applyFill="1" applyBorder="1" applyAlignment="1">
      <alignment horizontal="center" vertical="center"/>
    </xf>
    <xf numFmtId="49" fontId="27" fillId="0" borderId="7" xfId="1" applyNumberFormat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vertical="center"/>
    </xf>
    <xf numFmtId="0" fontId="23" fillId="0" borderId="6" xfId="1" applyNumberFormat="1" applyFont="1" applyFill="1" applyBorder="1" applyAlignment="1">
      <alignment vertical="center" wrapText="1"/>
    </xf>
    <xf numFmtId="0" fontId="28" fillId="0" borderId="6" xfId="1" applyNumberFormat="1" applyFont="1" applyFill="1" applyBorder="1" applyAlignment="1">
      <alignment horizontal="left" vertical="center" wrapText="1"/>
    </xf>
    <xf numFmtId="4" fontId="28" fillId="0" borderId="7" xfId="1" applyNumberFormat="1" applyFont="1" applyFill="1" applyBorder="1" applyAlignment="1">
      <alignment horizontal="center" vertical="center"/>
    </xf>
    <xf numFmtId="4" fontId="28" fillId="0" borderId="12" xfId="1" applyNumberFormat="1" applyFont="1" applyFill="1" applyBorder="1" applyAlignment="1">
      <alignment horizontal="center" vertical="center"/>
    </xf>
    <xf numFmtId="49" fontId="23" fillId="0" borderId="7" xfId="1" applyNumberFormat="1" applyFont="1" applyFill="1" applyBorder="1" applyAlignment="1">
      <alignment horizontal="center" vertical="center" wrapText="1"/>
    </xf>
    <xf numFmtId="49" fontId="28" fillId="0" borderId="6" xfId="1" applyNumberFormat="1" applyFont="1" applyFill="1" applyBorder="1" applyAlignment="1">
      <alignment horizontal="left" vertical="center"/>
    </xf>
    <xf numFmtId="49" fontId="23" fillId="0" borderId="7" xfId="1" applyNumberFormat="1" applyFont="1" applyFill="1" applyBorder="1" applyAlignment="1">
      <alignment horizontal="centerContinuous" vertical="center" wrapText="1"/>
    </xf>
    <xf numFmtId="49" fontId="26" fillId="0" borderId="6" xfId="1" applyNumberFormat="1" applyFont="1" applyFill="1" applyBorder="1" applyAlignment="1">
      <alignment horizontal="left" vertical="center" wrapText="1"/>
    </xf>
    <xf numFmtId="165" fontId="23" fillId="0" borderId="7" xfId="1" applyNumberFormat="1" applyFont="1" applyFill="1" applyBorder="1" applyAlignment="1">
      <alignment horizontal="center" vertical="center"/>
    </xf>
    <xf numFmtId="165" fontId="28" fillId="0" borderId="7" xfId="1" applyNumberFormat="1" applyFont="1" applyFill="1" applyBorder="1" applyAlignment="1">
      <alignment horizontal="center" vertical="center"/>
    </xf>
    <xf numFmtId="49" fontId="24" fillId="0" borderId="8" xfId="1" applyNumberFormat="1" applyFont="1" applyFill="1" applyBorder="1" applyAlignment="1">
      <alignment horizontal="left" vertical="center"/>
    </xf>
    <xf numFmtId="165" fontId="28" fillId="0" borderId="9" xfId="1" applyNumberFormat="1" applyFont="1" applyFill="1" applyBorder="1" applyAlignment="1">
      <alignment horizontal="center" vertical="center"/>
    </xf>
    <xf numFmtId="4" fontId="28" fillId="0" borderId="13" xfId="1" applyNumberFormat="1" applyFont="1" applyFill="1" applyBorder="1" applyAlignment="1">
      <alignment horizontal="center" vertical="center"/>
    </xf>
    <xf numFmtId="49" fontId="23" fillId="0" borderId="9" xfId="1" applyNumberFormat="1" applyFont="1" applyFill="1" applyBorder="1" applyAlignment="1">
      <alignment horizontal="centerContinuous" vertical="center" wrapText="1"/>
    </xf>
    <xf numFmtId="49" fontId="28" fillId="0" borderId="0" xfId="1" applyNumberFormat="1" applyFont="1" applyFill="1" applyBorder="1" applyAlignment="1">
      <alignment horizontal="left" vertical="center"/>
    </xf>
    <xf numFmtId="165" fontId="28" fillId="0" borderId="0" xfId="1" applyNumberFormat="1" applyFont="1" applyFill="1" applyBorder="1" applyAlignment="1">
      <alignment horizontal="center" vertical="center"/>
    </xf>
    <xf numFmtId="49" fontId="23" fillId="0" borderId="0" xfId="1" applyNumberFormat="1" applyFont="1" applyFill="1" applyBorder="1" applyAlignment="1">
      <alignment horizontal="centerContinuous" vertical="center" wrapText="1"/>
    </xf>
    <xf numFmtId="0" fontId="23" fillId="0" borderId="0" xfId="1" applyFont="1" applyFill="1" applyAlignment="1">
      <alignment horizontal="center" vertical="center"/>
    </xf>
    <xf numFmtId="0" fontId="23" fillId="0" borderId="0" xfId="1" applyFont="1" applyFill="1" applyAlignment="1">
      <alignment horizontal="left" indent="1"/>
    </xf>
    <xf numFmtId="0" fontId="2" fillId="0" borderId="0" xfId="1" applyFont="1" applyFill="1"/>
    <xf numFmtId="0" fontId="2" fillId="0" borderId="0" xfId="1" applyFont="1" applyFill="1" applyAlignment="1">
      <alignment horizontal="center" vertical="center"/>
    </xf>
    <xf numFmtId="0" fontId="0" fillId="0" borderId="0" xfId="0" applyFill="1"/>
    <xf numFmtId="166" fontId="0" fillId="0" borderId="0" xfId="0" applyNumberFormat="1" applyFill="1" applyAlignment="1">
      <alignment horizontal="right"/>
    </xf>
    <xf numFmtId="0" fontId="46" fillId="0" borderId="0" xfId="0" applyFont="1" applyFill="1"/>
    <xf numFmtId="0" fontId="46" fillId="0" borderId="0" xfId="0" applyFont="1" applyFill="1" applyAlignment="1">
      <alignment horizontal="center"/>
    </xf>
    <xf numFmtId="166" fontId="46" fillId="0" borderId="0" xfId="0" applyNumberFormat="1" applyFont="1" applyFill="1" applyAlignment="1">
      <alignment horizontal="center"/>
    </xf>
    <xf numFmtId="0" fontId="47" fillId="0" borderId="0" xfId="0" applyFont="1" applyFill="1"/>
    <xf numFmtId="0" fontId="4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center" vertical="center"/>
    </xf>
    <xf numFmtId="4" fontId="48" fillId="0" borderId="3" xfId="0" applyNumberFormat="1" applyFont="1" applyFill="1" applyBorder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center" vertical="center" wrapText="1"/>
    </xf>
    <xf numFmtId="4" fontId="48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" fontId="0" fillId="0" borderId="3" xfId="0" applyNumberFormat="1" applyFill="1" applyBorder="1" applyAlignment="1">
      <alignment horizontal="center" vertical="center" wrapText="1"/>
    </xf>
    <xf numFmtId="0" fontId="48" fillId="0" borderId="3" xfId="0" applyFont="1" applyFill="1" applyBorder="1" applyAlignment="1">
      <alignment wrapText="1"/>
    </xf>
    <xf numFmtId="0" fontId="48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166" fontId="0" fillId="0" borderId="0" xfId="0" applyNumberFormat="1" applyFill="1" applyAlignment="1">
      <alignment wrapText="1"/>
    </xf>
    <xf numFmtId="166" fontId="0" fillId="0" borderId="0" xfId="0" applyNumberFormat="1" applyFill="1"/>
    <xf numFmtId="0" fontId="0" fillId="0" borderId="0" xfId="0" applyFill="1" applyAlignment="1">
      <alignment horizontal="right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164" fontId="5" fillId="0" borderId="0" xfId="0" applyNumberFormat="1" applyFont="1" applyAlignment="1">
      <alignment horizontal="right"/>
    </xf>
    <xf numFmtId="0" fontId="10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49" fontId="23" fillId="0" borderId="4" xfId="1" applyNumberFormat="1" applyFont="1" applyFill="1" applyBorder="1" applyAlignment="1">
      <alignment horizontal="center" vertical="center" wrapText="1"/>
    </xf>
    <xf numFmtId="49" fontId="23" fillId="0" borderId="6" xfId="1" applyNumberFormat="1" applyFont="1" applyFill="1" applyBorder="1" applyAlignment="1">
      <alignment horizontal="center" vertical="center" wrapText="1"/>
    </xf>
    <xf numFmtId="49" fontId="23" fillId="0" borderId="8" xfId="1" applyNumberFormat="1" applyFont="1" applyFill="1" applyBorder="1" applyAlignment="1">
      <alignment horizontal="center" vertical="center" wrapText="1"/>
    </xf>
    <xf numFmtId="49" fontId="23" fillId="0" borderId="5" xfId="1" applyNumberFormat="1" applyFont="1" applyFill="1" applyBorder="1" applyAlignment="1">
      <alignment horizontal="center" vertical="center" wrapText="1"/>
    </xf>
    <xf numFmtId="49" fontId="23" fillId="0" borderId="7" xfId="1" applyNumberFormat="1" applyFont="1" applyFill="1" applyBorder="1" applyAlignment="1">
      <alignment horizontal="center" vertical="center" wrapText="1"/>
    </xf>
    <xf numFmtId="49" fontId="23" fillId="0" borderId="9" xfId="1" applyNumberFormat="1" applyFont="1" applyFill="1" applyBorder="1" applyAlignment="1">
      <alignment horizontal="center" vertical="center" wrapText="1"/>
    </xf>
    <xf numFmtId="0" fontId="2" fillId="0" borderId="7" xfId="1" applyFont="1" applyBorder="1"/>
    <xf numFmtId="0" fontId="2" fillId="0" borderId="9" xfId="1" applyFont="1" applyBorder="1"/>
    <xf numFmtId="0" fontId="23" fillId="0" borderId="0" xfId="1" applyFont="1" applyFill="1" applyAlignment="1">
      <alignment horizontal="center" vertical="center"/>
    </xf>
    <xf numFmtId="49" fontId="24" fillId="0" borderId="0" xfId="1" applyNumberFormat="1" applyFont="1" applyFill="1" applyAlignment="1">
      <alignment horizontal="center" vertical="center"/>
    </xf>
    <xf numFmtId="49" fontId="24" fillId="0" borderId="0" xfId="1" applyNumberFormat="1" applyFont="1" applyFill="1" applyAlignment="1">
      <alignment horizontal="center" vertical="center" wrapText="1"/>
    </xf>
    <xf numFmtId="0" fontId="46" fillId="0" borderId="0" xfId="0" applyFont="1" applyFill="1" applyAlignment="1">
      <alignment horizontal="center"/>
    </xf>
    <xf numFmtId="0" fontId="47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</cellXfs>
  <cellStyles count="86">
    <cellStyle name="20% - Акцент1 2" xfId="2"/>
    <cellStyle name="20% - Акцент1 3" xfId="3"/>
    <cellStyle name="20% - Акцент2 2" xfId="4"/>
    <cellStyle name="20% - Акцент2 3" xfId="5"/>
    <cellStyle name="20% - Акцент3 2" xfId="6"/>
    <cellStyle name="20% - Акцент3 3" xfId="7"/>
    <cellStyle name="20% - Акцент4 2" xfId="8"/>
    <cellStyle name="20% - Акцент4 3" xfId="9"/>
    <cellStyle name="20% - Акцент5 2" xfId="10"/>
    <cellStyle name="20% - Акцент5 3" xfId="11"/>
    <cellStyle name="20% - Акцент6 2" xfId="12"/>
    <cellStyle name="20% - Акцент6 3" xfId="13"/>
    <cellStyle name="40% - Акцент1 2" xfId="14"/>
    <cellStyle name="40% - Акцент1 3" xfId="15"/>
    <cellStyle name="40% - Акцент2 2" xfId="16"/>
    <cellStyle name="40% - Акцент2 3" xfId="17"/>
    <cellStyle name="40% - Акцент3 2" xfId="18"/>
    <cellStyle name="40% - Акцент3 3" xfId="19"/>
    <cellStyle name="40% - Акцент4 2" xfId="20"/>
    <cellStyle name="40% - Акцент4 3" xfId="21"/>
    <cellStyle name="40% - Акцент5 2" xfId="22"/>
    <cellStyle name="40% - Акцент5 3" xfId="23"/>
    <cellStyle name="40% - Акцент6 2" xfId="24"/>
    <cellStyle name="40% - Акцент6 3" xfId="25"/>
    <cellStyle name="60% - Акцент1 2" xfId="26"/>
    <cellStyle name="60% - Акцент1 3" xfId="27"/>
    <cellStyle name="60% - Акцент2 2" xfId="28"/>
    <cellStyle name="60% - Акцент2 3" xfId="29"/>
    <cellStyle name="60% - Акцент3 2" xfId="30"/>
    <cellStyle name="60% - Акцент3 3" xfId="31"/>
    <cellStyle name="60% - Акцент4 2" xfId="32"/>
    <cellStyle name="60% - Акцент4 3" xfId="33"/>
    <cellStyle name="60% - Акцент5 2" xfId="34"/>
    <cellStyle name="60% - Акцент5 3" xfId="35"/>
    <cellStyle name="60% - Акцент6 2" xfId="36"/>
    <cellStyle name="60% - Акцент6 3" xfId="37"/>
    <cellStyle name="Акцент1 2" xfId="38"/>
    <cellStyle name="Акцент1 3" xfId="39"/>
    <cellStyle name="Акцент2 2" xfId="40"/>
    <cellStyle name="Акцент2 3" xfId="41"/>
    <cellStyle name="Акцент3 2" xfId="42"/>
    <cellStyle name="Акцент3 3" xfId="43"/>
    <cellStyle name="Акцент4 2" xfId="44"/>
    <cellStyle name="Акцент4 3" xfId="45"/>
    <cellStyle name="Акцент5 2" xfId="46"/>
    <cellStyle name="Акцент5 3" xfId="47"/>
    <cellStyle name="Акцент6 2" xfId="48"/>
    <cellStyle name="Акцент6 3" xfId="49"/>
    <cellStyle name="Ввод  2" xfId="50"/>
    <cellStyle name="Ввод  3" xfId="51"/>
    <cellStyle name="Вывод 2" xfId="52"/>
    <cellStyle name="Вывод 3" xfId="53"/>
    <cellStyle name="Вычисление 2" xfId="54"/>
    <cellStyle name="Вычисление 3" xfId="55"/>
    <cellStyle name="Заголовок 1 2" xfId="56"/>
    <cellStyle name="Заголовок 1 3" xfId="57"/>
    <cellStyle name="Заголовок 2 2" xfId="58"/>
    <cellStyle name="Заголовок 2 3" xfId="59"/>
    <cellStyle name="Заголовок 3 2" xfId="60"/>
    <cellStyle name="Заголовок 3 3" xfId="61"/>
    <cellStyle name="Заголовок 4 2" xfId="62"/>
    <cellStyle name="Заголовок 4 3" xfId="63"/>
    <cellStyle name="Итог 2" xfId="64"/>
    <cellStyle name="Итог 3" xfId="65"/>
    <cellStyle name="Контрольная ячейка 2" xfId="66"/>
    <cellStyle name="Контрольная ячейка 3" xfId="67"/>
    <cellStyle name="Название 2" xfId="68"/>
    <cellStyle name="Название 3" xfId="69"/>
    <cellStyle name="Нейтральный 2" xfId="70"/>
    <cellStyle name="Нейтральный 3" xfId="71"/>
    <cellStyle name="Обычный" xfId="0" builtinId="0"/>
    <cellStyle name="Обычный 2" xfId="72"/>
    <cellStyle name="Обычный_Сводка затрат 153 с НМЦ для Катаева" xfId="1"/>
    <cellStyle name="Плохой 2" xfId="73"/>
    <cellStyle name="Плохой 3" xfId="74"/>
    <cellStyle name="Пояснение 2" xfId="75"/>
    <cellStyle name="Пояснение 3" xfId="76"/>
    <cellStyle name="Примечание 2" xfId="77"/>
    <cellStyle name="Примечание 3" xfId="78"/>
    <cellStyle name="Связанная ячейка 2" xfId="79"/>
    <cellStyle name="Связанная ячейка 3" xfId="80"/>
    <cellStyle name="Стиль 1" xfId="81"/>
    <cellStyle name="Текст предупреждения 2" xfId="82"/>
    <cellStyle name="Текст предупреждения 3" xfId="83"/>
    <cellStyle name="Хороший 2" xfId="84"/>
    <cellStyle name="Хороший 3" xfId="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3"/>
  <sheetViews>
    <sheetView showGridLines="0" zoomScaleNormal="75" zoomScaleSheetLayoutView="75" workbookViewId="0">
      <selection activeCell="T45" sqref="T45"/>
    </sheetView>
  </sheetViews>
  <sheetFormatPr defaultColWidth="9.140625" defaultRowHeight="12.75" outlineLevelRow="2"/>
  <cols>
    <col min="1" max="1" width="3.28515625" style="30" customWidth="1"/>
    <col min="2" max="2" width="9.7109375" style="1" customWidth="1"/>
    <col min="3" max="3" width="34.28515625" style="28" customWidth="1"/>
    <col min="4" max="4" width="7.7109375" style="27" customWidth="1"/>
    <col min="5" max="5" width="16.42578125" style="29" customWidth="1"/>
    <col min="6" max="6" width="7.7109375" style="7" customWidth="1"/>
    <col min="7" max="9" width="6.7109375" style="7" customWidth="1"/>
    <col min="10" max="10" width="7.7109375" style="78" customWidth="1"/>
    <col min="11" max="17" width="6.7109375" style="7" customWidth="1"/>
    <col min="18" max="16384" width="9.140625" style="8"/>
  </cols>
  <sheetData>
    <row r="1" spans="1:18" outlineLevel="2">
      <c r="A1" s="6" t="s">
        <v>18</v>
      </c>
      <c r="B1" s="49"/>
      <c r="C1" s="50"/>
      <c r="D1" s="51"/>
      <c r="E1" s="152" t="s">
        <v>88</v>
      </c>
      <c r="F1" s="153"/>
      <c r="G1" s="153"/>
      <c r="H1" s="153"/>
      <c r="I1" s="153"/>
      <c r="J1" s="153"/>
      <c r="K1" s="52"/>
      <c r="L1" s="52"/>
      <c r="M1" s="6" t="s">
        <v>19</v>
      </c>
      <c r="N1" s="5"/>
      <c r="O1" s="5"/>
      <c r="P1" s="5"/>
      <c r="Q1"/>
      <c r="R1"/>
    </row>
    <row r="2" spans="1:18" outlineLevel="1">
      <c r="A2" s="53"/>
      <c r="B2" s="49"/>
      <c r="C2" s="50"/>
      <c r="D2" s="51"/>
      <c r="E2" s="54"/>
      <c r="F2" s="54"/>
      <c r="G2" s="13" t="s">
        <v>0</v>
      </c>
      <c r="H2" s="55"/>
      <c r="I2" s="56"/>
      <c r="J2" s="69"/>
      <c r="K2" s="52"/>
      <c r="L2" s="52"/>
      <c r="M2" s="10" t="s">
        <v>89</v>
      </c>
      <c r="N2" s="5"/>
      <c r="O2" s="5"/>
      <c r="P2" s="5"/>
      <c r="Q2"/>
      <c r="R2"/>
    </row>
    <row r="3" spans="1:18" outlineLevel="1">
      <c r="A3" s="53" t="s">
        <v>90</v>
      </c>
      <c r="B3" s="49"/>
      <c r="C3" s="50"/>
      <c r="D3" s="51"/>
      <c r="E3" s="52"/>
      <c r="F3" s="52"/>
      <c r="G3" s="52"/>
      <c r="H3" s="52"/>
      <c r="I3" s="52"/>
      <c r="J3" s="69"/>
      <c r="K3" s="52"/>
      <c r="L3" s="52"/>
      <c r="M3" s="10" t="s">
        <v>91</v>
      </c>
      <c r="N3" s="5"/>
      <c r="O3" s="5"/>
      <c r="P3" s="5"/>
      <c r="Q3"/>
      <c r="R3"/>
    </row>
    <row r="4" spans="1:18" outlineLevel="1">
      <c r="A4" s="10" t="s">
        <v>92</v>
      </c>
      <c r="B4" s="49"/>
      <c r="C4" s="50"/>
      <c r="D4" s="51"/>
      <c r="E4" s="52"/>
      <c r="F4" s="52"/>
      <c r="G4" s="15" t="s">
        <v>93</v>
      </c>
      <c r="H4" s="57"/>
      <c r="I4" s="52"/>
      <c r="J4" s="69"/>
      <c r="K4" s="52"/>
      <c r="L4" s="52"/>
      <c r="M4" s="11"/>
      <c r="N4" s="11"/>
      <c r="O4" s="58"/>
      <c r="P4" s="5"/>
      <c r="Q4"/>
      <c r="R4"/>
    </row>
    <row r="5" spans="1:18" outlineLevel="1">
      <c r="A5" s="59"/>
      <c r="B5" s="49"/>
      <c r="C5" s="51"/>
      <c r="D5" s="60"/>
      <c r="E5" s="52"/>
      <c r="F5" s="52"/>
      <c r="G5" s="59" t="s">
        <v>1</v>
      </c>
      <c r="H5" s="59"/>
      <c r="I5" s="59"/>
      <c r="J5" s="69"/>
      <c r="K5" s="52"/>
      <c r="L5" s="52"/>
      <c r="M5" s="10" t="s">
        <v>94</v>
      </c>
      <c r="N5" s="5"/>
      <c r="O5" s="5"/>
      <c r="P5" s="5"/>
      <c r="Q5" s="8"/>
      <c r="R5"/>
    </row>
    <row r="6" spans="1:18">
      <c r="A6" s="59"/>
      <c r="B6" s="49"/>
      <c r="C6" s="51"/>
      <c r="D6" s="60"/>
      <c r="E6" s="52"/>
      <c r="F6" s="52"/>
      <c r="G6" s="52"/>
      <c r="H6" s="52"/>
      <c r="I6" s="52"/>
      <c r="J6" s="69"/>
      <c r="K6" s="52"/>
      <c r="L6" s="52"/>
      <c r="M6" s="5"/>
      <c r="N6" s="5"/>
      <c r="O6" s="5"/>
      <c r="P6" s="5"/>
      <c r="Q6" s="8"/>
      <c r="R6"/>
    </row>
    <row r="7" spans="1:18">
      <c r="A7" s="4"/>
      <c r="B7" s="9"/>
      <c r="C7" s="16" t="s">
        <v>2</v>
      </c>
      <c r="D7" s="17" t="s">
        <v>95</v>
      </c>
      <c r="E7" s="18"/>
      <c r="F7" s="5"/>
      <c r="G7" s="5"/>
      <c r="H7" s="4"/>
      <c r="I7" s="5"/>
      <c r="J7" s="70"/>
      <c r="K7" s="11"/>
      <c r="L7" s="11"/>
      <c r="M7" s="11"/>
      <c r="N7" s="11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3</v>
      </c>
      <c r="I8" s="13"/>
      <c r="J8" s="71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70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79</v>
      </c>
      <c r="E10" s="4"/>
      <c r="F10" s="5"/>
      <c r="G10" s="5"/>
      <c r="H10" s="5"/>
      <c r="I10" s="18"/>
      <c r="J10" s="72"/>
      <c r="K10" s="5"/>
      <c r="L10" s="5"/>
      <c r="M10" s="5"/>
      <c r="N10" s="67"/>
      <c r="O10" s="64"/>
      <c r="P10" s="64"/>
      <c r="Q10" s="5"/>
      <c r="R10" s="22"/>
    </row>
    <row r="11" spans="1:18">
      <c r="A11" s="4"/>
      <c r="B11" s="9"/>
      <c r="C11" s="2"/>
      <c r="D11" s="18" t="s">
        <v>87</v>
      </c>
      <c r="E11" s="4"/>
      <c r="F11" s="5"/>
      <c r="G11" s="5"/>
      <c r="H11" s="5"/>
      <c r="I11" s="18"/>
      <c r="J11" s="150" t="s">
        <v>80</v>
      </c>
      <c r="K11" s="151"/>
      <c r="L11" s="10" t="s">
        <v>81</v>
      </c>
      <c r="M11" s="5"/>
      <c r="N11" s="62"/>
      <c r="O11" s="64"/>
      <c r="P11" s="68"/>
      <c r="Q11" s="5"/>
    </row>
    <row r="12" spans="1:18">
      <c r="A12" s="4"/>
      <c r="B12" s="9"/>
      <c r="C12" s="2"/>
      <c r="D12" s="18" t="s">
        <v>83</v>
      </c>
      <c r="E12" s="4"/>
      <c r="F12" s="5"/>
      <c r="G12" s="5"/>
      <c r="H12" s="5"/>
      <c r="I12" s="18"/>
      <c r="J12" s="150" t="s">
        <v>82</v>
      </c>
      <c r="K12" s="151"/>
      <c r="L12" s="10" t="s">
        <v>81</v>
      </c>
      <c r="M12" s="5"/>
      <c r="N12" s="62"/>
      <c r="O12" s="64"/>
      <c r="P12" s="64"/>
      <c r="Q12" s="5"/>
    </row>
    <row r="13" spans="1:18" outlineLevel="1">
      <c r="A13" s="4"/>
      <c r="B13" s="9"/>
      <c r="C13" s="2"/>
      <c r="D13" s="18" t="s">
        <v>84</v>
      </c>
      <c r="E13" s="4"/>
      <c r="F13" s="5"/>
      <c r="G13" s="5"/>
      <c r="H13" s="5"/>
      <c r="I13" s="18"/>
      <c r="J13" s="150" t="s">
        <v>85</v>
      </c>
      <c r="K13" s="151"/>
      <c r="L13" s="10" t="s">
        <v>86</v>
      </c>
      <c r="M13" s="5"/>
      <c r="N13" s="5"/>
      <c r="O13" s="5"/>
      <c r="P13" s="5"/>
      <c r="Q13" s="5"/>
    </row>
    <row r="14" spans="1:18" customFormat="1" ht="14.45" customHeight="1" outlineLevel="1">
      <c r="A14" s="59"/>
      <c r="B14" s="49"/>
      <c r="C14" s="50"/>
      <c r="D14" s="18" t="s">
        <v>96</v>
      </c>
      <c r="E14" s="59"/>
      <c r="F14" s="52"/>
      <c r="G14" s="52"/>
      <c r="H14" s="52"/>
      <c r="I14" s="61"/>
      <c r="J14" s="154">
        <f>J48/1000</f>
        <v>10.089</v>
      </c>
      <c r="K14" s="154"/>
      <c r="L14" s="53" t="s">
        <v>97</v>
      </c>
      <c r="M14" s="52"/>
      <c r="N14" s="62"/>
      <c r="O14" s="63"/>
      <c r="P14" s="68"/>
      <c r="Q14" s="65"/>
    </row>
    <row r="15" spans="1:18" customFormat="1">
      <c r="A15" s="59"/>
      <c r="B15" s="49"/>
      <c r="C15" s="34"/>
      <c r="D15" s="66" t="s">
        <v>98</v>
      </c>
      <c r="E15" s="18"/>
      <c r="F15" s="18"/>
      <c r="G15" s="18"/>
      <c r="H15" s="18"/>
      <c r="I15" s="18"/>
      <c r="J15" s="72"/>
      <c r="K15" s="18"/>
      <c r="L15" s="18"/>
      <c r="M15" s="52"/>
      <c r="N15" s="52"/>
      <c r="O15" s="52"/>
      <c r="P15" s="52"/>
    </row>
    <row r="17" spans="1:17" ht="18" customHeight="1">
      <c r="A17" s="159" t="s">
        <v>4</v>
      </c>
      <c r="B17" s="162" t="s">
        <v>11</v>
      </c>
      <c r="C17" s="159" t="s">
        <v>5</v>
      </c>
      <c r="D17" s="159" t="s">
        <v>6</v>
      </c>
      <c r="E17" s="159" t="s">
        <v>7</v>
      </c>
      <c r="F17" s="159" t="s">
        <v>20</v>
      </c>
      <c r="G17" s="160"/>
      <c r="H17" s="160"/>
      <c r="I17" s="160"/>
      <c r="J17" s="159" t="s">
        <v>21</v>
      </c>
      <c r="K17" s="160"/>
      <c r="L17" s="160"/>
      <c r="M17" s="160"/>
      <c r="N17" s="159" t="s">
        <v>13</v>
      </c>
      <c r="O17" s="159" t="s">
        <v>15</v>
      </c>
      <c r="P17" s="159" t="s">
        <v>14</v>
      </c>
      <c r="Q17" s="159" t="s">
        <v>16</v>
      </c>
    </row>
    <row r="18" spans="1:17" ht="15.75" customHeight="1">
      <c r="A18" s="160"/>
      <c r="B18" s="163"/>
      <c r="C18" s="161"/>
      <c r="D18" s="159"/>
      <c r="E18" s="160"/>
      <c r="F18" s="159" t="s">
        <v>8</v>
      </c>
      <c r="G18" s="159" t="s">
        <v>10</v>
      </c>
      <c r="H18" s="160"/>
      <c r="I18" s="160"/>
      <c r="J18" s="164" t="s">
        <v>8</v>
      </c>
      <c r="K18" s="159" t="s">
        <v>10</v>
      </c>
      <c r="L18" s="160"/>
      <c r="M18" s="160"/>
      <c r="N18" s="159"/>
      <c r="O18" s="159"/>
      <c r="P18" s="159"/>
      <c r="Q18" s="159"/>
    </row>
    <row r="19" spans="1:17" ht="15.75" customHeight="1">
      <c r="A19" s="160"/>
      <c r="B19" s="163"/>
      <c r="C19" s="161"/>
      <c r="D19" s="159"/>
      <c r="E19" s="160"/>
      <c r="F19" s="160"/>
      <c r="G19" s="23" t="s">
        <v>9</v>
      </c>
      <c r="H19" s="23" t="s">
        <v>17</v>
      </c>
      <c r="I19" s="23" t="s">
        <v>12</v>
      </c>
      <c r="J19" s="165"/>
      <c r="K19" s="23" t="s">
        <v>9</v>
      </c>
      <c r="L19" s="23" t="s">
        <v>17</v>
      </c>
      <c r="M19" s="23" t="s">
        <v>12</v>
      </c>
      <c r="N19" s="159"/>
      <c r="O19" s="159"/>
      <c r="P19" s="159"/>
      <c r="Q19" s="159"/>
    </row>
    <row r="20" spans="1:17">
      <c r="A20" s="26">
        <v>1</v>
      </c>
      <c r="B20" s="25">
        <v>2</v>
      </c>
      <c r="C20" s="23">
        <v>3</v>
      </c>
      <c r="D20" s="23">
        <v>4</v>
      </c>
      <c r="E20" s="26">
        <v>5</v>
      </c>
      <c r="F20" s="24">
        <v>6</v>
      </c>
      <c r="G20" s="24">
        <v>7</v>
      </c>
      <c r="H20" s="24">
        <v>8</v>
      </c>
      <c r="I20" s="24">
        <v>9</v>
      </c>
      <c r="J20" s="73">
        <v>10</v>
      </c>
      <c r="K20" s="24">
        <v>11</v>
      </c>
      <c r="L20" s="24">
        <v>12</v>
      </c>
      <c r="M20" s="24">
        <v>13</v>
      </c>
      <c r="N20" s="24">
        <v>14</v>
      </c>
      <c r="O20" s="24">
        <v>15</v>
      </c>
      <c r="P20" s="24">
        <v>16</v>
      </c>
      <c r="Q20" s="24">
        <v>17</v>
      </c>
    </row>
    <row r="21" spans="1:17" ht="19.899999999999999" customHeight="1">
      <c r="A21" s="158" t="s">
        <v>22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</row>
    <row r="22" spans="1:17" ht="48">
      <c r="A22" s="26">
        <v>1</v>
      </c>
      <c r="B22" s="35" t="s">
        <v>23</v>
      </c>
      <c r="C22" s="36" t="s">
        <v>24</v>
      </c>
      <c r="D22" s="37" t="s">
        <v>25</v>
      </c>
      <c r="E22" s="38">
        <v>0.03</v>
      </c>
      <c r="F22" s="39">
        <v>25836.94</v>
      </c>
      <c r="G22" s="39">
        <v>1479.43</v>
      </c>
      <c r="H22" s="39">
        <v>452.72</v>
      </c>
      <c r="I22" s="39">
        <v>13.1</v>
      </c>
      <c r="J22" s="74">
        <v>775</v>
      </c>
      <c r="K22" s="40">
        <v>44</v>
      </c>
      <c r="L22" s="40">
        <v>14</v>
      </c>
      <c r="M22" s="40"/>
      <c r="N22" s="40">
        <v>114.33</v>
      </c>
      <c r="O22" s="40">
        <v>3.43</v>
      </c>
      <c r="P22" s="40">
        <v>0.72</v>
      </c>
      <c r="Q22" s="40">
        <v>0.02</v>
      </c>
    </row>
    <row r="23" spans="1:17" ht="48">
      <c r="A23" s="26">
        <v>2</v>
      </c>
      <c r="B23" s="35" t="s">
        <v>26</v>
      </c>
      <c r="C23" s="36" t="s">
        <v>27</v>
      </c>
      <c r="D23" s="37" t="s">
        <v>25</v>
      </c>
      <c r="E23" s="38">
        <v>0.01</v>
      </c>
      <c r="F23" s="39">
        <v>10345.120000000001</v>
      </c>
      <c r="G23" s="39">
        <v>645.39</v>
      </c>
      <c r="H23" s="39">
        <v>142.18</v>
      </c>
      <c r="I23" s="39">
        <v>3.82</v>
      </c>
      <c r="J23" s="74">
        <v>103</v>
      </c>
      <c r="K23" s="40">
        <v>6</v>
      </c>
      <c r="L23" s="40">
        <v>1</v>
      </c>
      <c r="M23" s="40"/>
      <c r="N23" s="40">
        <v>47.63</v>
      </c>
      <c r="O23" s="40">
        <v>0.48</v>
      </c>
      <c r="P23" s="40">
        <v>0.21</v>
      </c>
      <c r="Q23" s="40"/>
    </row>
    <row r="24" spans="1:17" ht="24">
      <c r="A24" s="26">
        <v>3</v>
      </c>
      <c r="B24" s="35" t="s">
        <v>28</v>
      </c>
      <c r="C24" s="36" t="s">
        <v>29</v>
      </c>
      <c r="D24" s="37" t="s">
        <v>30</v>
      </c>
      <c r="E24" s="41">
        <v>0.6</v>
      </c>
      <c r="F24" s="39">
        <v>17.02</v>
      </c>
      <c r="G24" s="40"/>
      <c r="H24" s="40"/>
      <c r="I24" s="40"/>
      <c r="J24" s="74">
        <v>10</v>
      </c>
      <c r="K24" s="40"/>
      <c r="L24" s="40"/>
      <c r="M24" s="40"/>
      <c r="N24" s="40"/>
      <c r="O24" s="40"/>
      <c r="P24" s="40"/>
      <c r="Q24" s="40"/>
    </row>
    <row r="25" spans="1:17" ht="48">
      <c r="A25" s="26">
        <v>4</v>
      </c>
      <c r="B25" s="35" t="s">
        <v>31</v>
      </c>
      <c r="C25" s="36" t="s">
        <v>32</v>
      </c>
      <c r="D25" s="37" t="s">
        <v>33</v>
      </c>
      <c r="E25" s="41">
        <v>1</v>
      </c>
      <c r="F25" s="39">
        <v>1749.38</v>
      </c>
      <c r="G25" s="39">
        <v>16.170000000000002</v>
      </c>
      <c r="H25" s="39">
        <v>5.32</v>
      </c>
      <c r="I25" s="40"/>
      <c r="J25" s="74">
        <v>1749</v>
      </c>
      <c r="K25" s="40">
        <v>16</v>
      </c>
      <c r="L25" s="40">
        <v>5</v>
      </c>
      <c r="M25" s="40"/>
      <c r="N25" s="40">
        <v>1.22</v>
      </c>
      <c r="O25" s="40">
        <v>1.22</v>
      </c>
      <c r="P25" s="40"/>
      <c r="Q25" s="40"/>
    </row>
    <row r="26" spans="1:17" ht="48">
      <c r="A26" s="26">
        <v>5</v>
      </c>
      <c r="B26" s="35" t="s">
        <v>34</v>
      </c>
      <c r="C26" s="36" t="s">
        <v>35</v>
      </c>
      <c r="D26" s="37" t="s">
        <v>36</v>
      </c>
      <c r="E26" s="41">
        <v>3</v>
      </c>
      <c r="F26" s="39">
        <v>492.19</v>
      </c>
      <c r="G26" s="39">
        <v>85.88</v>
      </c>
      <c r="H26" s="39">
        <v>20.84</v>
      </c>
      <c r="I26" s="39">
        <v>0.73</v>
      </c>
      <c r="J26" s="74">
        <v>1477</v>
      </c>
      <c r="K26" s="40">
        <v>258</v>
      </c>
      <c r="L26" s="40">
        <v>63</v>
      </c>
      <c r="M26" s="40">
        <v>2</v>
      </c>
      <c r="N26" s="40">
        <v>6.72</v>
      </c>
      <c r="O26" s="40">
        <v>20.16</v>
      </c>
      <c r="P26" s="40">
        <v>0.04</v>
      </c>
      <c r="Q26" s="40">
        <v>0.12</v>
      </c>
    </row>
    <row r="27" spans="1:17" ht="36">
      <c r="A27" s="26">
        <v>6</v>
      </c>
      <c r="B27" s="35" t="s">
        <v>37</v>
      </c>
      <c r="C27" s="36" t="s">
        <v>38</v>
      </c>
      <c r="D27" s="37" t="s">
        <v>39</v>
      </c>
      <c r="E27" s="41">
        <v>3</v>
      </c>
      <c r="F27" s="39">
        <v>911.96</v>
      </c>
      <c r="G27" s="40"/>
      <c r="H27" s="40"/>
      <c r="I27" s="40"/>
      <c r="J27" s="74">
        <v>2736</v>
      </c>
      <c r="K27" s="40"/>
      <c r="L27" s="40"/>
      <c r="M27" s="40"/>
      <c r="N27" s="40"/>
      <c r="O27" s="40"/>
      <c r="P27" s="40"/>
      <c r="Q27" s="40"/>
    </row>
    <row r="28" spans="1:17" ht="24">
      <c r="A28" s="26">
        <v>7</v>
      </c>
      <c r="B28" s="35" t="s">
        <v>40</v>
      </c>
      <c r="C28" s="36" t="s">
        <v>41</v>
      </c>
      <c r="D28" s="37" t="s">
        <v>39</v>
      </c>
      <c r="E28" s="41">
        <v>1</v>
      </c>
      <c r="F28" s="39">
        <v>39.32</v>
      </c>
      <c r="G28" s="40"/>
      <c r="H28" s="40"/>
      <c r="I28" s="40"/>
      <c r="J28" s="74">
        <v>39</v>
      </c>
      <c r="K28" s="40"/>
      <c r="L28" s="40"/>
      <c r="M28" s="40"/>
      <c r="N28" s="40"/>
      <c r="O28" s="40"/>
      <c r="P28" s="40"/>
      <c r="Q28" s="40"/>
    </row>
    <row r="29" spans="1:17" ht="36">
      <c r="A29" s="26">
        <v>8</v>
      </c>
      <c r="B29" s="35" t="s">
        <v>42</v>
      </c>
      <c r="C29" s="36" t="s">
        <v>43</v>
      </c>
      <c r="D29" s="37" t="s">
        <v>25</v>
      </c>
      <c r="E29" s="38">
        <v>4.0000000000000001E-3</v>
      </c>
      <c r="F29" s="39">
        <v>25836.94</v>
      </c>
      <c r="G29" s="39">
        <v>1479.43</v>
      </c>
      <c r="H29" s="39">
        <v>452.72</v>
      </c>
      <c r="I29" s="39">
        <v>13.1</v>
      </c>
      <c r="J29" s="74">
        <v>103</v>
      </c>
      <c r="K29" s="40">
        <v>6</v>
      </c>
      <c r="L29" s="40">
        <v>2</v>
      </c>
      <c r="M29" s="40"/>
      <c r="N29" s="40">
        <v>114.33</v>
      </c>
      <c r="O29" s="40">
        <v>0.46</v>
      </c>
      <c r="P29" s="40">
        <v>0.72</v>
      </c>
      <c r="Q29" s="40"/>
    </row>
    <row r="30" spans="1:17" ht="24">
      <c r="A30" s="26">
        <v>9</v>
      </c>
      <c r="B30" s="35" t="s">
        <v>44</v>
      </c>
      <c r="C30" s="36" t="s">
        <v>45</v>
      </c>
      <c r="D30" s="37" t="s">
        <v>46</v>
      </c>
      <c r="E30" s="41">
        <v>1</v>
      </c>
      <c r="F30" s="39">
        <v>244.31</v>
      </c>
      <c r="G30" s="39">
        <v>3.07</v>
      </c>
      <c r="H30" s="40"/>
      <c r="I30" s="40"/>
      <c r="J30" s="74">
        <v>244</v>
      </c>
      <c r="K30" s="40">
        <v>3</v>
      </c>
      <c r="L30" s="40"/>
      <c r="M30" s="40"/>
      <c r="N30" s="40">
        <v>0.22</v>
      </c>
      <c r="O30" s="40">
        <v>0.22</v>
      </c>
      <c r="P30" s="40"/>
      <c r="Q30" s="40"/>
    </row>
    <row r="31" spans="1:17" ht="36">
      <c r="A31" s="26">
        <v>14</v>
      </c>
      <c r="B31" s="35" t="s">
        <v>47</v>
      </c>
      <c r="C31" s="36" t="s">
        <v>48</v>
      </c>
      <c r="D31" s="37" t="s">
        <v>49</v>
      </c>
      <c r="E31" s="38">
        <v>0.1</v>
      </c>
      <c r="F31" s="39">
        <v>231.82</v>
      </c>
      <c r="G31" s="39">
        <v>129.85</v>
      </c>
      <c r="H31" s="39">
        <v>90.84</v>
      </c>
      <c r="I31" s="39">
        <v>0.91</v>
      </c>
      <c r="J31" s="74">
        <v>23</v>
      </c>
      <c r="K31" s="40">
        <v>13</v>
      </c>
      <c r="L31" s="40">
        <v>9</v>
      </c>
      <c r="M31" s="40"/>
      <c r="N31" s="40">
        <v>9.92</v>
      </c>
      <c r="O31" s="40">
        <v>0.99</v>
      </c>
      <c r="P31" s="40">
        <v>0.05</v>
      </c>
      <c r="Q31" s="40">
        <v>0.01</v>
      </c>
    </row>
    <row r="32" spans="1:17" ht="33.75" outlineLevel="1">
      <c r="A32" s="42" t="s">
        <v>50</v>
      </c>
      <c r="B32" s="43" t="s">
        <v>51</v>
      </c>
      <c r="C32" s="44" t="s">
        <v>52</v>
      </c>
      <c r="D32" s="42" t="s">
        <v>39</v>
      </c>
      <c r="E32" s="45" t="s">
        <v>53</v>
      </c>
      <c r="F32" s="46">
        <v>884.68</v>
      </c>
      <c r="G32" s="40"/>
      <c r="H32" s="40"/>
      <c r="I32" s="40"/>
      <c r="J32" s="75">
        <v>884.68</v>
      </c>
      <c r="K32" s="40"/>
      <c r="L32" s="40"/>
      <c r="M32" s="40"/>
      <c r="N32" s="40"/>
      <c r="O32" s="40"/>
      <c r="P32" s="40"/>
      <c r="Q32" s="40"/>
    </row>
    <row r="33" spans="1:17" ht="36">
      <c r="A33" s="26">
        <v>11</v>
      </c>
      <c r="B33" s="35" t="s">
        <v>54</v>
      </c>
      <c r="C33" s="36" t="s">
        <v>55</v>
      </c>
      <c r="D33" s="37" t="s">
        <v>39</v>
      </c>
      <c r="E33" s="41">
        <v>1</v>
      </c>
      <c r="F33" s="39">
        <v>884.68</v>
      </c>
      <c r="G33" s="40"/>
      <c r="H33" s="40"/>
      <c r="I33" s="40"/>
      <c r="J33" s="74">
        <v>885</v>
      </c>
      <c r="K33" s="40"/>
      <c r="L33" s="40"/>
      <c r="M33" s="40"/>
      <c r="N33" s="40"/>
      <c r="O33" s="40"/>
      <c r="P33" s="40"/>
      <c r="Q33" s="40"/>
    </row>
    <row r="34" spans="1:17" ht="48">
      <c r="A34" s="26">
        <v>12</v>
      </c>
      <c r="B34" s="35" t="s">
        <v>56</v>
      </c>
      <c r="C34" s="36" t="s">
        <v>57</v>
      </c>
      <c r="D34" s="37" t="s">
        <v>25</v>
      </c>
      <c r="E34" s="38">
        <v>0.04</v>
      </c>
      <c r="F34" s="39">
        <v>179.06</v>
      </c>
      <c r="G34" s="39">
        <v>82.16</v>
      </c>
      <c r="H34" s="39">
        <v>15.29</v>
      </c>
      <c r="I34" s="40"/>
      <c r="J34" s="74">
        <v>7</v>
      </c>
      <c r="K34" s="40">
        <v>3</v>
      </c>
      <c r="L34" s="40">
        <v>1</v>
      </c>
      <c r="M34" s="40"/>
      <c r="N34" s="40">
        <v>5.01</v>
      </c>
      <c r="O34" s="40">
        <v>0.2</v>
      </c>
      <c r="P34" s="40"/>
      <c r="Q34" s="40"/>
    </row>
    <row r="35" spans="1:17" ht="36">
      <c r="A35" s="26">
        <v>13</v>
      </c>
      <c r="B35" s="35" t="s">
        <v>58</v>
      </c>
      <c r="C35" s="36" t="s">
        <v>59</v>
      </c>
      <c r="D35" s="37" t="s">
        <v>60</v>
      </c>
      <c r="E35" s="41">
        <v>2</v>
      </c>
      <c r="F35" s="39">
        <v>1343.06</v>
      </c>
      <c r="G35" s="39">
        <v>128.18</v>
      </c>
      <c r="H35" s="39">
        <v>24.21</v>
      </c>
      <c r="I35" s="39">
        <v>0.73</v>
      </c>
      <c r="J35" s="74">
        <v>2686</v>
      </c>
      <c r="K35" s="40">
        <v>256</v>
      </c>
      <c r="L35" s="40">
        <v>48</v>
      </c>
      <c r="M35" s="40">
        <v>1</v>
      </c>
      <c r="N35" s="40">
        <v>9.4600000000000009</v>
      </c>
      <c r="O35" s="40">
        <v>18.920000000000002</v>
      </c>
      <c r="P35" s="40">
        <v>0.04</v>
      </c>
      <c r="Q35" s="40">
        <v>0.08</v>
      </c>
    </row>
    <row r="36" spans="1:17">
      <c r="A36" s="157" t="s">
        <v>61</v>
      </c>
      <c r="B36" s="156"/>
      <c r="C36" s="156"/>
      <c r="D36" s="156"/>
      <c r="E36" s="156"/>
      <c r="F36" s="156"/>
      <c r="G36" s="156"/>
      <c r="H36" s="156"/>
      <c r="I36" s="156"/>
      <c r="J36" s="76">
        <v>10837</v>
      </c>
      <c r="K36" s="39">
        <v>605</v>
      </c>
      <c r="L36" s="39">
        <v>143</v>
      </c>
      <c r="M36" s="39">
        <v>3</v>
      </c>
      <c r="N36" s="40"/>
      <c r="O36" s="39">
        <v>46.08</v>
      </c>
      <c r="P36" s="40"/>
      <c r="Q36" s="39">
        <v>0.23</v>
      </c>
    </row>
    <row r="37" spans="1:17">
      <c r="A37" s="157" t="s">
        <v>62</v>
      </c>
      <c r="B37" s="156"/>
      <c r="C37" s="156"/>
      <c r="D37" s="156"/>
      <c r="E37" s="156"/>
      <c r="F37" s="156"/>
      <c r="G37" s="156"/>
      <c r="H37" s="156"/>
      <c r="I37" s="156"/>
      <c r="J37" s="76">
        <v>11175</v>
      </c>
      <c r="K37" s="39">
        <v>871</v>
      </c>
      <c r="L37" s="39">
        <v>215</v>
      </c>
      <c r="M37" s="39">
        <v>5</v>
      </c>
      <c r="N37" s="40"/>
      <c r="O37" s="39">
        <v>63.59</v>
      </c>
      <c r="P37" s="40"/>
      <c r="Q37" s="39">
        <v>0.35</v>
      </c>
    </row>
    <row r="38" spans="1:17">
      <c r="A38" s="157" t="s">
        <v>63</v>
      </c>
      <c r="B38" s="156"/>
      <c r="C38" s="156"/>
      <c r="D38" s="156"/>
      <c r="E38" s="156"/>
      <c r="F38" s="156"/>
      <c r="G38" s="156"/>
      <c r="H38" s="156"/>
      <c r="I38" s="156"/>
      <c r="J38" s="74"/>
      <c r="K38" s="40"/>
      <c r="L38" s="40"/>
      <c r="M38" s="40"/>
      <c r="N38" s="40"/>
      <c r="O38" s="40"/>
      <c r="P38" s="40"/>
      <c r="Q38" s="40"/>
    </row>
    <row r="39" spans="1:17">
      <c r="A39" s="157" t="s">
        <v>64</v>
      </c>
      <c r="B39" s="156"/>
      <c r="C39" s="156"/>
      <c r="D39" s="156"/>
      <c r="E39" s="156"/>
      <c r="F39" s="156"/>
      <c r="G39" s="156"/>
      <c r="H39" s="156"/>
      <c r="I39" s="156"/>
      <c r="J39" s="76">
        <v>26</v>
      </c>
      <c r="K39" s="39">
        <v>26</v>
      </c>
      <c r="L39" s="40"/>
      <c r="M39" s="40"/>
      <c r="N39" s="40"/>
      <c r="O39" s="40"/>
      <c r="P39" s="40"/>
      <c r="Q39" s="40"/>
    </row>
    <row r="40" spans="1:17" ht="30" customHeight="1">
      <c r="A40" s="157" t="s">
        <v>65</v>
      </c>
      <c r="B40" s="156"/>
      <c r="C40" s="156"/>
      <c r="D40" s="156"/>
      <c r="E40" s="156"/>
      <c r="F40" s="156"/>
      <c r="G40" s="156"/>
      <c r="H40" s="156"/>
      <c r="I40" s="156"/>
      <c r="J40" s="76">
        <v>131</v>
      </c>
      <c r="K40" s="39">
        <v>95</v>
      </c>
      <c r="L40" s="39">
        <v>36</v>
      </c>
      <c r="M40" s="39">
        <v>1</v>
      </c>
      <c r="N40" s="40"/>
      <c r="O40" s="39">
        <v>6.9119999999999999</v>
      </c>
      <c r="P40" s="40"/>
      <c r="Q40" s="39">
        <v>5.7500000000000002E-2</v>
      </c>
    </row>
    <row r="41" spans="1:17" ht="15" customHeight="1">
      <c r="A41" s="157" t="s">
        <v>66</v>
      </c>
      <c r="B41" s="156"/>
      <c r="C41" s="156"/>
      <c r="D41" s="156"/>
      <c r="E41" s="156"/>
      <c r="F41" s="156"/>
      <c r="G41" s="156"/>
      <c r="H41" s="156"/>
      <c r="I41" s="156"/>
      <c r="J41" s="76">
        <v>181</v>
      </c>
      <c r="K41" s="39">
        <v>145</v>
      </c>
      <c r="L41" s="39">
        <v>36</v>
      </c>
      <c r="M41" s="39">
        <v>1</v>
      </c>
      <c r="N41" s="40"/>
      <c r="O41" s="39">
        <v>10.598000000000001</v>
      </c>
      <c r="P41" s="40"/>
      <c r="Q41" s="39">
        <v>5.8000000000000003E-2</v>
      </c>
    </row>
    <row r="42" spans="1:17">
      <c r="A42" s="157" t="s">
        <v>67</v>
      </c>
      <c r="B42" s="156"/>
      <c r="C42" s="156"/>
      <c r="D42" s="156"/>
      <c r="E42" s="156"/>
      <c r="F42" s="156"/>
      <c r="G42" s="156"/>
      <c r="H42" s="156"/>
      <c r="I42" s="156"/>
      <c r="J42" s="76">
        <v>1121</v>
      </c>
      <c r="K42" s="40"/>
      <c r="L42" s="40"/>
      <c r="M42" s="40"/>
      <c r="N42" s="40"/>
      <c r="O42" s="40"/>
      <c r="P42" s="40"/>
      <c r="Q42" s="40"/>
    </row>
    <row r="43" spans="1:17">
      <c r="A43" s="157" t="s">
        <v>68</v>
      </c>
      <c r="B43" s="156"/>
      <c r="C43" s="156"/>
      <c r="D43" s="156"/>
      <c r="E43" s="156"/>
      <c r="F43" s="156"/>
      <c r="G43" s="156"/>
      <c r="H43" s="156"/>
      <c r="I43" s="156"/>
      <c r="J43" s="76">
        <v>618</v>
      </c>
      <c r="K43" s="40"/>
      <c r="L43" s="40"/>
      <c r="M43" s="40"/>
      <c r="N43" s="40"/>
      <c r="O43" s="40"/>
      <c r="P43" s="40"/>
      <c r="Q43" s="40"/>
    </row>
    <row r="44" spans="1:17">
      <c r="A44" s="155" t="s">
        <v>69</v>
      </c>
      <c r="B44" s="156"/>
      <c r="C44" s="156"/>
      <c r="D44" s="156"/>
      <c r="E44" s="156"/>
      <c r="F44" s="156"/>
      <c r="G44" s="156"/>
      <c r="H44" s="156"/>
      <c r="I44" s="156"/>
      <c r="J44" s="74"/>
      <c r="K44" s="40"/>
      <c r="L44" s="40"/>
      <c r="M44" s="40"/>
      <c r="N44" s="40"/>
      <c r="O44" s="40"/>
      <c r="P44" s="40"/>
      <c r="Q44" s="40"/>
    </row>
    <row r="45" spans="1:17" ht="30" customHeight="1">
      <c r="A45" s="157" t="s">
        <v>70</v>
      </c>
      <c r="B45" s="156"/>
      <c r="C45" s="156"/>
      <c r="D45" s="156"/>
      <c r="E45" s="156"/>
      <c r="F45" s="156"/>
      <c r="G45" s="156"/>
      <c r="H45" s="156"/>
      <c r="I45" s="156"/>
      <c r="J45" s="76">
        <v>12914</v>
      </c>
      <c r="K45" s="40"/>
      <c r="L45" s="40"/>
      <c r="M45" s="40"/>
      <c r="N45" s="40"/>
      <c r="O45" s="39">
        <v>63.59</v>
      </c>
      <c r="P45" s="40"/>
      <c r="Q45" s="39">
        <v>0.35</v>
      </c>
    </row>
    <row r="46" spans="1:17">
      <c r="A46" s="157" t="s">
        <v>71</v>
      </c>
      <c r="B46" s="156"/>
      <c r="C46" s="156"/>
      <c r="D46" s="156"/>
      <c r="E46" s="156"/>
      <c r="F46" s="156"/>
      <c r="G46" s="156"/>
      <c r="H46" s="156"/>
      <c r="I46" s="156"/>
      <c r="J46" s="76">
        <v>12914</v>
      </c>
      <c r="K46" s="40"/>
      <c r="L46" s="40"/>
      <c r="M46" s="40"/>
      <c r="N46" s="40"/>
      <c r="O46" s="39">
        <v>63.59</v>
      </c>
      <c r="P46" s="40"/>
      <c r="Q46" s="39">
        <v>0.35</v>
      </c>
    </row>
    <row r="47" spans="1:17">
      <c r="A47" s="157" t="s">
        <v>72</v>
      </c>
      <c r="B47" s="156"/>
      <c r="C47" s="156"/>
      <c r="D47" s="156"/>
      <c r="E47" s="156"/>
      <c r="F47" s="156"/>
      <c r="G47" s="156"/>
      <c r="H47" s="156"/>
      <c r="I47" s="156"/>
      <c r="J47" s="74"/>
      <c r="K47" s="40"/>
      <c r="L47" s="40"/>
      <c r="M47" s="40"/>
      <c r="N47" s="40"/>
      <c r="O47" s="40"/>
      <c r="P47" s="40"/>
      <c r="Q47" s="40"/>
    </row>
    <row r="48" spans="1:17">
      <c r="A48" s="157" t="s">
        <v>73</v>
      </c>
      <c r="B48" s="156"/>
      <c r="C48" s="156"/>
      <c r="D48" s="156"/>
      <c r="E48" s="156"/>
      <c r="F48" s="156"/>
      <c r="G48" s="156"/>
      <c r="H48" s="156"/>
      <c r="I48" s="156"/>
      <c r="J48" s="76">
        <v>10089</v>
      </c>
      <c r="K48" s="40"/>
      <c r="L48" s="40"/>
      <c r="M48" s="40"/>
      <c r="N48" s="40"/>
      <c r="O48" s="40"/>
      <c r="P48" s="40"/>
      <c r="Q48" s="40"/>
    </row>
    <row r="49" spans="1:17">
      <c r="A49" s="157" t="s">
        <v>74</v>
      </c>
      <c r="B49" s="156"/>
      <c r="C49" s="156"/>
      <c r="D49" s="156"/>
      <c r="E49" s="156"/>
      <c r="F49" s="156"/>
      <c r="G49" s="156"/>
      <c r="H49" s="156"/>
      <c r="I49" s="156"/>
      <c r="J49" s="76">
        <f>215-5</f>
        <v>210</v>
      </c>
      <c r="K49" s="40"/>
      <c r="L49" s="40"/>
      <c r="M49" s="40"/>
      <c r="N49" s="40"/>
      <c r="O49" s="40"/>
      <c r="P49" s="40"/>
      <c r="Q49" s="40"/>
    </row>
    <row r="50" spans="1:17">
      <c r="A50" s="157" t="s">
        <v>75</v>
      </c>
      <c r="B50" s="156"/>
      <c r="C50" s="156"/>
      <c r="D50" s="156"/>
      <c r="E50" s="156"/>
      <c r="F50" s="156"/>
      <c r="G50" s="156"/>
      <c r="H50" s="156"/>
      <c r="I50" s="156"/>
      <c r="J50" s="76">
        <v>876</v>
      </c>
      <c r="K50" s="40"/>
      <c r="L50" s="40"/>
      <c r="M50" s="40"/>
      <c r="N50" s="40"/>
      <c r="O50" s="40"/>
      <c r="P50" s="40"/>
      <c r="Q50" s="40"/>
    </row>
    <row r="51" spans="1:17">
      <c r="A51" s="157" t="s">
        <v>76</v>
      </c>
      <c r="B51" s="156"/>
      <c r="C51" s="156"/>
      <c r="D51" s="156"/>
      <c r="E51" s="156"/>
      <c r="F51" s="156"/>
      <c r="G51" s="156"/>
      <c r="H51" s="156"/>
      <c r="I51" s="156"/>
      <c r="J51" s="76">
        <v>1121</v>
      </c>
      <c r="K51" s="40"/>
      <c r="L51" s="40"/>
      <c r="M51" s="40"/>
      <c r="N51" s="40"/>
      <c r="O51" s="40"/>
      <c r="P51" s="40"/>
      <c r="Q51" s="40"/>
    </row>
    <row r="52" spans="1:17">
      <c r="A52" s="157" t="s">
        <v>77</v>
      </c>
      <c r="B52" s="156"/>
      <c r="C52" s="156"/>
      <c r="D52" s="156"/>
      <c r="E52" s="156"/>
      <c r="F52" s="156"/>
      <c r="G52" s="156"/>
      <c r="H52" s="156"/>
      <c r="I52" s="156"/>
      <c r="J52" s="76">
        <v>618</v>
      </c>
      <c r="K52" s="40"/>
      <c r="L52" s="40"/>
      <c r="M52" s="40"/>
      <c r="N52" s="40"/>
      <c r="O52" s="40"/>
      <c r="P52" s="40"/>
      <c r="Q52" s="40"/>
    </row>
    <row r="53" spans="1:17">
      <c r="A53" s="155" t="s">
        <v>78</v>
      </c>
      <c r="B53" s="156"/>
      <c r="C53" s="156"/>
      <c r="D53" s="156"/>
      <c r="E53" s="156"/>
      <c r="F53" s="156"/>
      <c r="G53" s="156"/>
      <c r="H53" s="156"/>
      <c r="I53" s="156"/>
      <c r="J53" s="77">
        <v>12914</v>
      </c>
      <c r="K53" s="40"/>
      <c r="L53" s="40"/>
      <c r="M53" s="40"/>
      <c r="N53" s="40"/>
      <c r="O53" s="48">
        <v>63.59</v>
      </c>
      <c r="P53" s="40"/>
      <c r="Q53" s="48">
        <v>0.35</v>
      </c>
    </row>
  </sheetData>
  <mergeCells count="39">
    <mergeCell ref="Q17:Q19"/>
    <mergeCell ref="J18:J19"/>
    <mergeCell ref="K18:M18"/>
    <mergeCell ref="J17:M17"/>
    <mergeCell ref="P17:P19"/>
    <mergeCell ref="F18:F19"/>
    <mergeCell ref="F17:I17"/>
    <mergeCell ref="G18:I18"/>
    <mergeCell ref="O17:O19"/>
    <mergeCell ref="N17:N19"/>
    <mergeCell ref="A17:A19"/>
    <mergeCell ref="C17:C19"/>
    <mergeCell ref="D17:D19"/>
    <mergeCell ref="E17:E19"/>
    <mergeCell ref="B17:B19"/>
    <mergeCell ref="A45:I45"/>
    <mergeCell ref="A46:I46"/>
    <mergeCell ref="A21:Q21"/>
    <mergeCell ref="A36:I36"/>
    <mergeCell ref="A37:I37"/>
    <mergeCell ref="A38:I38"/>
    <mergeCell ref="A39:I39"/>
    <mergeCell ref="A40:I40"/>
    <mergeCell ref="J13:K13"/>
    <mergeCell ref="E1:J1"/>
    <mergeCell ref="J14:K14"/>
    <mergeCell ref="A53:I53"/>
    <mergeCell ref="J11:K11"/>
    <mergeCell ref="J12:K12"/>
    <mergeCell ref="A47:I47"/>
    <mergeCell ref="A48:I48"/>
    <mergeCell ref="A49:I49"/>
    <mergeCell ref="A50:I50"/>
    <mergeCell ref="A51:I51"/>
    <mergeCell ref="A52:I52"/>
    <mergeCell ref="A41:I41"/>
    <mergeCell ref="A42:I42"/>
    <mergeCell ref="A43:I43"/>
    <mergeCell ref="A44:I44"/>
  </mergeCells>
  <phoneticPr fontId="1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3"/>
  <sheetViews>
    <sheetView showGridLines="0" zoomScaleNormal="75" zoomScaleSheetLayoutView="75" workbookViewId="0">
      <selection activeCell="R53" sqref="R53"/>
    </sheetView>
  </sheetViews>
  <sheetFormatPr defaultColWidth="9.140625" defaultRowHeight="12.75" outlineLevelRow="2"/>
  <cols>
    <col min="1" max="1" width="3.28515625" style="30" customWidth="1"/>
    <col min="2" max="2" width="9.7109375" style="1" customWidth="1"/>
    <col min="3" max="3" width="34.28515625" style="28" customWidth="1"/>
    <col min="4" max="4" width="7.7109375" style="27" customWidth="1"/>
    <col min="5" max="5" width="16.42578125" style="29" customWidth="1"/>
    <col min="6" max="6" width="7.7109375" style="7" customWidth="1"/>
    <col min="7" max="9" width="6.7109375" style="7" customWidth="1"/>
    <col min="10" max="10" width="7.7109375" style="78" customWidth="1"/>
    <col min="11" max="17" width="6.7109375" style="7" customWidth="1"/>
    <col min="18" max="16384" width="9.140625" style="8"/>
  </cols>
  <sheetData>
    <row r="1" spans="1:18" outlineLevel="2">
      <c r="A1" s="6" t="s">
        <v>18</v>
      </c>
      <c r="B1" s="49"/>
      <c r="C1" s="50"/>
      <c r="D1" s="51"/>
      <c r="E1" s="152" t="s">
        <v>88</v>
      </c>
      <c r="F1" s="153"/>
      <c r="G1" s="153"/>
      <c r="H1" s="153"/>
      <c r="I1" s="153"/>
      <c r="J1" s="153"/>
      <c r="K1" s="52"/>
      <c r="L1" s="52"/>
      <c r="M1" s="6" t="s">
        <v>19</v>
      </c>
      <c r="N1" s="5"/>
      <c r="O1" s="5"/>
      <c r="P1" s="5"/>
      <c r="Q1"/>
      <c r="R1"/>
    </row>
    <row r="2" spans="1:18" outlineLevel="1">
      <c r="A2" s="53"/>
      <c r="B2" s="49"/>
      <c r="C2" s="50"/>
      <c r="D2" s="51"/>
      <c r="E2" s="54"/>
      <c r="F2" s="54"/>
      <c r="G2" s="13" t="s">
        <v>0</v>
      </c>
      <c r="H2" s="55"/>
      <c r="I2" s="56"/>
      <c r="J2" s="69"/>
      <c r="K2" s="52"/>
      <c r="L2" s="52"/>
      <c r="M2" s="10" t="s">
        <v>89</v>
      </c>
      <c r="N2" s="5"/>
      <c r="O2" s="5"/>
      <c r="P2" s="5"/>
      <c r="Q2"/>
      <c r="R2"/>
    </row>
    <row r="3" spans="1:18" outlineLevel="1">
      <c r="A3" s="53" t="s">
        <v>90</v>
      </c>
      <c r="B3" s="49"/>
      <c r="C3" s="50"/>
      <c r="D3" s="51"/>
      <c r="E3" s="52"/>
      <c r="F3" s="52"/>
      <c r="G3" s="52"/>
      <c r="H3" s="52"/>
      <c r="I3" s="52"/>
      <c r="J3" s="69"/>
      <c r="K3" s="52"/>
      <c r="L3" s="52"/>
      <c r="M3" s="10" t="s">
        <v>91</v>
      </c>
      <c r="N3" s="5"/>
      <c r="O3" s="5"/>
      <c r="P3" s="5"/>
      <c r="Q3"/>
      <c r="R3"/>
    </row>
    <row r="4" spans="1:18" outlineLevel="1">
      <c r="A4" s="10" t="s">
        <v>92</v>
      </c>
      <c r="B4" s="49"/>
      <c r="C4" s="50"/>
      <c r="D4" s="51"/>
      <c r="E4" s="52"/>
      <c r="F4" s="52"/>
      <c r="G4" s="15" t="s">
        <v>132</v>
      </c>
      <c r="H4" s="57"/>
      <c r="I4" s="52"/>
      <c r="J4" s="69"/>
      <c r="K4" s="52"/>
      <c r="L4" s="52"/>
      <c r="M4" s="11"/>
      <c r="N4" s="11"/>
      <c r="O4" s="58"/>
      <c r="P4" s="5"/>
      <c r="Q4"/>
      <c r="R4"/>
    </row>
    <row r="5" spans="1:18" outlineLevel="1">
      <c r="A5" s="59"/>
      <c r="B5" s="49"/>
      <c r="C5" s="51"/>
      <c r="D5" s="60"/>
      <c r="E5" s="52"/>
      <c r="F5" s="52"/>
      <c r="G5" s="59" t="s">
        <v>1</v>
      </c>
      <c r="H5" s="59"/>
      <c r="I5" s="59"/>
      <c r="J5" s="69"/>
      <c r="K5" s="52"/>
      <c r="L5" s="52"/>
      <c r="M5" s="10" t="s">
        <v>94</v>
      </c>
      <c r="N5" s="5"/>
      <c r="O5" s="5"/>
      <c r="P5" s="5"/>
      <c r="Q5" s="8"/>
      <c r="R5"/>
    </row>
    <row r="6" spans="1:18">
      <c r="A6" s="59"/>
      <c r="B6" s="49"/>
      <c r="C6" s="51"/>
      <c r="D6" s="60"/>
      <c r="E6" s="52"/>
      <c r="F6" s="52"/>
      <c r="G6" s="52"/>
      <c r="H6" s="52"/>
      <c r="I6" s="52"/>
      <c r="J6" s="69"/>
      <c r="K6" s="52"/>
      <c r="L6" s="52"/>
      <c r="M6" s="5"/>
      <c r="N6" s="5"/>
      <c r="O6" s="5"/>
      <c r="P6" s="5"/>
      <c r="Q6" s="8"/>
      <c r="R6"/>
    </row>
    <row r="7" spans="1:18">
      <c r="A7" s="4"/>
      <c r="B7" s="9"/>
      <c r="C7" s="16" t="s">
        <v>2</v>
      </c>
      <c r="D7" s="17" t="s">
        <v>131</v>
      </c>
      <c r="E7" s="18"/>
      <c r="F7" s="5"/>
      <c r="G7" s="5"/>
      <c r="H7" s="4"/>
      <c r="I7" s="5"/>
      <c r="J7" s="70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3</v>
      </c>
      <c r="I8" s="13"/>
      <c r="J8" s="71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70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130</v>
      </c>
      <c r="E10" s="4"/>
      <c r="F10" s="5"/>
      <c r="G10" s="5"/>
      <c r="H10" s="5"/>
      <c r="I10" s="18"/>
      <c r="J10" s="72"/>
      <c r="K10" s="5"/>
      <c r="L10" s="5"/>
      <c r="M10" s="5"/>
      <c r="N10" s="67"/>
      <c r="O10" s="64"/>
      <c r="P10" s="64"/>
      <c r="Q10" s="5"/>
      <c r="R10" s="22"/>
    </row>
    <row r="11" spans="1:18">
      <c r="A11" s="4"/>
      <c r="B11" s="9"/>
      <c r="C11" s="2"/>
      <c r="D11" s="18" t="s">
        <v>87</v>
      </c>
      <c r="E11" s="4"/>
      <c r="F11" s="5"/>
      <c r="G11" s="5"/>
      <c r="H11" s="5"/>
      <c r="I11" s="18"/>
      <c r="J11" s="150" t="s">
        <v>129</v>
      </c>
      <c r="K11" s="151"/>
      <c r="L11" s="10" t="s">
        <v>81</v>
      </c>
      <c r="M11" s="5"/>
      <c r="N11" s="62"/>
      <c r="O11" s="64"/>
      <c r="P11" s="68"/>
      <c r="Q11" s="5"/>
    </row>
    <row r="12" spans="1:18">
      <c r="A12" s="4"/>
      <c r="B12" s="9"/>
      <c r="C12" s="2"/>
      <c r="D12" s="18" t="s">
        <v>83</v>
      </c>
      <c r="E12" s="4"/>
      <c r="F12" s="5"/>
      <c r="G12" s="5"/>
      <c r="H12" s="5"/>
      <c r="I12" s="18"/>
      <c r="J12" s="150" t="s">
        <v>128</v>
      </c>
      <c r="K12" s="151"/>
      <c r="L12" s="10" t="s">
        <v>81</v>
      </c>
      <c r="M12" s="5"/>
      <c r="N12" s="62"/>
      <c r="O12" s="64"/>
      <c r="P12" s="64"/>
      <c r="Q12" s="5"/>
    </row>
    <row r="13" spans="1:18" outlineLevel="1">
      <c r="A13" s="4"/>
      <c r="B13" s="9"/>
      <c r="C13" s="2"/>
      <c r="D13" s="18" t="s">
        <v>84</v>
      </c>
      <c r="E13" s="4"/>
      <c r="F13" s="5"/>
      <c r="G13" s="5"/>
      <c r="H13" s="5"/>
      <c r="I13" s="18"/>
      <c r="J13" s="150" t="s">
        <v>127</v>
      </c>
      <c r="K13" s="151"/>
      <c r="L13" s="10" t="s">
        <v>86</v>
      </c>
      <c r="M13" s="5"/>
      <c r="N13" s="5"/>
      <c r="O13" s="5"/>
      <c r="P13" s="5"/>
      <c r="Q13" s="5"/>
    </row>
    <row r="14" spans="1:18">
      <c r="A14" s="59"/>
      <c r="B14" s="49"/>
      <c r="C14" s="50"/>
      <c r="D14" s="18" t="s">
        <v>96</v>
      </c>
      <c r="E14" s="59"/>
      <c r="F14" s="52"/>
      <c r="G14" s="52"/>
      <c r="H14" s="52"/>
      <c r="I14" s="61"/>
      <c r="J14" s="154">
        <f>J48/1000</f>
        <v>5.4359999999999999</v>
      </c>
      <c r="K14" s="154"/>
      <c r="L14" s="53" t="s">
        <v>97</v>
      </c>
      <c r="M14" s="52"/>
      <c r="N14" s="62"/>
      <c r="O14" s="63"/>
      <c r="P14" s="68"/>
      <c r="Q14" s="65"/>
      <c r="R14"/>
    </row>
    <row r="15" spans="1:18">
      <c r="A15" s="59"/>
      <c r="B15" s="49"/>
      <c r="C15" s="34"/>
      <c r="D15" s="66" t="s">
        <v>98</v>
      </c>
      <c r="E15" s="18"/>
      <c r="F15" s="18"/>
      <c r="G15" s="18"/>
      <c r="H15" s="18"/>
      <c r="I15" s="18"/>
      <c r="J15" s="72"/>
      <c r="K15" s="18"/>
      <c r="L15" s="18"/>
      <c r="M15" s="52"/>
      <c r="N15" s="52"/>
      <c r="O15" s="52"/>
      <c r="P15" s="52"/>
      <c r="Q15"/>
      <c r="R15"/>
    </row>
    <row r="17" spans="1:17" ht="18" customHeight="1">
      <c r="A17" s="159" t="s">
        <v>4</v>
      </c>
      <c r="B17" s="162" t="s">
        <v>11</v>
      </c>
      <c r="C17" s="159" t="s">
        <v>5</v>
      </c>
      <c r="D17" s="159" t="s">
        <v>6</v>
      </c>
      <c r="E17" s="159" t="s">
        <v>7</v>
      </c>
      <c r="F17" s="159" t="s">
        <v>20</v>
      </c>
      <c r="G17" s="160"/>
      <c r="H17" s="160"/>
      <c r="I17" s="160"/>
      <c r="J17" s="159" t="s">
        <v>21</v>
      </c>
      <c r="K17" s="160"/>
      <c r="L17" s="160"/>
      <c r="M17" s="160"/>
      <c r="N17" s="159" t="s">
        <v>13</v>
      </c>
      <c r="O17" s="159" t="s">
        <v>15</v>
      </c>
      <c r="P17" s="159" t="s">
        <v>14</v>
      </c>
      <c r="Q17" s="159" t="s">
        <v>16</v>
      </c>
    </row>
    <row r="18" spans="1:17" ht="15.75" customHeight="1">
      <c r="A18" s="160"/>
      <c r="B18" s="163"/>
      <c r="C18" s="161"/>
      <c r="D18" s="159"/>
      <c r="E18" s="160"/>
      <c r="F18" s="159" t="s">
        <v>8</v>
      </c>
      <c r="G18" s="159" t="s">
        <v>10</v>
      </c>
      <c r="H18" s="160"/>
      <c r="I18" s="160"/>
      <c r="J18" s="164" t="s">
        <v>8</v>
      </c>
      <c r="K18" s="159" t="s">
        <v>10</v>
      </c>
      <c r="L18" s="160"/>
      <c r="M18" s="160"/>
      <c r="N18" s="159"/>
      <c r="O18" s="159"/>
      <c r="P18" s="159"/>
      <c r="Q18" s="159"/>
    </row>
    <row r="19" spans="1:17" ht="15.75" customHeight="1">
      <c r="A19" s="160"/>
      <c r="B19" s="163"/>
      <c r="C19" s="161"/>
      <c r="D19" s="159"/>
      <c r="E19" s="160"/>
      <c r="F19" s="160"/>
      <c r="G19" s="31" t="s">
        <v>9</v>
      </c>
      <c r="H19" s="31" t="s">
        <v>17</v>
      </c>
      <c r="I19" s="31" t="s">
        <v>12</v>
      </c>
      <c r="J19" s="165"/>
      <c r="K19" s="31" t="s">
        <v>9</v>
      </c>
      <c r="L19" s="31" t="s">
        <v>17</v>
      </c>
      <c r="M19" s="31" t="s">
        <v>12</v>
      </c>
      <c r="N19" s="159"/>
      <c r="O19" s="159"/>
      <c r="P19" s="159"/>
      <c r="Q19" s="159"/>
    </row>
    <row r="20" spans="1:17">
      <c r="A20" s="26">
        <v>1</v>
      </c>
      <c r="B20" s="33">
        <v>2</v>
      </c>
      <c r="C20" s="31">
        <v>3</v>
      </c>
      <c r="D20" s="31">
        <v>4</v>
      </c>
      <c r="E20" s="26">
        <v>5</v>
      </c>
      <c r="F20" s="32">
        <v>6</v>
      </c>
      <c r="G20" s="32">
        <v>7</v>
      </c>
      <c r="H20" s="32">
        <v>8</v>
      </c>
      <c r="I20" s="32">
        <v>9</v>
      </c>
      <c r="J20" s="73">
        <v>10</v>
      </c>
      <c r="K20" s="32">
        <v>11</v>
      </c>
      <c r="L20" s="32">
        <v>12</v>
      </c>
      <c r="M20" s="32">
        <v>13</v>
      </c>
      <c r="N20" s="32">
        <v>14</v>
      </c>
      <c r="O20" s="32">
        <v>15</v>
      </c>
      <c r="P20" s="32">
        <v>16</v>
      </c>
      <c r="Q20" s="32">
        <v>17</v>
      </c>
    </row>
    <row r="21" spans="1:17" ht="19.899999999999999" customHeight="1">
      <c r="A21" s="158" t="s">
        <v>22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</row>
    <row r="22" spans="1:17" ht="48">
      <c r="A22" s="26">
        <v>1</v>
      </c>
      <c r="B22" s="35" t="s">
        <v>126</v>
      </c>
      <c r="C22" s="47" t="s">
        <v>125</v>
      </c>
      <c r="D22" s="37" t="s">
        <v>25</v>
      </c>
      <c r="E22" s="38">
        <v>0.03</v>
      </c>
      <c r="F22" s="39">
        <v>13682.69</v>
      </c>
      <c r="G22" s="39">
        <v>789.99</v>
      </c>
      <c r="H22" s="39">
        <v>188.31</v>
      </c>
      <c r="I22" s="39">
        <v>5.0999999999999996</v>
      </c>
      <c r="J22" s="74">
        <v>410</v>
      </c>
      <c r="K22" s="40">
        <v>24</v>
      </c>
      <c r="L22" s="40">
        <v>6</v>
      </c>
      <c r="M22" s="40"/>
      <c r="N22" s="40">
        <v>61.05</v>
      </c>
      <c r="O22" s="40">
        <v>1.83</v>
      </c>
      <c r="P22" s="40">
        <v>0.28000000000000003</v>
      </c>
      <c r="Q22" s="40">
        <v>0.01</v>
      </c>
    </row>
    <row r="23" spans="1:17" ht="48">
      <c r="A23" s="26">
        <v>2</v>
      </c>
      <c r="B23" s="35" t="s">
        <v>124</v>
      </c>
      <c r="C23" s="47" t="s">
        <v>123</v>
      </c>
      <c r="D23" s="37" t="s">
        <v>25</v>
      </c>
      <c r="E23" s="38">
        <v>0.01</v>
      </c>
      <c r="F23" s="39">
        <v>5020.2700000000004</v>
      </c>
      <c r="G23" s="39">
        <v>502.3</v>
      </c>
      <c r="H23" s="39">
        <v>79.16</v>
      </c>
      <c r="I23" s="39">
        <v>2.73</v>
      </c>
      <c r="J23" s="74">
        <v>50</v>
      </c>
      <c r="K23" s="40">
        <v>5</v>
      </c>
      <c r="L23" s="40">
        <v>1</v>
      </c>
      <c r="M23" s="40"/>
      <c r="N23" s="40">
        <v>37.07</v>
      </c>
      <c r="O23" s="40">
        <v>0.37</v>
      </c>
      <c r="P23" s="40">
        <v>0.15</v>
      </c>
      <c r="Q23" s="40"/>
    </row>
    <row r="24" spans="1:17" ht="24">
      <c r="A24" s="26">
        <v>3</v>
      </c>
      <c r="B24" s="35" t="s">
        <v>28</v>
      </c>
      <c r="C24" s="47" t="s">
        <v>29</v>
      </c>
      <c r="D24" s="37" t="s">
        <v>30</v>
      </c>
      <c r="E24" s="41">
        <v>0.6</v>
      </c>
      <c r="F24" s="39">
        <v>17.02</v>
      </c>
      <c r="G24" s="40"/>
      <c r="H24" s="40"/>
      <c r="I24" s="40"/>
      <c r="J24" s="74">
        <v>10</v>
      </c>
      <c r="K24" s="40"/>
      <c r="L24" s="40"/>
      <c r="M24" s="40"/>
      <c r="N24" s="40"/>
      <c r="O24" s="40"/>
      <c r="P24" s="40"/>
      <c r="Q24" s="40"/>
    </row>
    <row r="25" spans="1:17" ht="48">
      <c r="A25" s="26">
        <v>4</v>
      </c>
      <c r="B25" s="35" t="s">
        <v>122</v>
      </c>
      <c r="C25" s="47" t="s">
        <v>121</v>
      </c>
      <c r="D25" s="37" t="s">
        <v>33</v>
      </c>
      <c r="E25" s="41">
        <v>1</v>
      </c>
      <c r="F25" s="39">
        <v>1266.3699999999999</v>
      </c>
      <c r="G25" s="39">
        <v>5.43</v>
      </c>
      <c r="H25" s="39">
        <v>1.0900000000000001</v>
      </c>
      <c r="I25" s="40"/>
      <c r="J25" s="74">
        <v>1266</v>
      </c>
      <c r="K25" s="40">
        <v>5</v>
      </c>
      <c r="L25" s="40">
        <v>1</v>
      </c>
      <c r="M25" s="40"/>
      <c r="N25" s="40">
        <v>0.41</v>
      </c>
      <c r="O25" s="40">
        <v>0.41</v>
      </c>
      <c r="P25" s="40"/>
      <c r="Q25" s="40"/>
    </row>
    <row r="26" spans="1:17" ht="24">
      <c r="A26" s="26">
        <v>5</v>
      </c>
      <c r="B26" s="35" t="s">
        <v>120</v>
      </c>
      <c r="C26" s="47" t="s">
        <v>119</v>
      </c>
      <c r="D26" s="37" t="s">
        <v>36</v>
      </c>
      <c r="E26" s="41">
        <v>3</v>
      </c>
      <c r="F26" s="39">
        <v>278.39</v>
      </c>
      <c r="G26" s="39">
        <v>37.19</v>
      </c>
      <c r="H26" s="39">
        <v>11.67</v>
      </c>
      <c r="I26" s="39">
        <v>0.36</v>
      </c>
      <c r="J26" s="74">
        <v>835</v>
      </c>
      <c r="K26" s="40">
        <v>112</v>
      </c>
      <c r="L26" s="40">
        <v>35</v>
      </c>
      <c r="M26" s="40">
        <v>1</v>
      </c>
      <c r="N26" s="40">
        <v>2.91</v>
      </c>
      <c r="O26" s="40">
        <v>8.73</v>
      </c>
      <c r="P26" s="40">
        <v>0.02</v>
      </c>
      <c r="Q26" s="40">
        <v>0.06</v>
      </c>
    </row>
    <row r="27" spans="1:17" ht="36">
      <c r="A27" s="26">
        <v>6</v>
      </c>
      <c r="B27" s="35" t="s">
        <v>118</v>
      </c>
      <c r="C27" s="47" t="s">
        <v>117</v>
      </c>
      <c r="D27" s="37" t="s">
        <v>39</v>
      </c>
      <c r="E27" s="41">
        <v>3</v>
      </c>
      <c r="F27" s="39">
        <v>434.17</v>
      </c>
      <c r="G27" s="40"/>
      <c r="H27" s="40"/>
      <c r="I27" s="40"/>
      <c r="J27" s="74">
        <v>1303</v>
      </c>
      <c r="K27" s="40"/>
      <c r="L27" s="40"/>
      <c r="M27" s="40"/>
      <c r="N27" s="40"/>
      <c r="O27" s="40"/>
      <c r="P27" s="40"/>
      <c r="Q27" s="40"/>
    </row>
    <row r="28" spans="1:17" ht="24">
      <c r="A28" s="26">
        <v>7</v>
      </c>
      <c r="B28" s="35" t="s">
        <v>116</v>
      </c>
      <c r="C28" s="47" t="s">
        <v>115</v>
      </c>
      <c r="D28" s="37" t="s">
        <v>39</v>
      </c>
      <c r="E28" s="41">
        <v>1</v>
      </c>
      <c r="F28" s="39">
        <v>25.14</v>
      </c>
      <c r="G28" s="40"/>
      <c r="H28" s="40"/>
      <c r="I28" s="40"/>
      <c r="J28" s="74">
        <v>25</v>
      </c>
      <c r="K28" s="40"/>
      <c r="L28" s="40"/>
      <c r="M28" s="40"/>
      <c r="N28" s="40"/>
      <c r="O28" s="40"/>
      <c r="P28" s="40"/>
      <c r="Q28" s="40"/>
    </row>
    <row r="29" spans="1:17" ht="36">
      <c r="A29" s="26">
        <v>8</v>
      </c>
      <c r="B29" s="35" t="s">
        <v>114</v>
      </c>
      <c r="C29" s="47" t="s">
        <v>113</v>
      </c>
      <c r="D29" s="37" t="s">
        <v>25</v>
      </c>
      <c r="E29" s="38">
        <v>8.0000000000000002E-3</v>
      </c>
      <c r="F29" s="39">
        <v>13682.69</v>
      </c>
      <c r="G29" s="39">
        <v>789.99</v>
      </c>
      <c r="H29" s="39">
        <v>188.31</v>
      </c>
      <c r="I29" s="39">
        <v>5.0999999999999996</v>
      </c>
      <c r="J29" s="74">
        <v>109</v>
      </c>
      <c r="K29" s="40">
        <v>6</v>
      </c>
      <c r="L29" s="40">
        <v>2</v>
      </c>
      <c r="M29" s="40"/>
      <c r="N29" s="40">
        <v>61.05</v>
      </c>
      <c r="O29" s="40">
        <v>0.49</v>
      </c>
      <c r="P29" s="40">
        <v>0.28000000000000003</v>
      </c>
      <c r="Q29" s="40"/>
    </row>
    <row r="30" spans="1:17" ht="24">
      <c r="A30" s="26">
        <v>9</v>
      </c>
      <c r="B30" s="35" t="s">
        <v>44</v>
      </c>
      <c r="C30" s="47" t="s">
        <v>45</v>
      </c>
      <c r="D30" s="37" t="s">
        <v>46</v>
      </c>
      <c r="E30" s="41">
        <v>1</v>
      </c>
      <c r="F30" s="39">
        <v>244.31</v>
      </c>
      <c r="G30" s="39">
        <v>3.07</v>
      </c>
      <c r="H30" s="40"/>
      <c r="I30" s="40"/>
      <c r="J30" s="74">
        <v>244</v>
      </c>
      <c r="K30" s="40">
        <v>3</v>
      </c>
      <c r="L30" s="40"/>
      <c r="M30" s="40"/>
      <c r="N30" s="40">
        <v>0.22</v>
      </c>
      <c r="O30" s="40">
        <v>0.22</v>
      </c>
      <c r="P30" s="40"/>
      <c r="Q30" s="40"/>
    </row>
    <row r="31" spans="1:17" ht="36">
      <c r="A31" s="26">
        <v>10</v>
      </c>
      <c r="B31" s="35" t="s">
        <v>112</v>
      </c>
      <c r="C31" s="47" t="s">
        <v>111</v>
      </c>
      <c r="D31" s="37" t="s">
        <v>49</v>
      </c>
      <c r="E31" s="38">
        <v>0.1</v>
      </c>
      <c r="F31" s="39">
        <v>180.6</v>
      </c>
      <c r="G31" s="39">
        <v>108.39</v>
      </c>
      <c r="H31" s="39">
        <v>64.42</v>
      </c>
      <c r="I31" s="39">
        <v>0.18</v>
      </c>
      <c r="J31" s="74">
        <v>18</v>
      </c>
      <c r="K31" s="40">
        <v>11</v>
      </c>
      <c r="L31" s="40">
        <v>6</v>
      </c>
      <c r="M31" s="40"/>
      <c r="N31" s="40">
        <v>8.18</v>
      </c>
      <c r="O31" s="40">
        <v>0.82</v>
      </c>
      <c r="P31" s="40">
        <v>0.01</v>
      </c>
      <c r="Q31" s="40"/>
    </row>
    <row r="32" spans="1:17" ht="33.75" outlineLevel="1">
      <c r="A32" s="42" t="s">
        <v>50</v>
      </c>
      <c r="B32" s="43" t="s">
        <v>110</v>
      </c>
      <c r="C32" s="44" t="s">
        <v>109</v>
      </c>
      <c r="D32" s="42" t="s">
        <v>39</v>
      </c>
      <c r="E32" s="45" t="s">
        <v>53</v>
      </c>
      <c r="F32" s="46">
        <v>516.72</v>
      </c>
      <c r="G32" s="40"/>
      <c r="H32" s="40"/>
      <c r="I32" s="40"/>
      <c r="J32" s="75">
        <v>516.72</v>
      </c>
      <c r="K32" s="40"/>
      <c r="L32" s="40"/>
      <c r="M32" s="40"/>
      <c r="N32" s="40"/>
      <c r="O32" s="40"/>
      <c r="P32" s="40"/>
      <c r="Q32" s="40"/>
    </row>
    <row r="33" spans="1:17" ht="24">
      <c r="A33" s="26">
        <v>11</v>
      </c>
      <c r="B33" s="35" t="s">
        <v>108</v>
      </c>
      <c r="C33" s="47" t="s">
        <v>107</v>
      </c>
      <c r="D33" s="37" t="s">
        <v>39</v>
      </c>
      <c r="E33" s="41">
        <v>1</v>
      </c>
      <c r="F33" s="39">
        <v>252.67</v>
      </c>
      <c r="G33" s="40"/>
      <c r="H33" s="40"/>
      <c r="I33" s="40"/>
      <c r="J33" s="74">
        <v>253</v>
      </c>
      <c r="K33" s="40"/>
      <c r="L33" s="40"/>
      <c r="M33" s="40"/>
      <c r="N33" s="40"/>
      <c r="O33" s="40"/>
      <c r="P33" s="40"/>
      <c r="Q33" s="40"/>
    </row>
    <row r="34" spans="1:17" ht="48">
      <c r="A34" s="26">
        <v>12</v>
      </c>
      <c r="B34" s="35" t="s">
        <v>106</v>
      </c>
      <c r="C34" s="47" t="s">
        <v>105</v>
      </c>
      <c r="D34" s="37" t="s">
        <v>104</v>
      </c>
      <c r="E34" s="38">
        <v>0.04</v>
      </c>
      <c r="F34" s="39">
        <v>118.06</v>
      </c>
      <c r="G34" s="39">
        <v>82.16</v>
      </c>
      <c r="H34" s="39">
        <v>15.29</v>
      </c>
      <c r="I34" s="40"/>
      <c r="J34" s="74">
        <v>5</v>
      </c>
      <c r="K34" s="40">
        <v>3</v>
      </c>
      <c r="L34" s="40">
        <v>1</v>
      </c>
      <c r="M34" s="40"/>
      <c r="N34" s="40">
        <v>5.01</v>
      </c>
      <c r="O34" s="40">
        <v>0.2</v>
      </c>
      <c r="P34" s="40"/>
      <c r="Q34" s="40"/>
    </row>
    <row r="35" spans="1:17" ht="36">
      <c r="A35" s="26">
        <v>13</v>
      </c>
      <c r="B35" s="35" t="s">
        <v>103</v>
      </c>
      <c r="C35" s="47" t="s">
        <v>102</v>
      </c>
      <c r="D35" s="37" t="s">
        <v>60</v>
      </c>
      <c r="E35" s="41">
        <v>2</v>
      </c>
      <c r="F35" s="39">
        <v>680.07</v>
      </c>
      <c r="G35" s="39">
        <v>101.08</v>
      </c>
      <c r="H35" s="39">
        <v>14.56</v>
      </c>
      <c r="I35" s="39">
        <v>0.36</v>
      </c>
      <c r="J35" s="74">
        <v>1360</v>
      </c>
      <c r="K35" s="40">
        <v>202</v>
      </c>
      <c r="L35" s="40">
        <v>29</v>
      </c>
      <c r="M35" s="40">
        <v>1</v>
      </c>
      <c r="N35" s="40">
        <v>7.46</v>
      </c>
      <c r="O35" s="40">
        <v>14.92</v>
      </c>
      <c r="P35" s="40">
        <v>0.02</v>
      </c>
      <c r="Q35" s="40">
        <v>0.04</v>
      </c>
    </row>
    <row r="36" spans="1:17">
      <c r="A36" s="157" t="s">
        <v>61</v>
      </c>
      <c r="B36" s="156"/>
      <c r="C36" s="156"/>
      <c r="D36" s="156"/>
      <c r="E36" s="156"/>
      <c r="F36" s="156"/>
      <c r="G36" s="156"/>
      <c r="H36" s="156"/>
      <c r="I36" s="156"/>
      <c r="J36" s="76">
        <v>5888</v>
      </c>
      <c r="K36" s="39">
        <v>371</v>
      </c>
      <c r="L36" s="39">
        <v>81</v>
      </c>
      <c r="M36" s="39">
        <v>2</v>
      </c>
      <c r="N36" s="40"/>
      <c r="O36" s="39">
        <v>27.99</v>
      </c>
      <c r="P36" s="40"/>
      <c r="Q36" s="39">
        <v>0.11</v>
      </c>
    </row>
    <row r="37" spans="1:17">
      <c r="A37" s="157" t="s">
        <v>62</v>
      </c>
      <c r="B37" s="156"/>
      <c r="C37" s="156"/>
      <c r="D37" s="156"/>
      <c r="E37" s="156"/>
      <c r="F37" s="156"/>
      <c r="G37" s="156"/>
      <c r="H37" s="156"/>
      <c r="I37" s="156"/>
      <c r="J37" s="76">
        <v>6091</v>
      </c>
      <c r="K37" s="39">
        <v>534</v>
      </c>
      <c r="L37" s="39">
        <v>121</v>
      </c>
      <c r="M37" s="39">
        <v>4</v>
      </c>
      <c r="N37" s="40"/>
      <c r="O37" s="39">
        <v>38.630000000000003</v>
      </c>
      <c r="P37" s="40"/>
      <c r="Q37" s="39">
        <v>0.17</v>
      </c>
    </row>
    <row r="38" spans="1:17">
      <c r="A38" s="157" t="s">
        <v>63</v>
      </c>
      <c r="B38" s="156"/>
      <c r="C38" s="156"/>
      <c r="D38" s="156"/>
      <c r="E38" s="156"/>
      <c r="F38" s="156"/>
      <c r="G38" s="156"/>
      <c r="H38" s="156"/>
      <c r="I38" s="156"/>
      <c r="J38" s="74"/>
      <c r="K38" s="40"/>
      <c r="L38" s="40"/>
      <c r="M38" s="40"/>
      <c r="N38" s="40"/>
      <c r="O38" s="40"/>
      <c r="P38" s="40"/>
      <c r="Q38" s="40"/>
    </row>
    <row r="39" spans="1:17">
      <c r="A39" s="157" t="s">
        <v>101</v>
      </c>
      <c r="B39" s="156"/>
      <c r="C39" s="156"/>
      <c r="D39" s="156"/>
      <c r="E39" s="156"/>
      <c r="F39" s="156"/>
      <c r="G39" s="156"/>
      <c r="H39" s="156"/>
      <c r="I39" s="156"/>
      <c r="J39" s="76">
        <v>16</v>
      </c>
      <c r="K39" s="39">
        <v>16</v>
      </c>
      <c r="L39" s="40"/>
      <c r="M39" s="40"/>
      <c r="N39" s="40"/>
      <c r="O39" s="40"/>
      <c r="P39" s="40"/>
      <c r="Q39" s="40"/>
    </row>
    <row r="40" spans="1:17" ht="30" customHeight="1">
      <c r="A40" s="157" t="s">
        <v>100</v>
      </c>
      <c r="B40" s="156"/>
      <c r="C40" s="156"/>
      <c r="D40" s="156"/>
      <c r="E40" s="156"/>
      <c r="F40" s="156"/>
      <c r="G40" s="156"/>
      <c r="H40" s="156"/>
      <c r="I40" s="156"/>
      <c r="J40" s="76">
        <v>78</v>
      </c>
      <c r="K40" s="39">
        <v>58</v>
      </c>
      <c r="L40" s="39">
        <v>20</v>
      </c>
      <c r="M40" s="40"/>
      <c r="N40" s="40"/>
      <c r="O40" s="39">
        <v>4.1985000000000001</v>
      </c>
      <c r="P40" s="40"/>
      <c r="Q40" s="39">
        <v>2.75E-2</v>
      </c>
    </row>
    <row r="41" spans="1:17" ht="15" customHeight="1">
      <c r="A41" s="157" t="s">
        <v>99</v>
      </c>
      <c r="B41" s="156"/>
      <c r="C41" s="156"/>
      <c r="D41" s="156"/>
      <c r="E41" s="156"/>
      <c r="F41" s="156"/>
      <c r="G41" s="156"/>
      <c r="H41" s="156"/>
      <c r="I41" s="156"/>
      <c r="J41" s="76">
        <v>109</v>
      </c>
      <c r="K41" s="39">
        <v>89</v>
      </c>
      <c r="L41" s="39">
        <v>20</v>
      </c>
      <c r="M41" s="39">
        <v>1</v>
      </c>
      <c r="N41" s="40"/>
      <c r="O41" s="39">
        <v>6.4379999999999997</v>
      </c>
      <c r="P41" s="40"/>
      <c r="Q41" s="39">
        <v>2.8000000000000001E-2</v>
      </c>
    </row>
    <row r="42" spans="1:17">
      <c r="A42" s="157" t="s">
        <v>67</v>
      </c>
      <c r="B42" s="156"/>
      <c r="C42" s="156"/>
      <c r="D42" s="156"/>
      <c r="E42" s="156"/>
      <c r="F42" s="156"/>
      <c r="G42" s="156"/>
      <c r="H42" s="156"/>
      <c r="I42" s="156"/>
      <c r="J42" s="76">
        <v>689</v>
      </c>
      <c r="K42" s="40"/>
      <c r="L42" s="40"/>
      <c r="M42" s="40"/>
      <c r="N42" s="40"/>
      <c r="O42" s="40"/>
      <c r="P42" s="40"/>
      <c r="Q42" s="40"/>
    </row>
    <row r="43" spans="1:17">
      <c r="A43" s="157" t="s">
        <v>68</v>
      </c>
      <c r="B43" s="156"/>
      <c r="C43" s="156"/>
      <c r="D43" s="156"/>
      <c r="E43" s="156"/>
      <c r="F43" s="156"/>
      <c r="G43" s="156"/>
      <c r="H43" s="156"/>
      <c r="I43" s="156"/>
      <c r="J43" s="76">
        <v>380</v>
      </c>
      <c r="K43" s="40"/>
      <c r="L43" s="40"/>
      <c r="M43" s="40"/>
      <c r="N43" s="40"/>
      <c r="O43" s="40"/>
      <c r="P43" s="40"/>
      <c r="Q43" s="40"/>
    </row>
    <row r="44" spans="1:17">
      <c r="A44" s="155" t="s">
        <v>69</v>
      </c>
      <c r="B44" s="156"/>
      <c r="C44" s="156"/>
      <c r="D44" s="156"/>
      <c r="E44" s="156"/>
      <c r="F44" s="156"/>
      <c r="G44" s="156"/>
      <c r="H44" s="156"/>
      <c r="I44" s="156"/>
      <c r="J44" s="74"/>
      <c r="K44" s="40"/>
      <c r="L44" s="40"/>
      <c r="M44" s="40"/>
      <c r="N44" s="40"/>
      <c r="O44" s="40"/>
      <c r="P44" s="40"/>
      <c r="Q44" s="40"/>
    </row>
    <row r="45" spans="1:17" ht="30" customHeight="1">
      <c r="A45" s="157" t="s">
        <v>70</v>
      </c>
      <c r="B45" s="156"/>
      <c r="C45" s="156"/>
      <c r="D45" s="156"/>
      <c r="E45" s="156"/>
      <c r="F45" s="156"/>
      <c r="G45" s="156"/>
      <c r="H45" s="156"/>
      <c r="I45" s="156"/>
      <c r="J45" s="76">
        <v>7160</v>
      </c>
      <c r="K45" s="40"/>
      <c r="L45" s="40"/>
      <c r="M45" s="40"/>
      <c r="N45" s="40"/>
      <c r="O45" s="39">
        <v>38.630000000000003</v>
      </c>
      <c r="P45" s="40"/>
      <c r="Q45" s="39">
        <v>0.17</v>
      </c>
    </row>
    <row r="46" spans="1:17">
      <c r="A46" s="157" t="s">
        <v>71</v>
      </c>
      <c r="B46" s="156"/>
      <c r="C46" s="156"/>
      <c r="D46" s="156"/>
      <c r="E46" s="156"/>
      <c r="F46" s="156"/>
      <c r="G46" s="156"/>
      <c r="H46" s="156"/>
      <c r="I46" s="156"/>
      <c r="J46" s="76">
        <v>7160</v>
      </c>
      <c r="K46" s="40"/>
      <c r="L46" s="40"/>
      <c r="M46" s="40"/>
      <c r="N46" s="40"/>
      <c r="O46" s="39">
        <v>38.630000000000003</v>
      </c>
      <c r="P46" s="40"/>
      <c r="Q46" s="39">
        <v>0.17</v>
      </c>
    </row>
    <row r="47" spans="1:17">
      <c r="A47" s="157" t="s">
        <v>72</v>
      </c>
      <c r="B47" s="156"/>
      <c r="C47" s="156"/>
      <c r="D47" s="156"/>
      <c r="E47" s="156"/>
      <c r="F47" s="156"/>
      <c r="G47" s="156"/>
      <c r="H47" s="156"/>
      <c r="I47" s="156"/>
      <c r="J47" s="74"/>
      <c r="K47" s="40"/>
      <c r="L47" s="40"/>
      <c r="M47" s="40"/>
      <c r="N47" s="40"/>
      <c r="O47" s="40"/>
      <c r="P47" s="40"/>
      <c r="Q47" s="40"/>
    </row>
    <row r="48" spans="1:17">
      <c r="A48" s="157" t="s">
        <v>73</v>
      </c>
      <c r="B48" s="156"/>
      <c r="C48" s="156"/>
      <c r="D48" s="156"/>
      <c r="E48" s="156"/>
      <c r="F48" s="156"/>
      <c r="G48" s="156"/>
      <c r="H48" s="156"/>
      <c r="I48" s="156"/>
      <c r="J48" s="76">
        <v>5436</v>
      </c>
      <c r="K48" s="40"/>
      <c r="L48" s="40"/>
      <c r="M48" s="40"/>
      <c r="N48" s="40"/>
      <c r="O48" s="40"/>
      <c r="P48" s="40"/>
      <c r="Q48" s="40"/>
    </row>
    <row r="49" spans="1:17">
      <c r="A49" s="157" t="s">
        <v>74</v>
      </c>
      <c r="B49" s="156"/>
      <c r="C49" s="156"/>
      <c r="D49" s="156"/>
      <c r="E49" s="156"/>
      <c r="F49" s="156"/>
      <c r="G49" s="156"/>
      <c r="H49" s="156"/>
      <c r="I49" s="156"/>
      <c r="J49" s="76">
        <f>121-4</f>
        <v>117</v>
      </c>
      <c r="K49" s="40"/>
      <c r="L49" s="40"/>
      <c r="M49" s="40"/>
      <c r="N49" s="40"/>
      <c r="O49" s="40"/>
      <c r="P49" s="40"/>
      <c r="Q49" s="40"/>
    </row>
    <row r="50" spans="1:17">
      <c r="A50" s="157" t="s">
        <v>75</v>
      </c>
      <c r="B50" s="156"/>
      <c r="C50" s="156"/>
      <c r="D50" s="156"/>
      <c r="E50" s="156"/>
      <c r="F50" s="156"/>
      <c r="G50" s="156"/>
      <c r="H50" s="156"/>
      <c r="I50" s="156"/>
      <c r="J50" s="76">
        <v>538</v>
      </c>
      <c r="K50" s="40"/>
      <c r="L50" s="40"/>
      <c r="M50" s="40"/>
      <c r="N50" s="40"/>
      <c r="O50" s="40"/>
      <c r="P50" s="40"/>
      <c r="Q50" s="40"/>
    </row>
    <row r="51" spans="1:17">
      <c r="A51" s="157" t="s">
        <v>76</v>
      </c>
      <c r="B51" s="156"/>
      <c r="C51" s="156"/>
      <c r="D51" s="156"/>
      <c r="E51" s="156"/>
      <c r="F51" s="156"/>
      <c r="G51" s="156"/>
      <c r="H51" s="156"/>
      <c r="I51" s="156"/>
      <c r="J51" s="76">
        <v>689</v>
      </c>
      <c r="K51" s="40"/>
      <c r="L51" s="40"/>
      <c r="M51" s="40"/>
      <c r="N51" s="40"/>
      <c r="O51" s="40"/>
      <c r="P51" s="40"/>
      <c r="Q51" s="40"/>
    </row>
    <row r="52" spans="1:17">
      <c r="A52" s="157" t="s">
        <v>77</v>
      </c>
      <c r="B52" s="156"/>
      <c r="C52" s="156"/>
      <c r="D52" s="156"/>
      <c r="E52" s="156"/>
      <c r="F52" s="156"/>
      <c r="G52" s="156"/>
      <c r="H52" s="156"/>
      <c r="I52" s="156"/>
      <c r="J52" s="76">
        <v>380</v>
      </c>
      <c r="K52" s="40"/>
      <c r="L52" s="40"/>
      <c r="M52" s="40"/>
      <c r="N52" s="40"/>
      <c r="O52" s="40"/>
      <c r="P52" s="40"/>
      <c r="Q52" s="40"/>
    </row>
    <row r="53" spans="1:17">
      <c r="A53" s="155" t="s">
        <v>78</v>
      </c>
      <c r="B53" s="156"/>
      <c r="C53" s="156"/>
      <c r="D53" s="156"/>
      <c r="E53" s="156"/>
      <c r="F53" s="156"/>
      <c r="G53" s="156"/>
      <c r="H53" s="156"/>
      <c r="I53" s="156"/>
      <c r="J53" s="77">
        <v>7160</v>
      </c>
      <c r="K53" s="40"/>
      <c r="L53" s="40"/>
      <c r="M53" s="40"/>
      <c r="N53" s="40"/>
      <c r="O53" s="48">
        <v>38.630000000000003</v>
      </c>
      <c r="P53" s="40"/>
      <c r="Q53" s="48">
        <v>0.17</v>
      </c>
    </row>
  </sheetData>
  <mergeCells count="39">
    <mergeCell ref="A51:I51"/>
    <mergeCell ref="A52:I52"/>
    <mergeCell ref="A41:I41"/>
    <mergeCell ref="A42:I42"/>
    <mergeCell ref="A43:I43"/>
    <mergeCell ref="A44:I44"/>
    <mergeCell ref="A45:I45"/>
    <mergeCell ref="J13:K13"/>
    <mergeCell ref="E1:J1"/>
    <mergeCell ref="J14:K14"/>
    <mergeCell ref="A53:I53"/>
    <mergeCell ref="J11:K11"/>
    <mergeCell ref="J12:K12"/>
    <mergeCell ref="A47:I47"/>
    <mergeCell ref="A48:I48"/>
    <mergeCell ref="A49:I49"/>
    <mergeCell ref="A50:I50"/>
    <mergeCell ref="A46:I46"/>
    <mergeCell ref="A21:Q21"/>
    <mergeCell ref="A36:I36"/>
    <mergeCell ref="A37:I37"/>
    <mergeCell ref="A38:I38"/>
    <mergeCell ref="A39:I39"/>
    <mergeCell ref="A40:I40"/>
    <mergeCell ref="A17:A19"/>
    <mergeCell ref="C17:C19"/>
    <mergeCell ref="D17:D19"/>
    <mergeCell ref="E17:E19"/>
    <mergeCell ref="B17:B19"/>
    <mergeCell ref="F18:F19"/>
    <mergeCell ref="F17:I17"/>
    <mergeCell ref="G18:I18"/>
    <mergeCell ref="Q17:Q19"/>
    <mergeCell ref="J18:J19"/>
    <mergeCell ref="K18:M18"/>
    <mergeCell ref="J17:M17"/>
    <mergeCell ref="P17:P19"/>
    <mergeCell ref="O17:O19"/>
    <mergeCell ref="N17:N19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4"/>
  <sheetViews>
    <sheetView showGridLines="0" zoomScaleNormal="75" zoomScaleSheetLayoutView="75" workbookViewId="0">
      <selection activeCell="R54" sqref="R54"/>
    </sheetView>
  </sheetViews>
  <sheetFormatPr defaultColWidth="9.140625" defaultRowHeight="12.75" outlineLevelRow="2"/>
  <cols>
    <col min="1" max="1" width="3.28515625" style="30" customWidth="1"/>
    <col min="2" max="2" width="9.7109375" style="1" customWidth="1"/>
    <col min="3" max="3" width="34.28515625" style="28" customWidth="1"/>
    <col min="4" max="4" width="7.7109375" style="27" customWidth="1"/>
    <col min="5" max="5" width="16.42578125" style="29" customWidth="1"/>
    <col min="6" max="6" width="7.7109375" style="7" customWidth="1"/>
    <col min="7" max="9" width="6.7109375" style="7" customWidth="1"/>
    <col min="10" max="10" width="7.7109375" style="78" customWidth="1"/>
    <col min="11" max="17" width="6.7109375" style="7" customWidth="1"/>
    <col min="18" max="16384" width="9.140625" style="8"/>
  </cols>
  <sheetData>
    <row r="1" spans="1:18" outlineLevel="2">
      <c r="A1" s="6" t="s">
        <v>18</v>
      </c>
      <c r="B1" s="49"/>
      <c r="C1" s="50"/>
      <c r="D1" s="51"/>
      <c r="E1" s="152" t="s">
        <v>88</v>
      </c>
      <c r="F1" s="153"/>
      <c r="G1" s="153"/>
      <c r="H1" s="153"/>
      <c r="I1" s="153"/>
      <c r="J1" s="153"/>
      <c r="K1" s="52"/>
      <c r="L1" s="52"/>
      <c r="M1" s="6" t="s">
        <v>19</v>
      </c>
      <c r="N1" s="5"/>
      <c r="O1" s="5"/>
      <c r="P1" s="5"/>
      <c r="Q1"/>
      <c r="R1"/>
    </row>
    <row r="2" spans="1:18" outlineLevel="1">
      <c r="A2" s="53"/>
      <c r="B2" s="49"/>
      <c r="C2" s="50"/>
      <c r="D2" s="51"/>
      <c r="E2" s="54"/>
      <c r="F2" s="54"/>
      <c r="G2" s="13" t="s">
        <v>0</v>
      </c>
      <c r="H2" s="55"/>
      <c r="I2" s="56"/>
      <c r="J2" s="69"/>
      <c r="K2" s="52"/>
      <c r="L2" s="52"/>
      <c r="M2" s="10" t="s">
        <v>89</v>
      </c>
      <c r="N2" s="5"/>
      <c r="O2" s="5"/>
      <c r="P2" s="5"/>
      <c r="Q2"/>
      <c r="R2"/>
    </row>
    <row r="3" spans="1:18" outlineLevel="1">
      <c r="A3" s="53" t="s">
        <v>90</v>
      </c>
      <c r="B3" s="49"/>
      <c r="C3" s="50"/>
      <c r="D3" s="51"/>
      <c r="E3" s="52"/>
      <c r="F3" s="52"/>
      <c r="G3" s="52"/>
      <c r="H3" s="52"/>
      <c r="I3" s="52"/>
      <c r="J3" s="69"/>
      <c r="K3" s="52"/>
      <c r="L3" s="52"/>
      <c r="M3" s="10" t="s">
        <v>91</v>
      </c>
      <c r="N3" s="5"/>
      <c r="O3" s="5"/>
      <c r="P3" s="5"/>
      <c r="Q3"/>
      <c r="R3"/>
    </row>
    <row r="4" spans="1:18" outlineLevel="1">
      <c r="A4" s="10" t="s">
        <v>92</v>
      </c>
      <c r="B4" s="49"/>
      <c r="C4" s="50"/>
      <c r="D4" s="51"/>
      <c r="E4" s="52"/>
      <c r="F4" s="52"/>
      <c r="G4" s="15" t="s">
        <v>155</v>
      </c>
      <c r="H4" s="57"/>
      <c r="I4" s="52"/>
      <c r="J4" s="69"/>
      <c r="K4" s="52"/>
      <c r="L4" s="52"/>
      <c r="M4" s="11"/>
      <c r="N4" s="11"/>
      <c r="O4" s="58"/>
      <c r="P4" s="5"/>
      <c r="Q4"/>
      <c r="R4"/>
    </row>
    <row r="5" spans="1:18" outlineLevel="1">
      <c r="A5" s="59"/>
      <c r="B5" s="49"/>
      <c r="C5" s="51"/>
      <c r="D5" s="60"/>
      <c r="E5" s="52"/>
      <c r="F5" s="52"/>
      <c r="G5" s="59" t="s">
        <v>1</v>
      </c>
      <c r="H5" s="59"/>
      <c r="I5" s="59"/>
      <c r="J5" s="69"/>
      <c r="K5" s="52"/>
      <c r="L5" s="52"/>
      <c r="M5" s="10" t="s">
        <v>94</v>
      </c>
      <c r="N5" s="5"/>
      <c r="O5" s="5"/>
      <c r="P5" s="5"/>
      <c r="Q5" s="8"/>
      <c r="R5"/>
    </row>
    <row r="6" spans="1:18">
      <c r="A6" s="59"/>
      <c r="B6" s="49"/>
      <c r="C6" s="51"/>
      <c r="D6" s="60"/>
      <c r="E6" s="52"/>
      <c r="F6" s="52"/>
      <c r="G6" s="52"/>
      <c r="H6" s="52"/>
      <c r="I6" s="52"/>
      <c r="J6" s="69"/>
      <c r="K6" s="52"/>
      <c r="L6" s="52"/>
      <c r="M6" s="5"/>
      <c r="N6" s="5"/>
      <c r="O6" s="5"/>
      <c r="P6" s="5"/>
      <c r="Q6" s="8"/>
      <c r="R6"/>
    </row>
    <row r="7" spans="1:18">
      <c r="A7" s="4"/>
      <c r="B7" s="9"/>
      <c r="C7" s="16" t="s">
        <v>2</v>
      </c>
      <c r="D7" s="17" t="s">
        <v>154</v>
      </c>
      <c r="E7" s="18"/>
      <c r="F7" s="5"/>
      <c r="G7" s="5"/>
      <c r="H7" s="4"/>
      <c r="I7" s="5"/>
      <c r="J7" s="70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3</v>
      </c>
      <c r="I8" s="13"/>
      <c r="J8" s="71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70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153</v>
      </c>
      <c r="E10" s="4"/>
      <c r="F10" s="5"/>
      <c r="G10" s="5"/>
      <c r="H10" s="5"/>
      <c r="I10" s="18"/>
      <c r="J10" s="72"/>
      <c r="K10" s="5"/>
      <c r="L10" s="5"/>
      <c r="M10" s="5"/>
      <c r="N10" s="67"/>
      <c r="O10" s="64"/>
      <c r="P10" s="64"/>
      <c r="Q10" s="5"/>
      <c r="R10" s="22"/>
    </row>
    <row r="11" spans="1:18">
      <c r="A11" s="4"/>
      <c r="B11" s="9"/>
      <c r="C11" s="2"/>
      <c r="D11" s="18" t="s">
        <v>87</v>
      </c>
      <c r="E11" s="4"/>
      <c r="F11" s="5"/>
      <c r="G11" s="5"/>
      <c r="H11" s="5"/>
      <c r="I11" s="18"/>
      <c r="J11" s="150" t="s">
        <v>152</v>
      </c>
      <c r="K11" s="151"/>
      <c r="L11" s="10" t="s">
        <v>81</v>
      </c>
      <c r="M11" s="5"/>
      <c r="N11" s="62"/>
      <c r="O11" s="64"/>
      <c r="P11" s="68"/>
      <c r="Q11" s="5"/>
    </row>
    <row r="12" spans="1:18">
      <c r="A12" s="4"/>
      <c r="B12" s="9"/>
      <c r="C12" s="2"/>
      <c r="D12" s="18" t="s">
        <v>83</v>
      </c>
      <c r="E12" s="4"/>
      <c r="F12" s="5"/>
      <c r="G12" s="5"/>
      <c r="H12" s="5"/>
      <c r="I12" s="18"/>
      <c r="J12" s="150" t="s">
        <v>151</v>
      </c>
      <c r="K12" s="151"/>
      <c r="L12" s="10" t="s">
        <v>81</v>
      </c>
      <c r="M12" s="5"/>
      <c r="N12" s="62"/>
      <c r="O12" s="64"/>
      <c r="P12" s="64"/>
      <c r="Q12" s="5"/>
    </row>
    <row r="13" spans="1:18" outlineLevel="1">
      <c r="A13" s="4"/>
      <c r="B13" s="9"/>
      <c r="C13" s="2"/>
      <c r="D13" s="18" t="s">
        <v>84</v>
      </c>
      <c r="E13" s="4"/>
      <c r="F13" s="5"/>
      <c r="G13" s="5"/>
      <c r="H13" s="5"/>
      <c r="I13" s="18"/>
      <c r="J13" s="150" t="s">
        <v>150</v>
      </c>
      <c r="K13" s="151"/>
      <c r="L13" s="10" t="s">
        <v>86</v>
      </c>
      <c r="M13" s="5"/>
      <c r="N13" s="62"/>
      <c r="O13" s="64"/>
      <c r="P13" s="64"/>
      <c r="Q13" s="5"/>
    </row>
    <row r="14" spans="1:18">
      <c r="A14" s="59"/>
      <c r="B14" s="49"/>
      <c r="C14" s="50"/>
      <c r="D14" s="18" t="s">
        <v>96</v>
      </c>
      <c r="E14" s="59"/>
      <c r="F14" s="52"/>
      <c r="G14" s="52"/>
      <c r="H14" s="52"/>
      <c r="I14" s="61"/>
      <c r="J14" s="154">
        <f>J49/1000</f>
        <v>6.2990000000000004</v>
      </c>
      <c r="K14" s="154"/>
      <c r="L14" s="53" t="s">
        <v>97</v>
      </c>
      <c r="M14" s="52"/>
      <c r="N14" s="62"/>
      <c r="O14" s="63"/>
      <c r="P14" s="68"/>
      <c r="Q14" s="65"/>
      <c r="R14"/>
    </row>
    <row r="15" spans="1:18">
      <c r="A15" s="59"/>
      <c r="B15" s="49"/>
      <c r="C15" s="34"/>
      <c r="D15" s="66" t="s">
        <v>98</v>
      </c>
      <c r="E15" s="18"/>
      <c r="F15" s="18"/>
      <c r="G15" s="18"/>
      <c r="H15" s="18"/>
      <c r="I15" s="18"/>
      <c r="J15" s="72"/>
      <c r="K15" s="18"/>
      <c r="L15" s="18"/>
      <c r="M15" s="52"/>
      <c r="N15" s="52"/>
      <c r="O15" s="52"/>
      <c r="P15" s="52"/>
      <c r="Q15"/>
      <c r="R15"/>
    </row>
    <row r="17" spans="1:17" ht="18" customHeight="1">
      <c r="A17" s="159" t="s">
        <v>4</v>
      </c>
      <c r="B17" s="162" t="s">
        <v>11</v>
      </c>
      <c r="C17" s="159" t="s">
        <v>5</v>
      </c>
      <c r="D17" s="159" t="s">
        <v>6</v>
      </c>
      <c r="E17" s="159" t="s">
        <v>7</v>
      </c>
      <c r="F17" s="159" t="s">
        <v>20</v>
      </c>
      <c r="G17" s="160"/>
      <c r="H17" s="160"/>
      <c r="I17" s="160"/>
      <c r="J17" s="159" t="s">
        <v>21</v>
      </c>
      <c r="K17" s="160"/>
      <c r="L17" s="160"/>
      <c r="M17" s="160"/>
      <c r="N17" s="159" t="s">
        <v>13</v>
      </c>
      <c r="O17" s="159" t="s">
        <v>15</v>
      </c>
      <c r="P17" s="159" t="s">
        <v>14</v>
      </c>
      <c r="Q17" s="159" t="s">
        <v>16</v>
      </c>
    </row>
    <row r="18" spans="1:17" ht="15.75" customHeight="1">
      <c r="A18" s="160"/>
      <c r="B18" s="163"/>
      <c r="C18" s="161"/>
      <c r="D18" s="159"/>
      <c r="E18" s="160"/>
      <c r="F18" s="159" t="s">
        <v>8</v>
      </c>
      <c r="G18" s="159" t="s">
        <v>10</v>
      </c>
      <c r="H18" s="160"/>
      <c r="I18" s="160"/>
      <c r="J18" s="164" t="s">
        <v>8</v>
      </c>
      <c r="K18" s="159" t="s">
        <v>10</v>
      </c>
      <c r="L18" s="160"/>
      <c r="M18" s="160"/>
      <c r="N18" s="159"/>
      <c r="O18" s="159"/>
      <c r="P18" s="159"/>
      <c r="Q18" s="159"/>
    </row>
    <row r="19" spans="1:17" ht="15.75" customHeight="1">
      <c r="A19" s="160"/>
      <c r="B19" s="163"/>
      <c r="C19" s="161"/>
      <c r="D19" s="159"/>
      <c r="E19" s="160"/>
      <c r="F19" s="160"/>
      <c r="G19" s="31" t="s">
        <v>9</v>
      </c>
      <c r="H19" s="31" t="s">
        <v>17</v>
      </c>
      <c r="I19" s="31" t="s">
        <v>12</v>
      </c>
      <c r="J19" s="165"/>
      <c r="K19" s="31" t="s">
        <v>9</v>
      </c>
      <c r="L19" s="31" t="s">
        <v>17</v>
      </c>
      <c r="M19" s="31" t="s">
        <v>12</v>
      </c>
      <c r="N19" s="159"/>
      <c r="O19" s="159"/>
      <c r="P19" s="159"/>
      <c r="Q19" s="159"/>
    </row>
    <row r="20" spans="1:17">
      <c r="A20" s="26">
        <v>1</v>
      </c>
      <c r="B20" s="33">
        <v>2</v>
      </c>
      <c r="C20" s="31">
        <v>3</v>
      </c>
      <c r="D20" s="31">
        <v>4</v>
      </c>
      <c r="E20" s="26">
        <v>5</v>
      </c>
      <c r="F20" s="32">
        <v>6</v>
      </c>
      <c r="G20" s="32">
        <v>7</v>
      </c>
      <c r="H20" s="32">
        <v>8</v>
      </c>
      <c r="I20" s="32">
        <v>9</v>
      </c>
      <c r="J20" s="73">
        <v>10</v>
      </c>
      <c r="K20" s="32">
        <v>11</v>
      </c>
      <c r="L20" s="32">
        <v>12</v>
      </c>
      <c r="M20" s="32">
        <v>13</v>
      </c>
      <c r="N20" s="32">
        <v>14</v>
      </c>
      <c r="O20" s="32">
        <v>15</v>
      </c>
      <c r="P20" s="32">
        <v>16</v>
      </c>
      <c r="Q20" s="32">
        <v>17</v>
      </c>
    </row>
    <row r="21" spans="1:17" ht="19.899999999999999" customHeight="1">
      <c r="A21" s="158" t="s">
        <v>22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</row>
    <row r="22" spans="1:17" ht="48">
      <c r="A22" s="26">
        <v>1</v>
      </c>
      <c r="B22" s="35" t="s">
        <v>149</v>
      </c>
      <c r="C22" s="47" t="s">
        <v>148</v>
      </c>
      <c r="D22" s="37" t="s">
        <v>25</v>
      </c>
      <c r="E22" s="38">
        <v>0.03</v>
      </c>
      <c r="F22" s="39">
        <v>18284.57</v>
      </c>
      <c r="G22" s="39">
        <v>991.07</v>
      </c>
      <c r="H22" s="39">
        <v>303.05</v>
      </c>
      <c r="I22" s="39">
        <v>8.92</v>
      </c>
      <c r="J22" s="74">
        <v>549</v>
      </c>
      <c r="K22" s="40">
        <v>30</v>
      </c>
      <c r="L22" s="40">
        <v>9</v>
      </c>
      <c r="M22" s="40"/>
      <c r="N22" s="40">
        <v>76.59</v>
      </c>
      <c r="O22" s="40">
        <v>2.2999999999999998</v>
      </c>
      <c r="P22" s="40">
        <v>0.49</v>
      </c>
      <c r="Q22" s="40">
        <v>0.01</v>
      </c>
    </row>
    <row r="23" spans="1:17" ht="48">
      <c r="A23" s="26">
        <v>2</v>
      </c>
      <c r="B23" s="35" t="s">
        <v>147</v>
      </c>
      <c r="C23" s="47" t="s">
        <v>146</v>
      </c>
      <c r="D23" s="37" t="s">
        <v>25</v>
      </c>
      <c r="E23" s="38">
        <v>0.01</v>
      </c>
      <c r="F23" s="39">
        <v>5654.2</v>
      </c>
      <c r="G23" s="39">
        <v>502.3</v>
      </c>
      <c r="H23" s="39">
        <v>79.16</v>
      </c>
      <c r="I23" s="39">
        <v>2.73</v>
      </c>
      <c r="J23" s="74">
        <v>57</v>
      </c>
      <c r="K23" s="40">
        <v>5</v>
      </c>
      <c r="L23" s="40">
        <v>1</v>
      </c>
      <c r="M23" s="40"/>
      <c r="N23" s="40">
        <v>37.07</v>
      </c>
      <c r="O23" s="40">
        <v>0.37</v>
      </c>
      <c r="P23" s="40">
        <v>0.15</v>
      </c>
      <c r="Q23" s="40"/>
    </row>
    <row r="24" spans="1:17" ht="24">
      <c r="A24" s="26">
        <v>3</v>
      </c>
      <c r="B24" s="35" t="s">
        <v>28</v>
      </c>
      <c r="C24" s="47" t="s">
        <v>29</v>
      </c>
      <c r="D24" s="37" t="s">
        <v>30</v>
      </c>
      <c r="E24" s="41">
        <v>0.6</v>
      </c>
      <c r="F24" s="39">
        <v>17.02</v>
      </c>
      <c r="G24" s="40"/>
      <c r="H24" s="40"/>
      <c r="I24" s="40"/>
      <c r="J24" s="74">
        <v>10</v>
      </c>
      <c r="K24" s="40"/>
      <c r="L24" s="40"/>
      <c r="M24" s="40"/>
      <c r="N24" s="40"/>
      <c r="O24" s="40"/>
      <c r="P24" s="40"/>
      <c r="Q24" s="40"/>
    </row>
    <row r="25" spans="1:17" ht="48">
      <c r="A25" s="26">
        <v>4</v>
      </c>
      <c r="B25" s="35" t="s">
        <v>122</v>
      </c>
      <c r="C25" s="47" t="s">
        <v>121</v>
      </c>
      <c r="D25" s="37" t="s">
        <v>33</v>
      </c>
      <c r="E25" s="41">
        <v>1</v>
      </c>
      <c r="F25" s="39">
        <v>1266.3699999999999</v>
      </c>
      <c r="G25" s="39">
        <v>5.43</v>
      </c>
      <c r="H25" s="39">
        <v>1.0900000000000001</v>
      </c>
      <c r="I25" s="40"/>
      <c r="J25" s="74">
        <v>1266</v>
      </c>
      <c r="K25" s="40">
        <v>5</v>
      </c>
      <c r="L25" s="40">
        <v>1</v>
      </c>
      <c r="M25" s="40"/>
      <c r="N25" s="40">
        <v>0.41</v>
      </c>
      <c r="O25" s="40">
        <v>0.41</v>
      </c>
      <c r="P25" s="40"/>
      <c r="Q25" s="40"/>
    </row>
    <row r="26" spans="1:17" ht="24">
      <c r="A26" s="26">
        <v>5</v>
      </c>
      <c r="B26" s="35" t="s">
        <v>120</v>
      </c>
      <c r="C26" s="47" t="s">
        <v>119</v>
      </c>
      <c r="D26" s="37" t="s">
        <v>36</v>
      </c>
      <c r="E26" s="41">
        <v>3</v>
      </c>
      <c r="F26" s="39">
        <v>278.39</v>
      </c>
      <c r="G26" s="39">
        <v>37.19</v>
      </c>
      <c r="H26" s="39">
        <v>11.67</v>
      </c>
      <c r="I26" s="39">
        <v>0.36</v>
      </c>
      <c r="J26" s="74">
        <v>835</v>
      </c>
      <c r="K26" s="40">
        <v>112</v>
      </c>
      <c r="L26" s="40">
        <v>35</v>
      </c>
      <c r="M26" s="40">
        <v>1</v>
      </c>
      <c r="N26" s="40">
        <v>2.91</v>
      </c>
      <c r="O26" s="40">
        <v>8.73</v>
      </c>
      <c r="P26" s="40">
        <v>0.02</v>
      </c>
      <c r="Q26" s="40">
        <v>0.06</v>
      </c>
    </row>
    <row r="27" spans="1:17" ht="36">
      <c r="A27" s="26">
        <v>6</v>
      </c>
      <c r="B27" s="35" t="s">
        <v>145</v>
      </c>
      <c r="C27" s="47" t="s">
        <v>144</v>
      </c>
      <c r="D27" s="37" t="s">
        <v>39</v>
      </c>
      <c r="E27" s="41">
        <v>3</v>
      </c>
      <c r="F27" s="39">
        <v>535.5</v>
      </c>
      <c r="G27" s="40"/>
      <c r="H27" s="40"/>
      <c r="I27" s="40"/>
      <c r="J27" s="74">
        <v>1607</v>
      </c>
      <c r="K27" s="40"/>
      <c r="L27" s="40"/>
      <c r="M27" s="40"/>
      <c r="N27" s="40"/>
      <c r="O27" s="40"/>
      <c r="P27" s="40"/>
      <c r="Q27" s="40"/>
    </row>
    <row r="28" spans="1:17" ht="24">
      <c r="A28" s="26">
        <v>7</v>
      </c>
      <c r="B28" s="35" t="s">
        <v>116</v>
      </c>
      <c r="C28" s="47" t="s">
        <v>115</v>
      </c>
      <c r="D28" s="37" t="s">
        <v>39</v>
      </c>
      <c r="E28" s="41">
        <v>1</v>
      </c>
      <c r="F28" s="39">
        <v>25.14</v>
      </c>
      <c r="G28" s="40"/>
      <c r="H28" s="40"/>
      <c r="I28" s="40"/>
      <c r="J28" s="74">
        <v>25</v>
      </c>
      <c r="K28" s="40"/>
      <c r="L28" s="40"/>
      <c r="M28" s="40"/>
      <c r="N28" s="40"/>
      <c r="O28" s="40"/>
      <c r="P28" s="40"/>
      <c r="Q28" s="40"/>
    </row>
    <row r="29" spans="1:17" ht="36">
      <c r="A29" s="26">
        <v>8</v>
      </c>
      <c r="B29" s="35" t="s">
        <v>143</v>
      </c>
      <c r="C29" s="47" t="s">
        <v>142</v>
      </c>
      <c r="D29" s="37" t="s">
        <v>25</v>
      </c>
      <c r="E29" s="38">
        <v>4.0000000000000001E-3</v>
      </c>
      <c r="F29" s="39">
        <v>18284.57</v>
      </c>
      <c r="G29" s="39">
        <v>991.07</v>
      </c>
      <c r="H29" s="39">
        <v>303.05</v>
      </c>
      <c r="I29" s="39">
        <v>8.92</v>
      </c>
      <c r="J29" s="74">
        <v>73</v>
      </c>
      <c r="K29" s="40">
        <v>4</v>
      </c>
      <c r="L29" s="40">
        <v>1</v>
      </c>
      <c r="M29" s="40"/>
      <c r="N29" s="40">
        <v>76.59</v>
      </c>
      <c r="O29" s="40">
        <v>0.31</v>
      </c>
      <c r="P29" s="40">
        <v>0.49</v>
      </c>
      <c r="Q29" s="40"/>
    </row>
    <row r="30" spans="1:17" ht="36">
      <c r="A30" s="26">
        <v>9</v>
      </c>
      <c r="B30" s="35" t="s">
        <v>141</v>
      </c>
      <c r="C30" s="47" t="s">
        <v>140</v>
      </c>
      <c r="D30" s="37" t="s">
        <v>25</v>
      </c>
      <c r="E30" s="38">
        <v>8.0000000000000002E-3</v>
      </c>
      <c r="F30" s="39">
        <v>10345.120000000001</v>
      </c>
      <c r="G30" s="39">
        <v>645.39</v>
      </c>
      <c r="H30" s="39">
        <v>142.18</v>
      </c>
      <c r="I30" s="39">
        <v>3.82</v>
      </c>
      <c r="J30" s="74">
        <v>83</v>
      </c>
      <c r="K30" s="40">
        <v>5</v>
      </c>
      <c r="L30" s="40">
        <v>1</v>
      </c>
      <c r="M30" s="40"/>
      <c r="N30" s="40">
        <v>47.63</v>
      </c>
      <c r="O30" s="40">
        <v>0.38</v>
      </c>
      <c r="P30" s="40">
        <v>0.21</v>
      </c>
      <c r="Q30" s="40"/>
    </row>
    <row r="31" spans="1:17" ht="24">
      <c r="A31" s="26">
        <v>10</v>
      </c>
      <c r="B31" s="35" t="s">
        <v>44</v>
      </c>
      <c r="C31" s="47" t="s">
        <v>45</v>
      </c>
      <c r="D31" s="37" t="s">
        <v>46</v>
      </c>
      <c r="E31" s="41">
        <v>1</v>
      </c>
      <c r="F31" s="39">
        <v>244.31</v>
      </c>
      <c r="G31" s="39">
        <v>3.07</v>
      </c>
      <c r="H31" s="40"/>
      <c r="I31" s="40"/>
      <c r="J31" s="74">
        <v>244</v>
      </c>
      <c r="K31" s="40">
        <v>3</v>
      </c>
      <c r="L31" s="40"/>
      <c r="M31" s="40"/>
      <c r="N31" s="40">
        <v>0.22</v>
      </c>
      <c r="O31" s="40">
        <v>0.22</v>
      </c>
      <c r="P31" s="40"/>
      <c r="Q31" s="40"/>
    </row>
    <row r="32" spans="1:17" ht="36">
      <c r="A32" s="26">
        <v>11</v>
      </c>
      <c r="B32" s="35" t="s">
        <v>112</v>
      </c>
      <c r="C32" s="47" t="s">
        <v>111</v>
      </c>
      <c r="D32" s="37" t="s">
        <v>49</v>
      </c>
      <c r="E32" s="38">
        <v>0.1</v>
      </c>
      <c r="F32" s="39">
        <v>180.6</v>
      </c>
      <c r="G32" s="39">
        <v>108.39</v>
      </c>
      <c r="H32" s="39">
        <v>64.42</v>
      </c>
      <c r="I32" s="39">
        <v>0.18</v>
      </c>
      <c r="J32" s="74">
        <v>18</v>
      </c>
      <c r="K32" s="40">
        <v>11</v>
      </c>
      <c r="L32" s="40">
        <v>6</v>
      </c>
      <c r="M32" s="40"/>
      <c r="N32" s="40">
        <v>8.18</v>
      </c>
      <c r="O32" s="40">
        <v>0.82</v>
      </c>
      <c r="P32" s="40">
        <v>0.01</v>
      </c>
      <c r="Q32" s="40"/>
    </row>
    <row r="33" spans="1:17" ht="33.75" outlineLevel="1">
      <c r="A33" s="42" t="s">
        <v>50</v>
      </c>
      <c r="B33" s="43" t="s">
        <v>110</v>
      </c>
      <c r="C33" s="44" t="s">
        <v>109</v>
      </c>
      <c r="D33" s="42" t="s">
        <v>39</v>
      </c>
      <c r="E33" s="45" t="s">
        <v>53</v>
      </c>
      <c r="F33" s="46">
        <v>516.72</v>
      </c>
      <c r="G33" s="40"/>
      <c r="H33" s="40"/>
      <c r="I33" s="40"/>
      <c r="J33" s="75">
        <v>516.72</v>
      </c>
      <c r="K33" s="40"/>
      <c r="L33" s="40"/>
      <c r="M33" s="40"/>
      <c r="N33" s="40"/>
      <c r="O33" s="40"/>
      <c r="P33" s="40"/>
      <c r="Q33" s="40"/>
    </row>
    <row r="34" spans="1:17" ht="36">
      <c r="A34" s="26">
        <v>12</v>
      </c>
      <c r="B34" s="35" t="s">
        <v>139</v>
      </c>
      <c r="C34" s="47" t="s">
        <v>138</v>
      </c>
      <c r="D34" s="37" t="s">
        <v>39</v>
      </c>
      <c r="E34" s="41">
        <v>1</v>
      </c>
      <c r="F34" s="39">
        <v>361.43</v>
      </c>
      <c r="G34" s="40"/>
      <c r="H34" s="40"/>
      <c r="I34" s="40"/>
      <c r="J34" s="74">
        <v>361</v>
      </c>
      <c r="K34" s="40"/>
      <c r="L34" s="40"/>
      <c r="M34" s="40"/>
      <c r="N34" s="40"/>
      <c r="O34" s="40"/>
      <c r="P34" s="40"/>
      <c r="Q34" s="40"/>
    </row>
    <row r="35" spans="1:17" ht="48">
      <c r="A35" s="26">
        <v>13</v>
      </c>
      <c r="B35" s="35" t="s">
        <v>106</v>
      </c>
      <c r="C35" s="47" t="s">
        <v>105</v>
      </c>
      <c r="D35" s="37" t="s">
        <v>25</v>
      </c>
      <c r="E35" s="38">
        <v>0.04</v>
      </c>
      <c r="F35" s="39">
        <v>118.06</v>
      </c>
      <c r="G35" s="39">
        <v>82.16</v>
      </c>
      <c r="H35" s="39">
        <v>15.29</v>
      </c>
      <c r="I35" s="40"/>
      <c r="J35" s="74">
        <v>5</v>
      </c>
      <c r="K35" s="40">
        <v>3</v>
      </c>
      <c r="L35" s="40">
        <v>1</v>
      </c>
      <c r="M35" s="40"/>
      <c r="N35" s="40">
        <v>5.01</v>
      </c>
      <c r="O35" s="40">
        <v>0.2</v>
      </c>
      <c r="P35" s="40"/>
      <c r="Q35" s="40"/>
    </row>
    <row r="36" spans="1:17" ht="36">
      <c r="A36" s="26">
        <v>14</v>
      </c>
      <c r="B36" s="35" t="s">
        <v>137</v>
      </c>
      <c r="C36" s="47" t="s">
        <v>136</v>
      </c>
      <c r="D36" s="37" t="s">
        <v>60</v>
      </c>
      <c r="E36" s="41">
        <v>2</v>
      </c>
      <c r="F36" s="39">
        <v>815.11</v>
      </c>
      <c r="G36" s="39">
        <v>101.08</v>
      </c>
      <c r="H36" s="39">
        <v>14.56</v>
      </c>
      <c r="I36" s="39">
        <v>0.36</v>
      </c>
      <c r="J36" s="74">
        <v>1630</v>
      </c>
      <c r="K36" s="40">
        <v>202</v>
      </c>
      <c r="L36" s="40">
        <v>29</v>
      </c>
      <c r="M36" s="40">
        <v>1</v>
      </c>
      <c r="N36" s="40">
        <v>7.46</v>
      </c>
      <c r="O36" s="40">
        <v>14.92</v>
      </c>
      <c r="P36" s="40">
        <v>0.02</v>
      </c>
      <c r="Q36" s="40">
        <v>0.04</v>
      </c>
    </row>
    <row r="37" spans="1:17">
      <c r="A37" s="157" t="s">
        <v>61</v>
      </c>
      <c r="B37" s="156"/>
      <c r="C37" s="156"/>
      <c r="D37" s="156"/>
      <c r="E37" s="156"/>
      <c r="F37" s="156"/>
      <c r="G37" s="156"/>
      <c r="H37" s="156"/>
      <c r="I37" s="156"/>
      <c r="J37" s="76">
        <v>6763</v>
      </c>
      <c r="K37" s="39">
        <v>380</v>
      </c>
      <c r="L37" s="39">
        <v>84</v>
      </c>
      <c r="M37" s="39">
        <v>2</v>
      </c>
      <c r="N37" s="40"/>
      <c r="O37" s="39">
        <v>28.66</v>
      </c>
      <c r="P37" s="40"/>
      <c r="Q37" s="39">
        <v>0.11</v>
      </c>
    </row>
    <row r="38" spans="1:17">
      <c r="A38" s="157" t="s">
        <v>62</v>
      </c>
      <c r="B38" s="156"/>
      <c r="C38" s="156"/>
      <c r="D38" s="156"/>
      <c r="E38" s="156"/>
      <c r="F38" s="156"/>
      <c r="G38" s="156"/>
      <c r="H38" s="156"/>
      <c r="I38" s="156"/>
      <c r="J38" s="76">
        <v>6971</v>
      </c>
      <c r="K38" s="39">
        <v>546</v>
      </c>
      <c r="L38" s="39">
        <v>126</v>
      </c>
      <c r="M38" s="39">
        <v>4</v>
      </c>
      <c r="N38" s="40"/>
      <c r="O38" s="39">
        <v>39.549999999999997</v>
      </c>
      <c r="P38" s="40"/>
      <c r="Q38" s="39">
        <v>0.17</v>
      </c>
    </row>
    <row r="39" spans="1:17">
      <c r="A39" s="157" t="s">
        <v>63</v>
      </c>
      <c r="B39" s="156"/>
      <c r="C39" s="156"/>
      <c r="D39" s="156"/>
      <c r="E39" s="156"/>
      <c r="F39" s="156"/>
      <c r="G39" s="156"/>
      <c r="H39" s="156"/>
      <c r="I39" s="156"/>
      <c r="J39" s="74"/>
      <c r="K39" s="40"/>
      <c r="L39" s="40"/>
      <c r="M39" s="40"/>
      <c r="N39" s="40"/>
      <c r="O39" s="40"/>
      <c r="P39" s="40"/>
      <c r="Q39" s="40"/>
    </row>
    <row r="40" spans="1:17">
      <c r="A40" s="157" t="s">
        <v>135</v>
      </c>
      <c r="B40" s="156"/>
      <c r="C40" s="156"/>
      <c r="D40" s="156"/>
      <c r="E40" s="156"/>
      <c r="F40" s="156"/>
      <c r="G40" s="156"/>
      <c r="H40" s="156"/>
      <c r="I40" s="156"/>
      <c r="J40" s="76">
        <v>16</v>
      </c>
      <c r="K40" s="39">
        <v>16</v>
      </c>
      <c r="L40" s="40"/>
      <c r="M40" s="40"/>
      <c r="N40" s="40"/>
      <c r="O40" s="40"/>
      <c r="P40" s="40"/>
      <c r="Q40" s="40"/>
    </row>
    <row r="41" spans="1:17" ht="30" customHeight="1">
      <c r="A41" s="157" t="s">
        <v>134</v>
      </c>
      <c r="B41" s="156"/>
      <c r="C41" s="156"/>
      <c r="D41" s="156"/>
      <c r="E41" s="156"/>
      <c r="F41" s="156"/>
      <c r="G41" s="156"/>
      <c r="H41" s="156"/>
      <c r="I41" s="156"/>
      <c r="J41" s="76">
        <v>80</v>
      </c>
      <c r="K41" s="39">
        <v>59</v>
      </c>
      <c r="L41" s="39">
        <v>21</v>
      </c>
      <c r="M41" s="40"/>
      <c r="N41" s="40"/>
      <c r="O41" s="39">
        <v>4.2990000000000004</v>
      </c>
      <c r="P41" s="40"/>
      <c r="Q41" s="39">
        <v>2.75E-2</v>
      </c>
    </row>
    <row r="42" spans="1:17" ht="15" customHeight="1">
      <c r="A42" s="157" t="s">
        <v>133</v>
      </c>
      <c r="B42" s="156"/>
      <c r="C42" s="156"/>
      <c r="D42" s="156"/>
      <c r="E42" s="156"/>
      <c r="F42" s="156"/>
      <c r="G42" s="156"/>
      <c r="H42" s="156"/>
      <c r="I42" s="156"/>
      <c r="J42" s="76">
        <v>112</v>
      </c>
      <c r="K42" s="39">
        <v>91</v>
      </c>
      <c r="L42" s="39">
        <v>21</v>
      </c>
      <c r="M42" s="39">
        <v>1</v>
      </c>
      <c r="N42" s="40"/>
      <c r="O42" s="39">
        <v>6.5919999999999996</v>
      </c>
      <c r="P42" s="40"/>
      <c r="Q42" s="39">
        <v>2.8000000000000001E-2</v>
      </c>
    </row>
    <row r="43" spans="1:17">
      <c r="A43" s="157" t="s">
        <v>67</v>
      </c>
      <c r="B43" s="156"/>
      <c r="C43" s="156"/>
      <c r="D43" s="156"/>
      <c r="E43" s="156"/>
      <c r="F43" s="156"/>
      <c r="G43" s="156"/>
      <c r="H43" s="156"/>
      <c r="I43" s="156"/>
      <c r="J43" s="76">
        <v>704</v>
      </c>
      <c r="K43" s="40"/>
      <c r="L43" s="40"/>
      <c r="M43" s="40"/>
      <c r="N43" s="40"/>
      <c r="O43" s="40"/>
      <c r="P43" s="40"/>
      <c r="Q43" s="40"/>
    </row>
    <row r="44" spans="1:17">
      <c r="A44" s="157" t="s">
        <v>68</v>
      </c>
      <c r="B44" s="156"/>
      <c r="C44" s="156"/>
      <c r="D44" s="156"/>
      <c r="E44" s="156"/>
      <c r="F44" s="156"/>
      <c r="G44" s="156"/>
      <c r="H44" s="156"/>
      <c r="I44" s="156"/>
      <c r="J44" s="76">
        <v>388</v>
      </c>
      <c r="K44" s="40"/>
      <c r="L44" s="40"/>
      <c r="M44" s="40"/>
      <c r="N44" s="40"/>
      <c r="O44" s="40"/>
      <c r="P44" s="40"/>
      <c r="Q44" s="40"/>
    </row>
    <row r="45" spans="1:17">
      <c r="A45" s="155" t="s">
        <v>69</v>
      </c>
      <c r="B45" s="156"/>
      <c r="C45" s="156"/>
      <c r="D45" s="156"/>
      <c r="E45" s="156"/>
      <c r="F45" s="156"/>
      <c r="G45" s="156"/>
      <c r="H45" s="156"/>
      <c r="I45" s="156"/>
      <c r="J45" s="74"/>
      <c r="K45" s="40"/>
      <c r="L45" s="40"/>
      <c r="M45" s="40"/>
      <c r="N45" s="40"/>
      <c r="O45" s="40"/>
      <c r="P45" s="40"/>
      <c r="Q45" s="40"/>
    </row>
    <row r="46" spans="1:17" ht="30" customHeight="1">
      <c r="A46" s="157" t="s">
        <v>70</v>
      </c>
      <c r="B46" s="156"/>
      <c r="C46" s="156"/>
      <c r="D46" s="156"/>
      <c r="E46" s="156"/>
      <c r="F46" s="156"/>
      <c r="G46" s="156"/>
      <c r="H46" s="156"/>
      <c r="I46" s="156"/>
      <c r="J46" s="76">
        <v>8063</v>
      </c>
      <c r="K46" s="40"/>
      <c r="L46" s="40"/>
      <c r="M46" s="40"/>
      <c r="N46" s="40"/>
      <c r="O46" s="39">
        <v>39.549999999999997</v>
      </c>
      <c r="P46" s="40"/>
      <c r="Q46" s="39">
        <v>0.17</v>
      </c>
    </row>
    <row r="47" spans="1:17">
      <c r="A47" s="157" t="s">
        <v>71</v>
      </c>
      <c r="B47" s="156"/>
      <c r="C47" s="156"/>
      <c r="D47" s="156"/>
      <c r="E47" s="156"/>
      <c r="F47" s="156"/>
      <c r="G47" s="156"/>
      <c r="H47" s="156"/>
      <c r="I47" s="156"/>
      <c r="J47" s="76">
        <v>8063</v>
      </c>
      <c r="K47" s="40"/>
      <c r="L47" s="40"/>
      <c r="M47" s="40"/>
      <c r="N47" s="40"/>
      <c r="O47" s="39">
        <v>39.549999999999997</v>
      </c>
      <c r="P47" s="40"/>
      <c r="Q47" s="39">
        <v>0.17</v>
      </c>
    </row>
    <row r="48" spans="1:17">
      <c r="A48" s="157" t="s">
        <v>72</v>
      </c>
      <c r="B48" s="156"/>
      <c r="C48" s="156"/>
      <c r="D48" s="156"/>
      <c r="E48" s="156"/>
      <c r="F48" s="156"/>
      <c r="G48" s="156"/>
      <c r="H48" s="156"/>
      <c r="I48" s="156"/>
      <c r="J48" s="74"/>
      <c r="K48" s="40"/>
      <c r="L48" s="40"/>
      <c r="M48" s="40"/>
      <c r="N48" s="40"/>
      <c r="O48" s="40"/>
      <c r="P48" s="40"/>
      <c r="Q48" s="40"/>
    </row>
    <row r="49" spans="1:17">
      <c r="A49" s="157" t="s">
        <v>73</v>
      </c>
      <c r="B49" s="156"/>
      <c r="C49" s="156"/>
      <c r="D49" s="156"/>
      <c r="E49" s="156"/>
      <c r="F49" s="156"/>
      <c r="G49" s="156"/>
      <c r="H49" s="156"/>
      <c r="I49" s="156"/>
      <c r="J49" s="76">
        <v>6299</v>
      </c>
      <c r="K49" s="40"/>
      <c r="L49" s="40"/>
      <c r="M49" s="40"/>
      <c r="N49" s="40"/>
      <c r="O49" s="40"/>
      <c r="P49" s="40"/>
      <c r="Q49" s="40"/>
    </row>
    <row r="50" spans="1:17">
      <c r="A50" s="157" t="s">
        <v>74</v>
      </c>
      <c r="B50" s="156"/>
      <c r="C50" s="156"/>
      <c r="D50" s="156"/>
      <c r="E50" s="156"/>
      <c r="F50" s="156"/>
      <c r="G50" s="156"/>
      <c r="H50" s="156"/>
      <c r="I50" s="156"/>
      <c r="J50" s="76">
        <f>126-4</f>
        <v>122</v>
      </c>
      <c r="K50" s="40"/>
      <c r="L50" s="40"/>
      <c r="M50" s="40"/>
      <c r="N50" s="40"/>
      <c r="O50" s="40"/>
      <c r="P50" s="40"/>
      <c r="Q50" s="40"/>
    </row>
    <row r="51" spans="1:17">
      <c r="A51" s="157" t="s">
        <v>75</v>
      </c>
      <c r="B51" s="156"/>
      <c r="C51" s="156"/>
      <c r="D51" s="156"/>
      <c r="E51" s="156"/>
      <c r="F51" s="156"/>
      <c r="G51" s="156"/>
      <c r="H51" s="156"/>
      <c r="I51" s="156"/>
      <c r="J51" s="76">
        <v>550</v>
      </c>
      <c r="K51" s="40"/>
      <c r="L51" s="40"/>
      <c r="M51" s="40"/>
      <c r="N51" s="40"/>
      <c r="O51" s="40"/>
      <c r="P51" s="40"/>
      <c r="Q51" s="40"/>
    </row>
    <row r="52" spans="1:17">
      <c r="A52" s="157" t="s">
        <v>76</v>
      </c>
      <c r="B52" s="156"/>
      <c r="C52" s="156"/>
      <c r="D52" s="156"/>
      <c r="E52" s="156"/>
      <c r="F52" s="156"/>
      <c r="G52" s="156"/>
      <c r="H52" s="156"/>
      <c r="I52" s="156"/>
      <c r="J52" s="76">
        <v>704</v>
      </c>
      <c r="K52" s="40"/>
      <c r="L52" s="40"/>
      <c r="M52" s="40"/>
      <c r="N52" s="40"/>
      <c r="O52" s="40"/>
      <c r="P52" s="40"/>
      <c r="Q52" s="40"/>
    </row>
    <row r="53" spans="1:17">
      <c r="A53" s="157" t="s">
        <v>77</v>
      </c>
      <c r="B53" s="156"/>
      <c r="C53" s="156"/>
      <c r="D53" s="156"/>
      <c r="E53" s="156"/>
      <c r="F53" s="156"/>
      <c r="G53" s="156"/>
      <c r="H53" s="156"/>
      <c r="I53" s="156"/>
      <c r="J53" s="76">
        <v>388</v>
      </c>
      <c r="K53" s="40"/>
      <c r="L53" s="40"/>
      <c r="M53" s="40"/>
      <c r="N53" s="40"/>
      <c r="O53" s="40"/>
      <c r="P53" s="40"/>
      <c r="Q53" s="40"/>
    </row>
    <row r="54" spans="1:17">
      <c r="A54" s="155" t="s">
        <v>78</v>
      </c>
      <c r="B54" s="156"/>
      <c r="C54" s="156"/>
      <c r="D54" s="156"/>
      <c r="E54" s="156"/>
      <c r="F54" s="156"/>
      <c r="G54" s="156"/>
      <c r="H54" s="156"/>
      <c r="I54" s="156"/>
      <c r="J54" s="77">
        <v>8063</v>
      </c>
      <c r="K54" s="40"/>
      <c r="L54" s="40"/>
      <c r="M54" s="40"/>
      <c r="N54" s="40"/>
      <c r="O54" s="48">
        <v>39.549999999999997</v>
      </c>
      <c r="P54" s="40"/>
      <c r="Q54" s="48">
        <v>0.17</v>
      </c>
    </row>
  </sheetData>
  <mergeCells count="39">
    <mergeCell ref="A52:I52"/>
    <mergeCell ref="A53:I53"/>
    <mergeCell ref="A42:I42"/>
    <mergeCell ref="A43:I43"/>
    <mergeCell ref="A44:I44"/>
    <mergeCell ref="A45:I45"/>
    <mergeCell ref="A46:I46"/>
    <mergeCell ref="J13:K13"/>
    <mergeCell ref="E1:J1"/>
    <mergeCell ref="J14:K14"/>
    <mergeCell ref="A54:I54"/>
    <mergeCell ref="J11:K11"/>
    <mergeCell ref="J12:K12"/>
    <mergeCell ref="A48:I48"/>
    <mergeCell ref="A49:I49"/>
    <mergeCell ref="A50:I50"/>
    <mergeCell ref="A51:I51"/>
    <mergeCell ref="A47:I47"/>
    <mergeCell ref="A21:Q21"/>
    <mergeCell ref="A37:I37"/>
    <mergeCell ref="A38:I38"/>
    <mergeCell ref="A39:I39"/>
    <mergeCell ref="A40:I40"/>
    <mergeCell ref="A41:I41"/>
    <mergeCell ref="A17:A19"/>
    <mergeCell ref="C17:C19"/>
    <mergeCell ref="D17:D19"/>
    <mergeCell ref="E17:E19"/>
    <mergeCell ref="B17:B19"/>
    <mergeCell ref="F18:F19"/>
    <mergeCell ref="F17:I17"/>
    <mergeCell ref="G18:I18"/>
    <mergeCell ref="Q17:Q19"/>
    <mergeCell ref="J18:J19"/>
    <mergeCell ref="K18:M18"/>
    <mergeCell ref="J17:M17"/>
    <mergeCell ref="P17:P19"/>
    <mergeCell ref="O17:O19"/>
    <mergeCell ref="N17:N19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4"/>
  <sheetViews>
    <sheetView showGridLines="0" zoomScaleNormal="75" zoomScaleSheetLayoutView="75" workbookViewId="0">
      <selection activeCell="R54" sqref="R54"/>
    </sheetView>
  </sheetViews>
  <sheetFormatPr defaultColWidth="9.140625" defaultRowHeight="12.75" outlineLevelRow="2"/>
  <cols>
    <col min="1" max="1" width="3.28515625" style="30" customWidth="1"/>
    <col min="2" max="2" width="9.7109375" style="1" customWidth="1"/>
    <col min="3" max="3" width="34.28515625" style="28" customWidth="1"/>
    <col min="4" max="4" width="7.7109375" style="27" customWidth="1"/>
    <col min="5" max="5" width="16.42578125" style="29" customWidth="1"/>
    <col min="6" max="6" width="7.7109375" style="7" customWidth="1"/>
    <col min="7" max="9" width="6.7109375" style="7" customWidth="1"/>
    <col min="10" max="10" width="7.7109375" style="78" customWidth="1"/>
    <col min="11" max="17" width="6.7109375" style="7" customWidth="1"/>
    <col min="18" max="16384" width="9.140625" style="8"/>
  </cols>
  <sheetData>
    <row r="1" spans="1:18" outlineLevel="2">
      <c r="A1" s="6" t="s">
        <v>18</v>
      </c>
      <c r="B1" s="49"/>
      <c r="C1" s="50"/>
      <c r="D1" s="51"/>
      <c r="E1" s="152" t="s">
        <v>88</v>
      </c>
      <c r="F1" s="153"/>
      <c r="G1" s="153"/>
      <c r="H1" s="153"/>
      <c r="I1" s="153"/>
      <c r="J1" s="153"/>
      <c r="K1" s="52"/>
      <c r="L1" s="52"/>
      <c r="M1" s="6" t="s">
        <v>19</v>
      </c>
      <c r="N1" s="5"/>
      <c r="O1" s="5"/>
      <c r="P1" s="5"/>
      <c r="Q1"/>
      <c r="R1"/>
    </row>
    <row r="2" spans="1:18" outlineLevel="1">
      <c r="A2" s="53"/>
      <c r="B2" s="49"/>
      <c r="C2" s="50"/>
      <c r="D2" s="51"/>
      <c r="E2" s="54"/>
      <c r="F2" s="54"/>
      <c r="G2" s="13" t="s">
        <v>0</v>
      </c>
      <c r="H2" s="55"/>
      <c r="I2" s="56"/>
      <c r="J2" s="69"/>
      <c r="K2" s="52"/>
      <c r="L2" s="52"/>
      <c r="M2" s="10" t="s">
        <v>89</v>
      </c>
      <c r="N2" s="5"/>
      <c r="O2" s="5"/>
      <c r="P2" s="5"/>
      <c r="Q2"/>
      <c r="R2"/>
    </row>
    <row r="3" spans="1:18" outlineLevel="1">
      <c r="A3" s="53" t="s">
        <v>90</v>
      </c>
      <c r="B3" s="49"/>
      <c r="C3" s="50"/>
      <c r="D3" s="51"/>
      <c r="E3" s="52"/>
      <c r="F3" s="52"/>
      <c r="G3" s="52"/>
      <c r="H3" s="52"/>
      <c r="I3" s="52"/>
      <c r="J3" s="69"/>
      <c r="K3" s="52"/>
      <c r="L3" s="52"/>
      <c r="M3" s="10" t="s">
        <v>91</v>
      </c>
      <c r="N3" s="5"/>
      <c r="O3" s="5"/>
      <c r="P3" s="5"/>
      <c r="Q3"/>
      <c r="R3"/>
    </row>
    <row r="4" spans="1:18" outlineLevel="1">
      <c r="A4" s="10" t="s">
        <v>92</v>
      </c>
      <c r="B4" s="49"/>
      <c r="C4" s="50"/>
      <c r="D4" s="51"/>
      <c r="E4" s="52"/>
      <c r="F4" s="52"/>
      <c r="G4" s="15" t="s">
        <v>175</v>
      </c>
      <c r="H4" s="57"/>
      <c r="I4" s="52"/>
      <c r="J4" s="69"/>
      <c r="K4" s="52"/>
      <c r="L4" s="52"/>
      <c r="M4" s="11"/>
      <c r="N4" s="11"/>
      <c r="O4" s="58"/>
      <c r="P4" s="5"/>
      <c r="Q4"/>
      <c r="R4"/>
    </row>
    <row r="5" spans="1:18" outlineLevel="1">
      <c r="A5" s="59"/>
      <c r="B5" s="49"/>
      <c r="C5" s="51"/>
      <c r="D5" s="60"/>
      <c r="E5" s="52"/>
      <c r="F5" s="52"/>
      <c r="G5" s="59" t="s">
        <v>1</v>
      </c>
      <c r="H5" s="59"/>
      <c r="I5" s="59"/>
      <c r="J5" s="69"/>
      <c r="K5" s="52"/>
      <c r="L5" s="52"/>
      <c r="M5" s="10" t="s">
        <v>94</v>
      </c>
      <c r="N5" s="5"/>
      <c r="O5" s="5"/>
      <c r="P5" s="5"/>
      <c r="Q5" s="8"/>
      <c r="R5"/>
    </row>
    <row r="6" spans="1:18">
      <c r="A6" s="59"/>
      <c r="B6" s="49"/>
      <c r="C6" s="51"/>
      <c r="D6" s="60"/>
      <c r="E6" s="52"/>
      <c r="F6" s="52"/>
      <c r="G6" s="52"/>
      <c r="H6" s="52"/>
      <c r="I6" s="52"/>
      <c r="J6" s="69"/>
      <c r="K6" s="52"/>
      <c r="L6" s="52"/>
      <c r="M6" s="5"/>
      <c r="N6" s="5"/>
      <c r="O6" s="5"/>
      <c r="P6" s="5"/>
      <c r="Q6" s="8"/>
      <c r="R6"/>
    </row>
    <row r="7" spans="1:18">
      <c r="A7" s="4"/>
      <c r="B7" s="9"/>
      <c r="C7" s="16" t="s">
        <v>2</v>
      </c>
      <c r="D7" s="17" t="s">
        <v>174</v>
      </c>
      <c r="E7" s="18"/>
      <c r="F7" s="5"/>
      <c r="G7" s="5"/>
      <c r="H7" s="4"/>
      <c r="I7" s="5"/>
      <c r="J7" s="70"/>
      <c r="K7" s="11"/>
      <c r="L7" s="11"/>
      <c r="M7" s="5"/>
      <c r="N7" s="5"/>
      <c r="O7" s="5"/>
      <c r="P7" s="5"/>
      <c r="Q7" s="5"/>
      <c r="R7"/>
    </row>
    <row r="8" spans="1:18">
      <c r="A8" s="4"/>
      <c r="B8" s="9"/>
      <c r="C8" s="2"/>
      <c r="D8" s="3"/>
      <c r="E8" s="19"/>
      <c r="F8" s="12"/>
      <c r="G8" s="12"/>
      <c r="H8" s="13" t="s">
        <v>3</v>
      </c>
      <c r="I8" s="13"/>
      <c r="J8" s="71"/>
      <c r="K8" s="14"/>
      <c r="L8" s="5"/>
      <c r="M8" s="5"/>
      <c r="N8" s="5"/>
      <c r="O8" s="5"/>
      <c r="P8" s="5"/>
      <c r="Q8" s="5"/>
      <c r="R8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70"/>
      <c r="K9" s="5"/>
      <c r="L9" s="5"/>
      <c r="M9" s="5"/>
      <c r="N9" s="5"/>
      <c r="O9" s="5"/>
      <c r="P9" s="5"/>
      <c r="Q9" s="5"/>
      <c r="R9"/>
    </row>
    <row r="10" spans="1:18" ht="14.25">
      <c r="A10" s="4"/>
      <c r="B10" s="9"/>
      <c r="C10" s="2"/>
      <c r="D10" s="18" t="s">
        <v>173</v>
      </c>
      <c r="E10" s="4"/>
      <c r="F10" s="5"/>
      <c r="G10" s="5"/>
      <c r="H10" s="5"/>
      <c r="I10" s="18"/>
      <c r="J10" s="72"/>
      <c r="K10" s="5"/>
      <c r="L10" s="5"/>
      <c r="M10" s="5"/>
      <c r="N10" s="67"/>
      <c r="O10" s="64"/>
      <c r="P10" s="64"/>
      <c r="Q10" s="5"/>
      <c r="R10" s="22"/>
    </row>
    <row r="11" spans="1:18">
      <c r="A11" s="4"/>
      <c r="B11" s="9"/>
      <c r="C11" s="2"/>
      <c r="D11" s="18" t="s">
        <v>87</v>
      </c>
      <c r="E11" s="4"/>
      <c r="F11" s="5"/>
      <c r="G11" s="5"/>
      <c r="H11" s="5"/>
      <c r="I11" s="18"/>
      <c r="J11" s="150" t="s">
        <v>172</v>
      </c>
      <c r="K11" s="151"/>
      <c r="L11" s="10" t="s">
        <v>81</v>
      </c>
      <c r="M11" s="5"/>
      <c r="N11" s="62"/>
      <c r="O11" s="64"/>
      <c r="P11" s="68"/>
      <c r="Q11" s="5"/>
    </row>
    <row r="12" spans="1:18">
      <c r="A12" s="4"/>
      <c r="B12" s="9"/>
      <c r="C12" s="2"/>
      <c r="D12" s="18" t="s">
        <v>83</v>
      </c>
      <c r="E12" s="4"/>
      <c r="F12" s="5"/>
      <c r="G12" s="5"/>
      <c r="H12" s="5"/>
      <c r="I12" s="18"/>
      <c r="J12" s="150" t="s">
        <v>171</v>
      </c>
      <c r="K12" s="151"/>
      <c r="L12" s="10" t="s">
        <v>81</v>
      </c>
      <c r="M12" s="5"/>
      <c r="N12" s="62"/>
      <c r="O12" s="64"/>
      <c r="P12" s="64"/>
      <c r="Q12" s="5"/>
    </row>
    <row r="13" spans="1:18" outlineLevel="1">
      <c r="A13" s="4"/>
      <c r="B13" s="9"/>
      <c r="C13" s="2"/>
      <c r="D13" s="18" t="s">
        <v>84</v>
      </c>
      <c r="E13" s="4"/>
      <c r="F13" s="5"/>
      <c r="G13" s="5"/>
      <c r="H13" s="5"/>
      <c r="I13" s="18"/>
      <c r="J13" s="150" t="s">
        <v>170</v>
      </c>
      <c r="K13" s="151"/>
      <c r="L13" s="10" t="s">
        <v>86</v>
      </c>
      <c r="M13" s="5"/>
      <c r="N13" s="5"/>
      <c r="O13" s="5"/>
      <c r="P13" s="5"/>
      <c r="Q13" s="5"/>
    </row>
    <row r="14" spans="1:18">
      <c r="A14" s="59"/>
      <c r="B14" s="49"/>
      <c r="C14" s="50"/>
      <c r="D14" s="18" t="s">
        <v>96</v>
      </c>
      <c r="E14" s="59"/>
      <c r="F14" s="52"/>
      <c r="G14" s="52"/>
      <c r="H14" s="52"/>
      <c r="I14" s="61"/>
      <c r="J14" s="154">
        <f>J49/1000</f>
        <v>10.205</v>
      </c>
      <c r="K14" s="154"/>
      <c r="L14" s="53" t="s">
        <v>97</v>
      </c>
      <c r="M14" s="52"/>
      <c r="N14" s="62"/>
      <c r="O14" s="63"/>
      <c r="P14" s="68"/>
      <c r="Q14" s="65"/>
      <c r="R14"/>
    </row>
    <row r="15" spans="1:18">
      <c r="A15" s="59"/>
      <c r="B15" s="49"/>
      <c r="C15" s="34"/>
      <c r="D15" s="66" t="s">
        <v>98</v>
      </c>
      <c r="E15" s="18"/>
      <c r="F15" s="18"/>
      <c r="G15" s="18"/>
      <c r="H15" s="18"/>
      <c r="I15" s="18"/>
      <c r="J15" s="72"/>
      <c r="K15" s="18"/>
      <c r="L15" s="18"/>
      <c r="M15" s="52"/>
      <c r="N15" s="52"/>
      <c r="O15" s="52"/>
      <c r="P15" s="52"/>
      <c r="Q15"/>
      <c r="R15"/>
    </row>
    <row r="16" spans="1:18">
      <c r="A16" s="59"/>
      <c r="B16" s="49"/>
      <c r="C16" s="34"/>
      <c r="D16" s="66"/>
      <c r="E16" s="18"/>
      <c r="F16" s="18"/>
      <c r="G16" s="18"/>
      <c r="H16" s="18"/>
      <c r="I16" s="18"/>
      <c r="J16" s="72"/>
      <c r="K16" s="18"/>
      <c r="L16" s="18"/>
      <c r="M16" s="52"/>
      <c r="N16" s="52"/>
      <c r="O16" s="52"/>
      <c r="P16" s="52"/>
      <c r="Q16"/>
      <c r="R16"/>
    </row>
    <row r="17" spans="1:17" ht="18" customHeight="1">
      <c r="A17" s="159" t="s">
        <v>4</v>
      </c>
      <c r="B17" s="162" t="s">
        <v>11</v>
      </c>
      <c r="C17" s="159" t="s">
        <v>5</v>
      </c>
      <c r="D17" s="159" t="s">
        <v>6</v>
      </c>
      <c r="E17" s="159" t="s">
        <v>7</v>
      </c>
      <c r="F17" s="159" t="s">
        <v>20</v>
      </c>
      <c r="G17" s="160"/>
      <c r="H17" s="160"/>
      <c r="I17" s="160"/>
      <c r="J17" s="159" t="s">
        <v>21</v>
      </c>
      <c r="K17" s="160"/>
      <c r="L17" s="160"/>
      <c r="M17" s="160"/>
      <c r="N17" s="159" t="s">
        <v>13</v>
      </c>
      <c r="O17" s="159" t="s">
        <v>15</v>
      </c>
      <c r="P17" s="159" t="s">
        <v>14</v>
      </c>
      <c r="Q17" s="159" t="s">
        <v>16</v>
      </c>
    </row>
    <row r="18" spans="1:17" ht="15.75" customHeight="1">
      <c r="A18" s="160"/>
      <c r="B18" s="163"/>
      <c r="C18" s="161"/>
      <c r="D18" s="159"/>
      <c r="E18" s="160"/>
      <c r="F18" s="159" t="s">
        <v>8</v>
      </c>
      <c r="G18" s="159" t="s">
        <v>10</v>
      </c>
      <c r="H18" s="160"/>
      <c r="I18" s="160"/>
      <c r="J18" s="164" t="s">
        <v>8</v>
      </c>
      <c r="K18" s="159" t="s">
        <v>10</v>
      </c>
      <c r="L18" s="160"/>
      <c r="M18" s="160"/>
      <c r="N18" s="159"/>
      <c r="O18" s="159"/>
      <c r="P18" s="159"/>
      <c r="Q18" s="159"/>
    </row>
    <row r="19" spans="1:17" ht="15.75" customHeight="1">
      <c r="A19" s="160"/>
      <c r="B19" s="163"/>
      <c r="C19" s="161"/>
      <c r="D19" s="159"/>
      <c r="E19" s="160"/>
      <c r="F19" s="160"/>
      <c r="G19" s="31" t="s">
        <v>9</v>
      </c>
      <c r="H19" s="31" t="s">
        <v>17</v>
      </c>
      <c r="I19" s="31" t="s">
        <v>12</v>
      </c>
      <c r="J19" s="165"/>
      <c r="K19" s="31" t="s">
        <v>9</v>
      </c>
      <c r="L19" s="31" t="s">
        <v>17</v>
      </c>
      <c r="M19" s="31" t="s">
        <v>12</v>
      </c>
      <c r="N19" s="159"/>
      <c r="O19" s="159"/>
      <c r="P19" s="159"/>
      <c r="Q19" s="159"/>
    </row>
    <row r="20" spans="1:17">
      <c r="A20" s="26">
        <v>1</v>
      </c>
      <c r="B20" s="33">
        <v>2</v>
      </c>
      <c r="C20" s="31">
        <v>3</v>
      </c>
      <c r="D20" s="31">
        <v>4</v>
      </c>
      <c r="E20" s="26">
        <v>5</v>
      </c>
      <c r="F20" s="32">
        <v>6</v>
      </c>
      <c r="G20" s="32">
        <v>7</v>
      </c>
      <c r="H20" s="32">
        <v>8</v>
      </c>
      <c r="I20" s="32">
        <v>9</v>
      </c>
      <c r="J20" s="73">
        <v>10</v>
      </c>
      <c r="K20" s="32">
        <v>11</v>
      </c>
      <c r="L20" s="32">
        <v>12</v>
      </c>
      <c r="M20" s="32">
        <v>13</v>
      </c>
      <c r="N20" s="32">
        <v>14</v>
      </c>
      <c r="O20" s="32">
        <v>15</v>
      </c>
      <c r="P20" s="32">
        <v>16</v>
      </c>
      <c r="Q20" s="32">
        <v>17</v>
      </c>
    </row>
    <row r="21" spans="1:17" ht="19.899999999999999" customHeight="1">
      <c r="A21" s="158" t="s">
        <v>169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</row>
    <row r="22" spans="1:17" ht="48">
      <c r="A22" s="26">
        <v>1</v>
      </c>
      <c r="B22" s="35" t="s">
        <v>168</v>
      </c>
      <c r="C22" s="47" t="s">
        <v>167</v>
      </c>
      <c r="D22" s="37" t="s">
        <v>25</v>
      </c>
      <c r="E22" s="38">
        <v>0.02</v>
      </c>
      <c r="F22" s="39">
        <v>7311.57</v>
      </c>
      <c r="G22" s="39">
        <v>502.3</v>
      </c>
      <c r="H22" s="39">
        <v>79.16</v>
      </c>
      <c r="I22" s="39">
        <v>2.73</v>
      </c>
      <c r="J22" s="74">
        <v>146</v>
      </c>
      <c r="K22" s="40">
        <v>10</v>
      </c>
      <c r="L22" s="40">
        <v>2</v>
      </c>
      <c r="M22" s="40"/>
      <c r="N22" s="40">
        <v>37.07</v>
      </c>
      <c r="O22" s="40">
        <v>0.74</v>
      </c>
      <c r="P22" s="40">
        <v>0.15</v>
      </c>
      <c r="Q22" s="40"/>
    </row>
    <row r="23" spans="1:17" ht="24">
      <c r="A23" s="26">
        <v>2</v>
      </c>
      <c r="B23" s="35" t="s">
        <v>28</v>
      </c>
      <c r="C23" s="47" t="s">
        <v>29</v>
      </c>
      <c r="D23" s="37" t="s">
        <v>30</v>
      </c>
      <c r="E23" s="41">
        <v>0.4</v>
      </c>
      <c r="F23" s="39">
        <v>17.02</v>
      </c>
      <c r="G23" s="40"/>
      <c r="H23" s="40"/>
      <c r="I23" s="40"/>
      <c r="J23" s="74">
        <v>7</v>
      </c>
      <c r="K23" s="40"/>
      <c r="L23" s="40"/>
      <c r="M23" s="40"/>
      <c r="N23" s="40"/>
      <c r="O23" s="40"/>
      <c r="P23" s="40"/>
      <c r="Q23" s="40"/>
    </row>
    <row r="24" spans="1:17" ht="48">
      <c r="A24" s="26">
        <v>3</v>
      </c>
      <c r="B24" s="35" t="s">
        <v>122</v>
      </c>
      <c r="C24" s="47" t="s">
        <v>121</v>
      </c>
      <c r="D24" s="37" t="s">
        <v>33</v>
      </c>
      <c r="E24" s="41">
        <v>2</v>
      </c>
      <c r="F24" s="39">
        <v>1266.3699999999999</v>
      </c>
      <c r="G24" s="39">
        <v>5.43</v>
      </c>
      <c r="H24" s="39">
        <v>1.0900000000000001</v>
      </c>
      <c r="I24" s="40"/>
      <c r="J24" s="74">
        <v>2533</v>
      </c>
      <c r="K24" s="40">
        <v>11</v>
      </c>
      <c r="L24" s="40">
        <v>2</v>
      </c>
      <c r="M24" s="40"/>
      <c r="N24" s="40">
        <v>0.41</v>
      </c>
      <c r="O24" s="40">
        <v>0.82</v>
      </c>
      <c r="P24" s="40"/>
      <c r="Q24" s="40"/>
    </row>
    <row r="25" spans="1:17" ht="24">
      <c r="A25" s="26">
        <v>4</v>
      </c>
      <c r="B25" s="35" t="s">
        <v>120</v>
      </c>
      <c r="C25" s="47" t="s">
        <v>119</v>
      </c>
      <c r="D25" s="37" t="s">
        <v>36</v>
      </c>
      <c r="E25" s="41">
        <v>4</v>
      </c>
      <c r="F25" s="39">
        <v>278.39</v>
      </c>
      <c r="G25" s="39">
        <v>37.19</v>
      </c>
      <c r="H25" s="39">
        <v>11.67</v>
      </c>
      <c r="I25" s="39">
        <v>0.36</v>
      </c>
      <c r="J25" s="74">
        <v>1114</v>
      </c>
      <c r="K25" s="40">
        <v>149</v>
      </c>
      <c r="L25" s="40">
        <v>47</v>
      </c>
      <c r="M25" s="40">
        <v>1</v>
      </c>
      <c r="N25" s="40">
        <v>2.91</v>
      </c>
      <c r="O25" s="40">
        <v>11.64</v>
      </c>
      <c r="P25" s="40">
        <v>0.02</v>
      </c>
      <c r="Q25" s="40">
        <v>0.08</v>
      </c>
    </row>
    <row r="26" spans="1:17" ht="36">
      <c r="A26" s="26">
        <v>5</v>
      </c>
      <c r="B26" s="35" t="s">
        <v>145</v>
      </c>
      <c r="C26" s="47" t="s">
        <v>144</v>
      </c>
      <c r="D26" s="37" t="s">
        <v>39</v>
      </c>
      <c r="E26" s="41">
        <v>4</v>
      </c>
      <c r="F26" s="39">
        <v>535.5</v>
      </c>
      <c r="G26" s="40"/>
      <c r="H26" s="40"/>
      <c r="I26" s="40"/>
      <c r="J26" s="74">
        <v>2142</v>
      </c>
      <c r="K26" s="40"/>
      <c r="L26" s="40"/>
      <c r="M26" s="40"/>
      <c r="N26" s="40"/>
      <c r="O26" s="40"/>
      <c r="P26" s="40"/>
      <c r="Q26" s="40"/>
    </row>
    <row r="27" spans="1:17" ht="24">
      <c r="A27" s="26">
        <v>6</v>
      </c>
      <c r="B27" s="35" t="s">
        <v>116</v>
      </c>
      <c r="C27" s="47" t="s">
        <v>115</v>
      </c>
      <c r="D27" s="37" t="s">
        <v>39</v>
      </c>
      <c r="E27" s="41">
        <v>2</v>
      </c>
      <c r="F27" s="39">
        <v>25.14</v>
      </c>
      <c r="G27" s="40"/>
      <c r="H27" s="40"/>
      <c r="I27" s="40"/>
      <c r="J27" s="74">
        <v>50</v>
      </c>
      <c r="K27" s="40"/>
      <c r="L27" s="40"/>
      <c r="M27" s="40"/>
      <c r="N27" s="40"/>
      <c r="O27" s="40"/>
      <c r="P27" s="40"/>
      <c r="Q27" s="40"/>
    </row>
    <row r="28" spans="1:17" ht="36">
      <c r="A28" s="26">
        <v>7</v>
      </c>
      <c r="B28" s="35" t="s">
        <v>143</v>
      </c>
      <c r="C28" s="47" t="s">
        <v>166</v>
      </c>
      <c r="D28" s="37" t="s">
        <v>25</v>
      </c>
      <c r="E28" s="38">
        <v>4.0000000000000001E-3</v>
      </c>
      <c r="F28" s="39">
        <v>18284.57</v>
      </c>
      <c r="G28" s="39">
        <v>991.07</v>
      </c>
      <c r="H28" s="39">
        <v>303.05</v>
      </c>
      <c r="I28" s="39">
        <v>8.92</v>
      </c>
      <c r="J28" s="74">
        <v>73</v>
      </c>
      <c r="K28" s="40">
        <v>4</v>
      </c>
      <c r="L28" s="40">
        <v>1</v>
      </c>
      <c r="M28" s="40"/>
      <c r="N28" s="40">
        <v>76.59</v>
      </c>
      <c r="O28" s="40">
        <v>0.31</v>
      </c>
      <c r="P28" s="40">
        <v>0.49</v>
      </c>
      <c r="Q28" s="40"/>
    </row>
    <row r="29" spans="1:17" ht="36">
      <c r="A29" s="26">
        <v>8</v>
      </c>
      <c r="B29" s="35" t="s">
        <v>141</v>
      </c>
      <c r="C29" s="47" t="s">
        <v>165</v>
      </c>
      <c r="D29" s="37" t="s">
        <v>25</v>
      </c>
      <c r="E29" s="38">
        <v>4.0000000000000001E-3</v>
      </c>
      <c r="F29" s="39">
        <v>10345.120000000001</v>
      </c>
      <c r="G29" s="39">
        <v>645.39</v>
      </c>
      <c r="H29" s="39">
        <v>142.18</v>
      </c>
      <c r="I29" s="39">
        <v>3.82</v>
      </c>
      <c r="J29" s="74">
        <v>41</v>
      </c>
      <c r="K29" s="40">
        <v>3</v>
      </c>
      <c r="L29" s="40">
        <v>1</v>
      </c>
      <c r="M29" s="40"/>
      <c r="N29" s="40">
        <v>47.63</v>
      </c>
      <c r="O29" s="40">
        <v>0.19</v>
      </c>
      <c r="P29" s="40">
        <v>0.21</v>
      </c>
      <c r="Q29" s="40"/>
    </row>
    <row r="30" spans="1:17" ht="24">
      <c r="A30" s="26">
        <v>9</v>
      </c>
      <c r="B30" s="35" t="s">
        <v>44</v>
      </c>
      <c r="C30" s="47" t="s">
        <v>45</v>
      </c>
      <c r="D30" s="37" t="s">
        <v>46</v>
      </c>
      <c r="E30" s="41">
        <v>2</v>
      </c>
      <c r="F30" s="39">
        <v>244.31</v>
      </c>
      <c r="G30" s="39">
        <v>3.07</v>
      </c>
      <c r="H30" s="40"/>
      <c r="I30" s="40"/>
      <c r="J30" s="74">
        <v>489</v>
      </c>
      <c r="K30" s="40">
        <v>6</v>
      </c>
      <c r="L30" s="40"/>
      <c r="M30" s="40"/>
      <c r="N30" s="40">
        <v>0.22</v>
      </c>
      <c r="O30" s="40">
        <v>0.44</v>
      </c>
      <c r="P30" s="40"/>
      <c r="Q30" s="40"/>
    </row>
    <row r="31" spans="1:17" ht="36">
      <c r="A31" s="26">
        <v>10</v>
      </c>
      <c r="B31" s="35" t="s">
        <v>164</v>
      </c>
      <c r="C31" s="47" t="s">
        <v>163</v>
      </c>
      <c r="D31" s="37" t="s">
        <v>49</v>
      </c>
      <c r="E31" s="38">
        <v>0.2</v>
      </c>
      <c r="F31" s="39">
        <v>179.74</v>
      </c>
      <c r="G31" s="39">
        <v>108.39</v>
      </c>
      <c r="H31" s="39">
        <v>62.45</v>
      </c>
      <c r="I31" s="39">
        <v>0.55000000000000004</v>
      </c>
      <c r="J31" s="74">
        <v>36</v>
      </c>
      <c r="K31" s="40">
        <v>22</v>
      </c>
      <c r="L31" s="40">
        <v>12</v>
      </c>
      <c r="M31" s="40"/>
      <c r="N31" s="40">
        <v>8.18</v>
      </c>
      <c r="O31" s="40">
        <v>1.64</v>
      </c>
      <c r="P31" s="40">
        <v>0.03</v>
      </c>
      <c r="Q31" s="40">
        <v>0.01</v>
      </c>
    </row>
    <row r="32" spans="1:17" ht="33.75" outlineLevel="1">
      <c r="A32" s="42" t="s">
        <v>50</v>
      </c>
      <c r="B32" s="43" t="s">
        <v>162</v>
      </c>
      <c r="C32" s="44" t="s">
        <v>161</v>
      </c>
      <c r="D32" s="42" t="s">
        <v>39</v>
      </c>
      <c r="E32" s="45" t="s">
        <v>160</v>
      </c>
      <c r="F32" s="46">
        <v>602.76</v>
      </c>
      <c r="G32" s="40"/>
      <c r="H32" s="40"/>
      <c r="I32" s="40"/>
      <c r="J32" s="75">
        <v>1205.52</v>
      </c>
      <c r="K32" s="40"/>
      <c r="L32" s="40"/>
      <c r="M32" s="40"/>
      <c r="N32" s="40"/>
      <c r="O32" s="40"/>
      <c r="P32" s="40"/>
      <c r="Q32" s="40"/>
    </row>
    <row r="33" spans="1:17" ht="24">
      <c r="A33" s="26">
        <v>11</v>
      </c>
      <c r="B33" s="35" t="s">
        <v>159</v>
      </c>
      <c r="C33" s="47" t="s">
        <v>158</v>
      </c>
      <c r="D33" s="37" t="s">
        <v>39</v>
      </c>
      <c r="E33" s="41">
        <v>2</v>
      </c>
      <c r="F33" s="39">
        <v>361.43</v>
      </c>
      <c r="G33" s="40"/>
      <c r="H33" s="40"/>
      <c r="I33" s="40"/>
      <c r="J33" s="74">
        <v>723</v>
      </c>
      <c r="K33" s="40"/>
      <c r="L33" s="40"/>
      <c r="M33" s="40"/>
      <c r="N33" s="40"/>
      <c r="O33" s="40"/>
      <c r="P33" s="40"/>
      <c r="Q33" s="40"/>
    </row>
    <row r="34" spans="1:17" ht="36">
      <c r="A34" s="26">
        <v>12</v>
      </c>
      <c r="B34" s="35" t="s">
        <v>157</v>
      </c>
      <c r="C34" s="47" t="s">
        <v>156</v>
      </c>
      <c r="D34" s="37" t="s">
        <v>39</v>
      </c>
      <c r="E34" s="41">
        <v>2</v>
      </c>
      <c r="F34" s="39">
        <v>161.5</v>
      </c>
      <c r="G34" s="40"/>
      <c r="H34" s="40"/>
      <c r="I34" s="40"/>
      <c r="J34" s="74">
        <v>323</v>
      </c>
      <c r="K34" s="40"/>
      <c r="L34" s="40"/>
      <c r="M34" s="40"/>
      <c r="N34" s="40"/>
      <c r="O34" s="40"/>
      <c r="P34" s="40"/>
      <c r="Q34" s="40"/>
    </row>
    <row r="35" spans="1:17" ht="48">
      <c r="A35" s="26">
        <v>13</v>
      </c>
      <c r="B35" s="35" t="s">
        <v>106</v>
      </c>
      <c r="C35" s="47" t="s">
        <v>105</v>
      </c>
      <c r="D35" s="37" t="s">
        <v>25</v>
      </c>
      <c r="E35" s="38">
        <v>0.02</v>
      </c>
      <c r="F35" s="39">
        <v>118.06</v>
      </c>
      <c r="G35" s="39">
        <v>82.16</v>
      </c>
      <c r="H35" s="39">
        <v>15.29</v>
      </c>
      <c r="I35" s="40"/>
      <c r="J35" s="74">
        <v>2</v>
      </c>
      <c r="K35" s="40">
        <v>2</v>
      </c>
      <c r="L35" s="40"/>
      <c r="M35" s="40"/>
      <c r="N35" s="40">
        <v>5.01</v>
      </c>
      <c r="O35" s="40">
        <v>0.1</v>
      </c>
      <c r="P35" s="40"/>
      <c r="Q35" s="40"/>
    </row>
    <row r="36" spans="1:17" ht="36">
      <c r="A36" s="26">
        <v>14</v>
      </c>
      <c r="B36" s="35" t="s">
        <v>137</v>
      </c>
      <c r="C36" s="47" t="s">
        <v>136</v>
      </c>
      <c r="D36" s="37" t="s">
        <v>60</v>
      </c>
      <c r="E36" s="41">
        <v>4</v>
      </c>
      <c r="F36" s="39">
        <v>815.11</v>
      </c>
      <c r="G36" s="39">
        <v>101.08</v>
      </c>
      <c r="H36" s="39">
        <v>14.56</v>
      </c>
      <c r="I36" s="39">
        <v>0.36</v>
      </c>
      <c r="J36" s="74">
        <v>3260</v>
      </c>
      <c r="K36" s="40">
        <v>404</v>
      </c>
      <c r="L36" s="40">
        <v>58</v>
      </c>
      <c r="M36" s="40">
        <v>1</v>
      </c>
      <c r="N36" s="40">
        <v>7.46</v>
      </c>
      <c r="O36" s="40">
        <v>29.84</v>
      </c>
      <c r="P36" s="40">
        <v>0.02</v>
      </c>
      <c r="Q36" s="40">
        <v>0.08</v>
      </c>
    </row>
    <row r="37" spans="1:17">
      <c r="A37" s="157" t="s">
        <v>61</v>
      </c>
      <c r="B37" s="156"/>
      <c r="C37" s="156"/>
      <c r="D37" s="156"/>
      <c r="E37" s="156"/>
      <c r="F37" s="156"/>
      <c r="G37" s="156"/>
      <c r="H37" s="156"/>
      <c r="I37" s="156"/>
      <c r="J37" s="76">
        <v>10939</v>
      </c>
      <c r="K37" s="39">
        <v>611</v>
      </c>
      <c r="L37" s="39">
        <v>123</v>
      </c>
      <c r="M37" s="39">
        <v>2</v>
      </c>
      <c r="N37" s="40"/>
      <c r="O37" s="39">
        <v>45.72</v>
      </c>
      <c r="P37" s="40"/>
      <c r="Q37" s="39">
        <v>0.17</v>
      </c>
    </row>
    <row r="38" spans="1:17">
      <c r="A38" s="157" t="s">
        <v>62</v>
      </c>
      <c r="B38" s="156"/>
      <c r="C38" s="156"/>
      <c r="D38" s="156"/>
      <c r="E38" s="156"/>
      <c r="F38" s="156"/>
      <c r="G38" s="156"/>
      <c r="H38" s="156"/>
      <c r="I38" s="156"/>
      <c r="J38" s="76">
        <v>11270</v>
      </c>
      <c r="K38" s="39">
        <v>880</v>
      </c>
      <c r="L38" s="39">
        <v>185</v>
      </c>
      <c r="M38" s="39">
        <v>4</v>
      </c>
      <c r="N38" s="40"/>
      <c r="O38" s="39">
        <v>63.1</v>
      </c>
      <c r="P38" s="40"/>
      <c r="Q38" s="39">
        <v>0.25</v>
      </c>
    </row>
    <row r="39" spans="1:17">
      <c r="A39" s="157" t="s">
        <v>63</v>
      </c>
      <c r="B39" s="156"/>
      <c r="C39" s="156"/>
      <c r="D39" s="156"/>
      <c r="E39" s="156"/>
      <c r="F39" s="156"/>
      <c r="G39" s="156"/>
      <c r="H39" s="156"/>
      <c r="I39" s="156"/>
      <c r="J39" s="74"/>
      <c r="K39" s="40"/>
      <c r="L39" s="40"/>
      <c r="M39" s="40"/>
      <c r="N39" s="40"/>
      <c r="O39" s="40"/>
      <c r="P39" s="40"/>
      <c r="Q39" s="40"/>
    </row>
    <row r="40" spans="1:17">
      <c r="A40" s="157" t="s">
        <v>135</v>
      </c>
      <c r="B40" s="156"/>
      <c r="C40" s="156"/>
      <c r="D40" s="156"/>
      <c r="E40" s="156"/>
      <c r="F40" s="156"/>
      <c r="G40" s="156"/>
      <c r="H40" s="156"/>
      <c r="I40" s="156"/>
      <c r="J40" s="76">
        <v>26</v>
      </c>
      <c r="K40" s="39">
        <v>26</v>
      </c>
      <c r="L40" s="40"/>
      <c r="M40" s="40"/>
      <c r="N40" s="40"/>
      <c r="O40" s="40"/>
      <c r="P40" s="40"/>
      <c r="Q40" s="40"/>
    </row>
    <row r="41" spans="1:17" ht="30" customHeight="1">
      <c r="A41" s="157" t="s">
        <v>134</v>
      </c>
      <c r="B41" s="156"/>
      <c r="C41" s="156"/>
      <c r="D41" s="156"/>
      <c r="E41" s="156"/>
      <c r="F41" s="156"/>
      <c r="G41" s="156"/>
      <c r="H41" s="156"/>
      <c r="I41" s="156"/>
      <c r="J41" s="76">
        <v>127</v>
      </c>
      <c r="K41" s="39">
        <v>96</v>
      </c>
      <c r="L41" s="39">
        <v>31</v>
      </c>
      <c r="M41" s="40"/>
      <c r="N41" s="40"/>
      <c r="O41" s="39">
        <v>6.8579999999999997</v>
      </c>
      <c r="P41" s="40"/>
      <c r="Q41" s="39">
        <v>4.2500000000000003E-2</v>
      </c>
    </row>
    <row r="42" spans="1:17" ht="15" customHeight="1">
      <c r="A42" s="157" t="s">
        <v>133</v>
      </c>
      <c r="B42" s="156"/>
      <c r="C42" s="156"/>
      <c r="D42" s="156"/>
      <c r="E42" s="156"/>
      <c r="F42" s="156"/>
      <c r="G42" s="156"/>
      <c r="H42" s="156"/>
      <c r="I42" s="156"/>
      <c r="J42" s="76">
        <v>178</v>
      </c>
      <c r="K42" s="39">
        <v>147</v>
      </c>
      <c r="L42" s="39">
        <v>31</v>
      </c>
      <c r="M42" s="39">
        <v>1</v>
      </c>
      <c r="N42" s="40"/>
      <c r="O42" s="39">
        <v>10.516</v>
      </c>
      <c r="P42" s="40"/>
      <c r="Q42" s="39">
        <v>4.2000000000000003E-2</v>
      </c>
    </row>
    <row r="43" spans="1:17">
      <c r="A43" s="157" t="s">
        <v>67</v>
      </c>
      <c r="B43" s="156"/>
      <c r="C43" s="156"/>
      <c r="D43" s="156"/>
      <c r="E43" s="156"/>
      <c r="F43" s="156"/>
      <c r="G43" s="156"/>
      <c r="H43" s="156"/>
      <c r="I43" s="156"/>
      <c r="J43" s="76">
        <v>1132</v>
      </c>
      <c r="K43" s="40"/>
      <c r="L43" s="40"/>
      <c r="M43" s="40"/>
      <c r="N43" s="40"/>
      <c r="O43" s="40"/>
      <c r="P43" s="40"/>
      <c r="Q43" s="40"/>
    </row>
    <row r="44" spans="1:17">
      <c r="A44" s="157" t="s">
        <v>68</v>
      </c>
      <c r="B44" s="156"/>
      <c r="C44" s="156"/>
      <c r="D44" s="156"/>
      <c r="E44" s="156"/>
      <c r="F44" s="156"/>
      <c r="G44" s="156"/>
      <c r="H44" s="156"/>
      <c r="I44" s="156"/>
      <c r="J44" s="76">
        <v>624</v>
      </c>
      <c r="K44" s="40"/>
      <c r="L44" s="40"/>
      <c r="M44" s="40"/>
      <c r="N44" s="40"/>
      <c r="O44" s="40"/>
      <c r="P44" s="40"/>
      <c r="Q44" s="40"/>
    </row>
    <row r="45" spans="1:17">
      <c r="A45" s="155" t="s">
        <v>69</v>
      </c>
      <c r="B45" s="156"/>
      <c r="C45" s="156"/>
      <c r="D45" s="156"/>
      <c r="E45" s="156"/>
      <c r="F45" s="156"/>
      <c r="G45" s="156"/>
      <c r="H45" s="156"/>
      <c r="I45" s="156"/>
      <c r="J45" s="74"/>
      <c r="K45" s="40"/>
      <c r="L45" s="40"/>
      <c r="M45" s="40"/>
      <c r="N45" s="40"/>
      <c r="O45" s="40"/>
      <c r="P45" s="40"/>
      <c r="Q45" s="40"/>
    </row>
    <row r="46" spans="1:17" ht="30" customHeight="1">
      <c r="A46" s="157" t="s">
        <v>70</v>
      </c>
      <c r="B46" s="156"/>
      <c r="C46" s="156"/>
      <c r="D46" s="156"/>
      <c r="E46" s="156"/>
      <c r="F46" s="156"/>
      <c r="G46" s="156"/>
      <c r="H46" s="156"/>
      <c r="I46" s="156"/>
      <c r="J46" s="76">
        <v>13026</v>
      </c>
      <c r="K46" s="40"/>
      <c r="L46" s="40"/>
      <c r="M46" s="40"/>
      <c r="N46" s="40"/>
      <c r="O46" s="39">
        <v>63.1</v>
      </c>
      <c r="P46" s="40"/>
      <c r="Q46" s="39">
        <v>0.25</v>
      </c>
    </row>
    <row r="47" spans="1:17">
      <c r="A47" s="157" t="s">
        <v>71</v>
      </c>
      <c r="B47" s="156"/>
      <c r="C47" s="156"/>
      <c r="D47" s="156"/>
      <c r="E47" s="156"/>
      <c r="F47" s="156"/>
      <c r="G47" s="156"/>
      <c r="H47" s="156"/>
      <c r="I47" s="156"/>
      <c r="J47" s="76">
        <v>13026</v>
      </c>
      <c r="K47" s="40"/>
      <c r="L47" s="40"/>
      <c r="M47" s="40"/>
      <c r="N47" s="40"/>
      <c r="O47" s="39">
        <v>63.1</v>
      </c>
      <c r="P47" s="40"/>
      <c r="Q47" s="39">
        <v>0.25</v>
      </c>
    </row>
    <row r="48" spans="1:17">
      <c r="A48" s="157" t="s">
        <v>72</v>
      </c>
      <c r="B48" s="156"/>
      <c r="C48" s="156"/>
      <c r="D48" s="156"/>
      <c r="E48" s="156"/>
      <c r="F48" s="156"/>
      <c r="G48" s="156"/>
      <c r="H48" s="156"/>
      <c r="I48" s="156"/>
      <c r="J48" s="74"/>
      <c r="K48" s="40"/>
      <c r="L48" s="40"/>
      <c r="M48" s="40"/>
      <c r="N48" s="40"/>
      <c r="O48" s="40"/>
      <c r="P48" s="40"/>
      <c r="Q48" s="40"/>
    </row>
    <row r="49" spans="1:17">
      <c r="A49" s="157" t="s">
        <v>73</v>
      </c>
      <c r="B49" s="156"/>
      <c r="C49" s="156"/>
      <c r="D49" s="156"/>
      <c r="E49" s="156"/>
      <c r="F49" s="156"/>
      <c r="G49" s="156"/>
      <c r="H49" s="156"/>
      <c r="I49" s="156"/>
      <c r="J49" s="76">
        <v>10205</v>
      </c>
      <c r="K49" s="40"/>
      <c r="L49" s="40"/>
      <c r="M49" s="40"/>
      <c r="N49" s="40"/>
      <c r="O49" s="40"/>
      <c r="P49" s="40"/>
      <c r="Q49" s="40"/>
    </row>
    <row r="50" spans="1:17">
      <c r="A50" s="157" t="s">
        <v>74</v>
      </c>
      <c r="B50" s="156"/>
      <c r="C50" s="156"/>
      <c r="D50" s="156"/>
      <c r="E50" s="156"/>
      <c r="F50" s="156"/>
      <c r="G50" s="156"/>
      <c r="H50" s="156"/>
      <c r="I50" s="156"/>
      <c r="J50" s="76">
        <v>185</v>
      </c>
      <c r="K50" s="40"/>
      <c r="L50" s="40"/>
      <c r="M50" s="40"/>
      <c r="N50" s="40"/>
      <c r="O50" s="40"/>
      <c r="P50" s="40"/>
      <c r="Q50" s="40"/>
    </row>
    <row r="51" spans="1:17">
      <c r="A51" s="157" t="s">
        <v>75</v>
      </c>
      <c r="B51" s="156"/>
      <c r="C51" s="156"/>
      <c r="D51" s="156"/>
      <c r="E51" s="156"/>
      <c r="F51" s="156"/>
      <c r="G51" s="156"/>
      <c r="H51" s="156"/>
      <c r="I51" s="156"/>
      <c r="J51" s="76">
        <v>884</v>
      </c>
      <c r="K51" s="40"/>
      <c r="L51" s="40"/>
      <c r="M51" s="40"/>
      <c r="N51" s="40"/>
      <c r="O51" s="40"/>
      <c r="P51" s="40"/>
      <c r="Q51" s="40"/>
    </row>
    <row r="52" spans="1:17">
      <c r="A52" s="157" t="s">
        <v>76</v>
      </c>
      <c r="B52" s="156"/>
      <c r="C52" s="156"/>
      <c r="D52" s="156"/>
      <c r="E52" s="156"/>
      <c r="F52" s="156"/>
      <c r="G52" s="156"/>
      <c r="H52" s="156"/>
      <c r="I52" s="156"/>
      <c r="J52" s="76">
        <v>1132</v>
      </c>
      <c r="K52" s="40"/>
      <c r="L52" s="40"/>
      <c r="M52" s="40"/>
      <c r="N52" s="40"/>
      <c r="O52" s="40"/>
      <c r="P52" s="40"/>
      <c r="Q52" s="40"/>
    </row>
    <row r="53" spans="1:17">
      <c r="A53" s="157" t="s">
        <v>77</v>
      </c>
      <c r="B53" s="156"/>
      <c r="C53" s="156"/>
      <c r="D53" s="156"/>
      <c r="E53" s="156"/>
      <c r="F53" s="156"/>
      <c r="G53" s="156"/>
      <c r="H53" s="156"/>
      <c r="I53" s="156"/>
      <c r="J53" s="76">
        <v>624</v>
      </c>
      <c r="K53" s="40"/>
      <c r="L53" s="40"/>
      <c r="M53" s="40"/>
      <c r="N53" s="40"/>
      <c r="O53" s="40"/>
      <c r="P53" s="40"/>
      <c r="Q53" s="40"/>
    </row>
    <row r="54" spans="1:17">
      <c r="A54" s="155" t="s">
        <v>78</v>
      </c>
      <c r="B54" s="156"/>
      <c r="C54" s="156"/>
      <c r="D54" s="156"/>
      <c r="E54" s="156"/>
      <c r="F54" s="156"/>
      <c r="G54" s="156"/>
      <c r="H54" s="156"/>
      <c r="I54" s="156"/>
      <c r="J54" s="77">
        <v>13026</v>
      </c>
      <c r="K54" s="40"/>
      <c r="L54" s="40"/>
      <c r="M54" s="40"/>
      <c r="N54" s="40"/>
      <c r="O54" s="48">
        <v>63.1</v>
      </c>
      <c r="P54" s="40"/>
      <c r="Q54" s="48">
        <v>0.25</v>
      </c>
    </row>
  </sheetData>
  <mergeCells count="39">
    <mergeCell ref="J17:M17"/>
    <mergeCell ref="P17:P19"/>
    <mergeCell ref="A52:I52"/>
    <mergeCell ref="F18:F19"/>
    <mergeCell ref="F17:I17"/>
    <mergeCell ref="G18:I18"/>
    <mergeCell ref="A21:Q21"/>
    <mergeCell ref="A37:I37"/>
    <mergeCell ref="A17:A19"/>
    <mergeCell ref="C17:C19"/>
    <mergeCell ref="D17:D19"/>
    <mergeCell ref="E17:E19"/>
    <mergeCell ref="B17:B19"/>
    <mergeCell ref="O17:O19"/>
    <mergeCell ref="N17:N19"/>
    <mergeCell ref="Q17:Q19"/>
    <mergeCell ref="J18:J19"/>
    <mergeCell ref="K18:M18"/>
    <mergeCell ref="A47:I47"/>
    <mergeCell ref="A38:I38"/>
    <mergeCell ref="A39:I39"/>
    <mergeCell ref="A40:I40"/>
    <mergeCell ref="A41:I41"/>
    <mergeCell ref="J13:K13"/>
    <mergeCell ref="E1:J1"/>
    <mergeCell ref="J14:K14"/>
    <mergeCell ref="A54:I54"/>
    <mergeCell ref="J11:K11"/>
    <mergeCell ref="J12:K12"/>
    <mergeCell ref="A48:I48"/>
    <mergeCell ref="A49:I49"/>
    <mergeCell ref="A50:I50"/>
    <mergeCell ref="A51:I51"/>
    <mergeCell ref="A53:I53"/>
    <mergeCell ref="A42:I42"/>
    <mergeCell ref="A43:I43"/>
    <mergeCell ref="A44:I44"/>
    <mergeCell ref="A45:I45"/>
    <mergeCell ref="A46:I46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4"/>
  <sheetViews>
    <sheetView showGridLines="0" zoomScaleNormal="75" zoomScaleSheetLayoutView="75" workbookViewId="0">
      <selection activeCell="R54" sqref="R54"/>
    </sheetView>
  </sheetViews>
  <sheetFormatPr defaultColWidth="9.140625" defaultRowHeight="12.75" outlineLevelRow="2"/>
  <cols>
    <col min="1" max="1" width="3.28515625" style="30" customWidth="1"/>
    <col min="2" max="2" width="9.7109375" style="1" customWidth="1"/>
    <col min="3" max="3" width="34.28515625" style="28" customWidth="1"/>
    <col min="4" max="4" width="7.7109375" style="27" customWidth="1"/>
    <col min="5" max="5" width="16.42578125" style="29" customWidth="1"/>
    <col min="6" max="6" width="7.7109375" style="7" customWidth="1"/>
    <col min="7" max="9" width="6.7109375" style="7" customWidth="1"/>
    <col min="10" max="10" width="7.7109375" style="78" customWidth="1"/>
    <col min="11" max="17" width="6.7109375" style="7" customWidth="1"/>
    <col min="18" max="16384" width="9.140625" style="8"/>
  </cols>
  <sheetData>
    <row r="1" spans="1:18" outlineLevel="2">
      <c r="A1" s="6" t="s">
        <v>18</v>
      </c>
      <c r="B1" s="49"/>
      <c r="C1" s="50"/>
      <c r="D1" s="51"/>
      <c r="E1" s="152" t="s">
        <v>88</v>
      </c>
      <c r="F1" s="153"/>
      <c r="G1" s="153"/>
      <c r="H1" s="153"/>
      <c r="I1" s="153"/>
      <c r="J1" s="153"/>
      <c r="K1" s="52"/>
      <c r="L1" s="52"/>
      <c r="M1" s="6" t="s">
        <v>19</v>
      </c>
      <c r="N1" s="5"/>
      <c r="O1" s="5"/>
      <c r="P1" s="5"/>
      <c r="Q1"/>
      <c r="R1"/>
    </row>
    <row r="2" spans="1:18" outlineLevel="1">
      <c r="A2" s="53"/>
      <c r="B2" s="49"/>
      <c r="C2" s="50"/>
      <c r="D2" s="51"/>
      <c r="E2" s="54"/>
      <c r="F2" s="54"/>
      <c r="G2" s="13" t="s">
        <v>0</v>
      </c>
      <c r="H2" s="55"/>
      <c r="I2" s="56"/>
      <c r="J2" s="69"/>
      <c r="K2" s="52"/>
      <c r="L2" s="52"/>
      <c r="M2" s="10" t="s">
        <v>89</v>
      </c>
      <c r="N2" s="5"/>
      <c r="O2" s="5"/>
      <c r="P2" s="5"/>
      <c r="Q2"/>
      <c r="R2"/>
    </row>
    <row r="3" spans="1:18" outlineLevel="1">
      <c r="A3" s="53" t="s">
        <v>90</v>
      </c>
      <c r="B3" s="49"/>
      <c r="C3" s="50"/>
      <c r="D3" s="51"/>
      <c r="E3" s="52"/>
      <c r="F3" s="52"/>
      <c r="G3" s="52"/>
      <c r="H3" s="52"/>
      <c r="I3" s="52"/>
      <c r="J3" s="69"/>
      <c r="K3" s="52"/>
      <c r="L3" s="52"/>
      <c r="M3" s="10" t="s">
        <v>91</v>
      </c>
      <c r="N3" s="5"/>
      <c r="O3" s="5"/>
      <c r="P3" s="5"/>
      <c r="Q3"/>
      <c r="R3"/>
    </row>
    <row r="4" spans="1:18" outlineLevel="1">
      <c r="A4" s="10" t="s">
        <v>92</v>
      </c>
      <c r="B4" s="49"/>
      <c r="C4" s="50"/>
      <c r="D4" s="51"/>
      <c r="E4" s="52"/>
      <c r="F4" s="52"/>
      <c r="G4" s="15" t="s">
        <v>189</v>
      </c>
      <c r="H4" s="57"/>
      <c r="I4" s="52"/>
      <c r="J4" s="69"/>
      <c r="K4" s="52"/>
      <c r="L4" s="52"/>
      <c r="M4" s="11"/>
      <c r="N4" s="11"/>
      <c r="O4" s="58"/>
      <c r="P4" s="5"/>
      <c r="Q4"/>
      <c r="R4"/>
    </row>
    <row r="5" spans="1:18" outlineLevel="1">
      <c r="A5" s="59"/>
      <c r="B5" s="49"/>
      <c r="C5" s="51"/>
      <c r="D5" s="60"/>
      <c r="E5" s="52"/>
      <c r="F5" s="52"/>
      <c r="G5" s="59" t="s">
        <v>1</v>
      </c>
      <c r="H5" s="59"/>
      <c r="I5" s="59"/>
      <c r="J5" s="69"/>
      <c r="K5" s="52"/>
      <c r="L5" s="52"/>
      <c r="M5" s="10" t="s">
        <v>94</v>
      </c>
      <c r="N5" s="5"/>
      <c r="O5" s="5"/>
      <c r="P5" s="5"/>
      <c r="Q5" s="8"/>
      <c r="R5"/>
    </row>
    <row r="6" spans="1:18">
      <c r="A6" s="59"/>
      <c r="B6" s="49"/>
      <c r="C6" s="51"/>
      <c r="D6" s="60"/>
      <c r="E6" s="52"/>
      <c r="F6" s="52"/>
      <c r="G6" s="52"/>
      <c r="H6" s="52"/>
      <c r="I6" s="52"/>
      <c r="J6" s="69"/>
      <c r="K6" s="52"/>
      <c r="L6" s="52"/>
      <c r="M6" s="5"/>
      <c r="N6" s="5"/>
      <c r="O6" s="5"/>
      <c r="P6" s="5"/>
      <c r="Q6" s="8"/>
      <c r="R6"/>
    </row>
    <row r="7" spans="1:18">
      <c r="A7" s="4"/>
      <c r="B7" s="9"/>
      <c r="C7" s="16" t="s">
        <v>2</v>
      </c>
      <c r="D7" s="17" t="s">
        <v>188</v>
      </c>
      <c r="E7" s="18"/>
      <c r="F7" s="5"/>
      <c r="G7" s="5"/>
      <c r="H7" s="4"/>
      <c r="I7" s="5"/>
      <c r="J7" s="70"/>
      <c r="K7" s="11"/>
      <c r="L7" s="11"/>
      <c r="M7" s="5"/>
      <c r="N7" s="5"/>
      <c r="O7" s="5"/>
      <c r="P7" s="5"/>
      <c r="Q7" s="5"/>
      <c r="R7"/>
    </row>
    <row r="8" spans="1:18">
      <c r="A8" s="4"/>
      <c r="B8" s="9"/>
      <c r="C8" s="2"/>
      <c r="D8" s="3"/>
      <c r="E8" s="19"/>
      <c r="F8" s="12"/>
      <c r="G8" s="12"/>
      <c r="H8" s="13" t="s">
        <v>3</v>
      </c>
      <c r="I8" s="13"/>
      <c r="J8" s="71"/>
      <c r="K8" s="14"/>
      <c r="L8" s="5"/>
      <c r="M8" s="5"/>
      <c r="N8" s="5"/>
      <c r="O8" s="5"/>
      <c r="P8" s="5"/>
      <c r="Q8" s="5"/>
      <c r="R8"/>
    </row>
    <row r="9" spans="1:18">
      <c r="A9" s="4"/>
      <c r="B9" s="9"/>
      <c r="C9" s="2"/>
      <c r="D9" s="3"/>
      <c r="E9" s="80"/>
      <c r="F9" s="14"/>
      <c r="G9" s="14"/>
      <c r="H9" s="79"/>
      <c r="I9" s="79"/>
      <c r="J9" s="81"/>
      <c r="K9" s="14"/>
      <c r="L9" s="5"/>
      <c r="M9" s="5"/>
      <c r="N9" s="5"/>
      <c r="O9" s="5"/>
      <c r="P9" s="5"/>
      <c r="Q9" s="5"/>
      <c r="R9"/>
    </row>
    <row r="10" spans="1:18" ht="14.25">
      <c r="A10" s="4"/>
      <c r="B10" s="9"/>
      <c r="C10" s="2"/>
      <c r="D10" s="18" t="s">
        <v>187</v>
      </c>
      <c r="E10" s="4"/>
      <c r="F10" s="5"/>
      <c r="G10" s="5"/>
      <c r="H10" s="5"/>
      <c r="I10" s="18"/>
      <c r="J10" s="72"/>
      <c r="K10" s="5"/>
      <c r="L10" s="5"/>
      <c r="M10" s="5"/>
      <c r="N10" s="67"/>
      <c r="O10" s="64"/>
      <c r="P10" s="64"/>
      <c r="Q10" s="5"/>
      <c r="R10" s="22"/>
    </row>
    <row r="11" spans="1:18">
      <c r="A11" s="4"/>
      <c r="B11" s="9"/>
      <c r="C11" s="2"/>
      <c r="D11" s="18" t="s">
        <v>87</v>
      </c>
      <c r="E11" s="4"/>
      <c r="F11" s="5"/>
      <c r="G11" s="5"/>
      <c r="H11" s="5"/>
      <c r="I11" s="18"/>
      <c r="J11" s="150" t="s">
        <v>186</v>
      </c>
      <c r="K11" s="151"/>
      <c r="L11" s="10" t="s">
        <v>81</v>
      </c>
      <c r="M11" s="5"/>
      <c r="N11" s="62"/>
      <c r="O11" s="64"/>
      <c r="P11" s="68"/>
      <c r="Q11" s="5"/>
    </row>
    <row r="12" spans="1:18">
      <c r="A12" s="4"/>
      <c r="B12" s="9"/>
      <c r="C12" s="2"/>
      <c r="D12" s="18" t="s">
        <v>83</v>
      </c>
      <c r="E12" s="4"/>
      <c r="F12" s="5"/>
      <c r="G12" s="5"/>
      <c r="H12" s="5"/>
      <c r="I12" s="18"/>
      <c r="J12" s="150" t="s">
        <v>185</v>
      </c>
      <c r="K12" s="151"/>
      <c r="L12" s="10" t="s">
        <v>81</v>
      </c>
      <c r="M12" s="5"/>
      <c r="N12" s="62"/>
      <c r="O12" s="64"/>
      <c r="P12" s="64"/>
      <c r="Q12" s="5"/>
    </row>
    <row r="13" spans="1:18" outlineLevel="1">
      <c r="A13" s="4"/>
      <c r="B13" s="9"/>
      <c r="C13" s="2"/>
      <c r="D13" s="18" t="s">
        <v>84</v>
      </c>
      <c r="E13" s="4"/>
      <c r="F13" s="5"/>
      <c r="G13" s="5"/>
      <c r="H13" s="5"/>
      <c r="I13" s="18"/>
      <c r="J13" s="150" t="s">
        <v>184</v>
      </c>
      <c r="K13" s="151"/>
      <c r="L13" s="10" t="s">
        <v>86</v>
      </c>
      <c r="M13" s="5"/>
      <c r="N13" s="5"/>
      <c r="O13" s="5"/>
      <c r="P13" s="5"/>
      <c r="Q13" s="5"/>
    </row>
    <row r="14" spans="1:18">
      <c r="A14" s="59"/>
      <c r="B14" s="49"/>
      <c r="C14" s="50"/>
      <c r="D14" s="18" t="s">
        <v>96</v>
      </c>
      <c r="E14" s="59"/>
      <c r="F14" s="52"/>
      <c r="G14" s="52"/>
      <c r="H14" s="52"/>
      <c r="I14" s="61"/>
      <c r="J14" s="154">
        <f>J49/1000</f>
        <v>6.306</v>
      </c>
      <c r="K14" s="154"/>
      <c r="L14" s="53" t="s">
        <v>97</v>
      </c>
      <c r="M14" s="52"/>
      <c r="N14" s="62"/>
      <c r="O14" s="63"/>
      <c r="P14" s="68"/>
      <c r="Q14" s="65"/>
      <c r="R14"/>
    </row>
    <row r="15" spans="1:18">
      <c r="A15" s="59"/>
      <c r="B15" s="49"/>
      <c r="C15" s="34"/>
      <c r="D15" s="66" t="s">
        <v>98</v>
      </c>
      <c r="E15" s="18"/>
      <c r="F15" s="18"/>
      <c r="G15" s="18"/>
      <c r="H15" s="18"/>
      <c r="I15" s="18"/>
      <c r="J15" s="72"/>
      <c r="K15" s="18"/>
      <c r="L15" s="18"/>
      <c r="M15" s="52"/>
      <c r="N15" s="52"/>
      <c r="O15" s="52"/>
      <c r="P15" s="52"/>
      <c r="Q15"/>
      <c r="R15"/>
    </row>
    <row r="17" spans="1:17" ht="18" customHeight="1">
      <c r="A17" s="159" t="s">
        <v>4</v>
      </c>
      <c r="B17" s="162" t="s">
        <v>11</v>
      </c>
      <c r="C17" s="159" t="s">
        <v>5</v>
      </c>
      <c r="D17" s="159" t="s">
        <v>6</v>
      </c>
      <c r="E17" s="159" t="s">
        <v>7</v>
      </c>
      <c r="F17" s="159" t="s">
        <v>20</v>
      </c>
      <c r="G17" s="160"/>
      <c r="H17" s="160"/>
      <c r="I17" s="160"/>
      <c r="J17" s="159" t="s">
        <v>21</v>
      </c>
      <c r="K17" s="160"/>
      <c r="L17" s="160"/>
      <c r="M17" s="160"/>
      <c r="N17" s="159" t="s">
        <v>13</v>
      </c>
      <c r="O17" s="159" t="s">
        <v>15</v>
      </c>
      <c r="P17" s="159" t="s">
        <v>14</v>
      </c>
      <c r="Q17" s="159" t="s">
        <v>16</v>
      </c>
    </row>
    <row r="18" spans="1:17" ht="15.75" customHeight="1">
      <c r="A18" s="160"/>
      <c r="B18" s="163"/>
      <c r="C18" s="161"/>
      <c r="D18" s="159"/>
      <c r="E18" s="160"/>
      <c r="F18" s="159" t="s">
        <v>8</v>
      </c>
      <c r="G18" s="159" t="s">
        <v>10</v>
      </c>
      <c r="H18" s="160"/>
      <c r="I18" s="160"/>
      <c r="J18" s="164" t="s">
        <v>8</v>
      </c>
      <c r="K18" s="159" t="s">
        <v>10</v>
      </c>
      <c r="L18" s="160"/>
      <c r="M18" s="160"/>
      <c r="N18" s="159"/>
      <c r="O18" s="159"/>
      <c r="P18" s="159"/>
      <c r="Q18" s="159"/>
    </row>
    <row r="19" spans="1:17" ht="15.75" customHeight="1">
      <c r="A19" s="160"/>
      <c r="B19" s="163"/>
      <c r="C19" s="161"/>
      <c r="D19" s="159"/>
      <c r="E19" s="160"/>
      <c r="F19" s="160"/>
      <c r="G19" s="31" t="s">
        <v>9</v>
      </c>
      <c r="H19" s="31" t="s">
        <v>17</v>
      </c>
      <c r="I19" s="31" t="s">
        <v>12</v>
      </c>
      <c r="J19" s="165"/>
      <c r="K19" s="31" t="s">
        <v>9</v>
      </c>
      <c r="L19" s="31" t="s">
        <v>17</v>
      </c>
      <c r="M19" s="31" t="s">
        <v>12</v>
      </c>
      <c r="N19" s="159"/>
      <c r="O19" s="159"/>
      <c r="P19" s="159"/>
      <c r="Q19" s="159"/>
    </row>
    <row r="20" spans="1:17">
      <c r="A20" s="26">
        <v>1</v>
      </c>
      <c r="B20" s="33">
        <v>2</v>
      </c>
      <c r="C20" s="31">
        <v>3</v>
      </c>
      <c r="D20" s="31">
        <v>4</v>
      </c>
      <c r="E20" s="26">
        <v>5</v>
      </c>
      <c r="F20" s="32">
        <v>6</v>
      </c>
      <c r="G20" s="32">
        <v>7</v>
      </c>
      <c r="H20" s="32">
        <v>8</v>
      </c>
      <c r="I20" s="32">
        <v>9</v>
      </c>
      <c r="J20" s="73">
        <v>10</v>
      </c>
      <c r="K20" s="32">
        <v>11</v>
      </c>
      <c r="L20" s="32">
        <v>12</v>
      </c>
      <c r="M20" s="32">
        <v>13</v>
      </c>
      <c r="N20" s="32">
        <v>14</v>
      </c>
      <c r="O20" s="32">
        <v>15</v>
      </c>
      <c r="P20" s="32">
        <v>16</v>
      </c>
      <c r="Q20" s="32">
        <v>17</v>
      </c>
    </row>
    <row r="21" spans="1:17" ht="19.899999999999999" customHeight="1">
      <c r="A21" s="158" t="s">
        <v>22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</row>
    <row r="22" spans="1:17" ht="48">
      <c r="A22" s="26">
        <v>1</v>
      </c>
      <c r="B22" s="35" t="s">
        <v>149</v>
      </c>
      <c r="C22" s="47" t="s">
        <v>148</v>
      </c>
      <c r="D22" s="37" t="s">
        <v>25</v>
      </c>
      <c r="E22" s="38">
        <v>0.03</v>
      </c>
      <c r="F22" s="39">
        <v>18284.57</v>
      </c>
      <c r="G22" s="39">
        <v>991.07</v>
      </c>
      <c r="H22" s="39">
        <v>303.05</v>
      </c>
      <c r="I22" s="39">
        <v>8.92</v>
      </c>
      <c r="J22" s="74">
        <v>549</v>
      </c>
      <c r="K22" s="40">
        <v>30</v>
      </c>
      <c r="L22" s="40">
        <v>9</v>
      </c>
      <c r="M22" s="40"/>
      <c r="N22" s="40">
        <v>76.59</v>
      </c>
      <c r="O22" s="40">
        <v>2.2999999999999998</v>
      </c>
      <c r="P22" s="40">
        <v>0.49</v>
      </c>
      <c r="Q22" s="40">
        <v>0.01</v>
      </c>
    </row>
    <row r="23" spans="1:17" ht="48">
      <c r="A23" s="26">
        <v>2</v>
      </c>
      <c r="B23" s="35" t="s">
        <v>183</v>
      </c>
      <c r="C23" s="47" t="s">
        <v>182</v>
      </c>
      <c r="D23" s="37" t="s">
        <v>25</v>
      </c>
      <c r="E23" s="38">
        <v>0.01</v>
      </c>
      <c r="F23" s="39">
        <v>8494.65</v>
      </c>
      <c r="G23" s="39">
        <v>502.3</v>
      </c>
      <c r="H23" s="39">
        <v>79.16</v>
      </c>
      <c r="I23" s="39">
        <v>2.73</v>
      </c>
      <c r="J23" s="74">
        <v>85</v>
      </c>
      <c r="K23" s="40">
        <v>5</v>
      </c>
      <c r="L23" s="40">
        <v>1</v>
      </c>
      <c r="M23" s="40"/>
      <c r="N23" s="40">
        <v>37.07</v>
      </c>
      <c r="O23" s="40">
        <v>0.37</v>
      </c>
      <c r="P23" s="40">
        <v>0.15</v>
      </c>
      <c r="Q23" s="40"/>
    </row>
    <row r="24" spans="1:17" ht="24">
      <c r="A24" s="26">
        <v>3</v>
      </c>
      <c r="B24" s="35" t="s">
        <v>28</v>
      </c>
      <c r="C24" s="47" t="s">
        <v>29</v>
      </c>
      <c r="D24" s="37" t="s">
        <v>30</v>
      </c>
      <c r="E24" s="41">
        <v>0.8</v>
      </c>
      <c r="F24" s="39">
        <v>17.02</v>
      </c>
      <c r="G24" s="40"/>
      <c r="H24" s="40"/>
      <c r="I24" s="40"/>
      <c r="J24" s="74">
        <v>14</v>
      </c>
      <c r="K24" s="40"/>
      <c r="L24" s="40"/>
      <c r="M24" s="40"/>
      <c r="N24" s="40"/>
      <c r="O24" s="40"/>
      <c r="P24" s="40"/>
      <c r="Q24" s="40"/>
    </row>
    <row r="25" spans="1:17" ht="48">
      <c r="A25" s="26">
        <v>4</v>
      </c>
      <c r="B25" s="35" t="s">
        <v>122</v>
      </c>
      <c r="C25" s="47" t="s">
        <v>121</v>
      </c>
      <c r="D25" s="37" t="s">
        <v>33</v>
      </c>
      <c r="E25" s="41">
        <v>1</v>
      </c>
      <c r="F25" s="39">
        <v>1266.3699999999999</v>
      </c>
      <c r="G25" s="39">
        <v>5.43</v>
      </c>
      <c r="H25" s="39">
        <v>1.0900000000000001</v>
      </c>
      <c r="I25" s="40"/>
      <c r="J25" s="74">
        <v>1266</v>
      </c>
      <c r="K25" s="40">
        <v>5</v>
      </c>
      <c r="L25" s="40">
        <v>1</v>
      </c>
      <c r="M25" s="40"/>
      <c r="N25" s="40">
        <v>0.41</v>
      </c>
      <c r="O25" s="40">
        <v>0.41</v>
      </c>
      <c r="P25" s="40"/>
      <c r="Q25" s="40"/>
    </row>
    <row r="26" spans="1:17" ht="24">
      <c r="A26" s="26">
        <v>5</v>
      </c>
      <c r="B26" s="35" t="s">
        <v>120</v>
      </c>
      <c r="C26" s="47" t="s">
        <v>119</v>
      </c>
      <c r="D26" s="37" t="s">
        <v>36</v>
      </c>
      <c r="E26" s="41">
        <v>3</v>
      </c>
      <c r="F26" s="39">
        <v>278.39</v>
      </c>
      <c r="G26" s="39">
        <v>37.19</v>
      </c>
      <c r="H26" s="39">
        <v>11.67</v>
      </c>
      <c r="I26" s="39">
        <v>0.36</v>
      </c>
      <c r="J26" s="74">
        <v>835</v>
      </c>
      <c r="K26" s="40">
        <v>112</v>
      </c>
      <c r="L26" s="40">
        <v>35</v>
      </c>
      <c r="M26" s="40">
        <v>1</v>
      </c>
      <c r="N26" s="40">
        <v>2.91</v>
      </c>
      <c r="O26" s="40">
        <v>8.73</v>
      </c>
      <c r="P26" s="40">
        <v>0.02</v>
      </c>
      <c r="Q26" s="40">
        <v>0.06</v>
      </c>
    </row>
    <row r="27" spans="1:17" ht="36">
      <c r="A27" s="26">
        <v>6</v>
      </c>
      <c r="B27" s="35" t="s">
        <v>145</v>
      </c>
      <c r="C27" s="47" t="s">
        <v>144</v>
      </c>
      <c r="D27" s="37" t="s">
        <v>39</v>
      </c>
      <c r="E27" s="41">
        <v>3</v>
      </c>
      <c r="F27" s="39">
        <v>535.5</v>
      </c>
      <c r="G27" s="40"/>
      <c r="H27" s="40"/>
      <c r="I27" s="40"/>
      <c r="J27" s="74">
        <v>1607</v>
      </c>
      <c r="K27" s="40"/>
      <c r="L27" s="40"/>
      <c r="M27" s="40"/>
      <c r="N27" s="40"/>
      <c r="O27" s="40"/>
      <c r="P27" s="40"/>
      <c r="Q27" s="40"/>
    </row>
    <row r="28" spans="1:17" ht="24">
      <c r="A28" s="26">
        <v>7</v>
      </c>
      <c r="B28" s="35" t="s">
        <v>40</v>
      </c>
      <c r="C28" s="47" t="s">
        <v>41</v>
      </c>
      <c r="D28" s="37" t="s">
        <v>39</v>
      </c>
      <c r="E28" s="41">
        <v>1</v>
      </c>
      <c r="F28" s="39">
        <v>39.32</v>
      </c>
      <c r="G28" s="40"/>
      <c r="H28" s="40"/>
      <c r="I28" s="40"/>
      <c r="J28" s="74">
        <v>39</v>
      </c>
      <c r="K28" s="40"/>
      <c r="L28" s="40"/>
      <c r="M28" s="40"/>
      <c r="N28" s="40"/>
      <c r="O28" s="40"/>
      <c r="P28" s="40"/>
      <c r="Q28" s="40"/>
    </row>
    <row r="29" spans="1:17" ht="36">
      <c r="A29" s="26">
        <v>8</v>
      </c>
      <c r="B29" s="35" t="s">
        <v>143</v>
      </c>
      <c r="C29" s="47" t="s">
        <v>142</v>
      </c>
      <c r="D29" s="37" t="s">
        <v>25</v>
      </c>
      <c r="E29" s="38">
        <v>4.0000000000000001E-3</v>
      </c>
      <c r="F29" s="39">
        <v>18284.57</v>
      </c>
      <c r="G29" s="39">
        <v>991.07</v>
      </c>
      <c r="H29" s="39">
        <v>303.05</v>
      </c>
      <c r="I29" s="39">
        <v>8.92</v>
      </c>
      <c r="J29" s="74">
        <v>73</v>
      </c>
      <c r="K29" s="40">
        <v>4</v>
      </c>
      <c r="L29" s="40">
        <v>1</v>
      </c>
      <c r="M29" s="40"/>
      <c r="N29" s="40">
        <v>76.59</v>
      </c>
      <c r="O29" s="40">
        <v>0.31</v>
      </c>
      <c r="P29" s="40">
        <v>0.49</v>
      </c>
      <c r="Q29" s="40"/>
    </row>
    <row r="30" spans="1:17" ht="36">
      <c r="A30" s="26">
        <v>9</v>
      </c>
      <c r="B30" s="35" t="s">
        <v>141</v>
      </c>
      <c r="C30" s="47" t="s">
        <v>181</v>
      </c>
      <c r="D30" s="37" t="s">
        <v>25</v>
      </c>
      <c r="E30" s="38">
        <v>4.0000000000000001E-3</v>
      </c>
      <c r="F30" s="39">
        <v>10345.120000000001</v>
      </c>
      <c r="G30" s="39">
        <v>645.39</v>
      </c>
      <c r="H30" s="39">
        <v>142.18</v>
      </c>
      <c r="I30" s="39">
        <v>3.82</v>
      </c>
      <c r="J30" s="74">
        <v>41</v>
      </c>
      <c r="K30" s="40">
        <v>3</v>
      </c>
      <c r="L30" s="40">
        <v>1</v>
      </c>
      <c r="M30" s="40"/>
      <c r="N30" s="40">
        <v>47.63</v>
      </c>
      <c r="O30" s="40">
        <v>0.19</v>
      </c>
      <c r="P30" s="40">
        <v>0.21</v>
      </c>
      <c r="Q30" s="40"/>
    </row>
    <row r="31" spans="1:17" ht="24">
      <c r="A31" s="26">
        <v>10</v>
      </c>
      <c r="B31" s="35" t="s">
        <v>44</v>
      </c>
      <c r="C31" s="47" t="s">
        <v>45</v>
      </c>
      <c r="D31" s="37" t="s">
        <v>46</v>
      </c>
      <c r="E31" s="41">
        <v>1</v>
      </c>
      <c r="F31" s="39">
        <v>244.31</v>
      </c>
      <c r="G31" s="39">
        <v>3.07</v>
      </c>
      <c r="H31" s="40"/>
      <c r="I31" s="40"/>
      <c r="J31" s="74">
        <v>244</v>
      </c>
      <c r="K31" s="40">
        <v>3</v>
      </c>
      <c r="L31" s="40"/>
      <c r="M31" s="40"/>
      <c r="N31" s="40">
        <v>0.22</v>
      </c>
      <c r="O31" s="40">
        <v>0.22</v>
      </c>
      <c r="P31" s="40"/>
      <c r="Q31" s="40"/>
    </row>
    <row r="32" spans="1:17" ht="36">
      <c r="A32" s="26">
        <v>11</v>
      </c>
      <c r="B32" s="35" t="s">
        <v>180</v>
      </c>
      <c r="C32" s="47" t="s">
        <v>179</v>
      </c>
      <c r="D32" s="37" t="s">
        <v>49</v>
      </c>
      <c r="E32" s="38">
        <v>0.2</v>
      </c>
      <c r="F32" s="39">
        <v>229.37</v>
      </c>
      <c r="G32" s="39">
        <v>129.85</v>
      </c>
      <c r="H32" s="39">
        <v>89.5</v>
      </c>
      <c r="I32" s="39">
        <v>0.55000000000000004</v>
      </c>
      <c r="J32" s="74">
        <v>46</v>
      </c>
      <c r="K32" s="40">
        <v>26</v>
      </c>
      <c r="L32" s="40">
        <v>18</v>
      </c>
      <c r="M32" s="40"/>
      <c r="N32" s="40">
        <v>9.92</v>
      </c>
      <c r="O32" s="40">
        <v>1.98</v>
      </c>
      <c r="P32" s="40">
        <v>0.03</v>
      </c>
      <c r="Q32" s="40">
        <v>0.01</v>
      </c>
    </row>
    <row r="33" spans="1:17" ht="33.75" outlineLevel="1">
      <c r="A33" s="42" t="s">
        <v>50</v>
      </c>
      <c r="B33" s="43" t="s">
        <v>178</v>
      </c>
      <c r="C33" s="44" t="s">
        <v>177</v>
      </c>
      <c r="D33" s="42" t="s">
        <v>39</v>
      </c>
      <c r="E33" s="45" t="s">
        <v>160</v>
      </c>
      <c r="F33" s="46">
        <v>741.14</v>
      </c>
      <c r="G33" s="40"/>
      <c r="H33" s="40"/>
      <c r="I33" s="40"/>
      <c r="J33" s="75">
        <v>1482.28</v>
      </c>
      <c r="K33" s="40"/>
      <c r="L33" s="40"/>
      <c r="M33" s="40"/>
      <c r="N33" s="40"/>
      <c r="O33" s="40"/>
      <c r="P33" s="40"/>
      <c r="Q33" s="40"/>
    </row>
    <row r="34" spans="1:17" ht="36">
      <c r="A34" s="26">
        <v>12</v>
      </c>
      <c r="B34" s="35" t="s">
        <v>139</v>
      </c>
      <c r="C34" s="47" t="s">
        <v>176</v>
      </c>
      <c r="D34" s="37" t="s">
        <v>39</v>
      </c>
      <c r="E34" s="41">
        <v>1</v>
      </c>
      <c r="F34" s="39">
        <v>361.43</v>
      </c>
      <c r="G34" s="40"/>
      <c r="H34" s="40"/>
      <c r="I34" s="40"/>
      <c r="J34" s="74">
        <v>361</v>
      </c>
      <c r="K34" s="40"/>
      <c r="L34" s="40"/>
      <c r="M34" s="40"/>
      <c r="N34" s="40"/>
      <c r="O34" s="40"/>
      <c r="P34" s="40"/>
      <c r="Q34" s="40"/>
    </row>
    <row r="35" spans="1:17" ht="48">
      <c r="A35" s="26">
        <v>13</v>
      </c>
      <c r="B35" s="35" t="s">
        <v>106</v>
      </c>
      <c r="C35" s="47" t="s">
        <v>105</v>
      </c>
      <c r="D35" s="37" t="s">
        <v>25</v>
      </c>
      <c r="E35" s="38">
        <v>0.04</v>
      </c>
      <c r="F35" s="39">
        <v>118.06</v>
      </c>
      <c r="G35" s="39">
        <v>82.16</v>
      </c>
      <c r="H35" s="39">
        <v>15.29</v>
      </c>
      <c r="I35" s="40"/>
      <c r="J35" s="74">
        <v>5</v>
      </c>
      <c r="K35" s="40">
        <v>3</v>
      </c>
      <c r="L35" s="40">
        <v>1</v>
      </c>
      <c r="M35" s="40"/>
      <c r="N35" s="40">
        <v>5.01</v>
      </c>
      <c r="O35" s="40">
        <v>0.2</v>
      </c>
      <c r="P35" s="40"/>
      <c r="Q35" s="40"/>
    </row>
    <row r="36" spans="1:17" ht="36">
      <c r="A36" s="26">
        <v>14</v>
      </c>
      <c r="B36" s="35" t="s">
        <v>137</v>
      </c>
      <c r="C36" s="47" t="s">
        <v>136</v>
      </c>
      <c r="D36" s="37" t="s">
        <v>60</v>
      </c>
      <c r="E36" s="41">
        <v>2</v>
      </c>
      <c r="F36" s="39">
        <v>815.11</v>
      </c>
      <c r="G36" s="39">
        <v>101.08</v>
      </c>
      <c r="H36" s="39">
        <v>14.56</v>
      </c>
      <c r="I36" s="39">
        <v>0.36</v>
      </c>
      <c r="J36" s="74">
        <v>1630</v>
      </c>
      <c r="K36" s="40">
        <v>202</v>
      </c>
      <c r="L36" s="40">
        <v>29</v>
      </c>
      <c r="M36" s="40">
        <v>1</v>
      </c>
      <c r="N36" s="40">
        <v>7.46</v>
      </c>
      <c r="O36" s="40">
        <v>14.92</v>
      </c>
      <c r="P36" s="40">
        <v>0.02</v>
      </c>
      <c r="Q36" s="40">
        <v>0.04</v>
      </c>
    </row>
    <row r="37" spans="1:17">
      <c r="A37" s="157" t="s">
        <v>61</v>
      </c>
      <c r="B37" s="156"/>
      <c r="C37" s="156"/>
      <c r="D37" s="156"/>
      <c r="E37" s="156"/>
      <c r="F37" s="156"/>
      <c r="G37" s="156"/>
      <c r="H37" s="156"/>
      <c r="I37" s="156"/>
      <c r="J37" s="76">
        <v>6795</v>
      </c>
      <c r="K37" s="39">
        <v>393</v>
      </c>
      <c r="L37" s="39">
        <v>96</v>
      </c>
      <c r="M37" s="39">
        <v>2</v>
      </c>
      <c r="N37" s="40"/>
      <c r="O37" s="39">
        <v>29.63</v>
      </c>
      <c r="P37" s="40"/>
      <c r="Q37" s="39">
        <v>0.12</v>
      </c>
    </row>
    <row r="38" spans="1:17">
      <c r="A38" s="157" t="s">
        <v>62</v>
      </c>
      <c r="B38" s="156"/>
      <c r="C38" s="156"/>
      <c r="D38" s="156"/>
      <c r="E38" s="156"/>
      <c r="F38" s="156"/>
      <c r="G38" s="156"/>
      <c r="H38" s="156"/>
      <c r="I38" s="156"/>
      <c r="J38" s="76">
        <v>7016</v>
      </c>
      <c r="K38" s="39">
        <v>566</v>
      </c>
      <c r="L38" s="39">
        <v>144</v>
      </c>
      <c r="M38" s="39">
        <v>4</v>
      </c>
      <c r="N38" s="40"/>
      <c r="O38" s="39">
        <v>40.880000000000003</v>
      </c>
      <c r="P38" s="40"/>
      <c r="Q38" s="39">
        <v>0.18</v>
      </c>
    </row>
    <row r="39" spans="1:17">
      <c r="A39" s="157" t="s">
        <v>63</v>
      </c>
      <c r="B39" s="156"/>
      <c r="C39" s="156"/>
      <c r="D39" s="156"/>
      <c r="E39" s="156"/>
      <c r="F39" s="156"/>
      <c r="G39" s="156"/>
      <c r="H39" s="156"/>
      <c r="I39" s="156"/>
      <c r="J39" s="74"/>
      <c r="K39" s="40"/>
      <c r="L39" s="40"/>
      <c r="M39" s="40"/>
      <c r="N39" s="40"/>
      <c r="O39" s="40"/>
      <c r="P39" s="40"/>
      <c r="Q39" s="40"/>
    </row>
    <row r="40" spans="1:17">
      <c r="A40" s="157" t="s">
        <v>135</v>
      </c>
      <c r="B40" s="156"/>
      <c r="C40" s="156"/>
      <c r="D40" s="156"/>
      <c r="E40" s="156"/>
      <c r="F40" s="156"/>
      <c r="G40" s="156"/>
      <c r="H40" s="156"/>
      <c r="I40" s="156"/>
      <c r="J40" s="76">
        <v>17</v>
      </c>
      <c r="K40" s="39">
        <v>17</v>
      </c>
      <c r="L40" s="40"/>
      <c r="M40" s="40"/>
      <c r="N40" s="40"/>
      <c r="O40" s="40"/>
      <c r="P40" s="40"/>
      <c r="Q40" s="40"/>
    </row>
    <row r="41" spans="1:17" ht="30" customHeight="1">
      <c r="A41" s="157" t="s">
        <v>134</v>
      </c>
      <c r="B41" s="156"/>
      <c r="C41" s="156"/>
      <c r="D41" s="156"/>
      <c r="E41" s="156"/>
      <c r="F41" s="156"/>
      <c r="G41" s="156"/>
      <c r="H41" s="156"/>
      <c r="I41" s="156"/>
      <c r="J41" s="76">
        <v>86</v>
      </c>
      <c r="K41" s="39">
        <v>62</v>
      </c>
      <c r="L41" s="39">
        <v>24</v>
      </c>
      <c r="M41" s="40"/>
      <c r="N41" s="40"/>
      <c r="O41" s="39">
        <v>4.4444999999999997</v>
      </c>
      <c r="P41" s="40"/>
      <c r="Q41" s="39">
        <v>0.03</v>
      </c>
    </row>
    <row r="42" spans="1:17" ht="15" customHeight="1">
      <c r="A42" s="157" t="s">
        <v>133</v>
      </c>
      <c r="B42" s="156"/>
      <c r="C42" s="156"/>
      <c r="D42" s="156"/>
      <c r="E42" s="156"/>
      <c r="F42" s="156"/>
      <c r="G42" s="156"/>
      <c r="H42" s="156"/>
      <c r="I42" s="156"/>
      <c r="J42" s="76">
        <v>118</v>
      </c>
      <c r="K42" s="39">
        <v>94</v>
      </c>
      <c r="L42" s="39">
        <v>24</v>
      </c>
      <c r="M42" s="39">
        <v>1</v>
      </c>
      <c r="N42" s="40"/>
      <c r="O42" s="39">
        <v>6.8140000000000001</v>
      </c>
      <c r="P42" s="40"/>
      <c r="Q42" s="39">
        <v>0.03</v>
      </c>
    </row>
    <row r="43" spans="1:17">
      <c r="A43" s="157" t="s">
        <v>67</v>
      </c>
      <c r="B43" s="156"/>
      <c r="C43" s="156"/>
      <c r="D43" s="156"/>
      <c r="E43" s="156"/>
      <c r="F43" s="156"/>
      <c r="G43" s="156"/>
      <c r="H43" s="156"/>
      <c r="I43" s="156"/>
      <c r="J43" s="76">
        <v>730</v>
      </c>
      <c r="K43" s="40"/>
      <c r="L43" s="40"/>
      <c r="M43" s="40"/>
      <c r="N43" s="40"/>
      <c r="O43" s="40"/>
      <c r="P43" s="40"/>
      <c r="Q43" s="40"/>
    </row>
    <row r="44" spans="1:17">
      <c r="A44" s="157" t="s">
        <v>68</v>
      </c>
      <c r="B44" s="156"/>
      <c r="C44" s="156"/>
      <c r="D44" s="156"/>
      <c r="E44" s="156"/>
      <c r="F44" s="156"/>
      <c r="G44" s="156"/>
      <c r="H44" s="156"/>
      <c r="I44" s="156"/>
      <c r="J44" s="76">
        <v>402</v>
      </c>
      <c r="K44" s="40"/>
      <c r="L44" s="40"/>
      <c r="M44" s="40"/>
      <c r="N44" s="40"/>
      <c r="O44" s="40"/>
      <c r="P44" s="40"/>
      <c r="Q44" s="40"/>
    </row>
    <row r="45" spans="1:17">
      <c r="A45" s="155" t="s">
        <v>69</v>
      </c>
      <c r="B45" s="156"/>
      <c r="C45" s="156"/>
      <c r="D45" s="156"/>
      <c r="E45" s="156"/>
      <c r="F45" s="156"/>
      <c r="G45" s="156"/>
      <c r="H45" s="156"/>
      <c r="I45" s="156"/>
      <c r="J45" s="74"/>
      <c r="K45" s="40"/>
      <c r="L45" s="40"/>
      <c r="M45" s="40"/>
      <c r="N45" s="40"/>
      <c r="O45" s="40"/>
      <c r="P45" s="40"/>
      <c r="Q45" s="40"/>
    </row>
    <row r="46" spans="1:17" ht="30" customHeight="1">
      <c r="A46" s="157" t="s">
        <v>70</v>
      </c>
      <c r="B46" s="156"/>
      <c r="C46" s="156"/>
      <c r="D46" s="156"/>
      <c r="E46" s="156"/>
      <c r="F46" s="156"/>
      <c r="G46" s="156"/>
      <c r="H46" s="156"/>
      <c r="I46" s="156"/>
      <c r="J46" s="76">
        <v>8148</v>
      </c>
      <c r="K46" s="40"/>
      <c r="L46" s="40"/>
      <c r="M46" s="40"/>
      <c r="N46" s="40"/>
      <c r="O46" s="39">
        <v>40.880000000000003</v>
      </c>
      <c r="P46" s="40"/>
      <c r="Q46" s="39">
        <v>0.18</v>
      </c>
    </row>
    <row r="47" spans="1:17">
      <c r="A47" s="157" t="s">
        <v>71</v>
      </c>
      <c r="B47" s="156"/>
      <c r="C47" s="156"/>
      <c r="D47" s="156"/>
      <c r="E47" s="156"/>
      <c r="F47" s="156"/>
      <c r="G47" s="156"/>
      <c r="H47" s="156"/>
      <c r="I47" s="156"/>
      <c r="J47" s="76">
        <v>8148</v>
      </c>
      <c r="K47" s="40"/>
      <c r="L47" s="40"/>
      <c r="M47" s="40"/>
      <c r="N47" s="40"/>
      <c r="O47" s="39">
        <v>40.880000000000003</v>
      </c>
      <c r="P47" s="40"/>
      <c r="Q47" s="39">
        <v>0.18</v>
      </c>
    </row>
    <row r="48" spans="1:17">
      <c r="A48" s="157" t="s">
        <v>72</v>
      </c>
      <c r="B48" s="156"/>
      <c r="C48" s="156"/>
      <c r="D48" s="156"/>
      <c r="E48" s="156"/>
      <c r="F48" s="156"/>
      <c r="G48" s="156"/>
      <c r="H48" s="156"/>
      <c r="I48" s="156"/>
      <c r="J48" s="74"/>
      <c r="K48" s="40"/>
      <c r="L48" s="40"/>
      <c r="M48" s="40"/>
      <c r="N48" s="40"/>
      <c r="O48" s="40"/>
      <c r="P48" s="40"/>
      <c r="Q48" s="40"/>
    </row>
    <row r="49" spans="1:17">
      <c r="A49" s="157" t="s">
        <v>73</v>
      </c>
      <c r="B49" s="156"/>
      <c r="C49" s="156"/>
      <c r="D49" s="156"/>
      <c r="E49" s="156"/>
      <c r="F49" s="156"/>
      <c r="G49" s="156"/>
      <c r="H49" s="156"/>
      <c r="I49" s="156"/>
      <c r="J49" s="76">
        <v>6306</v>
      </c>
      <c r="K49" s="40"/>
      <c r="L49" s="40"/>
      <c r="M49" s="40"/>
      <c r="N49" s="40"/>
      <c r="O49" s="40"/>
      <c r="P49" s="40"/>
      <c r="Q49" s="40"/>
    </row>
    <row r="50" spans="1:17">
      <c r="A50" s="157" t="s">
        <v>74</v>
      </c>
      <c r="B50" s="156"/>
      <c r="C50" s="156"/>
      <c r="D50" s="156"/>
      <c r="E50" s="156"/>
      <c r="F50" s="156"/>
      <c r="G50" s="156"/>
      <c r="H50" s="156"/>
      <c r="I50" s="156"/>
      <c r="J50" s="76">
        <f>144-4</f>
        <v>140</v>
      </c>
      <c r="K50" s="40"/>
      <c r="L50" s="40"/>
      <c r="M50" s="40"/>
      <c r="N50" s="40"/>
      <c r="O50" s="40"/>
      <c r="P50" s="40"/>
      <c r="Q50" s="40"/>
    </row>
    <row r="51" spans="1:17">
      <c r="A51" s="157" t="s">
        <v>75</v>
      </c>
      <c r="B51" s="156"/>
      <c r="C51" s="156"/>
      <c r="D51" s="156"/>
      <c r="E51" s="156"/>
      <c r="F51" s="156"/>
      <c r="G51" s="156"/>
      <c r="H51" s="156"/>
      <c r="I51" s="156"/>
      <c r="J51" s="76">
        <v>570</v>
      </c>
      <c r="K51" s="40"/>
      <c r="L51" s="40"/>
      <c r="M51" s="40"/>
      <c r="N51" s="40"/>
      <c r="O51" s="40"/>
      <c r="P51" s="40"/>
      <c r="Q51" s="40"/>
    </row>
    <row r="52" spans="1:17">
      <c r="A52" s="157" t="s">
        <v>76</v>
      </c>
      <c r="B52" s="156"/>
      <c r="C52" s="156"/>
      <c r="D52" s="156"/>
      <c r="E52" s="156"/>
      <c r="F52" s="156"/>
      <c r="G52" s="156"/>
      <c r="H52" s="156"/>
      <c r="I52" s="156"/>
      <c r="J52" s="76">
        <v>730</v>
      </c>
      <c r="K52" s="40"/>
      <c r="L52" s="40"/>
      <c r="M52" s="40"/>
      <c r="N52" s="40"/>
      <c r="O52" s="40"/>
      <c r="P52" s="40"/>
      <c r="Q52" s="40"/>
    </row>
    <row r="53" spans="1:17">
      <c r="A53" s="157" t="s">
        <v>77</v>
      </c>
      <c r="B53" s="156"/>
      <c r="C53" s="156"/>
      <c r="D53" s="156"/>
      <c r="E53" s="156"/>
      <c r="F53" s="156"/>
      <c r="G53" s="156"/>
      <c r="H53" s="156"/>
      <c r="I53" s="156"/>
      <c r="J53" s="76">
        <v>402</v>
      </c>
      <c r="K53" s="40"/>
      <c r="L53" s="40"/>
      <c r="M53" s="40"/>
      <c r="N53" s="40"/>
      <c r="O53" s="40"/>
      <c r="P53" s="40"/>
      <c r="Q53" s="40"/>
    </row>
    <row r="54" spans="1:17">
      <c r="A54" s="155" t="s">
        <v>78</v>
      </c>
      <c r="B54" s="156"/>
      <c r="C54" s="156"/>
      <c r="D54" s="156"/>
      <c r="E54" s="156"/>
      <c r="F54" s="156"/>
      <c r="G54" s="156"/>
      <c r="H54" s="156"/>
      <c r="I54" s="156"/>
      <c r="J54" s="77">
        <v>8148</v>
      </c>
      <c r="K54" s="40"/>
      <c r="L54" s="40"/>
      <c r="M54" s="40"/>
      <c r="N54" s="40"/>
      <c r="O54" s="48">
        <v>40.880000000000003</v>
      </c>
      <c r="P54" s="40"/>
      <c r="Q54" s="48">
        <v>0.18</v>
      </c>
    </row>
  </sheetData>
  <mergeCells count="39">
    <mergeCell ref="A52:I52"/>
    <mergeCell ref="A53:I53"/>
    <mergeCell ref="A42:I42"/>
    <mergeCell ref="A43:I43"/>
    <mergeCell ref="A44:I44"/>
    <mergeCell ref="A45:I45"/>
    <mergeCell ref="A46:I46"/>
    <mergeCell ref="J13:K13"/>
    <mergeCell ref="E1:J1"/>
    <mergeCell ref="J14:K14"/>
    <mergeCell ref="A54:I54"/>
    <mergeCell ref="J11:K11"/>
    <mergeCell ref="J12:K12"/>
    <mergeCell ref="A48:I48"/>
    <mergeCell ref="A49:I49"/>
    <mergeCell ref="A50:I50"/>
    <mergeCell ref="A51:I51"/>
    <mergeCell ref="A47:I47"/>
    <mergeCell ref="A21:Q21"/>
    <mergeCell ref="A37:I37"/>
    <mergeCell ref="A38:I38"/>
    <mergeCell ref="A39:I39"/>
    <mergeCell ref="A40:I40"/>
    <mergeCell ref="A41:I41"/>
    <mergeCell ref="A17:A19"/>
    <mergeCell ref="C17:C19"/>
    <mergeCell ref="D17:D19"/>
    <mergeCell ref="E17:E19"/>
    <mergeCell ref="B17:B19"/>
    <mergeCell ref="F18:F19"/>
    <mergeCell ref="F17:I17"/>
    <mergeCell ref="G18:I18"/>
    <mergeCell ref="Q17:Q19"/>
    <mergeCell ref="J18:J19"/>
    <mergeCell ref="K18:M18"/>
    <mergeCell ref="J17:M17"/>
    <mergeCell ref="P17:P19"/>
    <mergeCell ref="O17:O19"/>
    <mergeCell ref="N17:N19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0"/>
  <sheetViews>
    <sheetView tabSelected="1" topLeftCell="A19" zoomScaleNormal="100" zoomScaleSheetLayoutView="75" workbookViewId="0">
      <selection activeCell="E34" sqref="E34"/>
    </sheetView>
  </sheetViews>
  <sheetFormatPr defaultColWidth="9" defaultRowHeight="12.75"/>
  <cols>
    <col min="1" max="1" width="41.85546875" style="123" customWidth="1"/>
    <col min="2" max="2" width="21.5703125" style="123" customWidth="1"/>
    <col min="3" max="3" width="22.28515625" style="123" customWidth="1"/>
    <col min="4" max="4" width="22.28515625" style="124" customWidth="1"/>
    <col min="5" max="250" width="20.140625" style="123" customWidth="1"/>
    <col min="251" max="251" width="10.7109375" style="123" customWidth="1"/>
    <col min="252" max="252" width="11.140625" style="123" customWidth="1"/>
    <col min="253" max="253" width="21.42578125" style="123" customWidth="1"/>
    <col min="254" max="254" width="21.5703125" style="123" customWidth="1"/>
    <col min="255" max="255" width="22.28515625" style="123" customWidth="1"/>
    <col min="256" max="16384" width="9" style="123"/>
  </cols>
  <sheetData>
    <row r="1" spans="1:4" s="82" customFormat="1" ht="18.75" customHeight="1">
      <c r="A1" s="174" t="s">
        <v>190</v>
      </c>
      <c r="B1" s="174"/>
      <c r="C1" s="174"/>
      <c r="D1" s="174"/>
    </row>
    <row r="2" spans="1:4" s="82" customFormat="1" ht="15.75" customHeight="1">
      <c r="A2" s="83"/>
      <c r="B2" s="83"/>
      <c r="C2" s="83"/>
      <c r="D2" s="83"/>
    </row>
    <row r="3" spans="1:4" s="82" customFormat="1" ht="20.25" customHeight="1">
      <c r="A3" s="175" t="s">
        <v>191</v>
      </c>
      <c r="B3" s="175"/>
      <c r="C3" s="175"/>
      <c r="D3" s="175"/>
    </row>
    <row r="4" spans="1:4" s="82" customFormat="1" ht="15.75" customHeight="1">
      <c r="A4" s="84"/>
      <c r="B4" s="85"/>
      <c r="C4" s="84"/>
      <c r="D4" s="86"/>
    </row>
    <row r="5" spans="1:4" s="87" customFormat="1" ht="18.75">
      <c r="A5" s="176" t="s">
        <v>225</v>
      </c>
      <c r="B5" s="176"/>
      <c r="C5" s="176"/>
      <c r="D5" s="176"/>
    </row>
    <row r="6" spans="1:4" s="87" customFormat="1" ht="18.75">
      <c r="A6" s="176" t="s">
        <v>192</v>
      </c>
      <c r="B6" s="176"/>
      <c r="C6" s="176"/>
      <c r="D6" s="176"/>
    </row>
    <row r="7" spans="1:4" s="87" customFormat="1" ht="9" customHeight="1">
      <c r="A7" s="176"/>
      <c r="B7" s="176"/>
      <c r="C7" s="176"/>
      <c r="D7" s="176"/>
    </row>
    <row r="8" spans="1:4" s="87" customFormat="1" ht="15.75" customHeight="1">
      <c r="A8" s="88"/>
      <c r="B8" s="88"/>
      <c r="C8" s="88"/>
      <c r="D8" s="88"/>
    </row>
    <row r="9" spans="1:4" s="93" customFormat="1" ht="15.75" customHeight="1">
      <c r="A9" s="89" t="s">
        <v>193</v>
      </c>
      <c r="B9" s="90"/>
      <c r="C9" s="91"/>
      <c r="D9" s="92" t="s">
        <v>194</v>
      </c>
    </row>
    <row r="10" spans="1:4" s="82" customFormat="1" ht="15.75" customHeight="1">
      <c r="A10" s="166" t="s">
        <v>195</v>
      </c>
      <c r="B10" s="169" t="s">
        <v>196</v>
      </c>
      <c r="C10" s="169" t="s">
        <v>197</v>
      </c>
      <c r="D10" s="169" t="s">
        <v>198</v>
      </c>
    </row>
    <row r="11" spans="1:4" s="94" customFormat="1" ht="12.75" customHeight="1">
      <c r="A11" s="167"/>
      <c r="B11" s="170"/>
      <c r="C11" s="170"/>
      <c r="D11" s="172"/>
    </row>
    <row r="12" spans="1:4" s="94" customFormat="1" ht="12.75" customHeight="1">
      <c r="A12" s="167"/>
      <c r="B12" s="170"/>
      <c r="C12" s="170"/>
      <c r="D12" s="172"/>
    </row>
    <row r="13" spans="1:4" s="94" customFormat="1" ht="42.75" customHeight="1">
      <c r="A13" s="168"/>
      <c r="B13" s="171"/>
      <c r="C13" s="170"/>
      <c r="D13" s="173"/>
    </row>
    <row r="14" spans="1:4" s="82" customFormat="1" ht="15.75">
      <c r="A14" s="95" t="s">
        <v>199</v>
      </c>
      <c r="B14" s="96" t="s">
        <v>200</v>
      </c>
      <c r="C14" s="97" t="s">
        <v>201</v>
      </c>
      <c r="D14" s="98" t="s">
        <v>202</v>
      </c>
    </row>
    <row r="15" spans="1:4" s="103" customFormat="1" ht="50.1" customHeight="1">
      <c r="A15" s="99" t="s">
        <v>95</v>
      </c>
      <c r="B15" s="100">
        <f>'24568'!J53</f>
        <v>12914</v>
      </c>
      <c r="C15" s="101">
        <f>ROUND(B15*4.42,0)</f>
        <v>57080</v>
      </c>
      <c r="D15" s="102" t="s">
        <v>220</v>
      </c>
    </row>
    <row r="16" spans="1:4" s="103" customFormat="1" ht="50.1" customHeight="1">
      <c r="A16" s="104" t="s">
        <v>131</v>
      </c>
      <c r="B16" s="100">
        <f>'24569'!J53</f>
        <v>7160</v>
      </c>
      <c r="C16" s="101">
        <f t="shared" ref="C16:C19" si="0">ROUND(B16*4.42,0)</f>
        <v>31647</v>
      </c>
      <c r="D16" s="102" t="s">
        <v>221</v>
      </c>
    </row>
    <row r="17" spans="1:4" s="103" customFormat="1" ht="50.1" customHeight="1">
      <c r="A17" s="104" t="s">
        <v>154</v>
      </c>
      <c r="B17" s="100">
        <f>'24570'!J54</f>
        <v>8063</v>
      </c>
      <c r="C17" s="101">
        <f t="shared" si="0"/>
        <v>35638</v>
      </c>
      <c r="D17" s="102" t="s">
        <v>222</v>
      </c>
    </row>
    <row r="18" spans="1:4" s="103" customFormat="1" ht="50.1" customHeight="1">
      <c r="A18" s="104" t="s">
        <v>174</v>
      </c>
      <c r="B18" s="100">
        <f>'24571'!J54</f>
        <v>13026</v>
      </c>
      <c r="C18" s="101">
        <f t="shared" si="0"/>
        <v>57575</v>
      </c>
      <c r="D18" s="102" t="s">
        <v>223</v>
      </c>
    </row>
    <row r="19" spans="1:4" s="103" customFormat="1" ht="50.1" customHeight="1">
      <c r="A19" s="104" t="s">
        <v>188</v>
      </c>
      <c r="B19" s="100">
        <f>'24572'!J54</f>
        <v>8148</v>
      </c>
      <c r="C19" s="101">
        <f t="shared" si="0"/>
        <v>36014</v>
      </c>
      <c r="D19" s="102" t="s">
        <v>224</v>
      </c>
    </row>
    <row r="20" spans="1:4" s="103" customFormat="1" ht="20.25" customHeight="1">
      <c r="A20" s="105" t="s">
        <v>203</v>
      </c>
      <c r="B20" s="106">
        <f>SUM(B15:B19)</f>
        <v>49311</v>
      </c>
      <c r="C20" s="107">
        <f>SUM(C15:C19)</f>
        <v>217954</v>
      </c>
      <c r="D20" s="108"/>
    </row>
    <row r="21" spans="1:4" s="103" customFormat="1" ht="15" customHeight="1">
      <c r="A21" s="109"/>
      <c r="B21" s="106"/>
      <c r="C21" s="107"/>
      <c r="D21" s="110"/>
    </row>
    <row r="22" spans="1:4" s="103" customFormat="1" ht="15.75" customHeight="1">
      <c r="A22" s="111" t="s">
        <v>204</v>
      </c>
      <c r="B22" s="112"/>
      <c r="C22" s="101">
        <f>ROUND(C20*18%,2)</f>
        <v>39231.72</v>
      </c>
      <c r="D22" s="110"/>
    </row>
    <row r="23" spans="1:4" s="103" customFormat="1" ht="15" customHeight="1">
      <c r="A23" s="109"/>
      <c r="B23" s="113"/>
      <c r="C23" s="107"/>
      <c r="D23" s="110"/>
    </row>
    <row r="24" spans="1:4" s="103" customFormat="1" ht="20.100000000000001" customHeight="1">
      <c r="A24" s="114" t="s">
        <v>8</v>
      </c>
      <c r="B24" s="115"/>
      <c r="C24" s="116">
        <f>SUM(C20:C22)</f>
        <v>257185.72</v>
      </c>
      <c r="D24" s="117"/>
    </row>
    <row r="25" spans="1:4" s="103" customFormat="1" ht="18.75" customHeight="1">
      <c r="A25" s="118"/>
      <c r="B25" s="119"/>
      <c r="C25" s="119"/>
      <c r="D25" s="120"/>
    </row>
    <row r="27" spans="1:4" s="89" customFormat="1" ht="15.75">
      <c r="A27" s="89" t="s">
        <v>227</v>
      </c>
      <c r="D27" s="121"/>
    </row>
    <row r="28" spans="1:4" s="89" customFormat="1" ht="15.75">
      <c r="A28" s="89" t="s">
        <v>205</v>
      </c>
      <c r="B28" s="90"/>
      <c r="C28" s="122" t="s">
        <v>228</v>
      </c>
      <c r="D28" s="121"/>
    </row>
    <row r="29" spans="1:4" s="89" customFormat="1" ht="26.25" customHeight="1">
      <c r="C29" s="122"/>
      <c r="D29" s="121"/>
    </row>
    <row r="30" spans="1:4" s="89" customFormat="1" ht="15.75">
      <c r="A30" s="89" t="s">
        <v>206</v>
      </c>
      <c r="B30" s="90"/>
      <c r="C30" s="122" t="s">
        <v>207</v>
      </c>
      <c r="D30" s="121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6:D6"/>
    <mergeCell ref="A7:D7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showZeros="0" workbookViewId="0">
      <selection activeCell="G23" sqref="G23"/>
    </sheetView>
  </sheetViews>
  <sheetFormatPr defaultRowHeight="12.75"/>
  <cols>
    <col min="1" max="1" width="4" style="125" customWidth="1"/>
    <col min="2" max="2" width="16.28515625" style="125" customWidth="1"/>
    <col min="3" max="3" width="57.42578125" style="125" customWidth="1"/>
    <col min="4" max="4" width="18.28515625" style="148" customWidth="1"/>
    <col min="5" max="16384" width="9.140625" style="125"/>
  </cols>
  <sheetData>
    <row r="1" spans="1:4">
      <c r="D1" s="126" t="s">
        <v>208</v>
      </c>
    </row>
    <row r="3" spans="1:4" s="127" customFormat="1" ht="18">
      <c r="A3" s="177" t="s">
        <v>209</v>
      </c>
      <c r="B3" s="177"/>
      <c r="C3" s="177"/>
      <c r="D3" s="177"/>
    </row>
    <row r="4" spans="1:4" s="127" customFormat="1" ht="10.5" customHeight="1">
      <c r="B4" s="128"/>
      <c r="C4" s="128"/>
      <c r="D4" s="129"/>
    </row>
    <row r="5" spans="1:4" s="130" customFormat="1" ht="34.5" customHeight="1">
      <c r="A5" s="178" t="s">
        <v>226</v>
      </c>
      <c r="B5" s="178"/>
      <c r="C5" s="178"/>
      <c r="D5" s="178"/>
    </row>
    <row r="6" spans="1:4" s="130" customFormat="1" ht="16.5" customHeight="1">
      <c r="A6" s="131"/>
      <c r="B6" s="131"/>
      <c r="C6" s="131"/>
      <c r="D6" s="131"/>
    </row>
    <row r="7" spans="1:4">
      <c r="D7" s="126" t="s">
        <v>194</v>
      </c>
    </row>
    <row r="8" spans="1:4" s="132" customFormat="1" ht="17.25" customHeight="1">
      <c r="A8" s="179" t="s">
        <v>210</v>
      </c>
      <c r="B8" s="179" t="s">
        <v>211</v>
      </c>
      <c r="C8" s="179" t="s">
        <v>212</v>
      </c>
      <c r="D8" s="180" t="s">
        <v>213</v>
      </c>
    </row>
    <row r="9" spans="1:4" s="132" customFormat="1" ht="58.5" customHeight="1">
      <c r="A9" s="179"/>
      <c r="B9" s="179"/>
      <c r="C9" s="179"/>
      <c r="D9" s="181"/>
    </row>
    <row r="10" spans="1:4" s="132" customFormat="1" ht="39.950000000000003" customHeight="1">
      <c r="A10" s="133">
        <v>1</v>
      </c>
      <c r="B10" s="133" t="s">
        <v>220</v>
      </c>
      <c r="C10" s="134" t="s">
        <v>95</v>
      </c>
      <c r="D10" s="135">
        <v>12914</v>
      </c>
    </row>
    <row r="11" spans="1:4" s="132" customFormat="1" ht="39.950000000000003" customHeight="1">
      <c r="A11" s="133">
        <v>2</v>
      </c>
      <c r="B11" s="133" t="s">
        <v>221</v>
      </c>
      <c r="C11" s="134" t="s">
        <v>131</v>
      </c>
      <c r="D11" s="135">
        <v>7160</v>
      </c>
    </row>
    <row r="12" spans="1:4" s="132" customFormat="1" ht="39.950000000000003" customHeight="1">
      <c r="A12" s="133">
        <v>3</v>
      </c>
      <c r="B12" s="133" t="s">
        <v>222</v>
      </c>
      <c r="C12" s="134" t="s">
        <v>154</v>
      </c>
      <c r="D12" s="135">
        <v>8063</v>
      </c>
    </row>
    <row r="13" spans="1:4" s="132" customFormat="1" ht="39.950000000000003" customHeight="1">
      <c r="A13" s="133">
        <v>4</v>
      </c>
      <c r="B13" s="133" t="s">
        <v>223</v>
      </c>
      <c r="C13" s="134" t="s">
        <v>174</v>
      </c>
      <c r="D13" s="135">
        <v>13026</v>
      </c>
    </row>
    <row r="14" spans="1:4" s="132" customFormat="1" ht="39.950000000000003" customHeight="1">
      <c r="A14" s="133">
        <v>5</v>
      </c>
      <c r="B14" s="133" t="s">
        <v>224</v>
      </c>
      <c r="C14" s="134" t="s">
        <v>188</v>
      </c>
      <c r="D14" s="135">
        <v>8148</v>
      </c>
    </row>
    <row r="15" spans="1:4" s="138" customFormat="1" ht="39.950000000000003" customHeight="1">
      <c r="A15" s="136"/>
      <c r="B15" s="136"/>
      <c r="C15" s="136" t="s">
        <v>214</v>
      </c>
      <c r="D15" s="137">
        <f>SUM(D10:D14)</f>
        <v>49311</v>
      </c>
    </row>
    <row r="16" spans="1:4" s="142" customFormat="1" ht="39.950000000000003" customHeight="1">
      <c r="A16" s="139"/>
      <c r="B16" s="139"/>
      <c r="C16" s="140" t="s">
        <v>215</v>
      </c>
      <c r="D16" s="141">
        <f>ROUND(D15*4.42,0)-1</f>
        <v>217954</v>
      </c>
    </row>
    <row r="17" spans="1:4" s="142" customFormat="1" ht="39.950000000000003" customHeight="1">
      <c r="A17" s="139"/>
      <c r="B17" s="139"/>
      <c r="C17" s="140" t="s">
        <v>216</v>
      </c>
      <c r="D17" s="143">
        <f>ROUND(D16*18%,2)</f>
        <v>39231.72</v>
      </c>
    </row>
    <row r="18" spans="1:4" s="145" customFormat="1" ht="39.950000000000003" customHeight="1">
      <c r="A18" s="144"/>
      <c r="B18" s="144"/>
      <c r="C18" s="140" t="s">
        <v>217</v>
      </c>
      <c r="D18" s="141">
        <f>SUM(D16:D17)</f>
        <v>257185.72</v>
      </c>
    </row>
    <row r="19" spans="1:4" s="146" customFormat="1">
      <c r="D19" s="147"/>
    </row>
    <row r="20" spans="1:4" s="146" customFormat="1">
      <c r="D20" s="147"/>
    </row>
    <row r="21" spans="1:4" s="146" customFormat="1">
      <c r="B21" s="149" t="s">
        <v>218</v>
      </c>
      <c r="D21" s="147" t="s">
        <v>219</v>
      </c>
    </row>
    <row r="22" spans="1:4" s="146" customFormat="1">
      <c r="D22" s="147"/>
    </row>
    <row r="23" spans="1:4" s="146" customFormat="1">
      <c r="D23" s="147"/>
    </row>
  </sheetData>
  <mergeCells count="6">
    <mergeCell ref="A3:D3"/>
    <mergeCell ref="A5:D5"/>
    <mergeCell ref="A8:A9"/>
    <mergeCell ref="B8:B9"/>
    <mergeCell ref="C8:C9"/>
    <mergeCell ref="D8:D9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27</vt:i4>
      </vt:variant>
    </vt:vector>
  </HeadingPairs>
  <TitlesOfParts>
    <vt:vector size="34" baseType="lpstr">
      <vt:lpstr>24568</vt:lpstr>
      <vt:lpstr>24569</vt:lpstr>
      <vt:lpstr>24570</vt:lpstr>
      <vt:lpstr>24571</vt:lpstr>
      <vt:lpstr>24572</vt:lpstr>
      <vt:lpstr>НМЦ</vt:lpstr>
      <vt:lpstr>Сводка затрат</vt:lpstr>
      <vt:lpstr>'24568'!Constr</vt:lpstr>
      <vt:lpstr>'24571'!Constr</vt:lpstr>
      <vt:lpstr>'24572'!Constr</vt:lpstr>
      <vt:lpstr>'24568'!FOT</vt:lpstr>
      <vt:lpstr>'24569'!FOT</vt:lpstr>
      <vt:lpstr>'24570'!FOT</vt:lpstr>
      <vt:lpstr>'24571'!FOT</vt:lpstr>
      <vt:lpstr>'24572'!FOT</vt:lpstr>
      <vt:lpstr>'24568'!Ind</vt:lpstr>
      <vt:lpstr>'24571'!Ind</vt:lpstr>
      <vt:lpstr>'24569'!Obj</vt:lpstr>
      <vt:lpstr>'24570'!Obj</vt:lpstr>
      <vt:lpstr>'24568'!Obosn</vt:lpstr>
      <vt:lpstr>'24569'!Obosn</vt:lpstr>
      <vt:lpstr>'24570'!Obosn</vt:lpstr>
      <vt:lpstr>'24572'!Obosn</vt:lpstr>
      <vt:lpstr>'24568'!SmPr</vt:lpstr>
      <vt:lpstr>'24569'!SmPr</vt:lpstr>
      <vt:lpstr>'24570'!SmPr</vt:lpstr>
      <vt:lpstr>'24571'!SmPr</vt:lpstr>
      <vt:lpstr>'24572'!SmPr</vt:lpstr>
      <vt:lpstr>'24568'!Заголовки_для_печати</vt:lpstr>
      <vt:lpstr>'24569'!Заголовки_для_печати</vt:lpstr>
      <vt:lpstr>'24570'!Заголовки_для_печати</vt:lpstr>
      <vt:lpstr>'24571'!Заголовки_для_печати</vt:lpstr>
      <vt:lpstr>'24572'!Заголовки_для_печати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072-Bataeva</dc:creator>
  <cp:lastModifiedBy>072-KovyazinaT</cp:lastModifiedBy>
  <cp:lastPrinted>2012-10-09T03:13:20Z</cp:lastPrinted>
  <dcterms:created xsi:type="dcterms:W3CDTF">2002-02-11T05:58:42Z</dcterms:created>
  <dcterms:modified xsi:type="dcterms:W3CDTF">2012-10-09T03:13:53Z</dcterms:modified>
</cp:coreProperties>
</file>