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bookViews>
  <sheets>
    <sheet name="Лот №1" sheetId="1" r:id="rId1"/>
    <sheet name="Лист2" sheetId="2" r:id="rId2"/>
    <sheet name="Лист3" sheetId="3" r:id="rId3"/>
  </sheets>
  <definedNames>
    <definedName name="_xlnm.Print_Area" localSheetId="0">'Лот №1'!$A$1:$S$107</definedName>
  </definedNames>
  <calcPr calcId="125725" refMode="R1C1"/>
</workbook>
</file>

<file path=xl/calcChain.xml><?xml version="1.0" encoding="utf-8"?>
<calcChain xmlns="http://schemas.openxmlformats.org/spreadsheetml/2006/main">
  <c r="Q91" i="1"/>
  <c r="S91" s="1"/>
  <c r="Q92"/>
  <c r="S92" s="1"/>
  <c r="Q93"/>
  <c r="S93" s="1"/>
  <c r="Q94"/>
  <c r="S94" s="1"/>
  <c r="Q85"/>
  <c r="S85" s="1"/>
  <c r="Q86"/>
  <c r="S86" s="1"/>
  <c r="Q87"/>
  <c r="S87" s="1"/>
  <c r="Q88"/>
  <c r="S88" s="1"/>
  <c r="Q89"/>
  <c r="S89" s="1"/>
  <c r="Q90"/>
  <c r="S90" s="1"/>
  <c r="Q79"/>
  <c r="S79" s="1"/>
  <c r="Q80"/>
  <c r="S80" s="1"/>
  <c r="Q81"/>
  <c r="S81" s="1"/>
  <c r="Q82"/>
  <c r="S82" s="1"/>
  <c r="Q83"/>
  <c r="S83" s="1"/>
  <c r="Q84"/>
  <c r="S84" s="1"/>
  <c r="Q72"/>
  <c r="S72" s="1"/>
  <c r="Q73"/>
  <c r="S73" s="1"/>
  <c r="Q74"/>
  <c r="S74" s="1"/>
  <c r="Q75"/>
  <c r="S75" s="1"/>
  <c r="Q76"/>
  <c r="S76" s="1"/>
  <c r="Q77"/>
  <c r="S77" s="1"/>
  <c r="Q78"/>
  <c r="S78" s="1"/>
  <c r="Q65"/>
  <c r="S65" s="1"/>
  <c r="Q66"/>
  <c r="S66" s="1"/>
  <c r="Q67"/>
  <c r="S67" s="1"/>
  <c r="Q68"/>
  <c r="S68" s="1"/>
  <c r="Q69"/>
  <c r="S69" s="1"/>
  <c r="Q70"/>
  <c r="S70" s="1"/>
  <c r="Q71"/>
  <c r="S71" s="1"/>
  <c r="Q58"/>
  <c r="S58" s="1"/>
  <c r="Q59"/>
  <c r="S59" s="1"/>
  <c r="Q60"/>
  <c r="S60" s="1"/>
  <c r="Q61"/>
  <c r="S61" s="1"/>
  <c r="Q62"/>
  <c r="S62" s="1"/>
  <c r="Q63"/>
  <c r="S63" s="1"/>
  <c r="Q64"/>
  <c r="S64" s="1"/>
  <c r="Q51"/>
  <c r="S51" s="1"/>
  <c r="Q52"/>
  <c r="S52" s="1"/>
  <c r="Q53"/>
  <c r="S53" s="1"/>
  <c r="Q54"/>
  <c r="S54" s="1"/>
  <c r="Q55"/>
  <c r="S55" s="1"/>
  <c r="Q56"/>
  <c r="S56" s="1"/>
  <c r="Q57"/>
  <c r="S57" s="1"/>
  <c r="Q42"/>
  <c r="S42" s="1"/>
  <c r="Q43"/>
  <c r="S43" s="1"/>
  <c r="Q44"/>
  <c r="S44" s="1"/>
  <c r="Q45"/>
  <c r="S45" s="1"/>
  <c r="Q46"/>
  <c r="S46" s="1"/>
  <c r="Q47"/>
  <c r="S47" s="1"/>
  <c r="Q48"/>
  <c r="S48" s="1"/>
  <c r="Q49"/>
  <c r="S49" s="1"/>
  <c r="Q50"/>
  <c r="S50" s="1"/>
  <c r="Q34"/>
  <c r="S34" s="1"/>
  <c r="Q35"/>
  <c r="S35" s="1"/>
  <c r="Q36"/>
  <c r="S36" s="1"/>
  <c r="Q37"/>
  <c r="S37" s="1"/>
  <c r="Q38"/>
  <c r="S38" s="1"/>
  <c r="Q39"/>
  <c r="S39" s="1"/>
  <c r="Q40"/>
  <c r="S40" s="1"/>
  <c r="Q41"/>
  <c r="S41" s="1"/>
  <c r="Q24"/>
  <c r="S24" s="1"/>
  <c r="Q25"/>
  <c r="S25" s="1"/>
  <c r="Q26"/>
  <c r="S26" s="1"/>
  <c r="Q27"/>
  <c r="S27" s="1"/>
  <c r="Q28"/>
  <c r="S28" s="1"/>
  <c r="Q29"/>
  <c r="S29" s="1"/>
  <c r="Q30"/>
  <c r="S30" s="1"/>
  <c r="Q31"/>
  <c r="S31" s="1"/>
  <c r="Q32"/>
  <c r="S32" s="1"/>
  <c r="Q33"/>
  <c r="S33" s="1"/>
  <c r="Q15"/>
  <c r="S15" s="1"/>
  <c r="Q16"/>
  <c r="S16" s="1"/>
  <c r="Q17"/>
  <c r="S17" s="1"/>
  <c r="Q18"/>
  <c r="S18" s="1"/>
  <c r="Q19"/>
  <c r="S19" s="1"/>
  <c r="Q20"/>
  <c r="S20" s="1"/>
  <c r="Q21"/>
  <c r="S21" s="1"/>
  <c r="Q22"/>
  <c r="S22" s="1"/>
  <c r="Q23"/>
  <c r="S23" s="1"/>
  <c r="Q10"/>
  <c r="S10" s="1"/>
  <c r="Q11"/>
  <c r="S11" s="1"/>
  <c r="Q12"/>
  <c r="S12" s="1"/>
  <c r="Q13"/>
  <c r="S13" s="1"/>
  <c r="Q14"/>
  <c r="S14" s="1"/>
  <c r="Q9"/>
  <c r="S9" s="1"/>
  <c r="S95" s="1"/>
  <c r="S96" l="1"/>
  <c r="T95"/>
  <c r="W95" l="1"/>
  <c r="U95"/>
</calcChain>
</file>

<file path=xl/sharedStrings.xml><?xml version="1.0" encoding="utf-8"?>
<sst xmlns="http://schemas.openxmlformats.org/spreadsheetml/2006/main" count="296" uniqueCount="167">
  <si>
    <t>Итого:</t>
  </si>
  <si>
    <t>№ п/п</t>
  </si>
  <si>
    <t>2 квартал</t>
  </si>
  <si>
    <t>3 квартал</t>
  </si>
  <si>
    <t>июль</t>
  </si>
  <si>
    <t>август</t>
  </si>
  <si>
    <t>сентябрь</t>
  </si>
  <si>
    <t>4 квартал</t>
  </si>
  <si>
    <t>октябрь</t>
  </si>
  <si>
    <t>ноябрь</t>
  </si>
  <si>
    <t>декабрь</t>
  </si>
  <si>
    <t>Количество</t>
  </si>
  <si>
    <t>Ед. изм.</t>
  </si>
  <si>
    <t>СПЕЦИФИКАЦИЯ</t>
  </si>
  <si>
    <t>Наименование</t>
  </si>
  <si>
    <t>Генеральный директор ОАО «Хиагда»</t>
  </si>
  <si>
    <t>Приложение № 1 к Договору поставки</t>
  </si>
  <si>
    <t>От Поставщика:</t>
  </si>
  <si>
    <t>От Покупателя:</t>
  </si>
  <si>
    <t>3. Срок поставки: согласно графику помесячной разбивки.</t>
  </si>
  <si>
    <t>1.  Поставщик обязуется поставить, а Покупатель принять и оплатить следующие Товары:</t>
  </si>
  <si>
    <t>Итого с учётом НДС: __________________ руб. (_____________________________ рублей ___ копеек), в т.ч. НДС (18%) - _____________________ руб.</t>
  </si>
  <si>
    <t>1 квартал</t>
  </si>
  <si>
    <t>январь</t>
  </si>
  <si>
    <t>март</t>
  </si>
  <si>
    <t>февраль</t>
  </si>
  <si>
    <t>Требования к качеству</t>
  </si>
  <si>
    <t>4. Покупатель производит оплату за фактически поставленный и принятый Товар в течение 30 дней со дня получения Товара на склад Грузополучателя.</t>
  </si>
  <si>
    <t>________________  /____________ /</t>
  </si>
  <si>
    <t>шт</t>
  </si>
  <si>
    <t>Количество на 2014 год</t>
  </si>
  <si>
    <t>Цена за единицу c НДС, руб.</t>
  </si>
  <si>
    <t>Сумма c НДС, руб.</t>
  </si>
  <si>
    <t>В том числе НДС 18%:</t>
  </si>
  <si>
    <t xml:space="preserve">2. Условия поставки: доставка до ОАО «Хиагда» (Грузополучателя) согласно отгрузочным реквизитам: Забайкальский край, г. Чита, п. Рудник Кадала, Дворцовский тракт, 50.  </t>
  </si>
  <si>
    <t>________________  /Дементьев А.А./</t>
  </si>
  <si>
    <t>Вентиль 15кч19пДу=32 мм, Ру=1,6 Мпа, рабочая среда-вода, присоедин.-  фланцевое, материал- чугун</t>
  </si>
  <si>
    <t>Вентиль 15кч19пДу=40 мм, Ру=1,6 Мпа, рабочая среда-вода, присоедин.-  фланцевое, материал- чугун</t>
  </si>
  <si>
    <t>Воздушник мембранный полипропиленовый</t>
  </si>
  <si>
    <t>Задвижка 30с41нж Ду-100 с ручным управлением (маховик), фланцевая</t>
  </si>
  <si>
    <t>Задвижка 30с41нж Ду-80 с ручным управлением (маховик), фланцевая</t>
  </si>
  <si>
    <t>Затвор межфланцевый поворотный дисковый запорно-регулирующий с ручным управлением</t>
  </si>
  <si>
    <t>Клапан (ветиль) запороный DN25, РN 1,6 Мпа фланцевый с ручным приводом  КЗ 25.16.3340</t>
  </si>
  <si>
    <t>Клапан (ветиль) запороный DN32, РN 1,6 Мпа фланцевый с ручным приводом  КЗ 32.16.3340</t>
  </si>
  <si>
    <t>Клапан (ветиль) запороный DN40, РN 1,6 Мпа фланцевый с ручным приводом  КЗ 40.16.3340</t>
  </si>
  <si>
    <t>Клапан (ветиль) запороный DN50, РN 1,6 Мпа фланцевый с ручным приводом  КЗ 40.16.3340</t>
  </si>
  <si>
    <t>Клапан обратный (поворотный)</t>
  </si>
  <si>
    <t>Клапан обратный Ду-100мм  PN 1.6 Мпа (16кгс/см²) материал исполнения нержавеющая сталь</t>
  </si>
  <si>
    <t>Клапан обратный Ду-80мм  PN 1.6 Мпа (16кгс/см²) материал исполнения нержавеющая сталь</t>
  </si>
  <si>
    <t>Кран шаровый КШ 100.16.3140 с ручным управлением</t>
  </si>
  <si>
    <t>Кран шаровый КШ 150.16.3140 с ручным управлением</t>
  </si>
  <si>
    <t>Кран шаровый КШ 40.16.3140 с ручным управлением</t>
  </si>
  <si>
    <t>Кран шаровый КШ 50.16.3140 с ручным управлением</t>
  </si>
  <si>
    <t>Кран шаровый КШ 80.16.3140 с ручным управлением</t>
  </si>
  <si>
    <t>Кран шаровый КШ15.16.3140 с ручным управлением</t>
  </si>
  <si>
    <t>Кран шаровый КШ20.16.3140 с ручным управлением</t>
  </si>
  <si>
    <t>Кран шаровый КШ32.16.3140 с ручным управлением</t>
  </si>
  <si>
    <t>Кран шаровый приварной КШ 20.16.4140 с ручным управлением</t>
  </si>
  <si>
    <t>Кран шаровый приварной КШ 25.16.4140 с ручным управлением</t>
  </si>
  <si>
    <t>Кран шаровый приварной КШ 32.16.4140 с ручным управлением</t>
  </si>
  <si>
    <t>Кран шаровый приварной КШ 50.16.4110 с ручным управлением</t>
  </si>
  <si>
    <t>Кран шаровый пропиленовый</t>
  </si>
  <si>
    <t>Кран шаровый ТН 1025 Ду= 25 мм, Ру=1,6 Мпа, рычаг, тип присоединения -муфтовое, класс герметичности по ГОСТ 9544-93</t>
  </si>
  <si>
    <t>Кран шаровый ТН 1025 Ду= 40 мм, Ру=1,6 Мпа, рычаг, тип присоединения -муфтовое, класс герметичности по ГОСТ 9544-93</t>
  </si>
  <si>
    <t>Кран шаровый ТН 1025 Ду= 20 мм, Ру=1,6 Мпа, рычаг, тип присоединения -муфтовое, класс герметичности по ГОСТ 9544-93</t>
  </si>
  <si>
    <t>Муфта полипропилен. Комбинированная с  наружной (трубной)  резьбой</t>
  </si>
  <si>
    <t>Муфта полипропилен. Комбинированная с  наружной резьбой под ключ</t>
  </si>
  <si>
    <t>Муфта полипропилен. Комбинированная с внутренней (трубной) резьбой</t>
  </si>
  <si>
    <t>Муфта полипропилен. Комбинированная с внутренней резьбой под ключ</t>
  </si>
  <si>
    <t>Муфта полипропилен. Комбинированная с наружной резьбой</t>
  </si>
  <si>
    <t>Муфта полипропилен. Комбинированная,разъемная с внутренней резьбой "Американка"</t>
  </si>
  <si>
    <t>Муфта полипропилен. с накидной гайкой</t>
  </si>
  <si>
    <t>Фланец</t>
  </si>
  <si>
    <t xml:space="preserve">Фланец 12X18H10T, d-108мм 4-отверстия </t>
  </si>
  <si>
    <t xml:space="preserve">Фланец 12X18H10T, d-50мм 4-отверстия </t>
  </si>
  <si>
    <t xml:space="preserve">Фланец 12X18H10T, d-89мм 4-отверстия </t>
  </si>
  <si>
    <t>Шаровый кран ДУ100 РУ1,6 сталь 12Х18Н10Т Рабочая среда (кислота серная)</t>
  </si>
  <si>
    <t>Шаровый кран ДУ80РУ1,6 сталь 12Х18Н10Т Рабочая среда (кислота серная)</t>
  </si>
  <si>
    <t>Отвод   L 90°  Ду=25 мм</t>
  </si>
  <si>
    <t>Отвод   L 90°  Ду=40 мм</t>
  </si>
  <si>
    <t>Отвод   L 90°  Ду=50 мм</t>
  </si>
  <si>
    <t xml:space="preserve">Отвод L90° D57х6  12Х18Н10ТЛ </t>
  </si>
  <si>
    <t>Отвод L90° D80  сталь 09Г2С стенка 6</t>
  </si>
  <si>
    <t xml:space="preserve">Отвод L90° D80х6  12Х18Н10ТЛ </t>
  </si>
  <si>
    <t xml:space="preserve">Задвижка с ручным упровлением (маховик) ЗС 100.16.3340 </t>
  </si>
  <si>
    <t xml:space="preserve">Задвижка с ручным упровлением (маховик) ЗС 150.16.3340 </t>
  </si>
  <si>
    <t xml:space="preserve">Задвижка с ручным упровлением (маховик) ЗС 50.16.3340 </t>
  </si>
  <si>
    <t xml:space="preserve">Задвижка с ручным упровлением (маховик) ЗС 80.16.3340 </t>
  </si>
  <si>
    <t>Ду=32 мм, Ру=1,6 Мпа, рабочая среда-вода, присоедин.-  фланцевое, материал- чугун</t>
  </si>
  <si>
    <t>Ду=40 мм, Ру=1,6 Мпа, рабочая среда-вода, присоедин.-  фланцевое, материал- чугун</t>
  </si>
  <si>
    <t>Ду=25 мм, Ру= 1,6 МПа</t>
  </si>
  <si>
    <t xml:space="preserve">ТУ 3741-007-55377430-08  ГОСТ 12.2.2003-91                                               ГОСТ 12.2.063-81  ГОСТ 5762-2002                                               Ду=100 Давление =1,6 МПа,                                                                    рабочая среда - Серная кислота, герметичность затвора по классу "А" ГОСТ 9544-2005, присоединение к трубопроводу фланцевое с ответными фланцами по ГОСТ 12815,                                                           </t>
  </si>
  <si>
    <t xml:space="preserve">ТУ 3741-007-55377430-08 ГОСТ 12.2.2003-91                                                    ГОСТ 12.2.063-81 ГОСТ 5762-2002                                               Ду=80 Давление =1,6 МПа,                                                                    рабочая среда - Серная кислота, герметичность затвора по классу "А" ГОСТ 9544-2005, присоединение к трубопроводу фланцевое с ответными фланцами по ГОСТ 12815,                                                           </t>
  </si>
  <si>
    <t>ТУ 3741-007-55377430-08  ДУ=100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</si>
  <si>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3741-007-55377430-08  ДУ=150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</si>
  <si>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3741-007-55377430-08  ДУ=50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</si>
  <si>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3741-007-55377430-08  ДУ=80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</si>
  <si>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 xml:space="preserve"> ГОСТ 5762-2002                                                      Ру=1,6 Мпа, Ду=100 мм,  среда- вода </t>
  </si>
  <si>
    <t xml:space="preserve"> ГОСТ 12815-80                                                              Ру=1,6 Мпа, Ду=80 мм,, среда- вода </t>
  </si>
  <si>
    <t>ТУ 3742-009-55377430-08  ДУ=25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ГОСТу 12815</t>
  </si>
  <si>
    <t>ТУ 3742-009-55377430-08  ДУ=32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ГОСТу 12815</t>
  </si>
  <si>
    <t>ТУ 3742-009-55377430-08  ДУ=40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ГОСТу 12815</t>
  </si>
  <si>
    <t>ТУ 3742-009-55377430-08  ДУ=50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ГОСТу 12815</t>
  </si>
  <si>
    <t>Ду=80 мм, Ру=1,6 Мпа, рабочая среда-вода, присоедин.-  фланцевое, материал- чугун</t>
  </si>
  <si>
    <t>Ду=100 мм, Ру=1,6 Мпа, рабочая среда-вода, присоедин.-  фланцевое, материал- чугун</t>
  </si>
  <si>
    <t>ТУ 26-07-1232-79</t>
  </si>
  <si>
    <t>ТУ 3712-005-55377430-01  ДУ=100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</si>
  <si>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ДУ=150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</si>
  <si>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ДУ=40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</si>
  <si>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ДУ=50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</si>
  <si>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ДУ=80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</si>
  <si>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ДУ=15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</si>
  <si>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ДУ=20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</si>
  <si>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ДУ=32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фланцевое с ответными фланцами по ГОСТ 12815</t>
  </si>
  <si>
    <t>ТУ 3712-005-55377430-01  ДУ=20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приварное</t>
  </si>
  <si>
    <t>ТУ 3712-005-55377430-01  ДУ=25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приварное</t>
  </si>
  <si>
    <t>ТУ 3712-005-55377430-01  ДУ=32  Давление1,6 МПа. Рабочая среда- слабокислотные растворы (серная кислота 20%), температура рабочей среды до +80°, температура окружающей среды от -60 до +40° герметичность затвора по классу А ГОСТ 9544-2005,присоеденение к трубопроводу приварное</t>
  </si>
  <si>
    <t>ТУ 3712-005-55377430-01  ДУ=50  Давление1,6 МПа. Рабочая среда- вода, температура рабочей среды до +100°, температура окружающей среды от -60 до +40° герметичность затвора по классу А ГОСТ 9544-2005,присоеденение к трубопроводу приварное</t>
  </si>
  <si>
    <t>Ду=15 мм, Ру=1,6 Мпа, среда-вода , присоедин.-муфтовое</t>
  </si>
  <si>
    <t>Ду=20 мм, Ру=1,6 Мпа, среда-вода , присоедин.-муфтовое</t>
  </si>
  <si>
    <t>Ду=25 мм, Ру=1,6 Мпа, среда-вода , присоедин.-муфтовое</t>
  </si>
  <si>
    <t>Ду=32 мм, Ру=1,6 Мпа, среда-вода , присоедин.-муфтовое</t>
  </si>
  <si>
    <t>Ду=40 мм, Ру=1,6 Мпа, среда-вода , присоедин.-муфтовое</t>
  </si>
  <si>
    <t>Ду=50 мм, Ру=1,6 Мпа, среда-вода , присоедин.-муфтовое</t>
  </si>
  <si>
    <t>Ду=25 мм,Ру=1,6 Мпа, раб. среда-вода</t>
  </si>
  <si>
    <t>Ду=32*1 мм,Ру=1,6 Мпа, раб. среда-вода</t>
  </si>
  <si>
    <t>Ду=40*1 мм,Ру=1,6 Мпа, раб. среда-вода</t>
  </si>
  <si>
    <t>Ду=40*1/4 мм,Ру=1,6 Мпа, раб. среда-вода</t>
  </si>
  <si>
    <t>Ду=50*1 мм,Ру=1,6 Мпа, раб. среда-вода</t>
  </si>
  <si>
    <t>Ду=50*1/2 мм,Ру=1,6 Мпа, раб. среда-вода</t>
  </si>
  <si>
    <t>Ду=63*2 мм,Ру=1,6 Мпа, раб. среда-вода</t>
  </si>
  <si>
    <t>Ду=75*2 мм,Ру=1,6 Мпа, раб. среда-вода</t>
  </si>
  <si>
    <t>Ду=75*1/2 мм,Ру=1,6 Мпа, раб. среда-вода</t>
  </si>
  <si>
    <t>Ду=20 мм,Ру=1,6 Мпа, раб. среда-вода</t>
  </si>
  <si>
    <t>Ду=40 *1,0 мм,Ру=1,6 Мпа, раб. среда-вода</t>
  </si>
  <si>
    <t>Ду=40 *3/4 мм,Ру=1,6 Мпа, раб. среда-вода</t>
  </si>
  <si>
    <t>Ду=50 *1,0 мм,Ру=1,6 Мпа, раб. среда-вода</t>
  </si>
  <si>
    <t>Ду=50 *1/2 мм,Ру=1,6 Мпа, раб. среда-вода</t>
  </si>
  <si>
    <t>Ду=63 *2 мм,Ру=1,6 Мпа, раб. среда-вода</t>
  </si>
  <si>
    <t>Ду=75 *2 мм,Ру=1,6 Мпа, раб. среда-вода</t>
  </si>
  <si>
    <t>Ду=75 *1/2 мм,Ру=1,6 Мпа, раб. среда-вода</t>
  </si>
  <si>
    <t>Ду=20 *3/4 мм,Ру=1,6 Мпа, раб. среда-вода</t>
  </si>
  <si>
    <t>Ду=25 *1/2 мм,Ру=1,6 Мпа, раб. среда-вода</t>
  </si>
  <si>
    <t>Ду=25 *3/4 мм,Ру=1,6 Мпа, раб. среда-вода</t>
  </si>
  <si>
    <t>Ду=32 *3/4 мм,Ру=1,6 Мпа, раб. среда-вода</t>
  </si>
  <si>
    <t>Ду=32 *1,0 мм,Ру=1,6 Мпа, раб. среда-вода</t>
  </si>
  <si>
    <t>Ду=25 мм Ру=1,6 Мпа, раб. среда-вода</t>
  </si>
  <si>
    <t>Ду=32 мм Ру=1,6 Мпа, раб. среда-вода</t>
  </si>
  <si>
    <t>Ду=40 мм Ру=1,6 Мпа, раб. среда-вода</t>
  </si>
  <si>
    <t>Ду=20 мм Ру=1,6 Мпа, раб. среда-вода</t>
  </si>
  <si>
    <t>Ду=20*1/2 мм Ру=1,6 Мпа, раб. среда-вода</t>
  </si>
  <si>
    <t>Ду=20*3/4 мм Ру=1,6 Мпа, раб. среда-вода</t>
  </si>
  <si>
    <t>Ду=25*3/4 мм Ру=1,6 Мпа, раб. среда-вода</t>
  </si>
  <si>
    <t>Ду=25*1,0 мм Ру=1,6 Мпа, раб. среда-вода</t>
  </si>
  <si>
    <t>Ду=32*1,0 мм Ру=1,6 Мпа, раб. среда-вода</t>
  </si>
  <si>
    <t>Ду=32*1/4 мм Ру=1,6 Мпа, раб. среда-вода</t>
  </si>
  <si>
    <t xml:space="preserve"> ГОСТ 12820-80                                                                 Ру=1,6 Мпа, Ду=50 мм, среда-вода,материал-чугун, 4 отверстия</t>
  </si>
  <si>
    <t>ГОСТ 12820-80мм                                                              Ру=1,6 Мпа, Ду=80 мм, среда-вода,материал-чугун, 8 отверстий</t>
  </si>
  <si>
    <t>ГОСТ 12820-80                                                               Ру=1,6 Мпа, Ду=100 мм, среда-вода,материал-чугун, 8 отверстий</t>
  </si>
  <si>
    <t xml:space="preserve"> ГОСТ 12820-80</t>
  </si>
  <si>
    <t xml:space="preserve"> (ГОСТ 12815-80) с обратными фланцами</t>
  </si>
  <si>
    <t>ГОСТ 3262-75</t>
  </si>
  <si>
    <t>ТУ 14617652876-05</t>
  </si>
  <si>
    <t>ГОСТ 8731-74</t>
  </si>
  <si>
    <t>апрель</t>
  </si>
  <si>
    <t>май-июнь</t>
  </si>
  <si>
    <t>5. Участник запроса цен должен принять во внимание, что ссылки в документации по запросу цен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носят лишь рекомендательный, а не обязательный характер. Участник запроса цен может представить в своей заявке на участие в запросе цен иные товарные знаки, знаки обслуживания, фирменные наименования, патенты, полезные модели, промышленные образцы, места происхождения товара или производители, при условии, что произведенные замены совместимы между собой, по существу равноценны (эквиваленты) [или превосходят по качеству товар, указанный в технических условиях (аналоги).]
           Если Участник предлагает эквивалент (аналог) он должен четко указывать марку (производителя) предлагаемого к поставке Товара.</t>
  </si>
</sst>
</file>

<file path=xl/styles.xml><?xml version="1.0" encoding="utf-8"?>
<styleSheet xmlns="http://schemas.openxmlformats.org/spreadsheetml/2006/main">
  <numFmts count="1">
    <numFmt numFmtId="164" formatCode="#,##0.00_р_."/>
  </numFmts>
  <fonts count="11">
    <font>
      <sz val="11"/>
      <color theme="1"/>
      <name val="Calibri"/>
      <family val="2"/>
      <charset val="204"/>
      <scheme val="minor"/>
    </font>
    <font>
      <sz val="12"/>
      <name val="Times New Roman"/>
      <family val="1"/>
      <charset val="204"/>
    </font>
    <font>
      <sz val="10"/>
      <name val="Arial Cyr"/>
      <charset val="204"/>
    </font>
    <font>
      <sz val="14"/>
      <color theme="1"/>
      <name val="Times New Roman"/>
      <family val="1"/>
      <charset val="204"/>
    </font>
    <font>
      <sz val="14"/>
      <color theme="1"/>
      <name val="Calibri"/>
      <family val="2"/>
      <charset val="204"/>
      <scheme val="minor"/>
    </font>
    <font>
      <sz val="14"/>
      <name val="Times New Roman"/>
      <family val="1"/>
      <charset val="204"/>
    </font>
    <font>
      <b/>
      <sz val="14"/>
      <name val="Times New Roman"/>
      <family val="1"/>
      <charset val="204"/>
    </font>
    <font>
      <sz val="12"/>
      <color theme="1"/>
      <name val="Times New Roman"/>
      <family val="1"/>
      <charset val="204"/>
    </font>
    <font>
      <b/>
      <sz val="16"/>
      <name val="Times New Roman"/>
      <family val="1"/>
      <charset val="204"/>
    </font>
    <font>
      <b/>
      <sz val="12"/>
      <name val="Times New Roman"/>
      <family val="1"/>
      <charset val="204"/>
    </font>
    <font>
      <sz val="11"/>
      <name val="Calibri"/>
      <family val="2"/>
      <charset val="20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xf numFmtId="0" fontId="2" fillId="0" borderId="0"/>
  </cellStyleXfs>
  <cellXfs count="51">
    <xf numFmtId="0" fontId="0" fillId="0" borderId="0" xfId="0"/>
    <xf numFmtId="0" fontId="3" fillId="0" borderId="0" xfId="0" applyFont="1"/>
    <xf numFmtId="0" fontId="4" fillId="0" borderId="0" xfId="0" applyFont="1"/>
    <xf numFmtId="0" fontId="5" fillId="0" borderId="0" xfId="0" applyFont="1"/>
    <xf numFmtId="0" fontId="5" fillId="0" borderId="0" xfId="0" applyFont="1" applyAlignment="1"/>
    <xf numFmtId="2" fontId="4" fillId="0" borderId="0" xfId="0" applyNumberFormat="1" applyFont="1"/>
    <xf numFmtId="0" fontId="5" fillId="0" borderId="0" xfId="0" applyFont="1" applyAlignment="1">
      <alignment horizontal="left" vertical="center"/>
    </xf>
    <xf numFmtId="0" fontId="5" fillId="0" borderId="0" xfId="0" applyFont="1" applyAlignment="1">
      <alignment vertical="center"/>
    </xf>
    <xf numFmtId="0" fontId="1" fillId="0" borderId="1"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left"/>
    </xf>
    <xf numFmtId="0" fontId="7" fillId="0" borderId="0" xfId="0" applyFont="1"/>
    <xf numFmtId="0" fontId="7" fillId="0" borderId="0" xfId="0" applyFont="1" applyAlignment="1"/>
    <xf numFmtId="0" fontId="7" fillId="0" borderId="0" xfId="0" applyFont="1" applyAlignment="1">
      <alignment horizontal="center"/>
    </xf>
    <xf numFmtId="0" fontId="3" fillId="0" borderId="0" xfId="0" applyFont="1" applyAlignment="1">
      <alignment horizontal="right"/>
    </xf>
    <xf numFmtId="0" fontId="8"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vertical="center"/>
    </xf>
    <xf numFmtId="164" fontId="5"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4" fontId="9" fillId="2" borderId="1" xfId="2" applyNumberFormat="1" applyFont="1" applyFill="1" applyBorder="1" applyAlignment="1">
      <alignment horizontal="center" vertical="center"/>
    </xf>
    <xf numFmtId="0" fontId="6" fillId="0" borderId="0" xfId="0" applyFont="1" applyBorder="1" applyAlignment="1">
      <alignment horizontal="left"/>
    </xf>
    <xf numFmtId="0" fontId="5"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8"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left"/>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6" fillId="0" borderId="4" xfId="0" applyFont="1" applyBorder="1" applyAlignment="1">
      <alignment horizontal="left"/>
    </xf>
    <xf numFmtId="49" fontId="5" fillId="0" borderId="0" xfId="0" applyNumberFormat="1" applyFont="1" applyAlignment="1">
      <alignment horizontal="left" wrapText="1"/>
    </xf>
    <xf numFmtId="0" fontId="3" fillId="0" borderId="0" xfId="0" applyFont="1" applyAlignment="1">
      <alignment horizontal="left"/>
    </xf>
    <xf numFmtId="0" fontId="5" fillId="2" borderId="0" xfId="0" applyFont="1" applyFill="1" applyAlignment="1">
      <alignment horizontal="left" vertical="center"/>
    </xf>
    <xf numFmtId="0" fontId="6" fillId="0" borderId="2" xfId="0" applyFont="1" applyBorder="1" applyAlignment="1">
      <alignment horizontal="right" vertical="center"/>
    </xf>
    <xf numFmtId="0" fontId="6" fillId="0" borderId="1" xfId="0" applyFont="1" applyBorder="1" applyAlignment="1">
      <alignment horizontal="right" vertical="center"/>
    </xf>
    <xf numFmtId="0" fontId="1" fillId="0" borderId="5" xfId="0" applyFont="1" applyBorder="1" applyAlignment="1">
      <alignment vertical="center"/>
    </xf>
    <xf numFmtId="0" fontId="1" fillId="0" borderId="1" xfId="0" applyFont="1" applyBorder="1" applyAlignment="1">
      <alignment vertical="center"/>
    </xf>
    <xf numFmtId="2" fontId="1" fillId="0" borderId="1" xfId="0" applyNumberFormat="1" applyFont="1" applyBorder="1" applyAlignment="1">
      <alignment horizontal="center" vertical="center" wrapText="1"/>
    </xf>
    <xf numFmtId="2" fontId="1" fillId="2" borderId="1" xfId="2" applyNumberFormat="1" applyFont="1" applyFill="1" applyBorder="1" applyAlignment="1">
      <alignment horizontal="center" vertical="center"/>
    </xf>
    <xf numFmtId="0" fontId="5" fillId="0" borderId="0" xfId="0" applyFont="1" applyAlignment="1">
      <alignment horizontal="left" wrapText="1"/>
    </xf>
    <xf numFmtId="0" fontId="10" fillId="0" borderId="0" xfId="0" applyFont="1" applyAlignment="1">
      <alignment horizontal="left"/>
    </xf>
  </cellXfs>
  <cellStyles count="3">
    <cellStyle name="Обычный" xfId="0" builtinId="0"/>
    <cellStyle name="Обычный 10" xfId="2"/>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W108"/>
  <sheetViews>
    <sheetView tabSelected="1" view="pageBreakPreview" topLeftCell="A91" zoomScale="70" zoomScaleNormal="75" zoomScaleSheetLayoutView="70" workbookViewId="0">
      <selection activeCell="B105" sqref="B105"/>
    </sheetView>
  </sheetViews>
  <sheetFormatPr defaultRowHeight="18.75"/>
  <cols>
    <col min="1" max="1" width="6.5703125" style="2" customWidth="1"/>
    <col min="2" max="2" width="61.7109375" style="2" customWidth="1"/>
    <col min="3" max="3" width="35.85546875" style="2" customWidth="1"/>
    <col min="4" max="4" width="10.28515625" style="2" customWidth="1"/>
    <col min="5" max="5" width="7.85546875" style="2" bestFit="1" customWidth="1"/>
    <col min="6" max="6" width="9.140625" style="2" bestFit="1" customWidth="1"/>
    <col min="7" max="7" width="7.42578125" style="2" customWidth="1"/>
    <col min="8" max="9" width="8.140625" style="2" customWidth="1"/>
    <col min="10" max="10" width="7.42578125" style="2" customWidth="1"/>
    <col min="11" max="11" width="7.7109375" style="2" customWidth="1"/>
    <col min="12" max="12" width="9.140625" style="2" customWidth="1"/>
    <col min="13" max="13" width="10.42578125" style="2" customWidth="1"/>
    <col min="14" max="14" width="8.7109375" style="2" customWidth="1"/>
    <col min="15" max="15" width="8.28515625" style="2" customWidth="1"/>
    <col min="16" max="16" width="8.42578125" style="2" customWidth="1"/>
    <col min="17" max="17" width="12.7109375" style="2" customWidth="1"/>
    <col min="18" max="18" width="16.140625" style="2" customWidth="1"/>
    <col min="19" max="19" width="16.5703125" style="2" customWidth="1"/>
    <col min="20" max="20" width="11.5703125" style="2" hidden="1" customWidth="1"/>
    <col min="21" max="21" width="13.28515625" style="2" hidden="1" customWidth="1"/>
    <col min="22" max="22" width="0" style="2" hidden="1" customWidth="1"/>
    <col min="23" max="23" width="0.7109375" style="2" customWidth="1"/>
    <col min="24" max="16384" width="9.140625" style="2"/>
  </cols>
  <sheetData>
    <row r="1" spans="1:19" s="1" customFormat="1">
      <c r="S1" s="15" t="s">
        <v>16</v>
      </c>
    </row>
    <row r="3" spans="1:19" ht="20.25">
      <c r="A3" s="28" t="s">
        <v>13</v>
      </c>
      <c r="B3" s="28"/>
      <c r="C3" s="28"/>
      <c r="D3" s="28"/>
      <c r="E3" s="28"/>
      <c r="F3" s="28"/>
      <c r="G3" s="28"/>
      <c r="H3" s="28"/>
      <c r="I3" s="28"/>
      <c r="J3" s="28"/>
      <c r="K3" s="28"/>
      <c r="L3" s="28"/>
      <c r="M3" s="28"/>
      <c r="N3" s="28"/>
      <c r="O3" s="28"/>
      <c r="P3" s="28"/>
      <c r="Q3" s="28"/>
      <c r="R3" s="28"/>
      <c r="S3" s="28"/>
    </row>
    <row r="4" spans="1:19" ht="20.25">
      <c r="A4" s="16"/>
      <c r="B4" s="16"/>
      <c r="C4" s="16"/>
      <c r="D4" s="16"/>
      <c r="E4" s="17"/>
      <c r="F4" s="17"/>
      <c r="G4" s="17"/>
      <c r="H4" s="16"/>
      <c r="I4" s="16"/>
      <c r="J4" s="16"/>
      <c r="K4" s="16"/>
      <c r="L4" s="16"/>
      <c r="M4" s="16"/>
      <c r="N4" s="16"/>
      <c r="O4" s="16"/>
      <c r="P4" s="16"/>
      <c r="Q4" s="16"/>
      <c r="R4" s="16"/>
      <c r="S4" s="16"/>
    </row>
    <row r="5" spans="1:19">
      <c r="A5" s="32" t="s">
        <v>20</v>
      </c>
      <c r="B5" s="32"/>
      <c r="C5" s="32"/>
      <c r="D5" s="32"/>
      <c r="E5" s="32"/>
      <c r="F5" s="32"/>
      <c r="G5" s="32"/>
      <c r="H5" s="32"/>
      <c r="I5" s="32"/>
      <c r="J5" s="32"/>
      <c r="K5" s="32"/>
      <c r="L5" s="32"/>
      <c r="M5" s="32"/>
      <c r="N5" s="32"/>
      <c r="O5" s="32"/>
      <c r="P5" s="32"/>
      <c r="Q5" s="32"/>
      <c r="R5" s="32"/>
      <c r="S5" s="32"/>
    </row>
    <row r="6" spans="1:19" ht="19.5" customHeight="1">
      <c r="A6" s="36" t="s">
        <v>1</v>
      </c>
      <c r="B6" s="36" t="s">
        <v>14</v>
      </c>
      <c r="C6" s="36" t="s">
        <v>26</v>
      </c>
      <c r="D6" s="29" t="s">
        <v>12</v>
      </c>
      <c r="E6" s="33" t="s">
        <v>11</v>
      </c>
      <c r="F6" s="34"/>
      <c r="G6" s="34"/>
      <c r="H6" s="34"/>
      <c r="I6" s="34"/>
      <c r="J6" s="34"/>
      <c r="K6" s="34"/>
      <c r="L6" s="34"/>
      <c r="M6" s="34"/>
      <c r="N6" s="34"/>
      <c r="O6" s="34"/>
      <c r="P6" s="35"/>
      <c r="Q6" s="30" t="s">
        <v>30</v>
      </c>
      <c r="R6" s="30" t="s">
        <v>31</v>
      </c>
      <c r="S6" s="30" t="s">
        <v>32</v>
      </c>
    </row>
    <row r="7" spans="1:19" ht="18.75" customHeight="1">
      <c r="A7" s="36"/>
      <c r="B7" s="36"/>
      <c r="C7" s="36"/>
      <c r="D7" s="29"/>
      <c r="E7" s="31" t="s">
        <v>22</v>
      </c>
      <c r="F7" s="31"/>
      <c r="G7" s="31"/>
      <c r="H7" s="31" t="s">
        <v>2</v>
      </c>
      <c r="I7" s="31"/>
      <c r="J7" s="31"/>
      <c r="K7" s="31" t="s">
        <v>3</v>
      </c>
      <c r="L7" s="31"/>
      <c r="M7" s="31"/>
      <c r="N7" s="31" t="s">
        <v>7</v>
      </c>
      <c r="O7" s="31"/>
      <c r="P7" s="31"/>
      <c r="Q7" s="30"/>
      <c r="R7" s="30"/>
      <c r="S7" s="30"/>
    </row>
    <row r="8" spans="1:19" ht="32.25" customHeight="1">
      <c r="A8" s="36"/>
      <c r="B8" s="36"/>
      <c r="C8" s="36"/>
      <c r="D8" s="29"/>
      <c r="E8" s="18" t="s">
        <v>23</v>
      </c>
      <c r="F8" s="18" t="s">
        <v>25</v>
      </c>
      <c r="G8" s="18" t="s">
        <v>24</v>
      </c>
      <c r="H8" s="45" t="s">
        <v>164</v>
      </c>
      <c r="I8" s="37" t="s">
        <v>165</v>
      </c>
      <c r="J8" s="38"/>
      <c r="K8" s="8" t="s">
        <v>4</v>
      </c>
      <c r="L8" s="8" t="s">
        <v>5</v>
      </c>
      <c r="M8" s="8" t="s">
        <v>6</v>
      </c>
      <c r="N8" s="8" t="s">
        <v>8</v>
      </c>
      <c r="O8" s="8" t="s">
        <v>9</v>
      </c>
      <c r="P8" s="8" t="s">
        <v>10</v>
      </c>
      <c r="Q8" s="30"/>
      <c r="R8" s="30"/>
      <c r="S8" s="30"/>
    </row>
    <row r="9" spans="1:19" ht="32.25" customHeight="1">
      <c r="A9" s="25">
        <v>1</v>
      </c>
      <c r="B9" s="21" t="s">
        <v>36</v>
      </c>
      <c r="C9" s="21" t="s">
        <v>88</v>
      </c>
      <c r="D9" s="21" t="s">
        <v>29</v>
      </c>
      <c r="E9" s="26"/>
      <c r="F9" s="26"/>
      <c r="G9" s="26"/>
      <c r="H9" s="46"/>
      <c r="I9" s="37">
        <v>8</v>
      </c>
      <c r="J9" s="38">
        <v>8</v>
      </c>
      <c r="K9" s="26"/>
      <c r="L9" s="26"/>
      <c r="M9" s="26"/>
      <c r="N9" s="26"/>
      <c r="O9" s="26"/>
      <c r="P9" s="26"/>
      <c r="Q9" s="27">
        <f>I9</f>
        <v>8</v>
      </c>
      <c r="R9" s="47">
        <v>786.15666666666675</v>
      </c>
      <c r="S9" s="47">
        <f>Q9*R9</f>
        <v>6289.253333333334</v>
      </c>
    </row>
    <row r="10" spans="1:19" ht="32.25" customHeight="1">
      <c r="A10" s="25">
        <v>2</v>
      </c>
      <c r="B10" s="21" t="s">
        <v>37</v>
      </c>
      <c r="C10" s="21" t="s">
        <v>89</v>
      </c>
      <c r="D10" s="21" t="s">
        <v>29</v>
      </c>
      <c r="E10" s="26"/>
      <c r="F10" s="26"/>
      <c r="G10" s="26"/>
      <c r="H10" s="46"/>
      <c r="I10" s="37">
        <v>8</v>
      </c>
      <c r="J10" s="38">
        <v>8</v>
      </c>
      <c r="K10" s="26"/>
      <c r="L10" s="26"/>
      <c r="M10" s="26"/>
      <c r="N10" s="26"/>
      <c r="O10" s="26"/>
      <c r="P10" s="26"/>
      <c r="Q10" s="27">
        <f t="shared" ref="Q10:Q73" si="0">I10</f>
        <v>8</v>
      </c>
      <c r="R10" s="47">
        <v>1087.6366666666665</v>
      </c>
      <c r="S10" s="47">
        <f t="shared" ref="S10:S73" si="1">Q10*R10</f>
        <v>8701.0933333333323</v>
      </c>
    </row>
    <row r="11" spans="1:19" ht="32.25" customHeight="1">
      <c r="A11" s="25">
        <v>3</v>
      </c>
      <c r="B11" s="21" t="s">
        <v>38</v>
      </c>
      <c r="C11" s="21" t="s">
        <v>90</v>
      </c>
      <c r="D11" s="21" t="s">
        <v>29</v>
      </c>
      <c r="E11" s="26"/>
      <c r="F11" s="26"/>
      <c r="G11" s="26"/>
      <c r="H11" s="46"/>
      <c r="I11" s="37">
        <v>30</v>
      </c>
      <c r="J11" s="38">
        <v>30</v>
      </c>
      <c r="K11" s="26"/>
      <c r="L11" s="26"/>
      <c r="M11" s="26"/>
      <c r="N11" s="26"/>
      <c r="O11" s="26"/>
      <c r="P11" s="26"/>
      <c r="Q11" s="27">
        <f t="shared" si="0"/>
        <v>30</v>
      </c>
      <c r="R11" s="47">
        <v>428.42666666666668</v>
      </c>
      <c r="S11" s="47">
        <f t="shared" si="1"/>
        <v>12852.800000000001</v>
      </c>
    </row>
    <row r="12" spans="1:19" ht="32.25" customHeight="1">
      <c r="A12" s="25">
        <v>4</v>
      </c>
      <c r="B12" s="21" t="s">
        <v>39</v>
      </c>
      <c r="C12" s="21" t="s">
        <v>91</v>
      </c>
      <c r="D12" s="21" t="s">
        <v>29</v>
      </c>
      <c r="E12" s="26"/>
      <c r="F12" s="26"/>
      <c r="G12" s="26"/>
      <c r="H12" s="46"/>
      <c r="I12" s="37">
        <v>10</v>
      </c>
      <c r="J12" s="38">
        <v>10</v>
      </c>
      <c r="K12" s="26"/>
      <c r="L12" s="26"/>
      <c r="M12" s="26"/>
      <c r="N12" s="26"/>
      <c r="O12" s="26"/>
      <c r="P12" s="26"/>
      <c r="Q12" s="27">
        <f t="shared" si="0"/>
        <v>10</v>
      </c>
      <c r="R12" s="47">
        <v>9526.8033333333333</v>
      </c>
      <c r="S12" s="47">
        <f t="shared" si="1"/>
        <v>95268.033333333326</v>
      </c>
    </row>
    <row r="13" spans="1:19" ht="32.25" customHeight="1">
      <c r="A13" s="25">
        <v>5</v>
      </c>
      <c r="B13" s="21" t="s">
        <v>40</v>
      </c>
      <c r="C13" s="21" t="s">
        <v>92</v>
      </c>
      <c r="D13" s="21" t="s">
        <v>29</v>
      </c>
      <c r="E13" s="26"/>
      <c r="F13" s="26"/>
      <c r="G13" s="26"/>
      <c r="H13" s="46"/>
      <c r="I13" s="37">
        <v>15</v>
      </c>
      <c r="J13" s="38">
        <v>15</v>
      </c>
      <c r="K13" s="26"/>
      <c r="L13" s="26"/>
      <c r="M13" s="26"/>
      <c r="N13" s="26"/>
      <c r="O13" s="26"/>
      <c r="P13" s="26"/>
      <c r="Q13" s="27">
        <f t="shared" si="0"/>
        <v>15</v>
      </c>
      <c r="R13" s="47">
        <v>8826.8666666666668</v>
      </c>
      <c r="S13" s="47">
        <f t="shared" si="1"/>
        <v>132403</v>
      </c>
    </row>
    <row r="14" spans="1:19" ht="32.25" customHeight="1">
      <c r="A14" s="25">
        <v>6</v>
      </c>
      <c r="B14" s="21" t="s">
        <v>84</v>
      </c>
      <c r="C14" s="21" t="s">
        <v>93</v>
      </c>
      <c r="D14" s="21" t="s">
        <v>29</v>
      </c>
      <c r="E14" s="26"/>
      <c r="F14" s="26"/>
      <c r="G14" s="26"/>
      <c r="H14" s="46"/>
      <c r="I14" s="37">
        <v>2</v>
      </c>
      <c r="J14" s="38">
        <v>2</v>
      </c>
      <c r="K14" s="26"/>
      <c r="L14" s="26"/>
      <c r="M14" s="26"/>
      <c r="N14" s="26"/>
      <c r="O14" s="26"/>
      <c r="P14" s="26"/>
      <c r="Q14" s="27">
        <f t="shared" si="0"/>
        <v>2</v>
      </c>
      <c r="R14" s="47">
        <v>98928.443333333315</v>
      </c>
      <c r="S14" s="47">
        <f t="shared" si="1"/>
        <v>197856.88666666663</v>
      </c>
    </row>
    <row r="15" spans="1:19" ht="32.25" customHeight="1">
      <c r="A15" s="25">
        <v>7</v>
      </c>
      <c r="B15" s="21" t="s">
        <v>85</v>
      </c>
      <c r="C15" s="21" t="s">
        <v>94</v>
      </c>
      <c r="D15" s="21" t="s">
        <v>29</v>
      </c>
      <c r="E15" s="26"/>
      <c r="F15" s="26"/>
      <c r="G15" s="26"/>
      <c r="H15" s="46"/>
      <c r="I15" s="37">
        <v>2</v>
      </c>
      <c r="J15" s="38">
        <v>2</v>
      </c>
      <c r="K15" s="26"/>
      <c r="L15" s="26"/>
      <c r="M15" s="26"/>
      <c r="N15" s="26"/>
      <c r="O15" s="26"/>
      <c r="P15" s="26"/>
      <c r="Q15" s="27">
        <f t="shared" si="0"/>
        <v>2</v>
      </c>
      <c r="R15" s="47">
        <v>153433.43666666668</v>
      </c>
      <c r="S15" s="47">
        <f t="shared" si="1"/>
        <v>306866.87333333335</v>
      </c>
    </row>
    <row r="16" spans="1:19" ht="32.25" customHeight="1">
      <c r="A16" s="25">
        <v>8</v>
      </c>
      <c r="B16" s="21" t="s">
        <v>86</v>
      </c>
      <c r="C16" s="21" t="s">
        <v>95</v>
      </c>
      <c r="D16" s="21" t="s">
        <v>29</v>
      </c>
      <c r="E16" s="26"/>
      <c r="F16" s="26"/>
      <c r="G16" s="26"/>
      <c r="H16" s="46"/>
      <c r="I16" s="37">
        <v>7</v>
      </c>
      <c r="J16" s="38">
        <v>7</v>
      </c>
      <c r="K16" s="26"/>
      <c r="L16" s="26"/>
      <c r="M16" s="26"/>
      <c r="N16" s="26"/>
      <c r="O16" s="26"/>
      <c r="P16" s="26"/>
      <c r="Q16" s="27">
        <f t="shared" si="0"/>
        <v>7</v>
      </c>
      <c r="R16" s="47">
        <v>50226.776666666672</v>
      </c>
      <c r="S16" s="47">
        <f t="shared" si="1"/>
        <v>351587.4366666667</v>
      </c>
    </row>
    <row r="17" spans="1:19" ht="32.25" customHeight="1">
      <c r="A17" s="25">
        <v>9</v>
      </c>
      <c r="B17" s="21" t="s">
        <v>87</v>
      </c>
      <c r="C17" s="21" t="s">
        <v>96</v>
      </c>
      <c r="D17" s="21" t="s">
        <v>29</v>
      </c>
      <c r="E17" s="26"/>
      <c r="F17" s="26"/>
      <c r="G17" s="26"/>
      <c r="H17" s="46"/>
      <c r="I17" s="37">
        <v>3</v>
      </c>
      <c r="J17" s="38">
        <v>3</v>
      </c>
      <c r="K17" s="26"/>
      <c r="L17" s="26"/>
      <c r="M17" s="26"/>
      <c r="N17" s="26"/>
      <c r="O17" s="26"/>
      <c r="P17" s="26"/>
      <c r="Q17" s="27">
        <f t="shared" si="0"/>
        <v>3</v>
      </c>
      <c r="R17" s="47">
        <v>68792.383333333331</v>
      </c>
      <c r="S17" s="47">
        <f t="shared" si="1"/>
        <v>206377.15</v>
      </c>
    </row>
    <row r="18" spans="1:19" ht="32.25" customHeight="1">
      <c r="A18" s="25">
        <v>10</v>
      </c>
      <c r="B18" s="21" t="s">
        <v>41</v>
      </c>
      <c r="C18" s="21" t="s">
        <v>97</v>
      </c>
      <c r="D18" s="21" t="s">
        <v>29</v>
      </c>
      <c r="E18" s="26"/>
      <c r="F18" s="26"/>
      <c r="G18" s="26"/>
      <c r="H18" s="46"/>
      <c r="I18" s="37">
        <v>10</v>
      </c>
      <c r="J18" s="38">
        <v>10</v>
      </c>
      <c r="K18" s="26"/>
      <c r="L18" s="26"/>
      <c r="M18" s="26"/>
      <c r="N18" s="26"/>
      <c r="O18" s="26"/>
      <c r="P18" s="26"/>
      <c r="Q18" s="27">
        <f t="shared" si="0"/>
        <v>10</v>
      </c>
      <c r="R18" s="47">
        <v>3166.6333333333332</v>
      </c>
      <c r="S18" s="47">
        <f t="shared" si="1"/>
        <v>31666.333333333332</v>
      </c>
    </row>
    <row r="19" spans="1:19" ht="32.25" customHeight="1">
      <c r="A19" s="25">
        <v>11</v>
      </c>
      <c r="B19" s="21" t="s">
        <v>41</v>
      </c>
      <c r="C19" s="21" t="s">
        <v>98</v>
      </c>
      <c r="D19" s="21" t="s">
        <v>29</v>
      </c>
      <c r="E19" s="26"/>
      <c r="F19" s="26"/>
      <c r="G19" s="26"/>
      <c r="H19" s="46"/>
      <c r="I19" s="37">
        <v>10</v>
      </c>
      <c r="J19" s="38">
        <v>10</v>
      </c>
      <c r="K19" s="26"/>
      <c r="L19" s="26"/>
      <c r="M19" s="26"/>
      <c r="N19" s="26"/>
      <c r="O19" s="26"/>
      <c r="P19" s="26"/>
      <c r="Q19" s="27">
        <f t="shared" si="0"/>
        <v>10</v>
      </c>
      <c r="R19" s="47">
        <v>2486.1866666666665</v>
      </c>
      <c r="S19" s="47">
        <f t="shared" si="1"/>
        <v>24861.866666666665</v>
      </c>
    </row>
    <row r="20" spans="1:19" ht="32.25" customHeight="1">
      <c r="A20" s="25">
        <v>12</v>
      </c>
      <c r="B20" s="21" t="s">
        <v>42</v>
      </c>
      <c r="C20" s="21" t="s">
        <v>99</v>
      </c>
      <c r="D20" s="21" t="s">
        <v>29</v>
      </c>
      <c r="E20" s="26"/>
      <c r="F20" s="26"/>
      <c r="G20" s="26"/>
      <c r="H20" s="46"/>
      <c r="I20" s="37">
        <v>3</v>
      </c>
      <c r="J20" s="38">
        <v>3</v>
      </c>
      <c r="K20" s="26"/>
      <c r="L20" s="26"/>
      <c r="M20" s="26"/>
      <c r="N20" s="26"/>
      <c r="O20" s="26"/>
      <c r="P20" s="26"/>
      <c r="Q20" s="27">
        <f t="shared" si="0"/>
        <v>3</v>
      </c>
      <c r="R20" s="47">
        <v>21883.366666666669</v>
      </c>
      <c r="S20" s="47">
        <f t="shared" si="1"/>
        <v>65650.100000000006</v>
      </c>
    </row>
    <row r="21" spans="1:19" ht="32.25" customHeight="1">
      <c r="A21" s="25">
        <v>13</v>
      </c>
      <c r="B21" s="21" t="s">
        <v>43</v>
      </c>
      <c r="C21" s="21" t="s">
        <v>100</v>
      </c>
      <c r="D21" s="21" t="s">
        <v>29</v>
      </c>
      <c r="E21" s="26"/>
      <c r="F21" s="26"/>
      <c r="G21" s="26"/>
      <c r="H21" s="46"/>
      <c r="I21" s="37">
        <v>3</v>
      </c>
      <c r="J21" s="38">
        <v>3</v>
      </c>
      <c r="K21" s="26"/>
      <c r="L21" s="26"/>
      <c r="M21" s="26"/>
      <c r="N21" s="26"/>
      <c r="O21" s="26"/>
      <c r="P21" s="26"/>
      <c r="Q21" s="27">
        <f t="shared" si="0"/>
        <v>3</v>
      </c>
      <c r="R21" s="47">
        <v>26041.600000000002</v>
      </c>
      <c r="S21" s="47">
        <f t="shared" si="1"/>
        <v>78124.800000000003</v>
      </c>
    </row>
    <row r="22" spans="1:19" ht="32.25" customHeight="1">
      <c r="A22" s="25">
        <v>14</v>
      </c>
      <c r="B22" s="21" t="s">
        <v>44</v>
      </c>
      <c r="C22" s="21" t="s">
        <v>101</v>
      </c>
      <c r="D22" s="21" t="s">
        <v>29</v>
      </c>
      <c r="E22" s="26"/>
      <c r="F22" s="26"/>
      <c r="G22" s="26"/>
      <c r="H22" s="46"/>
      <c r="I22" s="37">
        <v>3</v>
      </c>
      <c r="J22" s="38">
        <v>3</v>
      </c>
      <c r="K22" s="26"/>
      <c r="L22" s="26"/>
      <c r="M22" s="26"/>
      <c r="N22" s="26"/>
      <c r="O22" s="26"/>
      <c r="P22" s="26"/>
      <c r="Q22" s="27">
        <f t="shared" si="0"/>
        <v>3</v>
      </c>
      <c r="R22" s="47">
        <v>29990.13</v>
      </c>
      <c r="S22" s="47">
        <f t="shared" si="1"/>
        <v>89970.39</v>
      </c>
    </row>
    <row r="23" spans="1:19" ht="32.25" customHeight="1">
      <c r="A23" s="25">
        <v>15</v>
      </c>
      <c r="B23" s="21" t="s">
        <v>45</v>
      </c>
      <c r="C23" s="21" t="s">
        <v>102</v>
      </c>
      <c r="D23" s="21" t="s">
        <v>29</v>
      </c>
      <c r="E23" s="26"/>
      <c r="F23" s="26"/>
      <c r="G23" s="26"/>
      <c r="H23" s="46"/>
      <c r="I23" s="37">
        <v>3</v>
      </c>
      <c r="J23" s="38">
        <v>3</v>
      </c>
      <c r="K23" s="26"/>
      <c r="L23" s="26"/>
      <c r="M23" s="26"/>
      <c r="N23" s="26"/>
      <c r="O23" s="26"/>
      <c r="P23" s="26"/>
      <c r="Q23" s="27">
        <f t="shared" si="0"/>
        <v>3</v>
      </c>
      <c r="R23" s="47">
        <v>38315.29</v>
      </c>
      <c r="S23" s="47">
        <f t="shared" si="1"/>
        <v>114945.87</v>
      </c>
    </row>
    <row r="24" spans="1:19" ht="32.25" customHeight="1">
      <c r="A24" s="25">
        <v>16</v>
      </c>
      <c r="B24" s="21" t="s">
        <v>46</v>
      </c>
      <c r="C24" s="21" t="s">
        <v>103</v>
      </c>
      <c r="D24" s="21" t="s">
        <v>29</v>
      </c>
      <c r="E24" s="26"/>
      <c r="F24" s="26"/>
      <c r="G24" s="26"/>
      <c r="H24" s="46"/>
      <c r="I24" s="37">
        <v>2</v>
      </c>
      <c r="J24" s="38">
        <v>2</v>
      </c>
      <c r="K24" s="26"/>
      <c r="L24" s="26"/>
      <c r="M24" s="26"/>
      <c r="N24" s="26"/>
      <c r="O24" s="26"/>
      <c r="P24" s="26"/>
      <c r="Q24" s="27">
        <f>I24</f>
        <v>2</v>
      </c>
      <c r="R24" s="47">
        <v>1698.5533333333333</v>
      </c>
      <c r="S24" s="47">
        <f t="shared" si="1"/>
        <v>3397.1066666666666</v>
      </c>
    </row>
    <row r="25" spans="1:19" ht="32.25" customHeight="1">
      <c r="A25" s="25">
        <v>17</v>
      </c>
      <c r="B25" s="21" t="s">
        <v>46</v>
      </c>
      <c r="C25" s="21" t="s">
        <v>104</v>
      </c>
      <c r="D25" s="21" t="s">
        <v>29</v>
      </c>
      <c r="E25" s="26"/>
      <c r="F25" s="26"/>
      <c r="G25" s="26"/>
      <c r="H25" s="46"/>
      <c r="I25" s="37">
        <v>2</v>
      </c>
      <c r="J25" s="38">
        <v>2</v>
      </c>
      <c r="K25" s="26"/>
      <c r="L25" s="26"/>
      <c r="M25" s="26"/>
      <c r="N25" s="26"/>
      <c r="O25" s="26"/>
      <c r="P25" s="26"/>
      <c r="Q25" s="27">
        <f t="shared" si="0"/>
        <v>2</v>
      </c>
      <c r="R25" s="47">
        <v>2275.9500000000003</v>
      </c>
      <c r="S25" s="47">
        <f t="shared" si="1"/>
        <v>4551.9000000000005</v>
      </c>
    </row>
    <row r="26" spans="1:19" ht="32.25" customHeight="1">
      <c r="A26" s="25">
        <v>18</v>
      </c>
      <c r="B26" s="21" t="s">
        <v>47</v>
      </c>
      <c r="C26" s="21" t="s">
        <v>105</v>
      </c>
      <c r="D26" s="21" t="s">
        <v>29</v>
      </c>
      <c r="E26" s="26"/>
      <c r="F26" s="26"/>
      <c r="G26" s="26"/>
      <c r="H26" s="46"/>
      <c r="I26" s="37">
        <v>2</v>
      </c>
      <c r="J26" s="38">
        <v>2</v>
      </c>
      <c r="K26" s="26"/>
      <c r="L26" s="26"/>
      <c r="M26" s="26"/>
      <c r="N26" s="26"/>
      <c r="O26" s="26"/>
      <c r="P26" s="26"/>
      <c r="Q26" s="27">
        <f t="shared" si="0"/>
        <v>2</v>
      </c>
      <c r="R26" s="47">
        <v>47539.47</v>
      </c>
      <c r="S26" s="47">
        <f t="shared" si="1"/>
        <v>95078.94</v>
      </c>
    </row>
    <row r="27" spans="1:19" ht="32.25" customHeight="1">
      <c r="A27" s="25">
        <v>19</v>
      </c>
      <c r="B27" s="21" t="s">
        <v>48</v>
      </c>
      <c r="C27" s="21" t="s">
        <v>105</v>
      </c>
      <c r="D27" s="21" t="s">
        <v>29</v>
      </c>
      <c r="E27" s="26"/>
      <c r="F27" s="26"/>
      <c r="G27" s="26"/>
      <c r="H27" s="46"/>
      <c r="I27" s="37">
        <v>4</v>
      </c>
      <c r="J27" s="38">
        <v>4</v>
      </c>
      <c r="K27" s="26"/>
      <c r="L27" s="26"/>
      <c r="M27" s="26"/>
      <c r="N27" s="26"/>
      <c r="O27" s="26"/>
      <c r="P27" s="26"/>
      <c r="Q27" s="27">
        <f t="shared" si="0"/>
        <v>4</v>
      </c>
      <c r="R27" s="47">
        <v>33988.32</v>
      </c>
      <c r="S27" s="47">
        <f t="shared" si="1"/>
        <v>135953.28</v>
      </c>
    </row>
    <row r="28" spans="1:19" ht="32.25" customHeight="1">
      <c r="A28" s="25">
        <v>20</v>
      </c>
      <c r="B28" s="21" t="s">
        <v>49</v>
      </c>
      <c r="C28" s="21" t="s">
        <v>106</v>
      </c>
      <c r="D28" s="21" t="s">
        <v>29</v>
      </c>
      <c r="E28" s="26"/>
      <c r="F28" s="26"/>
      <c r="G28" s="26"/>
      <c r="H28" s="46"/>
      <c r="I28" s="37">
        <v>2</v>
      </c>
      <c r="J28" s="38">
        <v>2</v>
      </c>
      <c r="K28" s="26"/>
      <c r="L28" s="26"/>
      <c r="M28" s="26"/>
      <c r="N28" s="26"/>
      <c r="O28" s="26"/>
      <c r="P28" s="26"/>
      <c r="Q28" s="27">
        <f t="shared" si="0"/>
        <v>2</v>
      </c>
      <c r="R28" s="47">
        <v>66350.180000000008</v>
      </c>
      <c r="S28" s="47">
        <f t="shared" si="1"/>
        <v>132700.36000000002</v>
      </c>
    </row>
    <row r="29" spans="1:19" ht="32.25" customHeight="1">
      <c r="A29" s="25">
        <v>21</v>
      </c>
      <c r="B29" s="21" t="s">
        <v>50</v>
      </c>
      <c r="C29" s="21" t="s">
        <v>107</v>
      </c>
      <c r="D29" s="21" t="s">
        <v>29</v>
      </c>
      <c r="E29" s="26"/>
      <c r="F29" s="26"/>
      <c r="G29" s="26"/>
      <c r="H29" s="46"/>
      <c r="I29" s="37">
        <v>2</v>
      </c>
      <c r="J29" s="38">
        <v>2</v>
      </c>
      <c r="K29" s="26"/>
      <c r="L29" s="26"/>
      <c r="M29" s="26"/>
      <c r="N29" s="26"/>
      <c r="O29" s="26"/>
      <c r="P29" s="26"/>
      <c r="Q29" s="27">
        <f t="shared" si="0"/>
        <v>2</v>
      </c>
      <c r="R29" s="47">
        <v>107142.30666666666</v>
      </c>
      <c r="S29" s="47">
        <f t="shared" si="1"/>
        <v>214284.61333333331</v>
      </c>
    </row>
    <row r="30" spans="1:19" ht="32.25" customHeight="1">
      <c r="A30" s="25">
        <v>22</v>
      </c>
      <c r="B30" s="21" t="s">
        <v>51</v>
      </c>
      <c r="C30" s="21" t="s">
        <v>108</v>
      </c>
      <c r="D30" s="21" t="s">
        <v>29</v>
      </c>
      <c r="E30" s="26"/>
      <c r="F30" s="26"/>
      <c r="G30" s="26"/>
      <c r="H30" s="46"/>
      <c r="I30" s="37">
        <v>3</v>
      </c>
      <c r="J30" s="38">
        <v>3</v>
      </c>
      <c r="K30" s="26"/>
      <c r="L30" s="26"/>
      <c r="M30" s="26"/>
      <c r="N30" s="26"/>
      <c r="O30" s="26"/>
      <c r="P30" s="26"/>
      <c r="Q30" s="27">
        <f t="shared" si="0"/>
        <v>3</v>
      </c>
      <c r="R30" s="47">
        <v>18517.14</v>
      </c>
      <c r="S30" s="47">
        <f t="shared" si="1"/>
        <v>55551.42</v>
      </c>
    </row>
    <row r="31" spans="1:19" ht="32.25" customHeight="1">
      <c r="A31" s="25">
        <v>23</v>
      </c>
      <c r="B31" s="21" t="s">
        <v>52</v>
      </c>
      <c r="C31" s="21" t="s">
        <v>109</v>
      </c>
      <c r="D31" s="21" t="s">
        <v>29</v>
      </c>
      <c r="E31" s="26"/>
      <c r="F31" s="26"/>
      <c r="G31" s="26"/>
      <c r="H31" s="46"/>
      <c r="I31" s="37">
        <v>10</v>
      </c>
      <c r="J31" s="38">
        <v>10</v>
      </c>
      <c r="K31" s="26"/>
      <c r="L31" s="26"/>
      <c r="M31" s="26"/>
      <c r="N31" s="26"/>
      <c r="O31" s="26"/>
      <c r="P31" s="26"/>
      <c r="Q31" s="27">
        <f t="shared" si="0"/>
        <v>10</v>
      </c>
      <c r="R31" s="47">
        <v>23153.833333333332</v>
      </c>
      <c r="S31" s="47">
        <f t="shared" si="1"/>
        <v>231538.33333333331</v>
      </c>
    </row>
    <row r="32" spans="1:19" ht="32.25" customHeight="1">
      <c r="A32" s="25">
        <v>24</v>
      </c>
      <c r="B32" s="21" t="s">
        <v>53</v>
      </c>
      <c r="C32" s="21" t="s">
        <v>110</v>
      </c>
      <c r="D32" s="21" t="s">
        <v>29</v>
      </c>
      <c r="E32" s="26"/>
      <c r="F32" s="26"/>
      <c r="G32" s="26"/>
      <c r="H32" s="46"/>
      <c r="I32" s="37">
        <v>2</v>
      </c>
      <c r="J32" s="38">
        <v>2</v>
      </c>
      <c r="K32" s="26"/>
      <c r="L32" s="26"/>
      <c r="M32" s="26"/>
      <c r="N32" s="26"/>
      <c r="O32" s="26"/>
      <c r="P32" s="26"/>
      <c r="Q32" s="27">
        <f t="shared" si="0"/>
        <v>2</v>
      </c>
      <c r="R32" s="47">
        <v>44973.806666666664</v>
      </c>
      <c r="S32" s="47">
        <f t="shared" si="1"/>
        <v>89947.613333333327</v>
      </c>
    </row>
    <row r="33" spans="1:19" ht="32.25" customHeight="1">
      <c r="A33" s="25">
        <v>25</v>
      </c>
      <c r="B33" s="21" t="s">
        <v>54</v>
      </c>
      <c r="C33" s="21" t="s">
        <v>111</v>
      </c>
      <c r="D33" s="21" t="s">
        <v>29</v>
      </c>
      <c r="E33" s="26"/>
      <c r="F33" s="26"/>
      <c r="G33" s="26"/>
      <c r="H33" s="46"/>
      <c r="I33" s="37">
        <v>7</v>
      </c>
      <c r="J33" s="38">
        <v>7</v>
      </c>
      <c r="K33" s="26"/>
      <c r="L33" s="26"/>
      <c r="M33" s="26"/>
      <c r="N33" s="26"/>
      <c r="O33" s="26"/>
      <c r="P33" s="26"/>
      <c r="Q33" s="27">
        <f t="shared" si="0"/>
        <v>7</v>
      </c>
      <c r="R33" s="47">
        <v>7556.2933333333322</v>
      </c>
      <c r="S33" s="47">
        <f t="shared" si="1"/>
        <v>52894.053333333322</v>
      </c>
    </row>
    <row r="34" spans="1:19" ht="32.25" customHeight="1">
      <c r="A34" s="25">
        <v>26</v>
      </c>
      <c r="B34" s="21" t="s">
        <v>55</v>
      </c>
      <c r="C34" s="21" t="s">
        <v>112</v>
      </c>
      <c r="D34" s="21" t="s">
        <v>29</v>
      </c>
      <c r="E34" s="26"/>
      <c r="F34" s="26"/>
      <c r="G34" s="26"/>
      <c r="H34" s="46"/>
      <c r="I34" s="37">
        <v>8</v>
      </c>
      <c r="J34" s="38">
        <v>8</v>
      </c>
      <c r="K34" s="26"/>
      <c r="L34" s="26"/>
      <c r="M34" s="26"/>
      <c r="N34" s="26"/>
      <c r="O34" s="26"/>
      <c r="P34" s="26"/>
      <c r="Q34" s="27">
        <f>I34</f>
        <v>8</v>
      </c>
      <c r="R34" s="47">
        <v>9929</v>
      </c>
      <c r="S34" s="47">
        <f t="shared" si="1"/>
        <v>79432</v>
      </c>
    </row>
    <row r="35" spans="1:19" ht="32.25" customHeight="1">
      <c r="A35" s="25">
        <v>27</v>
      </c>
      <c r="B35" s="21" t="s">
        <v>56</v>
      </c>
      <c r="C35" s="21" t="s">
        <v>113</v>
      </c>
      <c r="D35" s="21" t="s">
        <v>29</v>
      </c>
      <c r="E35" s="26"/>
      <c r="F35" s="26"/>
      <c r="G35" s="26"/>
      <c r="H35" s="46"/>
      <c r="I35" s="37">
        <v>14</v>
      </c>
      <c r="J35" s="38">
        <v>14</v>
      </c>
      <c r="K35" s="26"/>
      <c r="L35" s="26"/>
      <c r="M35" s="26"/>
      <c r="N35" s="26"/>
      <c r="O35" s="26"/>
      <c r="P35" s="26"/>
      <c r="Q35" s="27">
        <f t="shared" si="0"/>
        <v>14</v>
      </c>
      <c r="R35" s="47">
        <v>15522.31</v>
      </c>
      <c r="S35" s="47">
        <f t="shared" si="1"/>
        <v>217312.34</v>
      </c>
    </row>
    <row r="36" spans="1:19" ht="32.25" customHeight="1">
      <c r="A36" s="25">
        <v>28</v>
      </c>
      <c r="B36" s="21" t="s">
        <v>57</v>
      </c>
      <c r="C36" s="21" t="s">
        <v>114</v>
      </c>
      <c r="D36" s="21" t="s">
        <v>29</v>
      </c>
      <c r="E36" s="26"/>
      <c r="F36" s="26"/>
      <c r="G36" s="26"/>
      <c r="H36" s="46"/>
      <c r="I36" s="37">
        <v>4</v>
      </c>
      <c r="J36" s="38">
        <v>4</v>
      </c>
      <c r="K36" s="26"/>
      <c r="L36" s="26"/>
      <c r="M36" s="26"/>
      <c r="N36" s="26"/>
      <c r="O36" s="26"/>
      <c r="P36" s="26"/>
      <c r="Q36" s="27">
        <f t="shared" si="0"/>
        <v>4</v>
      </c>
      <c r="R36" s="47">
        <v>7756.6433333333334</v>
      </c>
      <c r="S36" s="47">
        <f t="shared" si="1"/>
        <v>31026.573333333334</v>
      </c>
    </row>
    <row r="37" spans="1:19" ht="32.25" customHeight="1">
      <c r="A37" s="25">
        <v>29</v>
      </c>
      <c r="B37" s="21" t="s">
        <v>58</v>
      </c>
      <c r="C37" s="21" t="s">
        <v>115</v>
      </c>
      <c r="D37" s="21" t="s">
        <v>29</v>
      </c>
      <c r="E37" s="26"/>
      <c r="F37" s="26"/>
      <c r="G37" s="26"/>
      <c r="H37" s="46"/>
      <c r="I37" s="37">
        <v>15</v>
      </c>
      <c r="J37" s="38">
        <v>15</v>
      </c>
      <c r="K37" s="26"/>
      <c r="L37" s="26"/>
      <c r="M37" s="26"/>
      <c r="N37" s="26"/>
      <c r="O37" s="26"/>
      <c r="P37" s="26"/>
      <c r="Q37" s="27">
        <f t="shared" si="0"/>
        <v>15</v>
      </c>
      <c r="R37" s="47">
        <v>10073.363333333333</v>
      </c>
      <c r="S37" s="47">
        <f t="shared" si="1"/>
        <v>151100.44999999998</v>
      </c>
    </row>
    <row r="38" spans="1:19" ht="32.25" customHeight="1">
      <c r="A38" s="25">
        <v>30</v>
      </c>
      <c r="B38" s="21" t="s">
        <v>59</v>
      </c>
      <c r="C38" s="21" t="s">
        <v>116</v>
      </c>
      <c r="D38" s="21" t="s">
        <v>29</v>
      </c>
      <c r="E38" s="26"/>
      <c r="F38" s="26"/>
      <c r="G38" s="26"/>
      <c r="H38" s="46"/>
      <c r="I38" s="37">
        <v>8</v>
      </c>
      <c r="J38" s="38">
        <v>8</v>
      </c>
      <c r="K38" s="26"/>
      <c r="L38" s="26"/>
      <c r="M38" s="26"/>
      <c r="N38" s="26"/>
      <c r="O38" s="26"/>
      <c r="P38" s="26"/>
      <c r="Q38" s="27">
        <f t="shared" si="0"/>
        <v>8</v>
      </c>
      <c r="R38" s="47">
        <v>12735.24</v>
      </c>
      <c r="S38" s="47">
        <f t="shared" si="1"/>
        <v>101881.92</v>
      </c>
    </row>
    <row r="39" spans="1:19" ht="32.25" customHeight="1">
      <c r="A39" s="25">
        <v>31</v>
      </c>
      <c r="B39" s="21" t="s">
        <v>60</v>
      </c>
      <c r="C39" s="21" t="s">
        <v>117</v>
      </c>
      <c r="D39" s="21" t="s">
        <v>29</v>
      </c>
      <c r="E39" s="26"/>
      <c r="F39" s="26"/>
      <c r="G39" s="26"/>
      <c r="H39" s="46"/>
      <c r="I39" s="37">
        <v>5</v>
      </c>
      <c r="J39" s="38">
        <v>5</v>
      </c>
      <c r="K39" s="26"/>
      <c r="L39" s="26"/>
      <c r="M39" s="26"/>
      <c r="N39" s="26"/>
      <c r="O39" s="26"/>
      <c r="P39" s="26"/>
      <c r="Q39" s="27">
        <f t="shared" si="0"/>
        <v>5</v>
      </c>
      <c r="R39" s="47">
        <v>11598.906666666668</v>
      </c>
      <c r="S39" s="47">
        <f t="shared" si="1"/>
        <v>57994.53333333334</v>
      </c>
    </row>
    <row r="40" spans="1:19" ht="32.25" customHeight="1">
      <c r="A40" s="25">
        <v>32</v>
      </c>
      <c r="B40" s="21" t="s">
        <v>61</v>
      </c>
      <c r="C40" s="21" t="s">
        <v>118</v>
      </c>
      <c r="D40" s="21" t="s">
        <v>29</v>
      </c>
      <c r="E40" s="26"/>
      <c r="F40" s="26"/>
      <c r="G40" s="26"/>
      <c r="H40" s="46"/>
      <c r="I40" s="37">
        <v>6</v>
      </c>
      <c r="J40" s="38">
        <v>6</v>
      </c>
      <c r="K40" s="26"/>
      <c r="L40" s="26"/>
      <c r="M40" s="26"/>
      <c r="N40" s="26"/>
      <c r="O40" s="26"/>
      <c r="P40" s="26"/>
      <c r="Q40" s="27">
        <f t="shared" si="0"/>
        <v>6</v>
      </c>
      <c r="R40" s="47">
        <v>111.27</v>
      </c>
      <c r="S40" s="47">
        <f t="shared" si="1"/>
        <v>667.62</v>
      </c>
    </row>
    <row r="41" spans="1:19" ht="32.25" customHeight="1">
      <c r="A41" s="25">
        <v>33</v>
      </c>
      <c r="B41" s="21" t="s">
        <v>61</v>
      </c>
      <c r="C41" s="21" t="s">
        <v>119</v>
      </c>
      <c r="D41" s="21" t="s">
        <v>29</v>
      </c>
      <c r="E41" s="26"/>
      <c r="F41" s="26"/>
      <c r="G41" s="26"/>
      <c r="H41" s="46"/>
      <c r="I41" s="37">
        <v>6</v>
      </c>
      <c r="J41" s="38">
        <v>6</v>
      </c>
      <c r="K41" s="26"/>
      <c r="L41" s="26"/>
      <c r="M41" s="26"/>
      <c r="N41" s="26"/>
      <c r="O41" s="26"/>
      <c r="P41" s="26"/>
      <c r="Q41" s="27">
        <f t="shared" si="0"/>
        <v>6</v>
      </c>
      <c r="R41" s="47">
        <v>122.18666666666667</v>
      </c>
      <c r="S41" s="47">
        <f t="shared" si="1"/>
        <v>733.12</v>
      </c>
    </row>
    <row r="42" spans="1:19" ht="32.25" customHeight="1">
      <c r="A42" s="25">
        <v>34</v>
      </c>
      <c r="B42" s="21" t="s">
        <v>61</v>
      </c>
      <c r="C42" s="21" t="s">
        <v>120</v>
      </c>
      <c r="D42" s="21" t="s">
        <v>29</v>
      </c>
      <c r="E42" s="26"/>
      <c r="F42" s="26"/>
      <c r="G42" s="26"/>
      <c r="H42" s="46"/>
      <c r="I42" s="37">
        <v>6</v>
      </c>
      <c r="J42" s="38">
        <v>6</v>
      </c>
      <c r="K42" s="26"/>
      <c r="L42" s="26"/>
      <c r="M42" s="26"/>
      <c r="N42" s="26"/>
      <c r="O42" s="26"/>
      <c r="P42" s="26"/>
      <c r="Q42" s="27">
        <f t="shared" si="0"/>
        <v>6</v>
      </c>
      <c r="R42" s="47">
        <v>162.84</v>
      </c>
      <c r="S42" s="47">
        <f t="shared" si="1"/>
        <v>977.04</v>
      </c>
    </row>
    <row r="43" spans="1:19" ht="32.25" customHeight="1">
      <c r="A43" s="25">
        <v>35</v>
      </c>
      <c r="B43" s="21" t="s">
        <v>61</v>
      </c>
      <c r="C43" s="21" t="s">
        <v>121</v>
      </c>
      <c r="D43" s="21" t="s">
        <v>29</v>
      </c>
      <c r="E43" s="26"/>
      <c r="F43" s="26"/>
      <c r="G43" s="26"/>
      <c r="H43" s="46"/>
      <c r="I43" s="37">
        <v>6</v>
      </c>
      <c r="J43" s="38">
        <v>6</v>
      </c>
      <c r="K43" s="26"/>
      <c r="L43" s="26"/>
      <c r="M43" s="26"/>
      <c r="N43" s="26"/>
      <c r="O43" s="26"/>
      <c r="P43" s="26"/>
      <c r="Q43" s="27">
        <f t="shared" si="0"/>
        <v>6</v>
      </c>
      <c r="R43" s="47">
        <v>275.1466666666667</v>
      </c>
      <c r="S43" s="47">
        <f t="shared" si="1"/>
        <v>1650.88</v>
      </c>
    </row>
    <row r="44" spans="1:19" ht="32.25" customHeight="1">
      <c r="A44" s="25">
        <v>36</v>
      </c>
      <c r="B44" s="21" t="s">
        <v>61</v>
      </c>
      <c r="C44" s="21" t="s">
        <v>122</v>
      </c>
      <c r="D44" s="21" t="s">
        <v>29</v>
      </c>
      <c r="E44" s="26"/>
      <c r="F44" s="26"/>
      <c r="G44" s="26"/>
      <c r="H44" s="46"/>
      <c r="I44" s="37">
        <v>6</v>
      </c>
      <c r="J44" s="38">
        <v>6</v>
      </c>
      <c r="K44" s="26"/>
      <c r="L44" s="26"/>
      <c r="M44" s="26"/>
      <c r="N44" s="26"/>
      <c r="O44" s="26"/>
      <c r="P44" s="26"/>
      <c r="Q44" s="27">
        <f t="shared" si="0"/>
        <v>6</v>
      </c>
      <c r="R44" s="47">
        <v>501.33</v>
      </c>
      <c r="S44" s="47">
        <f t="shared" si="1"/>
        <v>3007.98</v>
      </c>
    </row>
    <row r="45" spans="1:19" ht="32.25" customHeight="1">
      <c r="A45" s="25">
        <v>37</v>
      </c>
      <c r="B45" s="21" t="s">
        <v>61</v>
      </c>
      <c r="C45" s="21" t="s">
        <v>123</v>
      </c>
      <c r="D45" s="21" t="s">
        <v>29</v>
      </c>
      <c r="E45" s="26"/>
      <c r="F45" s="26"/>
      <c r="G45" s="26"/>
      <c r="H45" s="46"/>
      <c r="I45" s="37">
        <v>6</v>
      </c>
      <c r="J45" s="38">
        <v>6</v>
      </c>
      <c r="K45" s="26"/>
      <c r="L45" s="26"/>
      <c r="M45" s="26"/>
      <c r="N45" s="26"/>
      <c r="O45" s="26"/>
      <c r="P45" s="26"/>
      <c r="Q45" s="27">
        <f t="shared" si="0"/>
        <v>6</v>
      </c>
      <c r="R45" s="47">
        <v>767.84</v>
      </c>
      <c r="S45" s="47">
        <f t="shared" si="1"/>
        <v>4607.04</v>
      </c>
    </row>
    <row r="46" spans="1:19" ht="32.25" customHeight="1">
      <c r="A46" s="25">
        <v>38</v>
      </c>
      <c r="B46" s="22" t="s">
        <v>62</v>
      </c>
      <c r="C46" s="22" t="s">
        <v>62</v>
      </c>
      <c r="D46" s="21" t="s">
        <v>29</v>
      </c>
      <c r="E46" s="26"/>
      <c r="F46" s="26"/>
      <c r="G46" s="26"/>
      <c r="H46" s="46"/>
      <c r="I46" s="37">
        <v>8</v>
      </c>
      <c r="J46" s="38">
        <v>8</v>
      </c>
      <c r="K46" s="26"/>
      <c r="L46" s="26"/>
      <c r="M46" s="26"/>
      <c r="N46" s="26"/>
      <c r="O46" s="26"/>
      <c r="P46" s="26"/>
      <c r="Q46" s="27">
        <f t="shared" si="0"/>
        <v>8</v>
      </c>
      <c r="R46" s="47">
        <v>494.46333333333331</v>
      </c>
      <c r="S46" s="47">
        <f t="shared" si="1"/>
        <v>3955.7066666666665</v>
      </c>
    </row>
    <row r="47" spans="1:19" ht="32.25" customHeight="1">
      <c r="A47" s="25">
        <v>39</v>
      </c>
      <c r="B47" s="22" t="s">
        <v>63</v>
      </c>
      <c r="C47" s="22" t="s">
        <v>63</v>
      </c>
      <c r="D47" s="21" t="s">
        <v>29</v>
      </c>
      <c r="E47" s="26"/>
      <c r="F47" s="26"/>
      <c r="G47" s="26"/>
      <c r="H47" s="46"/>
      <c r="I47" s="37">
        <v>8</v>
      </c>
      <c r="J47" s="38">
        <v>8</v>
      </c>
      <c r="K47" s="26"/>
      <c r="L47" s="26"/>
      <c r="M47" s="26"/>
      <c r="N47" s="26"/>
      <c r="O47" s="26"/>
      <c r="P47" s="26"/>
      <c r="Q47" s="27">
        <f t="shared" si="0"/>
        <v>8</v>
      </c>
      <c r="R47" s="47">
        <v>876.86</v>
      </c>
      <c r="S47" s="47">
        <f t="shared" si="1"/>
        <v>7014.88</v>
      </c>
    </row>
    <row r="48" spans="1:19" ht="32.25" customHeight="1">
      <c r="A48" s="25">
        <v>40</v>
      </c>
      <c r="B48" s="22" t="s">
        <v>64</v>
      </c>
      <c r="C48" s="22" t="s">
        <v>64</v>
      </c>
      <c r="D48" s="21" t="s">
        <v>29</v>
      </c>
      <c r="E48" s="26"/>
      <c r="F48" s="26"/>
      <c r="G48" s="26"/>
      <c r="H48" s="46"/>
      <c r="I48" s="37">
        <v>8</v>
      </c>
      <c r="J48" s="38">
        <v>8</v>
      </c>
      <c r="K48" s="26"/>
      <c r="L48" s="26"/>
      <c r="M48" s="26"/>
      <c r="N48" s="26"/>
      <c r="O48" s="26"/>
      <c r="P48" s="26"/>
      <c r="Q48" s="27">
        <f t="shared" si="0"/>
        <v>8</v>
      </c>
      <c r="R48" s="47">
        <v>393.4666666666667</v>
      </c>
      <c r="S48" s="47">
        <f t="shared" si="1"/>
        <v>3147.7333333333336</v>
      </c>
    </row>
    <row r="49" spans="1:19" ht="32.25" customHeight="1">
      <c r="A49" s="25">
        <v>41</v>
      </c>
      <c r="B49" s="21" t="s">
        <v>65</v>
      </c>
      <c r="C49" s="21" t="s">
        <v>124</v>
      </c>
      <c r="D49" s="21" t="s">
        <v>29</v>
      </c>
      <c r="E49" s="26"/>
      <c r="F49" s="26"/>
      <c r="G49" s="26"/>
      <c r="H49" s="46"/>
      <c r="I49" s="37">
        <v>5</v>
      </c>
      <c r="J49" s="38">
        <v>5</v>
      </c>
      <c r="K49" s="26"/>
      <c r="L49" s="26"/>
      <c r="M49" s="26"/>
      <c r="N49" s="26"/>
      <c r="O49" s="26"/>
      <c r="P49" s="26"/>
      <c r="Q49" s="27">
        <f t="shared" si="0"/>
        <v>5</v>
      </c>
      <c r="R49" s="47">
        <v>74.2</v>
      </c>
      <c r="S49" s="47">
        <f t="shared" si="1"/>
        <v>371</v>
      </c>
    </row>
    <row r="50" spans="1:19" ht="32.25" customHeight="1">
      <c r="A50" s="25">
        <v>42</v>
      </c>
      <c r="B50" s="21" t="s">
        <v>66</v>
      </c>
      <c r="C50" s="21" t="s">
        <v>125</v>
      </c>
      <c r="D50" s="21" t="s">
        <v>29</v>
      </c>
      <c r="E50" s="26"/>
      <c r="F50" s="26"/>
      <c r="G50" s="26"/>
      <c r="H50" s="46"/>
      <c r="I50" s="37">
        <v>5</v>
      </c>
      <c r="J50" s="38">
        <v>5</v>
      </c>
      <c r="K50" s="26"/>
      <c r="L50" s="26"/>
      <c r="M50" s="26"/>
      <c r="N50" s="26"/>
      <c r="O50" s="26"/>
      <c r="P50" s="26"/>
      <c r="Q50" s="27">
        <f t="shared" si="0"/>
        <v>5</v>
      </c>
      <c r="R50" s="47">
        <v>116.34666666666665</v>
      </c>
      <c r="S50" s="47">
        <f t="shared" si="1"/>
        <v>581.73333333333323</v>
      </c>
    </row>
    <row r="51" spans="1:19" ht="32.25" customHeight="1">
      <c r="A51" s="25">
        <v>43</v>
      </c>
      <c r="B51" s="21" t="s">
        <v>66</v>
      </c>
      <c r="C51" s="21" t="s">
        <v>126</v>
      </c>
      <c r="D51" s="21" t="s">
        <v>29</v>
      </c>
      <c r="E51" s="26"/>
      <c r="F51" s="26"/>
      <c r="G51" s="26"/>
      <c r="H51" s="46"/>
      <c r="I51" s="37">
        <v>5</v>
      </c>
      <c r="J51" s="38">
        <v>5</v>
      </c>
      <c r="K51" s="26"/>
      <c r="L51" s="26"/>
      <c r="M51" s="26"/>
      <c r="N51" s="26"/>
      <c r="O51" s="26"/>
      <c r="P51" s="26"/>
      <c r="Q51" s="27">
        <f t="shared" si="0"/>
        <v>5</v>
      </c>
      <c r="R51" s="47">
        <v>273.46666666666664</v>
      </c>
      <c r="S51" s="47">
        <f t="shared" si="1"/>
        <v>1367.3333333333333</v>
      </c>
    </row>
    <row r="52" spans="1:19" ht="32.25" customHeight="1">
      <c r="A52" s="25">
        <v>44</v>
      </c>
      <c r="B52" s="21" t="s">
        <v>66</v>
      </c>
      <c r="C52" s="21" t="s">
        <v>127</v>
      </c>
      <c r="D52" s="21" t="s">
        <v>29</v>
      </c>
      <c r="E52" s="26"/>
      <c r="F52" s="26"/>
      <c r="G52" s="26"/>
      <c r="H52" s="46"/>
      <c r="I52" s="37">
        <v>5</v>
      </c>
      <c r="J52" s="38">
        <v>5</v>
      </c>
      <c r="K52" s="26"/>
      <c r="L52" s="26"/>
      <c r="M52" s="26"/>
      <c r="N52" s="26"/>
      <c r="O52" s="26"/>
      <c r="P52" s="26"/>
      <c r="Q52" s="27">
        <f t="shared" si="0"/>
        <v>5</v>
      </c>
      <c r="R52" s="47">
        <v>256.46666666666664</v>
      </c>
      <c r="S52" s="47">
        <f t="shared" si="1"/>
        <v>1282.3333333333333</v>
      </c>
    </row>
    <row r="53" spans="1:19" ht="32.25" customHeight="1">
      <c r="A53" s="25">
        <v>45</v>
      </c>
      <c r="B53" s="21" t="s">
        <v>66</v>
      </c>
      <c r="C53" s="21" t="s">
        <v>128</v>
      </c>
      <c r="D53" s="21" t="s">
        <v>29</v>
      </c>
      <c r="E53" s="26"/>
      <c r="F53" s="26"/>
      <c r="G53" s="26"/>
      <c r="H53" s="46"/>
      <c r="I53" s="37">
        <v>5</v>
      </c>
      <c r="J53" s="38">
        <v>5</v>
      </c>
      <c r="K53" s="26"/>
      <c r="L53" s="26"/>
      <c r="M53" s="26"/>
      <c r="N53" s="26"/>
      <c r="O53" s="26"/>
      <c r="P53" s="26"/>
      <c r="Q53" s="27">
        <f t="shared" si="0"/>
        <v>5</v>
      </c>
      <c r="R53" s="47">
        <v>342.29333333333335</v>
      </c>
      <c r="S53" s="47">
        <f t="shared" si="1"/>
        <v>1711.4666666666667</v>
      </c>
    </row>
    <row r="54" spans="1:19" ht="32.25" customHeight="1">
      <c r="A54" s="25">
        <v>46</v>
      </c>
      <c r="B54" s="21" t="s">
        <v>66</v>
      </c>
      <c r="C54" s="21" t="s">
        <v>129</v>
      </c>
      <c r="D54" s="21" t="s">
        <v>29</v>
      </c>
      <c r="E54" s="26"/>
      <c r="F54" s="26"/>
      <c r="G54" s="26"/>
      <c r="H54" s="46"/>
      <c r="I54" s="37">
        <v>5</v>
      </c>
      <c r="J54" s="38">
        <v>5</v>
      </c>
      <c r="K54" s="26"/>
      <c r="L54" s="26"/>
      <c r="M54" s="26"/>
      <c r="N54" s="26"/>
      <c r="O54" s="26"/>
      <c r="P54" s="26"/>
      <c r="Q54" s="27">
        <f t="shared" si="0"/>
        <v>5</v>
      </c>
      <c r="R54" s="47">
        <v>342.29333333333335</v>
      </c>
      <c r="S54" s="47">
        <f t="shared" si="1"/>
        <v>1711.4666666666667</v>
      </c>
    </row>
    <row r="55" spans="1:19" ht="32.25" customHeight="1">
      <c r="A55" s="25">
        <v>47</v>
      </c>
      <c r="B55" s="21" t="s">
        <v>66</v>
      </c>
      <c r="C55" s="21" t="s">
        <v>130</v>
      </c>
      <c r="D55" s="21" t="s">
        <v>29</v>
      </c>
      <c r="E55" s="26"/>
      <c r="F55" s="26"/>
      <c r="G55" s="26"/>
      <c r="H55" s="46"/>
      <c r="I55" s="37">
        <v>5</v>
      </c>
      <c r="J55" s="38">
        <v>5</v>
      </c>
      <c r="K55" s="26"/>
      <c r="L55" s="26"/>
      <c r="M55" s="26"/>
      <c r="N55" s="26"/>
      <c r="O55" s="26"/>
      <c r="P55" s="26"/>
      <c r="Q55" s="27">
        <f t="shared" si="0"/>
        <v>5</v>
      </c>
      <c r="R55" s="47">
        <v>467.32</v>
      </c>
      <c r="S55" s="47">
        <f t="shared" si="1"/>
        <v>2336.6</v>
      </c>
    </row>
    <row r="56" spans="1:19" ht="32.25" customHeight="1">
      <c r="A56" s="25">
        <v>48</v>
      </c>
      <c r="B56" s="21" t="s">
        <v>66</v>
      </c>
      <c r="C56" s="21" t="s">
        <v>131</v>
      </c>
      <c r="D56" s="21" t="s">
        <v>29</v>
      </c>
      <c r="E56" s="26"/>
      <c r="F56" s="26"/>
      <c r="G56" s="26"/>
      <c r="H56" s="46"/>
      <c r="I56" s="37">
        <v>6</v>
      </c>
      <c r="J56" s="38">
        <v>6</v>
      </c>
      <c r="K56" s="26"/>
      <c r="L56" s="26"/>
      <c r="M56" s="26"/>
      <c r="N56" s="26"/>
      <c r="O56" s="26"/>
      <c r="P56" s="26"/>
      <c r="Q56" s="27">
        <f t="shared" si="0"/>
        <v>6</v>
      </c>
      <c r="R56" s="47">
        <v>812.64666666666665</v>
      </c>
      <c r="S56" s="47">
        <f t="shared" si="1"/>
        <v>4875.88</v>
      </c>
    </row>
    <row r="57" spans="1:19" ht="32.25" customHeight="1">
      <c r="A57" s="25">
        <v>49</v>
      </c>
      <c r="B57" s="21" t="s">
        <v>66</v>
      </c>
      <c r="C57" s="21" t="s">
        <v>132</v>
      </c>
      <c r="D57" s="21" t="s">
        <v>29</v>
      </c>
      <c r="E57" s="26"/>
      <c r="F57" s="26"/>
      <c r="G57" s="26"/>
      <c r="H57" s="46"/>
      <c r="I57" s="37">
        <v>6</v>
      </c>
      <c r="J57" s="38">
        <v>6</v>
      </c>
      <c r="K57" s="26"/>
      <c r="L57" s="26"/>
      <c r="M57" s="26"/>
      <c r="N57" s="26"/>
      <c r="O57" s="26"/>
      <c r="P57" s="26"/>
      <c r="Q57" s="27">
        <f t="shared" si="0"/>
        <v>6</v>
      </c>
      <c r="R57" s="47">
        <v>853.98</v>
      </c>
      <c r="S57" s="47">
        <f t="shared" si="1"/>
        <v>5123.88</v>
      </c>
    </row>
    <row r="58" spans="1:19" ht="32.25" customHeight="1">
      <c r="A58" s="25">
        <v>50</v>
      </c>
      <c r="B58" s="21" t="s">
        <v>67</v>
      </c>
      <c r="C58" s="21" t="s">
        <v>133</v>
      </c>
      <c r="D58" s="21" t="s">
        <v>29</v>
      </c>
      <c r="E58" s="26"/>
      <c r="F58" s="26"/>
      <c r="G58" s="26"/>
      <c r="H58" s="46"/>
      <c r="I58" s="37">
        <v>6</v>
      </c>
      <c r="J58" s="38">
        <v>6</v>
      </c>
      <c r="K58" s="26"/>
      <c r="L58" s="26"/>
      <c r="M58" s="26"/>
      <c r="N58" s="26"/>
      <c r="O58" s="26"/>
      <c r="P58" s="26"/>
      <c r="Q58" s="27">
        <f t="shared" si="0"/>
        <v>6</v>
      </c>
      <c r="R58" s="47">
        <v>294.57333333333332</v>
      </c>
      <c r="S58" s="47">
        <f t="shared" si="1"/>
        <v>1767.44</v>
      </c>
    </row>
    <row r="59" spans="1:19" ht="32.25" customHeight="1">
      <c r="A59" s="25">
        <v>51</v>
      </c>
      <c r="B59" s="21" t="s">
        <v>68</v>
      </c>
      <c r="C59" s="21" t="s">
        <v>134</v>
      </c>
      <c r="D59" s="21" t="s">
        <v>29</v>
      </c>
      <c r="E59" s="26"/>
      <c r="F59" s="26"/>
      <c r="G59" s="26"/>
      <c r="H59" s="46"/>
      <c r="I59" s="37">
        <v>6</v>
      </c>
      <c r="J59" s="38">
        <v>6</v>
      </c>
      <c r="K59" s="26"/>
      <c r="L59" s="26"/>
      <c r="M59" s="26"/>
      <c r="N59" s="26"/>
      <c r="O59" s="26"/>
      <c r="P59" s="26"/>
      <c r="Q59" s="27">
        <f t="shared" si="0"/>
        <v>6</v>
      </c>
      <c r="R59" s="47">
        <v>184.40333333333334</v>
      </c>
      <c r="S59" s="47">
        <f t="shared" si="1"/>
        <v>1106.42</v>
      </c>
    </row>
    <row r="60" spans="1:19" ht="32.25" customHeight="1">
      <c r="A60" s="25">
        <v>52</v>
      </c>
      <c r="B60" s="21" t="s">
        <v>68</v>
      </c>
      <c r="C60" s="21" t="s">
        <v>135</v>
      </c>
      <c r="D60" s="21" t="s">
        <v>29</v>
      </c>
      <c r="E60" s="26"/>
      <c r="F60" s="26"/>
      <c r="G60" s="26"/>
      <c r="H60" s="46"/>
      <c r="I60" s="37">
        <v>6</v>
      </c>
      <c r="J60" s="38">
        <v>6</v>
      </c>
      <c r="K60" s="26"/>
      <c r="L60" s="26"/>
      <c r="M60" s="26"/>
      <c r="N60" s="26"/>
      <c r="O60" s="26"/>
      <c r="P60" s="26"/>
      <c r="Q60" s="27">
        <f t="shared" si="0"/>
        <v>6</v>
      </c>
      <c r="R60" s="47">
        <v>266.07</v>
      </c>
      <c r="S60" s="47">
        <f t="shared" si="1"/>
        <v>1596.42</v>
      </c>
    </row>
    <row r="61" spans="1:19" ht="32.25" customHeight="1">
      <c r="A61" s="25">
        <v>53</v>
      </c>
      <c r="B61" s="21" t="s">
        <v>68</v>
      </c>
      <c r="C61" s="21" t="s">
        <v>136</v>
      </c>
      <c r="D61" s="21" t="s">
        <v>29</v>
      </c>
      <c r="E61" s="26"/>
      <c r="F61" s="26"/>
      <c r="G61" s="26"/>
      <c r="H61" s="46"/>
      <c r="I61" s="37">
        <v>6</v>
      </c>
      <c r="J61" s="38">
        <v>6</v>
      </c>
      <c r="K61" s="26"/>
      <c r="L61" s="26"/>
      <c r="M61" s="26"/>
      <c r="N61" s="26"/>
      <c r="O61" s="26"/>
      <c r="P61" s="26"/>
      <c r="Q61" s="27">
        <f t="shared" si="0"/>
        <v>6</v>
      </c>
      <c r="R61" s="47">
        <v>293.74333333333334</v>
      </c>
      <c r="S61" s="47">
        <f t="shared" si="1"/>
        <v>1762.46</v>
      </c>
    </row>
    <row r="62" spans="1:19" ht="32.25" customHeight="1">
      <c r="A62" s="25">
        <v>54</v>
      </c>
      <c r="B62" s="21" t="s">
        <v>68</v>
      </c>
      <c r="C62" s="21" t="s">
        <v>137</v>
      </c>
      <c r="D62" s="21" t="s">
        <v>29</v>
      </c>
      <c r="E62" s="26"/>
      <c r="F62" s="26"/>
      <c r="G62" s="26"/>
      <c r="H62" s="46"/>
      <c r="I62" s="37">
        <v>6</v>
      </c>
      <c r="J62" s="38">
        <v>6</v>
      </c>
      <c r="K62" s="26"/>
      <c r="L62" s="26"/>
      <c r="M62" s="26"/>
      <c r="N62" s="26"/>
      <c r="O62" s="26"/>
      <c r="P62" s="26"/>
      <c r="Q62" s="27">
        <f t="shared" si="0"/>
        <v>6</v>
      </c>
      <c r="R62" s="47">
        <v>306.07666666666665</v>
      </c>
      <c r="S62" s="47">
        <f t="shared" si="1"/>
        <v>1836.46</v>
      </c>
    </row>
    <row r="63" spans="1:19" ht="32.25" customHeight="1">
      <c r="A63" s="25">
        <v>55</v>
      </c>
      <c r="B63" s="21" t="s">
        <v>68</v>
      </c>
      <c r="C63" s="21" t="s">
        <v>138</v>
      </c>
      <c r="D63" s="21" t="s">
        <v>29</v>
      </c>
      <c r="E63" s="26"/>
      <c r="F63" s="26"/>
      <c r="G63" s="26"/>
      <c r="H63" s="46"/>
      <c r="I63" s="37">
        <v>6</v>
      </c>
      <c r="J63" s="38">
        <v>6</v>
      </c>
      <c r="K63" s="26"/>
      <c r="L63" s="26"/>
      <c r="M63" s="26"/>
      <c r="N63" s="26"/>
      <c r="O63" s="26"/>
      <c r="P63" s="26"/>
      <c r="Q63" s="27">
        <f t="shared" si="0"/>
        <v>6</v>
      </c>
      <c r="R63" s="47">
        <v>395.01333333333332</v>
      </c>
      <c r="S63" s="47">
        <f t="shared" si="1"/>
        <v>2370.08</v>
      </c>
    </row>
    <row r="64" spans="1:19" ht="32.25" customHeight="1">
      <c r="A64" s="25">
        <v>56</v>
      </c>
      <c r="B64" s="21" t="s">
        <v>68</v>
      </c>
      <c r="C64" s="21" t="s">
        <v>139</v>
      </c>
      <c r="D64" s="21" t="s">
        <v>29</v>
      </c>
      <c r="E64" s="26"/>
      <c r="F64" s="26"/>
      <c r="G64" s="26"/>
      <c r="H64" s="46"/>
      <c r="I64" s="37">
        <v>6</v>
      </c>
      <c r="J64" s="38">
        <v>6</v>
      </c>
      <c r="K64" s="26"/>
      <c r="L64" s="26"/>
      <c r="M64" s="26"/>
      <c r="N64" s="26"/>
      <c r="O64" s="26"/>
      <c r="P64" s="26"/>
      <c r="Q64" s="27">
        <f t="shared" si="0"/>
        <v>6</v>
      </c>
      <c r="R64" s="47">
        <v>714.60333333333335</v>
      </c>
      <c r="S64" s="47">
        <f t="shared" si="1"/>
        <v>4287.62</v>
      </c>
    </row>
    <row r="65" spans="1:19" ht="32.25" customHeight="1">
      <c r="A65" s="25">
        <v>57</v>
      </c>
      <c r="B65" s="21" t="s">
        <v>68</v>
      </c>
      <c r="C65" s="21" t="s">
        <v>140</v>
      </c>
      <c r="D65" s="21" t="s">
        <v>29</v>
      </c>
      <c r="E65" s="26"/>
      <c r="F65" s="26"/>
      <c r="G65" s="26"/>
      <c r="H65" s="46"/>
      <c r="I65" s="37">
        <v>6</v>
      </c>
      <c r="J65" s="38">
        <v>6</v>
      </c>
      <c r="K65" s="26"/>
      <c r="L65" s="26"/>
      <c r="M65" s="26"/>
      <c r="N65" s="26"/>
      <c r="O65" s="26"/>
      <c r="P65" s="26"/>
      <c r="Q65" s="27">
        <f t="shared" si="0"/>
        <v>6</v>
      </c>
      <c r="R65" s="47">
        <v>759.60333333333335</v>
      </c>
      <c r="S65" s="47">
        <f t="shared" si="1"/>
        <v>4557.62</v>
      </c>
    </row>
    <row r="66" spans="1:19" ht="32.25" customHeight="1">
      <c r="A66" s="25">
        <v>58</v>
      </c>
      <c r="B66" s="21" t="s">
        <v>69</v>
      </c>
      <c r="C66" s="21" t="s">
        <v>141</v>
      </c>
      <c r="D66" s="21" t="s">
        <v>29</v>
      </c>
      <c r="E66" s="26"/>
      <c r="F66" s="26"/>
      <c r="G66" s="26"/>
      <c r="H66" s="46"/>
      <c r="I66" s="37">
        <v>6</v>
      </c>
      <c r="J66" s="38">
        <v>6</v>
      </c>
      <c r="K66" s="26"/>
      <c r="L66" s="26"/>
      <c r="M66" s="26"/>
      <c r="N66" s="26"/>
      <c r="O66" s="26"/>
      <c r="P66" s="26"/>
      <c r="Q66" s="27">
        <f t="shared" si="0"/>
        <v>6</v>
      </c>
      <c r="R66" s="47">
        <v>263.80666666666667</v>
      </c>
      <c r="S66" s="47">
        <f t="shared" si="1"/>
        <v>1582.8400000000001</v>
      </c>
    </row>
    <row r="67" spans="1:19" ht="32.25" customHeight="1">
      <c r="A67" s="25">
        <v>59</v>
      </c>
      <c r="B67" s="21" t="s">
        <v>69</v>
      </c>
      <c r="C67" s="21" t="s">
        <v>142</v>
      </c>
      <c r="D67" s="21" t="s">
        <v>29</v>
      </c>
      <c r="E67" s="26"/>
      <c r="F67" s="26"/>
      <c r="G67" s="26"/>
      <c r="H67" s="46"/>
      <c r="I67" s="37">
        <v>6</v>
      </c>
      <c r="J67" s="38">
        <v>6</v>
      </c>
      <c r="K67" s="26"/>
      <c r="L67" s="26"/>
      <c r="M67" s="26"/>
      <c r="N67" s="26"/>
      <c r="O67" s="26"/>
      <c r="P67" s="26"/>
      <c r="Q67" s="27">
        <f t="shared" si="0"/>
        <v>6</v>
      </c>
      <c r="R67" s="47">
        <v>65.600000000000009</v>
      </c>
      <c r="S67" s="47">
        <f t="shared" si="1"/>
        <v>393.6</v>
      </c>
    </row>
    <row r="68" spans="1:19" ht="32.25" customHeight="1">
      <c r="A68" s="25">
        <v>60</v>
      </c>
      <c r="B68" s="21" t="s">
        <v>69</v>
      </c>
      <c r="C68" s="21" t="s">
        <v>143</v>
      </c>
      <c r="D68" s="21" t="s">
        <v>29</v>
      </c>
      <c r="E68" s="26"/>
      <c r="F68" s="26"/>
      <c r="G68" s="26"/>
      <c r="H68" s="46"/>
      <c r="I68" s="37">
        <v>6</v>
      </c>
      <c r="J68" s="38">
        <v>6</v>
      </c>
      <c r="K68" s="26"/>
      <c r="L68" s="26"/>
      <c r="M68" s="26"/>
      <c r="N68" s="26"/>
      <c r="O68" s="26"/>
      <c r="P68" s="26"/>
      <c r="Q68" s="27">
        <f t="shared" si="0"/>
        <v>6</v>
      </c>
      <c r="R68" s="47">
        <v>70.2</v>
      </c>
      <c r="S68" s="47">
        <f t="shared" si="1"/>
        <v>421.20000000000005</v>
      </c>
    </row>
    <row r="69" spans="1:19" ht="32.25" customHeight="1">
      <c r="A69" s="25">
        <v>61</v>
      </c>
      <c r="B69" s="21" t="s">
        <v>69</v>
      </c>
      <c r="C69" s="21" t="s">
        <v>144</v>
      </c>
      <c r="D69" s="21" t="s">
        <v>29</v>
      </c>
      <c r="E69" s="26"/>
      <c r="F69" s="26"/>
      <c r="G69" s="26"/>
      <c r="H69" s="46"/>
      <c r="I69" s="37">
        <v>6</v>
      </c>
      <c r="J69" s="38">
        <v>6</v>
      </c>
      <c r="K69" s="26"/>
      <c r="L69" s="26"/>
      <c r="M69" s="26"/>
      <c r="N69" s="26"/>
      <c r="O69" s="26"/>
      <c r="P69" s="26"/>
      <c r="Q69" s="27">
        <f t="shared" si="0"/>
        <v>6</v>
      </c>
      <c r="R69" s="47">
        <v>74.790000000000006</v>
      </c>
      <c r="S69" s="47">
        <f t="shared" si="1"/>
        <v>448.74</v>
      </c>
    </row>
    <row r="70" spans="1:19" ht="32.25" customHeight="1">
      <c r="A70" s="25">
        <v>62</v>
      </c>
      <c r="B70" s="21" t="s">
        <v>69</v>
      </c>
      <c r="C70" s="21" t="s">
        <v>145</v>
      </c>
      <c r="D70" s="21" t="s">
        <v>29</v>
      </c>
      <c r="E70" s="26"/>
      <c r="F70" s="26"/>
      <c r="G70" s="26"/>
      <c r="H70" s="46"/>
      <c r="I70" s="37">
        <v>6</v>
      </c>
      <c r="J70" s="38">
        <v>6</v>
      </c>
      <c r="K70" s="26"/>
      <c r="L70" s="26"/>
      <c r="M70" s="26"/>
      <c r="N70" s="26"/>
      <c r="O70" s="26"/>
      <c r="P70" s="26"/>
      <c r="Q70" s="27">
        <f t="shared" si="0"/>
        <v>6</v>
      </c>
      <c r="R70" s="47">
        <v>105.92333333333333</v>
      </c>
      <c r="S70" s="47">
        <f t="shared" si="1"/>
        <v>635.54</v>
      </c>
    </row>
    <row r="71" spans="1:19" ht="32.25" customHeight="1">
      <c r="A71" s="25">
        <v>63</v>
      </c>
      <c r="B71" s="21" t="s">
        <v>70</v>
      </c>
      <c r="C71" s="21" t="s">
        <v>146</v>
      </c>
      <c r="D71" s="21" t="s">
        <v>29</v>
      </c>
      <c r="E71" s="26"/>
      <c r="F71" s="26"/>
      <c r="G71" s="26"/>
      <c r="H71" s="46"/>
      <c r="I71" s="37">
        <v>6</v>
      </c>
      <c r="J71" s="38">
        <v>6</v>
      </c>
      <c r="K71" s="26"/>
      <c r="L71" s="26"/>
      <c r="M71" s="26"/>
      <c r="N71" s="26"/>
      <c r="O71" s="26"/>
      <c r="P71" s="26"/>
      <c r="Q71" s="27">
        <f t="shared" si="0"/>
        <v>6</v>
      </c>
      <c r="R71" s="47">
        <v>131.11333333333334</v>
      </c>
      <c r="S71" s="47">
        <f t="shared" si="1"/>
        <v>786.68000000000006</v>
      </c>
    </row>
    <row r="72" spans="1:19" ht="32.25" customHeight="1">
      <c r="A72" s="25">
        <v>64</v>
      </c>
      <c r="B72" s="21" t="s">
        <v>70</v>
      </c>
      <c r="C72" s="21" t="s">
        <v>147</v>
      </c>
      <c r="D72" s="21" t="s">
        <v>29</v>
      </c>
      <c r="E72" s="26"/>
      <c r="F72" s="26"/>
      <c r="G72" s="26"/>
      <c r="H72" s="46"/>
      <c r="I72" s="37">
        <v>6</v>
      </c>
      <c r="J72" s="38">
        <v>6</v>
      </c>
      <c r="K72" s="26"/>
      <c r="L72" s="26"/>
      <c r="M72" s="26"/>
      <c r="N72" s="26"/>
      <c r="O72" s="26"/>
      <c r="P72" s="26"/>
      <c r="Q72" s="27">
        <f t="shared" si="0"/>
        <v>6</v>
      </c>
      <c r="R72" s="47">
        <v>157.13</v>
      </c>
      <c r="S72" s="47">
        <f t="shared" si="1"/>
        <v>942.78</v>
      </c>
    </row>
    <row r="73" spans="1:19" ht="32.25" customHeight="1">
      <c r="A73" s="25">
        <v>65</v>
      </c>
      <c r="B73" s="21" t="s">
        <v>70</v>
      </c>
      <c r="C73" s="21" t="s">
        <v>148</v>
      </c>
      <c r="D73" s="21" t="s">
        <v>29</v>
      </c>
      <c r="E73" s="26"/>
      <c r="F73" s="26"/>
      <c r="G73" s="26"/>
      <c r="H73" s="46"/>
      <c r="I73" s="37">
        <v>6</v>
      </c>
      <c r="J73" s="38">
        <v>6</v>
      </c>
      <c r="K73" s="26"/>
      <c r="L73" s="26"/>
      <c r="M73" s="26"/>
      <c r="N73" s="26"/>
      <c r="O73" s="26"/>
      <c r="P73" s="26"/>
      <c r="Q73" s="27">
        <f t="shared" si="0"/>
        <v>6</v>
      </c>
      <c r="R73" s="47">
        <v>304.24666666666667</v>
      </c>
      <c r="S73" s="47">
        <f t="shared" si="1"/>
        <v>1825.48</v>
      </c>
    </row>
    <row r="74" spans="1:19" ht="32.25" customHeight="1">
      <c r="A74" s="25">
        <v>66</v>
      </c>
      <c r="B74" s="21" t="s">
        <v>70</v>
      </c>
      <c r="C74" s="21" t="s">
        <v>149</v>
      </c>
      <c r="D74" s="21" t="s">
        <v>29</v>
      </c>
      <c r="E74" s="26"/>
      <c r="F74" s="26"/>
      <c r="G74" s="26"/>
      <c r="H74" s="46"/>
      <c r="I74" s="37">
        <v>6</v>
      </c>
      <c r="J74" s="38">
        <v>6</v>
      </c>
      <c r="K74" s="26"/>
      <c r="L74" s="26"/>
      <c r="M74" s="26"/>
      <c r="N74" s="26"/>
      <c r="O74" s="26"/>
      <c r="P74" s="26"/>
      <c r="Q74" s="27">
        <f t="shared" ref="Q74:Q94" si="2">I74</f>
        <v>6</v>
      </c>
      <c r="R74" s="47">
        <v>113.35666666666667</v>
      </c>
      <c r="S74" s="47">
        <f t="shared" ref="S74:S94" si="3">Q74*R74</f>
        <v>680.14</v>
      </c>
    </row>
    <row r="75" spans="1:19" ht="32.25" customHeight="1">
      <c r="A75" s="25">
        <v>67</v>
      </c>
      <c r="B75" s="21" t="s">
        <v>71</v>
      </c>
      <c r="C75" s="21" t="s">
        <v>150</v>
      </c>
      <c r="D75" s="21" t="s">
        <v>29</v>
      </c>
      <c r="E75" s="26"/>
      <c r="F75" s="26"/>
      <c r="G75" s="26"/>
      <c r="H75" s="46"/>
      <c r="I75" s="37">
        <v>10</v>
      </c>
      <c r="J75" s="38">
        <v>10</v>
      </c>
      <c r="K75" s="26"/>
      <c r="L75" s="26"/>
      <c r="M75" s="26"/>
      <c r="N75" s="26"/>
      <c r="O75" s="26"/>
      <c r="P75" s="26"/>
      <c r="Q75" s="27">
        <f t="shared" si="2"/>
        <v>10</v>
      </c>
      <c r="R75" s="47">
        <v>210.88333333333333</v>
      </c>
      <c r="S75" s="47">
        <f t="shared" si="3"/>
        <v>2108.833333333333</v>
      </c>
    </row>
    <row r="76" spans="1:19" ht="32.25" customHeight="1">
      <c r="A76" s="25">
        <v>68</v>
      </c>
      <c r="B76" s="21" t="s">
        <v>71</v>
      </c>
      <c r="C76" s="21" t="s">
        <v>151</v>
      </c>
      <c r="D76" s="21" t="s">
        <v>29</v>
      </c>
      <c r="E76" s="26"/>
      <c r="F76" s="26"/>
      <c r="G76" s="26"/>
      <c r="H76" s="46"/>
      <c r="I76" s="37">
        <v>10</v>
      </c>
      <c r="J76" s="38">
        <v>10</v>
      </c>
      <c r="K76" s="26"/>
      <c r="L76" s="26"/>
      <c r="M76" s="26"/>
      <c r="N76" s="26"/>
      <c r="O76" s="26"/>
      <c r="P76" s="26"/>
      <c r="Q76" s="27">
        <f t="shared" si="2"/>
        <v>10</v>
      </c>
      <c r="R76" s="47">
        <v>91.850000000000009</v>
      </c>
      <c r="S76" s="47">
        <f t="shared" si="3"/>
        <v>918.50000000000011</v>
      </c>
    </row>
    <row r="77" spans="1:19" ht="32.25" customHeight="1">
      <c r="A77" s="25">
        <v>69</v>
      </c>
      <c r="B77" s="21" t="s">
        <v>71</v>
      </c>
      <c r="C77" s="21" t="s">
        <v>152</v>
      </c>
      <c r="D77" s="21" t="s">
        <v>29</v>
      </c>
      <c r="E77" s="20"/>
      <c r="F77" s="20"/>
      <c r="G77" s="20"/>
      <c r="H77" s="46"/>
      <c r="I77" s="37">
        <v>10</v>
      </c>
      <c r="J77" s="38">
        <v>10</v>
      </c>
      <c r="K77" s="20"/>
      <c r="L77" s="20"/>
      <c r="M77" s="20"/>
      <c r="N77" s="20"/>
      <c r="O77" s="20"/>
      <c r="P77" s="20"/>
      <c r="Q77" s="27">
        <f t="shared" si="2"/>
        <v>10</v>
      </c>
      <c r="R77" s="48">
        <v>93.826666666666668</v>
      </c>
      <c r="S77" s="47">
        <f t="shared" si="3"/>
        <v>938.26666666666665</v>
      </c>
    </row>
    <row r="78" spans="1:19" ht="32.25" customHeight="1">
      <c r="A78" s="25">
        <v>70</v>
      </c>
      <c r="B78" s="21" t="s">
        <v>71</v>
      </c>
      <c r="C78" s="21" t="s">
        <v>153</v>
      </c>
      <c r="D78" s="21" t="s">
        <v>29</v>
      </c>
      <c r="E78" s="20"/>
      <c r="F78" s="20"/>
      <c r="G78" s="20"/>
      <c r="H78" s="46"/>
      <c r="I78" s="37">
        <v>10</v>
      </c>
      <c r="J78" s="38">
        <v>10</v>
      </c>
      <c r="K78" s="20"/>
      <c r="L78" s="20"/>
      <c r="M78" s="20"/>
      <c r="N78" s="20"/>
      <c r="O78" s="20"/>
      <c r="P78" s="20"/>
      <c r="Q78" s="27">
        <f t="shared" si="2"/>
        <v>10</v>
      </c>
      <c r="R78" s="48">
        <v>103.26666666666667</v>
      </c>
      <c r="S78" s="47">
        <f t="shared" si="3"/>
        <v>1032.6666666666667</v>
      </c>
    </row>
    <row r="79" spans="1:19" ht="32.25" customHeight="1">
      <c r="A79" s="25">
        <v>71</v>
      </c>
      <c r="B79" s="21" t="s">
        <v>71</v>
      </c>
      <c r="C79" s="21" t="s">
        <v>154</v>
      </c>
      <c r="D79" s="21" t="s">
        <v>29</v>
      </c>
      <c r="E79" s="20"/>
      <c r="F79" s="20"/>
      <c r="G79" s="20"/>
      <c r="H79" s="46"/>
      <c r="I79" s="37">
        <v>10</v>
      </c>
      <c r="J79" s="38">
        <v>10</v>
      </c>
      <c r="K79" s="20"/>
      <c r="L79" s="20"/>
      <c r="M79" s="20"/>
      <c r="N79" s="20"/>
      <c r="O79" s="20"/>
      <c r="P79" s="20"/>
      <c r="Q79" s="27">
        <f t="shared" si="2"/>
        <v>10</v>
      </c>
      <c r="R79" s="48">
        <v>122.05333333333333</v>
      </c>
      <c r="S79" s="47">
        <f t="shared" si="3"/>
        <v>1220.5333333333333</v>
      </c>
    </row>
    <row r="80" spans="1:19" ht="32.25" customHeight="1">
      <c r="A80" s="25">
        <v>72</v>
      </c>
      <c r="B80" s="21" t="s">
        <v>71</v>
      </c>
      <c r="C80" s="21" t="s">
        <v>155</v>
      </c>
      <c r="D80" s="21" t="s">
        <v>29</v>
      </c>
      <c r="E80" s="20"/>
      <c r="F80" s="20"/>
      <c r="G80" s="20"/>
      <c r="H80" s="46"/>
      <c r="I80" s="37">
        <v>10</v>
      </c>
      <c r="J80" s="38">
        <v>10</v>
      </c>
      <c r="K80" s="20"/>
      <c r="L80" s="20"/>
      <c r="M80" s="20"/>
      <c r="N80" s="20"/>
      <c r="O80" s="20"/>
      <c r="P80" s="20"/>
      <c r="Q80" s="27">
        <f t="shared" si="2"/>
        <v>10</v>
      </c>
      <c r="R80" s="48">
        <v>131.49333333333334</v>
      </c>
      <c r="S80" s="47">
        <f t="shared" si="3"/>
        <v>1314.9333333333334</v>
      </c>
    </row>
    <row r="81" spans="1:23" ht="32.25" customHeight="1">
      <c r="A81" s="25">
        <v>73</v>
      </c>
      <c r="B81" s="21" t="s">
        <v>72</v>
      </c>
      <c r="C81" s="21" t="s">
        <v>156</v>
      </c>
      <c r="D81" s="21" t="s">
        <v>29</v>
      </c>
      <c r="E81" s="20"/>
      <c r="F81" s="20"/>
      <c r="G81" s="20"/>
      <c r="H81" s="46"/>
      <c r="I81" s="37">
        <v>20</v>
      </c>
      <c r="J81" s="38">
        <v>20</v>
      </c>
      <c r="K81" s="20"/>
      <c r="L81" s="20"/>
      <c r="M81" s="20"/>
      <c r="N81" s="20"/>
      <c r="O81" s="20"/>
      <c r="P81" s="20"/>
      <c r="Q81" s="27">
        <f t="shared" si="2"/>
        <v>20</v>
      </c>
      <c r="R81" s="48">
        <v>1173.8666666666666</v>
      </c>
      <c r="S81" s="47">
        <f t="shared" si="3"/>
        <v>23477.333333333332</v>
      </c>
    </row>
    <row r="82" spans="1:23" ht="48" customHeight="1">
      <c r="A82" s="25">
        <v>74</v>
      </c>
      <c r="B82" s="21" t="s">
        <v>72</v>
      </c>
      <c r="C82" s="21" t="s">
        <v>157</v>
      </c>
      <c r="D82" s="21" t="s">
        <v>29</v>
      </c>
      <c r="E82" s="20"/>
      <c r="F82" s="20"/>
      <c r="G82" s="20"/>
      <c r="H82" s="46"/>
      <c r="I82" s="37">
        <v>20</v>
      </c>
      <c r="J82" s="38">
        <v>20</v>
      </c>
      <c r="K82" s="20"/>
      <c r="L82" s="20"/>
      <c r="M82" s="20"/>
      <c r="N82" s="20"/>
      <c r="O82" s="20"/>
      <c r="P82" s="20"/>
      <c r="Q82" s="27">
        <f t="shared" si="2"/>
        <v>20</v>
      </c>
      <c r="R82" s="48">
        <v>1314.9566666666667</v>
      </c>
      <c r="S82" s="47">
        <f t="shared" si="3"/>
        <v>26299.133333333335</v>
      </c>
    </row>
    <row r="83" spans="1:23" ht="32.25" customHeight="1">
      <c r="A83" s="25">
        <v>75</v>
      </c>
      <c r="B83" s="21" t="s">
        <v>72</v>
      </c>
      <c r="C83" s="21" t="s">
        <v>158</v>
      </c>
      <c r="D83" s="21" t="s">
        <v>29</v>
      </c>
      <c r="E83" s="20"/>
      <c r="F83" s="20"/>
      <c r="G83" s="20"/>
      <c r="H83" s="46"/>
      <c r="I83" s="37">
        <v>20</v>
      </c>
      <c r="J83" s="38">
        <v>20</v>
      </c>
      <c r="K83" s="20"/>
      <c r="L83" s="20"/>
      <c r="M83" s="20"/>
      <c r="N83" s="20"/>
      <c r="O83" s="20"/>
      <c r="P83" s="20"/>
      <c r="Q83" s="27">
        <f t="shared" si="2"/>
        <v>20</v>
      </c>
      <c r="R83" s="48">
        <v>1843.8166666666666</v>
      </c>
      <c r="S83" s="47">
        <f t="shared" si="3"/>
        <v>36876.333333333328</v>
      </c>
    </row>
    <row r="84" spans="1:23" ht="32.25" customHeight="1">
      <c r="A84" s="25">
        <v>76</v>
      </c>
      <c r="B84" s="21" t="s">
        <v>73</v>
      </c>
      <c r="C84" s="21" t="s">
        <v>159</v>
      </c>
      <c r="D84" s="21" t="s">
        <v>29</v>
      </c>
      <c r="E84" s="20"/>
      <c r="F84" s="20"/>
      <c r="G84" s="20"/>
      <c r="H84" s="46"/>
      <c r="I84" s="37">
        <v>20</v>
      </c>
      <c r="J84" s="38">
        <v>20</v>
      </c>
      <c r="K84" s="20"/>
      <c r="L84" s="20"/>
      <c r="M84" s="20"/>
      <c r="N84" s="20"/>
      <c r="O84" s="20"/>
      <c r="P84" s="20"/>
      <c r="Q84" s="27">
        <f t="shared" si="2"/>
        <v>20</v>
      </c>
      <c r="R84" s="48">
        <v>3706.83</v>
      </c>
      <c r="S84" s="47">
        <f t="shared" si="3"/>
        <v>74136.600000000006</v>
      </c>
    </row>
    <row r="85" spans="1:23" ht="32.25" customHeight="1">
      <c r="A85" s="25">
        <v>77</v>
      </c>
      <c r="B85" s="21" t="s">
        <v>74</v>
      </c>
      <c r="C85" s="21" t="s">
        <v>159</v>
      </c>
      <c r="D85" s="21" t="s">
        <v>29</v>
      </c>
      <c r="E85" s="20"/>
      <c r="F85" s="20"/>
      <c r="G85" s="20"/>
      <c r="H85" s="46"/>
      <c r="I85" s="37">
        <v>5</v>
      </c>
      <c r="J85" s="38">
        <v>5</v>
      </c>
      <c r="K85" s="20"/>
      <c r="L85" s="20"/>
      <c r="M85" s="20"/>
      <c r="N85" s="20"/>
      <c r="O85" s="20"/>
      <c r="P85" s="20"/>
      <c r="Q85" s="27">
        <f t="shared" si="2"/>
        <v>5</v>
      </c>
      <c r="R85" s="48">
        <v>1712.9066666666668</v>
      </c>
      <c r="S85" s="47">
        <f t="shared" si="3"/>
        <v>8564.5333333333328</v>
      </c>
    </row>
    <row r="86" spans="1:23" ht="65.25" customHeight="1">
      <c r="A86" s="25">
        <v>78</v>
      </c>
      <c r="B86" s="21" t="s">
        <v>75</v>
      </c>
      <c r="C86" s="21" t="s">
        <v>159</v>
      </c>
      <c r="D86" s="21" t="s">
        <v>29</v>
      </c>
      <c r="E86" s="20"/>
      <c r="F86" s="20"/>
      <c r="G86" s="20"/>
      <c r="H86" s="46"/>
      <c r="I86" s="37">
        <v>6</v>
      </c>
      <c r="J86" s="38">
        <v>6</v>
      </c>
      <c r="K86" s="20"/>
      <c r="L86" s="20"/>
      <c r="M86" s="20"/>
      <c r="N86" s="20"/>
      <c r="O86" s="20"/>
      <c r="P86" s="20"/>
      <c r="Q86" s="27">
        <f t="shared" si="2"/>
        <v>6</v>
      </c>
      <c r="R86" s="48">
        <v>2577.42</v>
      </c>
      <c r="S86" s="47">
        <f t="shared" si="3"/>
        <v>15464.52</v>
      </c>
    </row>
    <row r="87" spans="1:23" ht="64.5" customHeight="1">
      <c r="A87" s="25">
        <v>79</v>
      </c>
      <c r="B87" s="21" t="s">
        <v>76</v>
      </c>
      <c r="C87" s="21" t="s">
        <v>160</v>
      </c>
      <c r="D87" s="21" t="s">
        <v>29</v>
      </c>
      <c r="E87" s="20"/>
      <c r="F87" s="20"/>
      <c r="G87" s="20"/>
      <c r="H87" s="46"/>
      <c r="I87" s="37">
        <v>3</v>
      </c>
      <c r="J87" s="38">
        <v>3</v>
      </c>
      <c r="K87" s="20"/>
      <c r="L87" s="20"/>
      <c r="M87" s="20"/>
      <c r="N87" s="20"/>
      <c r="O87" s="20"/>
      <c r="P87" s="20"/>
      <c r="Q87" s="27">
        <f t="shared" si="2"/>
        <v>3</v>
      </c>
      <c r="R87" s="48">
        <v>32520.91333333333</v>
      </c>
      <c r="S87" s="47">
        <f t="shared" si="3"/>
        <v>97562.739999999991</v>
      </c>
    </row>
    <row r="88" spans="1:23" ht="32.25" customHeight="1">
      <c r="A88" s="25">
        <v>80</v>
      </c>
      <c r="B88" s="21" t="s">
        <v>77</v>
      </c>
      <c r="C88" s="21" t="s">
        <v>160</v>
      </c>
      <c r="D88" s="21" t="s">
        <v>29</v>
      </c>
      <c r="E88" s="20"/>
      <c r="F88" s="20"/>
      <c r="G88" s="20"/>
      <c r="H88" s="46"/>
      <c r="I88" s="37">
        <v>4</v>
      </c>
      <c r="J88" s="38">
        <v>4</v>
      </c>
      <c r="K88" s="20"/>
      <c r="L88" s="20"/>
      <c r="M88" s="20"/>
      <c r="N88" s="20"/>
      <c r="O88" s="20"/>
      <c r="P88" s="20"/>
      <c r="Q88" s="27">
        <f t="shared" si="2"/>
        <v>4</v>
      </c>
      <c r="R88" s="48">
        <v>24173.663333333334</v>
      </c>
      <c r="S88" s="47">
        <f t="shared" si="3"/>
        <v>96694.653333333335</v>
      </c>
    </row>
    <row r="89" spans="1:23" ht="32.25" customHeight="1">
      <c r="A89" s="25">
        <v>81</v>
      </c>
      <c r="B89" s="21" t="s">
        <v>78</v>
      </c>
      <c r="C89" s="21" t="s">
        <v>161</v>
      </c>
      <c r="D89" s="21" t="s">
        <v>29</v>
      </c>
      <c r="E89" s="20"/>
      <c r="F89" s="20"/>
      <c r="G89" s="20"/>
      <c r="H89" s="46"/>
      <c r="I89" s="37">
        <v>10</v>
      </c>
      <c r="J89" s="38">
        <v>10</v>
      </c>
      <c r="K89" s="20"/>
      <c r="L89" s="20"/>
      <c r="M89" s="20"/>
      <c r="N89" s="20"/>
      <c r="O89" s="20"/>
      <c r="P89" s="20"/>
      <c r="Q89" s="27">
        <f t="shared" si="2"/>
        <v>10</v>
      </c>
      <c r="R89" s="48">
        <v>43.466666666666661</v>
      </c>
      <c r="S89" s="47">
        <f t="shared" si="3"/>
        <v>434.66666666666663</v>
      </c>
    </row>
    <row r="90" spans="1:23" ht="48.75" customHeight="1">
      <c r="A90" s="25">
        <v>82</v>
      </c>
      <c r="B90" s="21" t="s">
        <v>79</v>
      </c>
      <c r="C90" s="21" t="s">
        <v>161</v>
      </c>
      <c r="D90" s="21" t="s">
        <v>29</v>
      </c>
      <c r="E90" s="20"/>
      <c r="F90" s="20"/>
      <c r="G90" s="20"/>
      <c r="H90" s="46"/>
      <c r="I90" s="37">
        <v>10</v>
      </c>
      <c r="J90" s="38">
        <v>10</v>
      </c>
      <c r="K90" s="20"/>
      <c r="L90" s="20"/>
      <c r="M90" s="20"/>
      <c r="N90" s="20"/>
      <c r="O90" s="20"/>
      <c r="P90" s="20"/>
      <c r="Q90" s="27">
        <f t="shared" si="2"/>
        <v>10</v>
      </c>
      <c r="R90" s="48">
        <v>69.843333333333334</v>
      </c>
      <c r="S90" s="47">
        <f t="shared" si="3"/>
        <v>698.43333333333339</v>
      </c>
    </row>
    <row r="91" spans="1:23">
      <c r="A91" s="25">
        <v>83</v>
      </c>
      <c r="B91" s="21" t="s">
        <v>80</v>
      </c>
      <c r="C91" s="21" t="s">
        <v>161</v>
      </c>
      <c r="D91" s="21" t="s">
        <v>29</v>
      </c>
      <c r="E91" s="18"/>
      <c r="F91" s="18"/>
      <c r="G91" s="18"/>
      <c r="H91" s="46"/>
      <c r="I91" s="37">
        <v>10</v>
      </c>
      <c r="J91" s="38">
        <v>10</v>
      </c>
      <c r="K91" s="18"/>
      <c r="L91" s="18"/>
      <c r="M91" s="18"/>
      <c r="N91" s="18"/>
      <c r="O91" s="19"/>
      <c r="P91" s="18"/>
      <c r="Q91" s="27">
        <f t="shared" si="2"/>
        <v>10</v>
      </c>
      <c r="R91" s="48">
        <v>90.913333333333341</v>
      </c>
      <c r="S91" s="47">
        <f t="shared" si="3"/>
        <v>909.13333333333344</v>
      </c>
    </row>
    <row r="92" spans="1:23">
      <c r="A92" s="25">
        <v>84</v>
      </c>
      <c r="B92" s="21" t="s">
        <v>81</v>
      </c>
      <c r="C92" s="21" t="s">
        <v>162</v>
      </c>
      <c r="D92" s="21" t="s">
        <v>29</v>
      </c>
      <c r="E92" s="20"/>
      <c r="F92" s="20"/>
      <c r="G92" s="20"/>
      <c r="H92" s="46"/>
      <c r="I92" s="37">
        <v>10</v>
      </c>
      <c r="J92" s="38">
        <v>10</v>
      </c>
      <c r="K92" s="20"/>
      <c r="L92" s="20"/>
      <c r="M92" s="20"/>
      <c r="N92" s="20"/>
      <c r="O92" s="19"/>
      <c r="P92" s="20"/>
      <c r="Q92" s="27">
        <f t="shared" si="2"/>
        <v>10</v>
      </c>
      <c r="R92" s="48">
        <v>1168.4166666666667</v>
      </c>
      <c r="S92" s="47">
        <f t="shared" si="3"/>
        <v>11684.166666666668</v>
      </c>
    </row>
    <row r="93" spans="1:23">
      <c r="A93" s="25">
        <v>85</v>
      </c>
      <c r="B93" s="21" t="s">
        <v>82</v>
      </c>
      <c r="C93" s="21" t="s">
        <v>163</v>
      </c>
      <c r="D93" s="21" t="s">
        <v>29</v>
      </c>
      <c r="E93" s="26"/>
      <c r="F93" s="26"/>
      <c r="G93" s="26"/>
      <c r="H93" s="46"/>
      <c r="I93" s="37">
        <v>10</v>
      </c>
      <c r="J93" s="38">
        <v>10</v>
      </c>
      <c r="K93" s="26"/>
      <c r="L93" s="26"/>
      <c r="M93" s="26"/>
      <c r="N93" s="26"/>
      <c r="O93" s="19"/>
      <c r="P93" s="26"/>
      <c r="Q93" s="27">
        <f t="shared" si="2"/>
        <v>10</v>
      </c>
      <c r="R93" s="48">
        <v>463.03999999999996</v>
      </c>
      <c r="S93" s="47">
        <f t="shared" si="3"/>
        <v>4630.3999999999996</v>
      </c>
    </row>
    <row r="94" spans="1:23">
      <c r="A94" s="25">
        <v>86</v>
      </c>
      <c r="B94" s="21" t="s">
        <v>83</v>
      </c>
      <c r="C94" s="21" t="s">
        <v>162</v>
      </c>
      <c r="D94" s="21" t="s">
        <v>29</v>
      </c>
      <c r="E94" s="18"/>
      <c r="F94" s="18"/>
      <c r="G94" s="18"/>
      <c r="H94" s="46"/>
      <c r="I94" s="37">
        <v>10</v>
      </c>
      <c r="J94" s="38">
        <v>10</v>
      </c>
      <c r="K94" s="18"/>
      <c r="L94" s="18"/>
      <c r="M94" s="18"/>
      <c r="N94" s="18"/>
      <c r="O94" s="19"/>
      <c r="P94" s="18"/>
      <c r="Q94" s="27">
        <f t="shared" si="2"/>
        <v>10</v>
      </c>
      <c r="R94" s="48">
        <v>2073.0866666666666</v>
      </c>
      <c r="S94" s="47">
        <f t="shared" si="3"/>
        <v>20730.866666666665</v>
      </c>
    </row>
    <row r="95" spans="1:23">
      <c r="A95" s="43" t="s">
        <v>0</v>
      </c>
      <c r="B95" s="43"/>
      <c r="C95" s="43"/>
      <c r="D95" s="43"/>
      <c r="E95" s="43"/>
      <c r="F95" s="43"/>
      <c r="G95" s="43"/>
      <c r="H95" s="43"/>
      <c r="I95" s="43"/>
      <c r="J95" s="43"/>
      <c r="K95" s="43"/>
      <c r="L95" s="43"/>
      <c r="M95" s="43"/>
      <c r="N95" s="43"/>
      <c r="O95" s="43"/>
      <c r="P95" s="43"/>
      <c r="Q95" s="43"/>
      <c r="R95" s="43"/>
      <c r="S95" s="23">
        <f>SUM(S9:S94)</f>
        <v>3875889.7833333332</v>
      </c>
      <c r="T95" s="5" t="e">
        <f>SUM(#REF!)</f>
        <v>#REF!</v>
      </c>
      <c r="U95" s="5" t="e">
        <f>T95-S95</f>
        <v>#REF!</v>
      </c>
      <c r="W95" s="5" t="e">
        <f>SUM(#REF!)</f>
        <v>#REF!</v>
      </c>
    </row>
    <row r="96" spans="1:23">
      <c r="A96" s="44" t="s">
        <v>33</v>
      </c>
      <c r="B96" s="44"/>
      <c r="C96" s="44"/>
      <c r="D96" s="44"/>
      <c r="E96" s="44"/>
      <c r="F96" s="44"/>
      <c r="G96" s="44"/>
      <c r="H96" s="44"/>
      <c r="I96" s="44"/>
      <c r="J96" s="44"/>
      <c r="K96" s="44"/>
      <c r="L96" s="44"/>
      <c r="M96" s="44"/>
      <c r="N96" s="44"/>
      <c r="O96" s="44"/>
      <c r="P96" s="44"/>
      <c r="Q96" s="44"/>
      <c r="R96" s="44"/>
      <c r="S96" s="23">
        <f>(S95*18)/118</f>
        <v>591237.42457627109</v>
      </c>
    </row>
    <row r="97" spans="1:19">
      <c r="A97" s="39" t="s">
        <v>21</v>
      </c>
      <c r="B97" s="39"/>
      <c r="C97" s="39"/>
      <c r="D97" s="39"/>
      <c r="E97" s="39"/>
      <c r="F97" s="39"/>
      <c r="G97" s="39"/>
      <c r="H97" s="39"/>
      <c r="I97" s="39"/>
      <c r="J97" s="39"/>
      <c r="K97" s="39"/>
      <c r="L97" s="39"/>
      <c r="M97" s="39"/>
      <c r="N97" s="39"/>
      <c r="O97" s="39"/>
      <c r="P97" s="39"/>
      <c r="Q97" s="39"/>
      <c r="R97" s="39"/>
      <c r="S97" s="39"/>
    </row>
    <row r="98" spans="1:19">
      <c r="A98" s="24"/>
      <c r="B98" s="24"/>
      <c r="C98" s="24"/>
      <c r="D98" s="24"/>
      <c r="E98" s="24"/>
      <c r="F98" s="24"/>
      <c r="G98" s="24"/>
      <c r="H98" s="24"/>
      <c r="I98" s="24"/>
      <c r="J98" s="24"/>
      <c r="K98" s="24"/>
      <c r="L98" s="24"/>
      <c r="M98" s="24"/>
      <c r="N98" s="24"/>
      <c r="O98" s="24"/>
      <c r="P98" s="24"/>
      <c r="Q98" s="24"/>
      <c r="R98" s="24"/>
      <c r="S98" s="24"/>
    </row>
    <row r="99" spans="1:19" ht="24" customHeight="1">
      <c r="A99" s="40" t="s">
        <v>34</v>
      </c>
      <c r="B99" s="40"/>
      <c r="C99" s="40"/>
      <c r="D99" s="40"/>
      <c r="E99" s="40"/>
      <c r="F99" s="40"/>
      <c r="G99" s="40"/>
      <c r="H99" s="40"/>
      <c r="I99" s="40"/>
      <c r="J99" s="40"/>
      <c r="K99" s="40"/>
      <c r="L99" s="40"/>
      <c r="M99" s="40"/>
      <c r="N99" s="40"/>
      <c r="O99" s="40"/>
      <c r="P99" s="40"/>
      <c r="Q99" s="40"/>
      <c r="R99" s="40"/>
      <c r="S99" s="40"/>
    </row>
    <row r="100" spans="1:19">
      <c r="A100" s="42" t="s">
        <v>19</v>
      </c>
      <c r="B100" s="42"/>
      <c r="C100" s="42"/>
      <c r="D100" s="42"/>
      <c r="E100" s="42"/>
      <c r="F100" s="42"/>
      <c r="G100" s="42"/>
      <c r="H100" s="42"/>
      <c r="I100" s="42"/>
      <c r="J100" s="42"/>
      <c r="K100" s="42"/>
      <c r="L100" s="42"/>
      <c r="M100" s="42"/>
      <c r="N100" s="42"/>
      <c r="O100" s="42"/>
      <c r="P100" s="42"/>
      <c r="Q100" s="42"/>
      <c r="R100" s="42"/>
      <c r="S100" s="42"/>
    </row>
    <row r="101" spans="1:19">
      <c r="A101" s="41" t="s">
        <v>27</v>
      </c>
      <c r="B101" s="41"/>
      <c r="C101" s="41"/>
      <c r="D101" s="41"/>
      <c r="E101" s="41"/>
      <c r="F101" s="41"/>
      <c r="G101" s="41"/>
      <c r="H101" s="41"/>
      <c r="I101" s="41"/>
      <c r="J101" s="41"/>
      <c r="K101" s="41"/>
      <c r="L101" s="41"/>
      <c r="M101" s="41"/>
      <c r="N101" s="41"/>
      <c r="O101" s="41"/>
      <c r="P101" s="41"/>
      <c r="Q101" s="41"/>
      <c r="R101" s="41"/>
      <c r="S101" s="41"/>
    </row>
    <row r="102" spans="1:19" ht="99" customHeight="1">
      <c r="A102" s="49" t="s">
        <v>166</v>
      </c>
      <c r="B102" s="50"/>
      <c r="C102" s="50"/>
      <c r="D102" s="50"/>
      <c r="E102" s="50"/>
      <c r="F102" s="50"/>
      <c r="G102" s="50"/>
      <c r="H102" s="50"/>
      <c r="I102" s="50"/>
      <c r="J102" s="50"/>
      <c r="K102" s="50"/>
      <c r="L102" s="50"/>
      <c r="M102" s="50"/>
      <c r="N102" s="50"/>
      <c r="O102" s="50"/>
      <c r="P102" s="50"/>
      <c r="Q102" s="50"/>
      <c r="R102" s="50"/>
      <c r="S102" s="50"/>
    </row>
    <row r="103" spans="1:19">
      <c r="A103" s="1"/>
      <c r="B103" s="9" t="s">
        <v>17</v>
      </c>
      <c r="C103" s="3"/>
      <c r="D103" s="1"/>
      <c r="F103" s="6"/>
      <c r="G103" s="3"/>
      <c r="I103" s="6"/>
      <c r="J103" s="3"/>
      <c r="L103" s="10" t="s">
        <v>18</v>
      </c>
      <c r="M103" s="3"/>
    </row>
    <row r="104" spans="1:19">
      <c r="A104" s="1"/>
      <c r="B104" s="3"/>
      <c r="C104" s="3"/>
      <c r="D104" s="7"/>
      <c r="F104" s="3"/>
      <c r="G104" s="3"/>
      <c r="I104" s="3"/>
      <c r="J104" s="3"/>
      <c r="L104" s="3"/>
      <c r="M104" s="3"/>
    </row>
    <row r="105" spans="1:19">
      <c r="B105" s="3"/>
      <c r="C105" s="3"/>
      <c r="D105" s="1"/>
      <c r="F105" s="3"/>
      <c r="G105" s="3"/>
      <c r="I105" s="3"/>
      <c r="J105" s="3"/>
      <c r="L105" s="3" t="s">
        <v>15</v>
      </c>
      <c r="M105" s="3"/>
    </row>
    <row r="106" spans="1:19" ht="54.75" customHeight="1">
      <c r="B106" s="3"/>
      <c r="C106" s="3"/>
      <c r="D106" s="3"/>
      <c r="F106" s="3"/>
      <c r="G106" s="3"/>
      <c r="I106" s="3"/>
      <c r="J106" s="3"/>
      <c r="L106" s="3"/>
      <c r="M106" s="3"/>
    </row>
    <row r="107" spans="1:19">
      <c r="B107" s="3" t="s">
        <v>28</v>
      </c>
      <c r="C107" s="3"/>
      <c r="D107" s="1"/>
      <c r="F107" s="4"/>
      <c r="G107" s="3"/>
      <c r="I107" s="4"/>
      <c r="J107" s="3"/>
      <c r="L107" s="4" t="s">
        <v>35</v>
      </c>
      <c r="M107" s="3"/>
    </row>
    <row r="108" spans="1:19">
      <c r="B108" s="11"/>
      <c r="C108" s="12"/>
      <c r="D108" s="13"/>
      <c r="E108"/>
      <c r="F108" s="14"/>
      <c r="G108" s="12"/>
      <c r="H108"/>
      <c r="I108" s="14"/>
      <c r="J108" s="12"/>
      <c r="K108"/>
      <c r="L108" s="14"/>
      <c r="M108" s="12"/>
      <c r="N108"/>
      <c r="O108"/>
      <c r="P108"/>
      <c r="Q108"/>
    </row>
  </sheetData>
  <mergeCells count="108">
    <mergeCell ref="I92:J92"/>
    <mergeCell ref="I93:J93"/>
    <mergeCell ref="I94:J94"/>
    <mergeCell ref="A102:S102"/>
    <mergeCell ref="I87:J87"/>
    <mergeCell ref="I88:J88"/>
    <mergeCell ref="I89:J89"/>
    <mergeCell ref="I90:J90"/>
    <mergeCell ref="I91:J91"/>
    <mergeCell ref="I82:J82"/>
    <mergeCell ref="I83:J83"/>
    <mergeCell ref="I84:J84"/>
    <mergeCell ref="I85:J85"/>
    <mergeCell ref="I86:J86"/>
    <mergeCell ref="I77:J77"/>
    <mergeCell ref="I78:J78"/>
    <mergeCell ref="I79:J79"/>
    <mergeCell ref="I80:J80"/>
    <mergeCell ref="I81:J81"/>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72:J72"/>
    <mergeCell ref="I73:J73"/>
    <mergeCell ref="I74:J74"/>
    <mergeCell ref="I75:J75"/>
    <mergeCell ref="I76:J76"/>
    <mergeCell ref="I67:J67"/>
    <mergeCell ref="I68:J68"/>
    <mergeCell ref="I69:J69"/>
    <mergeCell ref="I70:J70"/>
    <mergeCell ref="I71:J71"/>
    <mergeCell ref="I62:J62"/>
    <mergeCell ref="I63:J63"/>
    <mergeCell ref="I64:J64"/>
    <mergeCell ref="I65:J65"/>
    <mergeCell ref="I66:J66"/>
    <mergeCell ref="I57:J57"/>
    <mergeCell ref="I58:J58"/>
    <mergeCell ref="I59:J59"/>
    <mergeCell ref="I60:J60"/>
    <mergeCell ref="I61:J61"/>
    <mergeCell ref="I52:J52"/>
    <mergeCell ref="I53:J53"/>
    <mergeCell ref="I54:J54"/>
    <mergeCell ref="I55:J55"/>
    <mergeCell ref="I56:J56"/>
    <mergeCell ref="I47:J47"/>
    <mergeCell ref="I48:J48"/>
    <mergeCell ref="I49:J49"/>
    <mergeCell ref="I50:J50"/>
    <mergeCell ref="I51:J51"/>
    <mergeCell ref="I42:J42"/>
    <mergeCell ref="I43:J43"/>
    <mergeCell ref="I44:J44"/>
    <mergeCell ref="I45:J45"/>
    <mergeCell ref="I46:J46"/>
    <mergeCell ref="I37:J37"/>
    <mergeCell ref="I38:J38"/>
    <mergeCell ref="I39:J39"/>
    <mergeCell ref="I40:J40"/>
    <mergeCell ref="I41:J41"/>
    <mergeCell ref="I32:J32"/>
    <mergeCell ref="I33:J33"/>
    <mergeCell ref="I34:J34"/>
    <mergeCell ref="I35:J35"/>
    <mergeCell ref="I36:J36"/>
    <mergeCell ref="I27:J27"/>
    <mergeCell ref="I28:J28"/>
    <mergeCell ref="I29:J29"/>
    <mergeCell ref="I30:J30"/>
    <mergeCell ref="I31:J31"/>
    <mergeCell ref="I23:J23"/>
    <mergeCell ref="I24:J24"/>
    <mergeCell ref="I25:J25"/>
    <mergeCell ref="I26:J26"/>
    <mergeCell ref="A95:R95"/>
    <mergeCell ref="A96:R96"/>
    <mergeCell ref="A97:S97"/>
    <mergeCell ref="A99:S99"/>
    <mergeCell ref="A101:S101"/>
    <mergeCell ref="A100:S100"/>
    <mergeCell ref="A3:S3"/>
    <mergeCell ref="D6:D8"/>
    <mergeCell ref="Q6:Q8"/>
    <mergeCell ref="R6:R8"/>
    <mergeCell ref="S6:S8"/>
    <mergeCell ref="H7:J7"/>
    <mergeCell ref="K7:M7"/>
    <mergeCell ref="N7:P7"/>
    <mergeCell ref="A5:S5"/>
    <mergeCell ref="E7:G7"/>
    <mergeCell ref="E6:P6"/>
    <mergeCell ref="C6:C8"/>
    <mergeCell ref="B6:B8"/>
    <mergeCell ref="A6:A8"/>
  </mergeCells>
  <printOptions horizontalCentered="1"/>
  <pageMargins left="0.59055118110236227" right="0.59055118110236227" top="0.98425196850393704" bottom="0.59055118110236227" header="0.31496062992125984" footer="0.31496062992125984"/>
  <pageSetup paperSize="9" scale="43" fitToHeight="100"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Лот №1</vt:lpstr>
      <vt:lpstr>Лист2</vt:lpstr>
      <vt:lpstr>Лист3</vt:lpstr>
      <vt:lpstr>'Лот №1'!Область_печати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2014-02-12T00:09:52Z</dcterms:modified>
</cp:coreProperties>
</file>