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1340" windowHeight="9285"/>
  </bookViews>
  <sheets>
    <sheet name="сводка" sheetId="4" r:id="rId1"/>
  </sheets>
  <calcPr calcId="114210"/>
</workbook>
</file>

<file path=xl/calcChain.xml><?xml version="1.0" encoding="utf-8"?>
<calcChain xmlns="http://schemas.openxmlformats.org/spreadsheetml/2006/main">
  <c r="E18" i="4"/>
  <c r="E20"/>
  <c r="E21"/>
  <c r="E22"/>
  <c r="F22"/>
  <c r="G18"/>
  <c r="G20"/>
  <c r="G21"/>
  <c r="G22"/>
  <c r="H21"/>
  <c r="H22"/>
  <c r="D22"/>
  <c r="F23"/>
  <c r="D23"/>
  <c r="D18"/>
  <c r="D20"/>
  <c r="F18"/>
  <c r="F20"/>
  <c r="H20"/>
  <c r="H12"/>
  <c r="H16"/>
  <c r="H14"/>
  <c r="H18"/>
  <c r="E23"/>
  <c r="G23"/>
  <c r="H23"/>
</calcChain>
</file>

<file path=xl/sharedStrings.xml><?xml version="1.0" encoding="utf-8"?>
<sst xmlns="http://schemas.openxmlformats.org/spreadsheetml/2006/main" count="31" uniqueCount="31">
  <si>
    <t>1</t>
  </si>
  <si>
    <t>2</t>
  </si>
  <si>
    <t>СВОДКА ЗАТРАТ</t>
  </si>
  <si>
    <t>№ п/п</t>
  </si>
  <si>
    <t>Номера сметных расчетов и смет</t>
  </si>
  <si>
    <t>Наименование объектов, работ и затрат</t>
  </si>
  <si>
    <t>строительных работ</t>
  </si>
  <si>
    <t>монтажных работ</t>
  </si>
  <si>
    <t>оборудования, мебели и инвентаря</t>
  </si>
  <si>
    <t>прочих затрат</t>
  </si>
  <si>
    <t>ВСЕГО</t>
  </si>
  <si>
    <t>Сметная стоимость в руб. фактически</t>
  </si>
  <si>
    <t>Общая сметная стоимость,руб.</t>
  </si>
  <si>
    <t>3</t>
  </si>
  <si>
    <t>4</t>
  </si>
  <si>
    <t>5</t>
  </si>
  <si>
    <t>6</t>
  </si>
  <si>
    <t>7</t>
  </si>
  <si>
    <t>8</t>
  </si>
  <si>
    <t>Реконструкция энергетических сетей комбината (промышленная зона)</t>
  </si>
  <si>
    <t>ФГУП "Комбинат "Электрохимприбор"</t>
  </si>
  <si>
    <t>Итого в базисных ценах по состоянию на 01.01.2000г.</t>
  </si>
  <si>
    <t>ЛСР №008-14-01</t>
  </si>
  <si>
    <t>ЛСР №008-14-07</t>
  </si>
  <si>
    <t>ЛСР №008-14-05</t>
  </si>
  <si>
    <t>Реконструкция участков водопровода 1-ой промплощадки (инв. №5525285) Ду=100-300мм от ВК у здания №451 до ВК у здания №153</t>
  </si>
  <si>
    <t>Реконструкция участков водопровода 1-ой промплощадки (инв. №5525285) Ду=150-200мм от ВК у здания №144 до ВК у здания №143</t>
  </si>
  <si>
    <t>Реконструкция участков водопровода базы ОРСа (инв. №5526375) Ду=100-300мм от ВК ул.Нагорная до здания котельной цеха 024</t>
  </si>
  <si>
    <t>Справочно в ценах 2014г с НДС</t>
  </si>
  <si>
    <t>НДС 18%</t>
  </si>
  <si>
    <t xml:space="preserve">Справочно в ценах 2014г (СМР=5,98; ПНР=10,48; Оборудование=4,21) 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</si>
</sst>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000"/>
  </numFmts>
  <fonts count="11">
    <font>
      <sz val="10"/>
      <name val="Arial Cyr"/>
      <charset val="204"/>
    </font>
    <font>
      <sz val="10"/>
      <name val="Arial Cyr"/>
      <charset val="204"/>
    </font>
    <font>
      <sz val="10"/>
      <name val="Helv"/>
      <charset val="204"/>
    </font>
    <font>
      <sz val="8"/>
      <name val="Arial Cyr"/>
      <charset val="204"/>
    </font>
    <font>
      <sz val="10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b/>
      <sz val="16"/>
      <name val="Arial"/>
      <family val="2"/>
      <charset val="204"/>
    </font>
    <font>
      <sz val="13"/>
      <name val="Arial"/>
      <family val="2"/>
      <charset val="204"/>
    </font>
    <font>
      <b/>
      <sz val="13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5" fillId="0" borderId="0" xfId="1" applyFont="1" applyFill="1"/>
    <xf numFmtId="0" fontId="4" fillId="0" borderId="0" xfId="0" applyFont="1"/>
    <xf numFmtId="0" fontId="7" fillId="0" borderId="0" xfId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6" fillId="0" borderId="0" xfId="1" applyNumberFormat="1" applyFont="1" applyFill="1" applyAlignment="1">
      <alignment horizontal="center" vertical="center" wrapText="1"/>
    </xf>
    <xf numFmtId="1" fontId="4" fillId="0" borderId="0" xfId="0" applyNumberFormat="1" applyFont="1"/>
    <xf numFmtId="1" fontId="4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2" fontId="4" fillId="0" borderId="0" xfId="0" applyNumberFormat="1" applyFont="1"/>
    <xf numFmtId="49" fontId="5" fillId="0" borderId="1" xfId="1" applyNumberFormat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left" vertical="center" wrapText="1"/>
    </xf>
    <xf numFmtId="3" fontId="5" fillId="0" borderId="1" xfId="1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/>
    </xf>
    <xf numFmtId="49" fontId="9" fillId="0" borderId="1" xfId="1" applyNumberFormat="1" applyFont="1" applyFill="1" applyBorder="1" applyAlignment="1">
      <alignment horizontal="center" vertical="center" wrapText="1"/>
    </xf>
    <xf numFmtId="49" fontId="10" fillId="0" borderId="1" xfId="1" applyNumberFormat="1" applyFont="1" applyFill="1" applyBorder="1" applyAlignment="1">
      <alignment horizontal="left" vertical="center" wrapText="1"/>
    </xf>
    <xf numFmtId="3" fontId="10" fillId="0" borderId="1" xfId="1" applyNumberFormat="1" applyFont="1" applyFill="1" applyBorder="1" applyAlignment="1">
      <alignment horizontal="center" vertical="center"/>
    </xf>
    <xf numFmtId="49" fontId="10" fillId="0" borderId="1" xfId="1" applyNumberFormat="1" applyFont="1" applyFill="1" applyBorder="1" applyAlignment="1">
      <alignment horizontal="left" vertical="center"/>
    </xf>
    <xf numFmtId="164" fontId="10" fillId="0" borderId="1" xfId="1" applyNumberFormat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3" fontId="10" fillId="0" borderId="1" xfId="1" applyNumberFormat="1" applyFont="1" applyFill="1" applyBorder="1" applyAlignment="1">
      <alignment horizontal="center" vertical="center" wrapText="1"/>
    </xf>
    <xf numFmtId="164" fontId="10" fillId="0" borderId="1" xfId="1" applyNumberFormat="1" applyFont="1" applyFill="1" applyBorder="1" applyAlignment="1">
      <alignment horizontal="center" vertical="center" wrapText="1"/>
    </xf>
    <xf numFmtId="4" fontId="10" fillId="0" borderId="1" xfId="1" applyNumberFormat="1" applyFont="1" applyFill="1" applyBorder="1" applyAlignment="1">
      <alignment horizontal="center" vertical="center"/>
    </xf>
    <xf numFmtId="4" fontId="10" fillId="0" borderId="1" xfId="1" applyNumberFormat="1" applyFont="1" applyFill="1" applyBorder="1" applyAlignment="1">
      <alignment horizontal="center" vertical="center" wrapText="1"/>
    </xf>
    <xf numFmtId="165" fontId="4" fillId="0" borderId="0" xfId="0" applyNumberFormat="1" applyFont="1" applyAlignment="1"/>
    <xf numFmtId="0" fontId="7" fillId="0" borderId="0" xfId="1" applyFont="1" applyFill="1" applyAlignment="1">
      <alignment horizontal="center" vertical="center"/>
    </xf>
    <xf numFmtId="49" fontId="8" fillId="0" borderId="0" xfId="1" applyNumberFormat="1" applyFont="1" applyFill="1" applyAlignment="1">
      <alignment horizontal="center" vertical="center"/>
    </xf>
    <xf numFmtId="49" fontId="6" fillId="0" borderId="0" xfId="1" applyNumberFormat="1" applyFont="1" applyFill="1" applyAlignment="1">
      <alignment horizontal="center" vertical="center" wrapText="1"/>
    </xf>
    <xf numFmtId="0" fontId="6" fillId="0" borderId="0" xfId="1" applyFont="1" applyFill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 wrapText="1"/>
    </xf>
    <xf numFmtId="0" fontId="9" fillId="0" borderId="2" xfId="1" applyNumberFormat="1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5" fillId="0" borderId="2" xfId="1" applyNumberFormat="1" applyFont="1" applyFill="1" applyBorder="1" applyAlignment="1">
      <alignment horizontal="center" vertical="center"/>
    </xf>
    <xf numFmtId="0" fontId="5" fillId="0" borderId="3" xfId="1" applyNumberFormat="1" applyFont="1" applyFill="1" applyBorder="1" applyAlignment="1">
      <alignment horizontal="center" vertical="center"/>
    </xf>
    <xf numFmtId="0" fontId="5" fillId="0" borderId="4" xfId="1" applyNumberFormat="1" applyFont="1" applyFill="1" applyBorder="1" applyAlignment="1">
      <alignment horizontal="center" vertical="center"/>
    </xf>
    <xf numFmtId="49" fontId="5" fillId="0" borderId="2" xfId="1" applyNumberFormat="1" applyFont="1" applyFill="1" applyBorder="1" applyAlignment="1">
      <alignment horizontal="center" vertical="center"/>
    </xf>
    <xf numFmtId="49" fontId="5" fillId="0" borderId="3" xfId="1" applyNumberFormat="1" applyFont="1" applyFill="1" applyBorder="1" applyAlignment="1">
      <alignment horizontal="center" vertical="center"/>
    </xf>
    <xf numFmtId="49" fontId="5" fillId="0" borderId="4" xfId="1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_Сводка затрат 153 с НМЦ для Катаева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zoomScale="75" workbookViewId="0">
      <selection activeCell="A2" sqref="A2:H2"/>
    </sheetView>
  </sheetViews>
  <sheetFormatPr defaultRowHeight="12.75"/>
  <cols>
    <col min="1" max="1" width="4.5703125" style="1" customWidth="1"/>
    <col min="2" max="2" width="19.42578125" style="1" customWidth="1"/>
    <col min="3" max="3" width="48" customWidth="1"/>
    <col min="4" max="4" width="17.7109375" customWidth="1"/>
    <col min="5" max="5" width="13.85546875" customWidth="1"/>
    <col min="6" max="6" width="17.140625" customWidth="1"/>
    <col min="7" max="7" width="12.5703125" customWidth="1"/>
    <col min="8" max="8" width="19.140625" customWidth="1"/>
    <col min="9" max="9" width="3" customWidth="1"/>
  </cols>
  <sheetData>
    <row r="1" spans="1:8" ht="18.75" customHeight="1">
      <c r="A1" s="31"/>
      <c r="B1" s="31"/>
      <c r="C1" s="31"/>
      <c r="D1" s="31"/>
      <c r="E1" s="31"/>
      <c r="F1" s="31"/>
      <c r="G1" s="31"/>
      <c r="H1" s="31"/>
    </row>
    <row r="2" spans="1:8" ht="21" customHeight="1">
      <c r="A2" s="32" t="s">
        <v>2</v>
      </c>
      <c r="B2" s="32"/>
      <c r="C2" s="32"/>
      <c r="D2" s="32"/>
      <c r="E2" s="32"/>
      <c r="F2" s="32"/>
      <c r="G2" s="32"/>
      <c r="H2" s="32"/>
    </row>
    <row r="3" spans="1:8" ht="15.75" customHeight="1">
      <c r="A3" s="33"/>
      <c r="B3" s="33"/>
      <c r="C3" s="33"/>
      <c r="D3" s="33"/>
      <c r="E3" s="33"/>
      <c r="F3" s="33"/>
      <c r="G3" s="33"/>
      <c r="H3" s="33"/>
    </row>
    <row r="4" spans="1:8" ht="15.75" customHeight="1">
      <c r="A4" s="9"/>
      <c r="B4" s="9"/>
      <c r="C4" s="9"/>
      <c r="D4" s="9"/>
      <c r="E4" s="9"/>
      <c r="F4" s="9"/>
      <c r="G4" s="9"/>
      <c r="H4" s="9"/>
    </row>
    <row r="5" spans="1:8" ht="15.75" customHeight="1">
      <c r="A5" s="34" t="s">
        <v>20</v>
      </c>
      <c r="B5" s="34"/>
      <c r="C5" s="34"/>
      <c r="D5" s="34"/>
      <c r="E5" s="34"/>
      <c r="F5" s="34"/>
      <c r="G5" s="34"/>
      <c r="H5" s="34"/>
    </row>
    <row r="6" spans="1:8" ht="24" customHeight="1">
      <c r="A6" s="33" t="s">
        <v>19</v>
      </c>
      <c r="B6" s="33"/>
      <c r="C6" s="33"/>
      <c r="D6" s="33"/>
      <c r="E6" s="33"/>
      <c r="F6" s="33"/>
      <c r="G6" s="33"/>
      <c r="H6" s="33"/>
    </row>
    <row r="7" spans="1:8" ht="30" customHeight="1">
      <c r="A7" s="7"/>
      <c r="B7" s="7"/>
      <c r="C7" s="8"/>
      <c r="D7" s="8"/>
      <c r="E7" s="8"/>
      <c r="F7" s="8"/>
      <c r="G7" s="8"/>
      <c r="H7" s="8"/>
    </row>
    <row r="8" spans="1:8" ht="21" customHeight="1">
      <c r="A8" s="35" t="s">
        <v>3</v>
      </c>
      <c r="B8" s="35" t="s">
        <v>4</v>
      </c>
      <c r="C8" s="35" t="s">
        <v>5</v>
      </c>
      <c r="D8" s="35" t="s">
        <v>11</v>
      </c>
      <c r="E8" s="35"/>
      <c r="F8" s="35"/>
      <c r="G8" s="35"/>
      <c r="H8" s="35" t="s">
        <v>12</v>
      </c>
    </row>
    <row r="9" spans="1:8" ht="50.25" customHeight="1">
      <c r="A9" s="35"/>
      <c r="B9" s="35"/>
      <c r="C9" s="35"/>
      <c r="D9" s="14" t="s">
        <v>6</v>
      </c>
      <c r="E9" s="14" t="s">
        <v>7</v>
      </c>
      <c r="F9" s="14" t="s">
        <v>8</v>
      </c>
      <c r="G9" s="14" t="s">
        <v>9</v>
      </c>
      <c r="H9" s="35"/>
    </row>
    <row r="10" spans="1:8" ht="15">
      <c r="A10" s="15" t="s">
        <v>0</v>
      </c>
      <c r="B10" s="15" t="s">
        <v>1</v>
      </c>
      <c r="C10" s="15" t="s">
        <v>13</v>
      </c>
      <c r="D10" s="15" t="s">
        <v>14</v>
      </c>
      <c r="E10" s="15" t="s">
        <v>15</v>
      </c>
      <c r="F10" s="15" t="s">
        <v>16</v>
      </c>
      <c r="G10" s="15" t="s">
        <v>17</v>
      </c>
      <c r="H10" s="15" t="s">
        <v>18</v>
      </c>
    </row>
    <row r="11" spans="1:8" ht="6" customHeight="1">
      <c r="A11" s="42"/>
      <c r="B11" s="43"/>
      <c r="C11" s="43"/>
      <c r="D11" s="43"/>
      <c r="E11" s="43"/>
      <c r="F11" s="43"/>
      <c r="G11" s="43"/>
      <c r="H11" s="44"/>
    </row>
    <row r="12" spans="1:8" ht="65.099999999999994" customHeight="1">
      <c r="A12" s="24">
        <v>1</v>
      </c>
      <c r="B12" s="14" t="s">
        <v>22</v>
      </c>
      <c r="C12" s="16" t="s">
        <v>25</v>
      </c>
      <c r="D12" s="17">
        <v>3510153</v>
      </c>
      <c r="E12" s="17">
        <v>0</v>
      </c>
      <c r="F12" s="18">
        <v>77083.5</v>
      </c>
      <c r="G12" s="17">
        <v>0</v>
      </c>
      <c r="H12" s="18">
        <f>SUM(D12+E12+F12+G12)</f>
        <v>3587236.5</v>
      </c>
    </row>
    <row r="13" spans="1:8" ht="6" customHeight="1">
      <c r="A13" s="42"/>
      <c r="B13" s="43"/>
      <c r="C13" s="43"/>
      <c r="D13" s="43"/>
      <c r="E13" s="43"/>
      <c r="F13" s="43"/>
      <c r="G13" s="43"/>
      <c r="H13" s="44"/>
    </row>
    <row r="14" spans="1:8" ht="65.099999999999994" customHeight="1">
      <c r="A14" s="24">
        <v>2</v>
      </c>
      <c r="B14" s="14" t="s">
        <v>24</v>
      </c>
      <c r="C14" s="16" t="s">
        <v>26</v>
      </c>
      <c r="D14" s="17">
        <v>920649</v>
      </c>
      <c r="E14" s="17">
        <v>0</v>
      </c>
      <c r="F14" s="17">
        <v>0</v>
      </c>
      <c r="G14" s="17">
        <v>0</v>
      </c>
      <c r="H14" s="17">
        <f>SUM(D14+E14+F14+G14)</f>
        <v>920649</v>
      </c>
    </row>
    <row r="15" spans="1:8" ht="6" customHeight="1">
      <c r="A15" s="39"/>
      <c r="B15" s="40"/>
      <c r="C15" s="40"/>
      <c r="D15" s="40"/>
      <c r="E15" s="40"/>
      <c r="F15" s="40"/>
      <c r="G15" s="40"/>
      <c r="H15" s="41"/>
    </row>
    <row r="16" spans="1:8" ht="65.099999999999994" customHeight="1">
      <c r="A16" s="24">
        <v>3</v>
      </c>
      <c r="B16" s="14" t="s">
        <v>23</v>
      </c>
      <c r="C16" s="16" t="s">
        <v>27</v>
      </c>
      <c r="D16" s="17">
        <v>3024555</v>
      </c>
      <c r="E16" s="17">
        <v>0</v>
      </c>
      <c r="F16" s="18">
        <v>67398.8</v>
      </c>
      <c r="G16" s="17">
        <v>0</v>
      </c>
      <c r="H16" s="18">
        <f>SUM(D16+E16+F16+G16)</f>
        <v>3091953.8</v>
      </c>
    </row>
    <row r="17" spans="1:8" ht="6" customHeight="1">
      <c r="A17" s="39"/>
      <c r="B17" s="40"/>
      <c r="C17" s="40"/>
      <c r="D17" s="40"/>
      <c r="E17" s="40"/>
      <c r="F17" s="40"/>
      <c r="G17" s="40"/>
      <c r="H17" s="41"/>
    </row>
    <row r="18" spans="1:8" ht="35.1" customHeight="1">
      <c r="A18" s="24"/>
      <c r="B18" s="14"/>
      <c r="C18" s="16" t="s">
        <v>21</v>
      </c>
      <c r="D18" s="17">
        <f>D16+D14+D12</f>
        <v>7455357</v>
      </c>
      <c r="E18" s="17">
        <f>E16+E14+E12</f>
        <v>0</v>
      </c>
      <c r="F18" s="18">
        <f>F16+F14+F12</f>
        <v>144482.29999999999</v>
      </c>
      <c r="G18" s="17">
        <f>G16+G14+G12</f>
        <v>0</v>
      </c>
      <c r="H18" s="18">
        <f>H16+H14+H12</f>
        <v>7599839.2999999998</v>
      </c>
    </row>
    <row r="19" spans="1:8" ht="9.9499999999999993" customHeight="1">
      <c r="A19" s="36"/>
      <c r="B19" s="37"/>
      <c r="C19" s="37"/>
      <c r="D19" s="37"/>
      <c r="E19" s="37"/>
      <c r="F19" s="37"/>
      <c r="G19" s="37"/>
      <c r="H19" s="38"/>
    </row>
    <row r="20" spans="1:8" ht="20.100000000000001" customHeight="1">
      <c r="A20" s="25"/>
      <c r="B20" s="19"/>
      <c r="C20" s="22" t="s">
        <v>10</v>
      </c>
      <c r="D20" s="21">
        <f>D18</f>
        <v>7455357</v>
      </c>
      <c r="E20" s="21">
        <f>E18</f>
        <v>0</v>
      </c>
      <c r="F20" s="23">
        <f>F18</f>
        <v>144482.29999999999</v>
      </c>
      <c r="G20" s="21">
        <f>G18</f>
        <v>0</v>
      </c>
      <c r="H20" s="27">
        <f>D20+E20+F20+G20</f>
        <v>7599839.2999999998</v>
      </c>
    </row>
    <row r="21" spans="1:8" ht="35.1" customHeight="1">
      <c r="A21" s="25"/>
      <c r="B21" s="19"/>
      <c r="C21" s="20" t="s">
        <v>30</v>
      </c>
      <c r="D21" s="21">
        <v>44583035</v>
      </c>
      <c r="E21" s="21">
        <f>E20*5.98</f>
        <v>0</v>
      </c>
      <c r="F21" s="21">
        <v>1514175</v>
      </c>
      <c r="G21" s="21">
        <f>G20*5.98</f>
        <v>0</v>
      </c>
      <c r="H21" s="26">
        <f>D21+E21+F21+G21</f>
        <v>46097210</v>
      </c>
    </row>
    <row r="22" spans="1:8" ht="20.100000000000001" customHeight="1">
      <c r="A22" s="25"/>
      <c r="B22" s="19"/>
      <c r="C22" s="22" t="s">
        <v>29</v>
      </c>
      <c r="D22" s="28">
        <f>D21*18%</f>
        <v>8024946.2999999998</v>
      </c>
      <c r="E22" s="21">
        <f>E21*18%</f>
        <v>0</v>
      </c>
      <c r="F22" s="28">
        <f>F21*18%</f>
        <v>272551.5</v>
      </c>
      <c r="G22" s="21">
        <f>G21*18%</f>
        <v>0</v>
      </c>
      <c r="H22" s="28">
        <f>H21*18%</f>
        <v>8297497.7999999998</v>
      </c>
    </row>
    <row r="23" spans="1:8" ht="20.100000000000001" customHeight="1">
      <c r="A23" s="25"/>
      <c r="B23" s="19"/>
      <c r="C23" s="22" t="s">
        <v>28</v>
      </c>
      <c r="D23" s="28">
        <f>D21*1.18</f>
        <v>52607981.299999997</v>
      </c>
      <c r="E23" s="21">
        <f>E21*1.18</f>
        <v>0</v>
      </c>
      <c r="F23" s="28">
        <f>F21*1.18</f>
        <v>1786726.5</v>
      </c>
      <c r="G23" s="21">
        <f>(G21*1.18)</f>
        <v>0</v>
      </c>
      <c r="H23" s="29">
        <f>D23+E23+F23+G23</f>
        <v>54394707.799999997</v>
      </c>
    </row>
    <row r="24" spans="1:8" ht="15">
      <c r="A24" s="3"/>
      <c r="B24" s="4"/>
      <c r="C24" s="2"/>
      <c r="D24" s="2"/>
      <c r="E24" s="2"/>
      <c r="F24" s="4"/>
      <c r="G24" s="2"/>
      <c r="H24" s="2"/>
    </row>
    <row r="25" spans="1:8" ht="15">
      <c r="A25" s="3"/>
      <c r="B25" s="3"/>
      <c r="C25" s="5"/>
      <c r="D25" s="30"/>
      <c r="E25" s="30"/>
      <c r="F25" s="12"/>
      <c r="G25" s="13"/>
      <c r="H25" s="6"/>
    </row>
    <row r="26" spans="1:8" ht="15">
      <c r="A26" s="3"/>
      <c r="B26" s="3"/>
      <c r="C26" s="5"/>
      <c r="D26" s="11"/>
      <c r="E26" s="10"/>
      <c r="F26" s="11"/>
      <c r="G26" s="6"/>
      <c r="H26" s="6"/>
    </row>
    <row r="27" spans="1:8">
      <c r="A27" s="3"/>
      <c r="B27" s="3"/>
      <c r="C27" s="6"/>
      <c r="D27" s="6"/>
      <c r="E27" s="6"/>
      <c r="F27" s="6"/>
      <c r="G27" s="6"/>
      <c r="H27" s="6"/>
    </row>
  </sheetData>
  <mergeCells count="15">
    <mergeCell ref="A19:H19"/>
    <mergeCell ref="A15:H15"/>
    <mergeCell ref="A13:H13"/>
    <mergeCell ref="A17:H17"/>
    <mergeCell ref="A11:H11"/>
    <mergeCell ref="C8:C9"/>
    <mergeCell ref="D8:G8"/>
    <mergeCell ref="H8:H9"/>
    <mergeCell ref="B8:B9"/>
    <mergeCell ref="A1:H1"/>
    <mergeCell ref="A2:H2"/>
    <mergeCell ref="A3:H3"/>
    <mergeCell ref="A6:H6"/>
    <mergeCell ref="A5:H5"/>
    <mergeCell ref="A8:A9"/>
  </mergeCells>
  <phoneticPr fontId="3" type="noConversion"/>
  <pageMargins left="0.33" right="0" top="0.55000000000000004" bottom="0.59055118110236227" header="0" footer="0"/>
  <pageSetup paperSize="9" scale="65" orientation="portrait" horizontalDpi="1200" r:id="rId1"/>
  <ignoredErrors>
    <ignoredError sqref="A10:B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сводка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008-Usynina</cp:lastModifiedBy>
  <cp:lastPrinted>2014-02-25T02:42:11Z</cp:lastPrinted>
  <dcterms:created xsi:type="dcterms:W3CDTF">2002-02-11T05:58:42Z</dcterms:created>
  <dcterms:modified xsi:type="dcterms:W3CDTF">2014-02-25T09:34:49Z</dcterms:modified>
</cp:coreProperties>
</file>