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1"/>
  </bookViews>
  <sheets>
    <sheet name="24774" sheetId="4" r:id="rId1"/>
    <sheet name="НМЦ" sheetId="2" r:id="rId2"/>
    <sheet name="Сводка затрат" sheetId="3" r:id="rId3"/>
  </sheets>
  <externalReferences>
    <externalReference r:id="rId4"/>
  </externalReferences>
  <definedNames>
    <definedName name="Constr" localSheetId="0">'24774'!$A$7</definedName>
    <definedName name="FOT" localSheetId="0">'24774'!$D$12</definedName>
    <definedName name="Ind" localSheetId="0">'24774'!$H$9</definedName>
    <definedName name="Obj" localSheetId="0">'24774'!#REF!</definedName>
    <definedName name="Obosn" localSheetId="0">'24774'!$D$10</definedName>
    <definedName name="SmPr" localSheetId="0">'24774'!$D$11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 localSheetId="2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'24774'!$20:$20</definedName>
    <definedName name="_xlnm.Print_Titles" localSheetId="1">НМЦ!$13:$13</definedName>
    <definedName name="измен">#REF!</definedName>
    <definedName name="итого" localSheetId="1">#REF!</definedName>
    <definedName name="итого" localSheetId="2">#REF!</definedName>
    <definedName name="итого">#REF!</definedName>
    <definedName name="итого_сантех" localSheetId="1">#REF!</definedName>
    <definedName name="итого_сантех">#REF!</definedName>
    <definedName name="итого_стр">#REF!</definedName>
    <definedName name="итого_строит" localSheetId="1">НМЦ!#REF!</definedName>
    <definedName name="итого_строит">#REF!</definedName>
    <definedName name="итого_технол" localSheetId="1">#REF!</definedName>
    <definedName name="итого_технол">#REF!</definedName>
    <definedName name="итого_электр" localSheetId="1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 localSheetId="1">#REF!</definedName>
    <definedName name="лен" localSheetId="2">#REF!</definedName>
    <definedName name="лен">#REF!</definedName>
    <definedName name="лот" localSheetId="1">#REF!</definedName>
    <definedName name="лот" localSheetId="2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 localSheetId="1">#REF!</definedName>
    <definedName name="пос" localSheetId="2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 localSheetId="1">#REF!</definedName>
    <definedName name="склад" localSheetId="2">#REF!</definedName>
    <definedName name="склад">#REF!</definedName>
    <definedName name="сср4" localSheetId="1">#REF!</definedName>
    <definedName name="сср4" localSheetId="2">#REF!</definedName>
    <definedName name="сср4">#REF!</definedName>
    <definedName name="ссроб" localSheetId="1">#REF!</definedName>
    <definedName name="ссроб" localSheetId="2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D11" i="3" l="1"/>
  <c r="D14" i="2" s="1"/>
  <c r="J14" i="4" l="1"/>
  <c r="D12" i="3" l="1"/>
  <c r="D13" i="3" s="1"/>
  <c r="E14" i="2"/>
  <c r="E15" i="2" l="1"/>
  <c r="E17" i="2" s="1"/>
  <c r="E19" i="2" s="1"/>
  <c r="D14" i="3"/>
  <c r="D15" i="3" s="1"/>
  <c r="D15" i="2"/>
</calcChain>
</file>

<file path=xl/sharedStrings.xml><?xml version="1.0" encoding="utf-8"?>
<sst xmlns="http://schemas.openxmlformats.org/spreadsheetml/2006/main" count="297" uniqueCount="226">
  <si>
    <t>(наименование стройки)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</si>
  <si>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</si>
  <si>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</si>
  <si>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</si>
  <si>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</si>
  <si>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</si>
  <si>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</si>
  <si>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</si>
  <si>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</si>
  <si>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</si>
  <si>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</si>
  <si>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</si>
  <si>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</si>
  <si>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</si>
  <si>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</si>
  <si>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</si>
  <si>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</si>
  <si>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</si>
  <si>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</si>
  <si>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</si>
  <si>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</si>
  <si>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т</t>
  </si>
  <si>
    <t>100 м2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</si>
  <si>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</si>
  <si>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</si>
  <si>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</si>
  <si>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</si>
  <si>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</si>
  <si>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</si>
  <si>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</si>
  <si>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</si>
  <si>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</si>
  <si>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</si>
  <si>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</si>
  <si>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</si>
  <si>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</si>
  <si>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</si>
  <si>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</si>
  <si>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</si>
  <si>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</si>
  <si>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</si>
  <si>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</si>
  <si>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>ФГУП "Комбинат "Электрохимприбор"</t>
  </si>
  <si>
    <t>Зам. генерального директора</t>
  </si>
  <si>
    <t>_____________________________</t>
  </si>
  <si>
    <t xml:space="preserve">        Е.В.Гордеев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</si>
  <si>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</si>
  <si>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тыс.руб.</t>
  </si>
  <si>
    <t xml:space="preserve">Составлен(а) в базовых ценах 2001г. в редакции 2009г. 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</si>
  <si>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</si>
  <si>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</si>
  <si>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</si>
  <si>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</si>
  <si>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</si>
  <si>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</si>
  <si>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</si>
  <si>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</si>
  <si>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</si>
  <si>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</si>
  <si>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</si>
  <si>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</si>
  <si>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</si>
  <si>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</si>
  <si>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</si>
  <si>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>Инженер по проектно-сметной работе</t>
  </si>
  <si>
    <t>Т.Ш. Ковязина</t>
  </si>
  <si>
    <t>Приложение №___ к договору от "___"_________ №___________</t>
  </si>
  <si>
    <t>СВОДКА ЗАТРАТ</t>
  </si>
  <si>
    <t>№ п/п</t>
  </si>
  <si>
    <t>№ локальных сметных расчетов</t>
  </si>
  <si>
    <t xml:space="preserve">Наименование </t>
  </si>
  <si>
    <t>Стоимость в базисных ценах 2001 года</t>
  </si>
  <si>
    <t>Итого:</t>
  </si>
  <si>
    <t>НДС 18%:</t>
  </si>
  <si>
    <t>Итого в текущих ценах с учетом НДС:</t>
  </si>
  <si>
    <t>на ФГУП «Комбинат «Электрохимприбор»</t>
  </si>
  <si>
    <t>Итого в текущих ценах 2013 года:</t>
  </si>
  <si>
    <t>" _____ " ________________ 2013г.</t>
  </si>
  <si>
    <t>"______ " __________2013 г.</t>
  </si>
  <si>
    <t>В.В. Моляков</t>
  </si>
  <si>
    <t xml:space="preserve">Согласовано  </t>
  </si>
  <si>
    <t>отдел 028</t>
  </si>
  <si>
    <t xml:space="preserve">   85%*0.85 ФОТ (от 38584)  (Поз. 1, 19-20, 23, 6-7, 14, 16)</t>
  </si>
  <si>
    <t xml:space="preserve">   80%*0.85 ФОТ (от 27005)  (Поз. 4, 8, 11-12, 15, 33)</t>
  </si>
  <si>
    <t xml:space="preserve">   70%*0.85 ФОТ (от 6845)  (Поз. 5, 10, 13, 18)</t>
  </si>
  <si>
    <t xml:space="preserve">   65%*0.85 ФОТ (от 584)  (Поз. 32)</t>
  </si>
  <si>
    <t xml:space="preserve">   63%*0.85 ФОТ (от 8586)  (Поз. 24, 28)</t>
  </si>
  <si>
    <t xml:space="preserve">   60% ФОТ (от 177)  (Поз. 2)</t>
  </si>
  <si>
    <t xml:space="preserve">   55%*0.85 ФОТ (от 15912)  (Поз. 31, 34-35, 37-38)</t>
  </si>
  <si>
    <t xml:space="preserve">   50% ФОТ (от 21)  (Поз. 17)</t>
  </si>
  <si>
    <t xml:space="preserve">   130% ФОТ (от 245)  (Поз. 6-7, 14, 16)</t>
  </si>
  <si>
    <t xml:space="preserve">   122% ФОТ (от 27005)  (Поз. 4, 8, 11-12, 15, 33)</t>
  </si>
  <si>
    <t xml:space="preserve">   120% ФОТ (от 584)  (Поз. 32)</t>
  </si>
  <si>
    <t xml:space="preserve">   118% ФОТ (от 8586)  (Поз. 24, 28)</t>
  </si>
  <si>
    <t xml:space="preserve">   110% ФОТ (от 6834)  (Поз. 5, 10, 13)</t>
  </si>
  <si>
    <t xml:space="preserve">   105% ФОТ (от 15912)  (Поз. 31, 34-35, 37-38)</t>
  </si>
  <si>
    <t xml:space="preserve">   100% ФОТ (от 177)  (Поз. 2)</t>
  </si>
  <si>
    <t xml:space="preserve">   90% ФОТ (от 38350)  (Поз. 1, 19-20, 23, 18)</t>
  </si>
  <si>
    <t xml:space="preserve">   79% ФОТ (от 21)  (Поз. 17)</t>
  </si>
  <si>
    <t xml:space="preserve">   Условия производства работ ОЗП=1,2; ЭМ=1,2; ЗПМ=1,2; ТЗ=1,2; ТЗМ=1,2  (Поз. 19-20, 23, 4, 8, 11-12, 15, 33, 6-7, 14, 16, 18, 24, 28, 31, 34-35, 37-38, 32)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</si>
  <si>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19-20, 23, 4, 8, 11-12, 15, 33, 6-7, 14, 16, 18, 24, 28, 31, 34-35, 37-38, 32)</t>
  </si>
  <si>
    <t xml:space="preserve">   Районный к-т 4,3%  (Поз. 1, 19-20, 23, 2, 4, 8, 11-12, 15, 33, 5, 10, 13, 6-7, 14, 16-17, 24, 28, 31, 34-35, 37-38, 32)</t>
  </si>
  <si>
    <t>Краска для наружных работ</t>
  </si>
  <si>
    <t>ТСЦ-101-0415</t>
  </si>
  <si>
    <t>0,038
0,1923</t>
  </si>
  <si>
    <t>Краски водно-дисперсионные поливинилацетатные ВД-ВА-17 серовато-розовая</t>
  </si>
  <si>
    <t>1. 101-0348</t>
  </si>
  <si>
    <t>Уд</t>
  </si>
  <si>
    <t>Окраска фасадов с лесов с подготовкой поверхности поливинилацетатная</t>
  </si>
  <si>
    <t>ТЕР15-04-012-03</t>
  </si>
  <si>
    <t>Грунтовка полимерная (из расчета 0,15 кг на 1 м2)</t>
  </si>
  <si>
    <t>ТСЦ-101-0233</t>
  </si>
  <si>
    <t>Покрытие поверхностей грунтовкой глубокого проникновения за 1 раз</t>
  </si>
  <si>
    <t>ТЕР15-04-006-03</t>
  </si>
  <si>
    <t>Штукатурка по сетке без устройства каркаса улучшенная стен</t>
  </si>
  <si>
    <t>ТЕР15-02-036-01</t>
  </si>
  <si>
    <t xml:space="preserve">100 м2 </t>
  </si>
  <si>
    <t>Установка и разборка наружных инвентарных лесов высотой до 16 м трубчатых для прочих отделочных работ</t>
  </si>
  <si>
    <t>ТЕР08-07-001-02</t>
  </si>
  <si>
    <t>Устройство сливов из листовой оцинкованной стали</t>
  </si>
  <si>
    <t>ТЕР12-01-010-01 прим.</t>
  </si>
  <si>
    <t>Оклейка стёкол самоклеющейся пленкой</t>
  </si>
  <si>
    <t>ТЕР15-06-003-03 прим.</t>
  </si>
  <si>
    <t>100 шт.</t>
  </si>
  <si>
    <t>Винты самонарезающие остроконечные 4,8х70мм</t>
  </si>
  <si>
    <t>ТСЦ-101-3198</t>
  </si>
  <si>
    <t>Горячекатаная арматурная сталь гладкая класса А-I, диаметром 12 мм</t>
  </si>
  <si>
    <t>ТСЦ-204-0004</t>
  </si>
  <si>
    <t>100 м2 проемов</t>
  </si>
  <si>
    <t>Установка в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</si>
  <si>
    <t>ТЕР10-01-034-08</t>
  </si>
  <si>
    <t>шт.</t>
  </si>
  <si>
    <t>Оконный блок ПВХ: ОБ-5 (цена: 4028:5,56х1,02=738,95)</t>
  </si>
  <si>
    <t>Цена поставщика</t>
  </si>
  <si>
    <t>Оконный блок ПВХ: ОБ-2, ОБ-4 (цена: 21784:5,56х1,02=3996,35)</t>
  </si>
  <si>
    <t>Оконный блок ПВХ: ОБ-1 (цена: 7831:5,56х1,02=1436,62)</t>
  </si>
  <si>
    <t>Установка в зданиях оконных блоков из ПВХ профилей глухих с площадью проема более 2 м2</t>
  </si>
  <si>
    <t>ТЕР10-01-034-02</t>
  </si>
  <si>
    <t xml:space="preserve">0
</t>
  </si>
  <si>
    <t>Отдельные конструктивные элементы зданий и сооружений с преобладанием горячекатаных профилей, средняя масса сборочной единицы от 0,1 до 0,5 т</t>
  </si>
  <si>
    <t>3. 201-0756</t>
  </si>
  <si>
    <t>Болты с гайками и шайбами строительные</t>
  </si>
  <si>
    <t>2. 101-1714</t>
  </si>
  <si>
    <t>Швеллеры № 40 из стали марки Ст0</t>
  </si>
  <si>
    <t>1. 101-1019</t>
  </si>
  <si>
    <r>
      <t>Разборка зашивки из профилированного листа проемов</t>
    </r>
    <r>
      <rPr>
        <i/>
        <sz val="7"/>
        <rFont val="Arial"/>
        <family val="2"/>
        <charset val="204"/>
      </rPr>
      <t xml:space="preserve">
КОЭФ. К ПОЗИЦИИ:
Разборка металлических конструкций ОЗП=0,7; ЭМ=0,7 к расх.;  МАТ=0 </t>
    </r>
  </si>
  <si>
    <t>ТЕР09-04-002-01</t>
  </si>
  <si>
    <t>Заклепки комбинированные для соединения профилированного стального настила и разнообразных листовых деталей</t>
  </si>
  <si>
    <t>ТСЦ-101-1811</t>
  </si>
  <si>
    <t>10 шт.</t>
  </si>
  <si>
    <t>Шурупы-саморезы с шести-восьмигранной головкой 4,5х25(35) мм и специальной уплотнительной прокладкой (шайбой) из ЭПДМ</t>
  </si>
  <si>
    <t>ТСЦ-101-1751</t>
  </si>
  <si>
    <t>Профилированный настил оцинкованный С21-1000-0,6</t>
  </si>
  <si>
    <t>ТСЦ-101-3857</t>
  </si>
  <si>
    <t>0,011
0,09328</t>
  </si>
  <si>
    <t>0,0022
0,01866</t>
  </si>
  <si>
    <t>0,00297
0,02519</t>
  </si>
  <si>
    <t>100 м2 покрытия</t>
  </si>
  <si>
    <t>Зашивка проемов профилированным листом</t>
  </si>
  <si>
    <r>
      <t>Огрунтовка металлических поверхностей за один раз лаком БТ-577</t>
    </r>
    <r>
      <rPr>
        <i/>
        <sz val="7"/>
        <rFont val="Arial"/>
        <family val="2"/>
        <charset val="204"/>
      </rPr>
      <t xml:space="preserve">
КОЭФ. К ПОЗИЦИИ:
за 2 раза ПЗ=2 </t>
    </r>
  </si>
  <si>
    <t>ТЕР13-03-002-15</t>
  </si>
  <si>
    <t>Устройство основания под штукатурку из металлической сетки. Обертывание балок сеткой</t>
  </si>
  <si>
    <t>ТЕРр61-28-04</t>
  </si>
  <si>
    <t xml:space="preserve">1 т </t>
  </si>
  <si>
    <t>Установка металлической перемычки МП-1</t>
  </si>
  <si>
    <t>ТЕР07-01-044-04</t>
  </si>
  <si>
    <t>Горячекатаная арматурная сталь периодического профиля класса А-III, диаметром 10 мм</t>
  </si>
  <si>
    <t>ТСЦ-204-0021</t>
  </si>
  <si>
    <t>1
0,1156</t>
  </si>
  <si>
    <t>Конструктивные элементы вспомогательного назначения с преобладанием профильного проката собираемые из двух и более деталей, с отверстиями и без отверстий, соединяемые на сварке</t>
  </si>
  <si>
    <t>1. 201-0777</t>
  </si>
  <si>
    <t>Обвязка колонн хомутом</t>
  </si>
  <si>
    <t>ТЕР07-01-044-03 прим.</t>
  </si>
  <si>
    <t>100 м борозд</t>
  </si>
  <si>
    <t>Пробивка борозд сечением 40х40 мм в конструкциях колонн</t>
  </si>
  <si>
    <t>ТЕР46-03-012-01</t>
  </si>
  <si>
    <t>Горячекатаная арматурная сталь периодического профиля класса А-III, диаметром 8 мм</t>
  </si>
  <si>
    <t>ТСЦ-204-0020</t>
  </si>
  <si>
    <t>1
0,438</t>
  </si>
  <si>
    <t>Арматурные сетки сварные</t>
  </si>
  <si>
    <t>1. 204-0069</t>
  </si>
  <si>
    <t>1 т</t>
  </si>
  <si>
    <t>Армирование кладки стен</t>
  </si>
  <si>
    <t>ТЕР08-02-007-01</t>
  </si>
  <si>
    <t>Пробивка борозд сечением 40х40 мм под арматуру в кладке стен</t>
  </si>
  <si>
    <t>Блок пенобетонный, размером 20х30х60, D800</t>
  </si>
  <si>
    <t>ТСЦ-403-2174</t>
  </si>
  <si>
    <t>0,92
139,7</t>
  </si>
  <si>
    <t>м3</t>
  </si>
  <si>
    <t>Камни бетонные стеновые из легкого бетона, марка 35</t>
  </si>
  <si>
    <t>1. 403-0032</t>
  </si>
  <si>
    <t>1 м3 кладки</t>
  </si>
  <si>
    <t>Кладка отдельных участков стен из пенобетонного блока</t>
  </si>
  <si>
    <t>ТЕР08-03-002-01 прим.</t>
  </si>
  <si>
    <t>1
0,0048</t>
  </si>
  <si>
    <t>Горячекатаная арматурная сталь периодического профиля класса А-III, диаметром 20-22 мм</t>
  </si>
  <si>
    <t>1. 204-0025</t>
  </si>
  <si>
    <t>Установка ершей в готовые гнезда с заделкой для крепления пристраиваемых конструкций ограждения к существующей стене</t>
  </si>
  <si>
    <t>ТЕР07-01-044-01 прим.</t>
  </si>
  <si>
    <t>100 отверстий</t>
  </si>
  <si>
    <t>Сверление кольцевыми алмазными сверлами в железобетонных конструкциях с применением охлаждающей жидкости (воды) горизонтальных отверстий глубиной 200 мм диаметром 20 мм</t>
  </si>
  <si>
    <t>ТЕР46-03-002-01</t>
  </si>
  <si>
    <t>100 м2 горизонтальной проекции</t>
  </si>
  <si>
    <t>Установка и разборка внутренних трубчатых инвентарных лесов при высоте помещений до 6 м</t>
  </si>
  <si>
    <t>ТЕР08-07-002-01</t>
  </si>
  <si>
    <t xml:space="preserve">                           Раздел 2. Общестроительные работы</t>
  </si>
  <si>
    <r>
      <t>Перевозка грузов (строительного мусора) автомобилями-самосвалами: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При перевозке грузов к провозной плате (тарифам) применять поправочный коэффициент ПЗ=1,37 </t>
    </r>
  </si>
  <si>
    <t>СЦП3-3-40-1</t>
  </si>
  <si>
    <r>
      <t>Погрузочные работы при автомобильных перевозках: прочие материалы, детали и конструкции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</t>
    </r>
  </si>
  <si>
    <t>СЦП1-1-39-А</t>
  </si>
  <si>
    <r>
      <t>Разборка ленточного остекления с одинарным остеклением в одноэтажных зданиях</t>
    </r>
    <r>
      <rPr>
        <i/>
        <sz val="7"/>
        <rFont val="Arial"/>
        <family val="2"/>
        <charset val="204"/>
      </rPr>
      <t xml:space="preserve">
КОЭФ. К ПОЗИЦИИ:
Разборка (демонтаж) металлических конструкций ОЗП=0,7;  МАТ=0 </t>
    </r>
  </si>
  <si>
    <t>ТЕР09-04-010-03</t>
  </si>
  <si>
    <t xml:space="preserve">                           Раздел 1. Разборка конструкций по оси "Ж" и "1"</t>
  </si>
  <si>
    <t>_______________________________________________________________________________________________6725,27</t>
  </si>
  <si>
    <t>___________________________97,714</t>
  </si>
  <si>
    <t>___________________________1323,724</t>
  </si>
  <si>
    <t xml:space="preserve">Основание: 24450-12-АС </t>
  </si>
  <si>
    <t>Реконструкцию. Площадка 2 Здание 215 Замена оконных блоков. (инв.№ 6812460)</t>
  </si>
  <si>
    <t>(Взамен сметы 24722)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</si>
  <si>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24774</t>
    </r>
  </si>
  <si>
    <t>Реконструкция. Площадка 2 Здание 215 Замена оконных блоков. (инв.№ 6812460)</t>
  </si>
  <si>
    <t>Составил ___________________</t>
  </si>
  <si>
    <t>Проверил ___________________</t>
  </si>
  <si>
    <t>24774</t>
  </si>
  <si>
    <t>Начальник отдела капитального строительства</t>
  </si>
  <si>
    <t>Выполнение работ по реконструкции здания 215 с заменой оконных блоков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</si>
</sst>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#,##0.00000"/>
    <numFmt numFmtId="166" formatCode="#,##0.000"/>
    <numFmt numFmtId="167" formatCode="0.0"/>
  </numFmts>
  <fonts count="38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sz val="9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2"/>
      <color indexed="9"/>
      <name val="Times New Roman"/>
      <family val="1"/>
      <charset val="204"/>
    </font>
    <font>
      <sz val="11"/>
      <name val="Times New Roman"/>
      <family val="1"/>
      <charset val="204"/>
    </font>
    <font>
      <i/>
      <sz val="6"/>
      <name val="Arial"/>
      <family val="2"/>
      <charset val="204"/>
    </font>
    <font>
      <sz val="6"/>
      <color indexed="8"/>
      <name val="Arial"/>
      <family val="2"/>
      <charset val="204"/>
    </font>
    <font>
      <i/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3" fillId="0" borderId="0"/>
    <xf numFmtId="0" fontId="1" fillId="0" borderId="0" applyAlignment="0"/>
    <xf numFmtId="0" fontId="23" fillId="0" borderId="0"/>
  </cellStyleXfs>
  <cellXfs count="215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9" fillId="0" borderId="0" xfId="0" applyFont="1" applyAlignment="1">
      <alignment horizontal="left" vertical="top" wrapText="1"/>
    </xf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12" fillId="0" borderId="3" xfId="0" applyFont="1" applyBorder="1" applyAlignment="1">
      <alignment horizontal="right" vertical="top" wrapText="1"/>
    </xf>
    <xf numFmtId="49" fontId="13" fillId="0" borderId="0" xfId="0" applyNumberFormat="1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right" vertical="top"/>
    </xf>
    <xf numFmtId="0" fontId="13" fillId="0" borderId="0" xfId="0" applyFont="1" applyAlignment="1">
      <alignment horizontal="left" vertical="top"/>
    </xf>
    <xf numFmtId="0" fontId="13" fillId="0" borderId="2" xfId="0" applyFont="1" applyBorder="1" applyAlignment="1">
      <alignment horizontal="right" vertical="top"/>
    </xf>
    <xf numFmtId="0" fontId="14" fillId="0" borderId="2" xfId="0" applyFont="1" applyBorder="1" applyAlignment="1">
      <alignment horizontal="center" vertical="top"/>
    </xf>
    <xf numFmtId="0" fontId="13" fillId="0" borderId="0" xfId="0" applyFont="1" applyBorder="1" applyAlignment="1">
      <alignment horizontal="right" vertical="top"/>
    </xf>
    <xf numFmtId="0" fontId="15" fillId="0" borderId="0" xfId="0" applyFont="1" applyAlignment="1">
      <alignment horizontal="center" vertical="top"/>
    </xf>
    <xf numFmtId="0" fontId="16" fillId="0" borderId="1" xfId="0" applyFont="1" applyBorder="1" applyAlignment="1">
      <alignment horizontal="right" vertical="top"/>
    </xf>
    <xf numFmtId="0" fontId="13" fillId="0" borderId="0" xfId="0" applyFont="1" applyAlignment="1">
      <alignment horizontal="center" vertical="top"/>
    </xf>
    <xf numFmtId="0" fontId="13" fillId="0" borderId="0" xfId="0" applyFont="1"/>
    <xf numFmtId="0" fontId="13" fillId="0" borderId="0" xfId="0" applyFont="1" applyAlignment="1">
      <alignment horizontal="left"/>
    </xf>
    <xf numFmtId="0" fontId="2" fillId="0" borderId="0" xfId="0" applyFont="1" applyAlignment="1">
      <alignment vertical="top"/>
    </xf>
    <xf numFmtId="0" fontId="15" fillId="0" borderId="0" xfId="0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1" fillId="0" borderId="0" xfId="0" applyFont="1"/>
    <xf numFmtId="0" fontId="17" fillId="0" borderId="0" xfId="0" applyFont="1" applyAlignment="1">
      <alignment horizontal="left"/>
    </xf>
    <xf numFmtId="0" fontId="18" fillId="0" borderId="0" xfId="0" applyFont="1" applyAlignment="1">
      <alignment vertical="top"/>
    </xf>
    <xf numFmtId="0" fontId="2" fillId="0" borderId="0" xfId="0" applyFont="1" applyAlignment="1"/>
    <xf numFmtId="0" fontId="19" fillId="0" borderId="0" xfId="0" applyFont="1" applyBorder="1" applyAlignment="1">
      <alignment horizontal="left" vertical="top" wrapText="1"/>
    </xf>
    <xf numFmtId="0" fontId="9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20" fillId="0" borderId="0" xfId="0" applyFont="1" applyBorder="1" applyAlignment="1">
      <alignment horizontal="right" vertical="top" wrapText="1"/>
    </xf>
    <xf numFmtId="0" fontId="21" fillId="0" borderId="0" xfId="0" applyFont="1" applyBorder="1" applyAlignment="1">
      <alignment horizontal="right" vertical="top"/>
    </xf>
    <xf numFmtId="49" fontId="13" fillId="0" borderId="0" xfId="1" applyNumberFormat="1" applyFont="1" applyFill="1"/>
    <xf numFmtId="0" fontId="25" fillId="0" borderId="0" xfId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center" vertical="center"/>
    </xf>
    <xf numFmtId="49" fontId="25" fillId="0" borderId="0" xfId="1" applyNumberFormat="1" applyFont="1" applyFill="1" applyAlignment="1">
      <alignment horizontal="center" vertical="center"/>
    </xf>
    <xf numFmtId="0" fontId="26" fillId="0" borderId="0" xfId="1" applyFont="1" applyFill="1" applyAlignment="1">
      <alignment horizontal="center" vertical="center"/>
    </xf>
    <xf numFmtId="49" fontId="24" fillId="0" borderId="0" xfId="1" applyNumberFormat="1" applyFont="1" applyFill="1" applyAlignment="1">
      <alignment horizontal="center" vertical="center"/>
    </xf>
    <xf numFmtId="0" fontId="13" fillId="0" borderId="0" xfId="1" applyFont="1" applyAlignment="1">
      <alignment wrapText="1"/>
    </xf>
    <xf numFmtId="49" fontId="27" fillId="0" borderId="0" xfId="1" applyNumberFormat="1" applyFont="1" applyFill="1" applyAlignment="1">
      <alignment wrapText="1"/>
    </xf>
    <xf numFmtId="49" fontId="25" fillId="0" borderId="0" xfId="1" applyNumberFormat="1" applyFont="1" applyFill="1" applyAlignment="1">
      <alignment horizontal="center" vertical="center" wrapText="1"/>
    </xf>
    <xf numFmtId="0" fontId="24" fillId="0" borderId="0" xfId="1" applyFont="1" applyFill="1"/>
    <xf numFmtId="0" fontId="24" fillId="0" borderId="1" xfId="1" applyFont="1" applyFill="1" applyBorder="1"/>
    <xf numFmtId="0" fontId="24" fillId="0" borderId="0" xfId="1" applyFont="1" applyFill="1" applyAlignment="1">
      <alignment horizontal="center"/>
    </xf>
    <xf numFmtId="0" fontId="24" fillId="0" borderId="0" xfId="1" applyFont="1" applyFill="1" applyAlignment="1">
      <alignment horizontal="left" vertical="center"/>
    </xf>
    <xf numFmtId="0" fontId="24" fillId="0" borderId="0" xfId="1" applyFont="1" applyFill="1" applyAlignment="1">
      <alignment horizontal="right"/>
    </xf>
    <xf numFmtId="49" fontId="24" fillId="0" borderId="0" xfId="1" applyNumberFormat="1" applyFont="1" applyFill="1"/>
    <xf numFmtId="49" fontId="13" fillId="0" borderId="0" xfId="1" applyNumberFormat="1" applyFont="1" applyFill="1" applyAlignment="1">
      <alignment horizontal="center"/>
    </xf>
    <xf numFmtId="49" fontId="24" fillId="0" borderId="3" xfId="1" applyNumberFormat="1" applyFont="1" applyFill="1" applyBorder="1" applyAlignment="1">
      <alignment horizontal="center"/>
    </xf>
    <xf numFmtId="49" fontId="24" fillId="0" borderId="15" xfId="1" applyNumberFormat="1" applyFont="1" applyFill="1" applyBorder="1" applyAlignment="1">
      <alignment horizontal="center"/>
    </xf>
    <xf numFmtId="4" fontId="24" fillId="0" borderId="9" xfId="1" applyNumberFormat="1" applyFont="1" applyFill="1" applyBorder="1" applyAlignment="1">
      <alignment horizontal="center" vertical="center"/>
    </xf>
    <xf numFmtId="4" fontId="24" fillId="0" borderId="8" xfId="1" applyNumberFormat="1" applyFont="1" applyFill="1" applyBorder="1" applyAlignment="1">
      <alignment horizontal="center" vertical="center"/>
    </xf>
    <xf numFmtId="0" fontId="13" fillId="0" borderId="0" xfId="1" applyFont="1" applyFill="1" applyAlignment="1">
      <alignment vertical="center"/>
    </xf>
    <xf numFmtId="4" fontId="28" fillId="0" borderId="9" xfId="1" applyNumberFormat="1" applyFont="1" applyFill="1" applyBorder="1" applyAlignment="1">
      <alignment horizontal="center" vertical="center"/>
    </xf>
    <xf numFmtId="4" fontId="28" fillId="0" borderId="8" xfId="1" applyNumberFormat="1" applyFont="1" applyFill="1" applyBorder="1" applyAlignment="1">
      <alignment horizontal="center" vertical="center"/>
    </xf>
    <xf numFmtId="49" fontId="24" fillId="0" borderId="0" xfId="1" applyNumberFormat="1" applyFont="1" applyFill="1" applyBorder="1" applyAlignment="1">
      <alignment horizontal="center" vertical="center" wrapText="1"/>
    </xf>
    <xf numFmtId="49" fontId="24" fillId="0" borderId="8" xfId="1" applyNumberFormat="1" applyFont="1" applyFill="1" applyBorder="1" applyAlignment="1">
      <alignment horizontal="center" vertical="center" wrapText="1"/>
    </xf>
    <xf numFmtId="49" fontId="28" fillId="0" borderId="7" xfId="1" applyNumberFormat="1" applyFont="1" applyFill="1" applyBorder="1" applyAlignment="1">
      <alignment horizontal="left" vertical="center"/>
    </xf>
    <xf numFmtId="49" fontId="24" fillId="0" borderId="0" xfId="1" applyNumberFormat="1" applyFont="1" applyFill="1" applyBorder="1" applyAlignment="1">
      <alignment horizontal="left" vertical="center"/>
    </xf>
    <xf numFmtId="0" fontId="13" fillId="0" borderId="8" xfId="1" applyFont="1" applyFill="1" applyBorder="1" applyAlignment="1">
      <alignment vertical="center"/>
    </xf>
    <xf numFmtId="49" fontId="24" fillId="0" borderId="0" xfId="1" applyNumberFormat="1" applyFont="1" applyFill="1" applyBorder="1" applyAlignment="1">
      <alignment horizontal="centerContinuous" vertical="center" wrapText="1"/>
    </xf>
    <xf numFmtId="49" fontId="24" fillId="0" borderId="8" xfId="1" applyNumberFormat="1" applyFont="1" applyFill="1" applyBorder="1" applyAlignment="1">
      <alignment horizontal="centerContinuous" vertical="center"/>
    </xf>
    <xf numFmtId="165" fontId="28" fillId="0" borderId="9" xfId="1" applyNumberFormat="1" applyFont="1" applyFill="1" applyBorder="1" applyAlignment="1">
      <alignment horizontal="center" vertical="center"/>
    </xf>
    <xf numFmtId="49" fontId="25" fillId="0" borderId="10" xfId="1" applyNumberFormat="1" applyFont="1" applyFill="1" applyBorder="1" applyAlignment="1">
      <alignment horizontal="left" vertical="center"/>
    </xf>
    <xf numFmtId="49" fontId="24" fillId="0" borderId="1" xfId="1" applyNumberFormat="1" applyFont="1" applyFill="1" applyBorder="1" applyAlignment="1">
      <alignment horizontal="left" vertical="center"/>
    </xf>
    <xf numFmtId="0" fontId="13" fillId="0" borderId="11" xfId="1" applyFont="1" applyFill="1" applyBorder="1" applyAlignment="1">
      <alignment vertical="center"/>
    </xf>
    <xf numFmtId="165" fontId="28" fillId="0" borderId="12" xfId="1" applyNumberFormat="1" applyFont="1" applyFill="1" applyBorder="1" applyAlignment="1">
      <alignment horizontal="center" vertical="center"/>
    </xf>
    <xf numFmtId="4" fontId="28" fillId="0" borderId="11" xfId="1" applyNumberFormat="1" applyFont="1" applyFill="1" applyBorder="1" applyAlignment="1">
      <alignment horizontal="center" vertical="center"/>
    </xf>
    <xf numFmtId="49" fontId="24" fillId="0" borderId="1" xfId="1" applyNumberFormat="1" applyFont="1" applyFill="1" applyBorder="1" applyAlignment="1">
      <alignment horizontal="centerContinuous" vertical="center" wrapText="1"/>
    </xf>
    <xf numFmtId="49" fontId="24" fillId="0" borderId="11" xfId="1" applyNumberFormat="1" applyFont="1" applyFill="1" applyBorder="1" applyAlignment="1">
      <alignment horizontal="centerContinuous" vertical="center"/>
    </xf>
    <xf numFmtId="49" fontId="28" fillId="0" borderId="0" xfId="1" applyNumberFormat="1" applyFont="1" applyFill="1" applyBorder="1" applyAlignment="1">
      <alignment horizontal="left" vertical="center"/>
    </xf>
    <xf numFmtId="0" fontId="13" fillId="0" borderId="0" xfId="1" applyFont="1" applyFill="1" applyBorder="1" applyAlignment="1">
      <alignment vertical="center"/>
    </xf>
    <xf numFmtId="165" fontId="28" fillId="0" borderId="0" xfId="1" applyNumberFormat="1" applyFont="1" applyFill="1" applyBorder="1" applyAlignment="1">
      <alignment horizontal="center" vertical="center"/>
    </xf>
    <xf numFmtId="49" fontId="24" fillId="0" borderId="0" xfId="1" applyNumberFormat="1" applyFont="1" applyFill="1" applyBorder="1" applyAlignment="1">
      <alignment horizontal="centerContinuous" vertical="center"/>
    </xf>
    <xf numFmtId="0" fontId="29" fillId="0" borderId="0" xfId="1" applyFont="1" applyFill="1" applyAlignment="1">
      <alignment horizontal="centerContinuous" vertical="top"/>
    </xf>
    <xf numFmtId="0" fontId="29" fillId="0" borderId="0" xfId="1" applyFont="1" applyFill="1" applyBorder="1" applyAlignment="1">
      <alignment horizontal="centerContinuous" vertical="top"/>
    </xf>
    <xf numFmtId="0" fontId="22" fillId="0" borderId="0" xfId="1" applyFont="1" applyFill="1"/>
    <xf numFmtId="0" fontId="1" fillId="0" borderId="0" xfId="1" applyFont="1" applyFill="1"/>
    <xf numFmtId="0" fontId="1" fillId="0" borderId="0" xfId="1" applyFont="1" applyFill="1" applyAlignment="1">
      <alignment horizontal="center" vertical="center"/>
    </xf>
    <xf numFmtId="0" fontId="0" fillId="0" borderId="0" xfId="0" applyFill="1"/>
    <xf numFmtId="166" fontId="0" fillId="0" borderId="0" xfId="0" applyNumberFormat="1" applyFill="1" applyAlignment="1">
      <alignment horizontal="right"/>
    </xf>
    <xf numFmtId="0" fontId="30" fillId="0" borderId="0" xfId="0" applyFont="1" applyFill="1"/>
    <xf numFmtId="0" fontId="30" fillId="0" borderId="0" xfId="0" applyFont="1" applyFill="1" applyAlignment="1">
      <alignment horizontal="center"/>
    </xf>
    <xf numFmtId="166" fontId="30" fillId="0" borderId="0" xfId="0" applyNumberFormat="1" applyFont="1" applyFill="1" applyAlignment="1">
      <alignment horizontal="center"/>
    </xf>
    <xf numFmtId="0" fontId="31" fillId="0" borderId="0" xfId="0" applyFont="1" applyFill="1"/>
    <xf numFmtId="0" fontId="31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/>
    </xf>
    <xf numFmtId="4" fontId="32" fillId="0" borderId="3" xfId="0" applyNumberFormat="1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4" fontId="0" fillId="0" borderId="3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32" fillId="0" borderId="3" xfId="0" applyFont="1" applyFill="1" applyBorder="1" applyAlignment="1">
      <alignment wrapText="1"/>
    </xf>
    <xf numFmtId="4" fontId="32" fillId="0" borderId="3" xfId="0" applyNumberFormat="1" applyFont="1" applyFill="1" applyBorder="1" applyAlignment="1">
      <alignment horizontal="center" vertical="center" wrapText="1"/>
    </xf>
    <xf numFmtId="0" fontId="32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166" fontId="0" fillId="0" borderId="0" xfId="0" applyNumberFormat="1" applyFill="1" applyAlignment="1">
      <alignment wrapText="1"/>
    </xf>
    <xf numFmtId="166" fontId="0" fillId="0" borderId="0" xfId="0" applyNumberFormat="1" applyFill="1"/>
    <xf numFmtId="0" fontId="33" fillId="0" borderId="0" xfId="1" applyFont="1" applyFill="1" applyAlignment="1">
      <alignment horizontal="center" vertical="center"/>
    </xf>
    <xf numFmtId="0" fontId="33" fillId="0" borderId="0" xfId="1" applyFont="1" applyFill="1"/>
    <xf numFmtId="0" fontId="33" fillId="0" borderId="0" xfId="1" applyFont="1" applyFill="1" applyBorder="1"/>
    <xf numFmtId="0" fontId="24" fillId="0" borderId="0" xfId="1" applyFont="1" applyFill="1" applyAlignment="1">
      <alignment horizontal="left" indent="1"/>
    </xf>
    <xf numFmtId="0" fontId="34" fillId="0" borderId="0" xfId="1" applyFont="1" applyFill="1"/>
    <xf numFmtId="0" fontId="24" fillId="0" borderId="0" xfId="1" applyFont="1" applyFill="1" applyBorder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0" fontId="36" fillId="0" borderId="3" xfId="0" applyFont="1" applyBorder="1" applyAlignment="1">
      <alignment horizontal="right" vertical="top"/>
    </xf>
    <xf numFmtId="0" fontId="11" fillId="0" borderId="3" xfId="0" applyFont="1" applyBorder="1" applyAlignment="1">
      <alignment horizontal="center" vertical="top" wrapText="1"/>
    </xf>
    <xf numFmtId="0" fontId="37" fillId="0" borderId="3" xfId="0" applyFont="1" applyBorder="1" applyAlignment="1">
      <alignment horizontal="center" vertical="top" wrapText="1"/>
    </xf>
    <xf numFmtId="0" fontId="37" fillId="0" borderId="3" xfId="0" applyFont="1" applyBorder="1" applyAlignment="1">
      <alignment horizontal="left" vertical="top" wrapText="1"/>
    </xf>
    <xf numFmtId="49" fontId="37" fillId="0" borderId="3" xfId="0" applyNumberFormat="1" applyFont="1" applyBorder="1" applyAlignment="1">
      <alignment horizontal="left" vertical="top" wrapText="1"/>
    </xf>
    <xf numFmtId="167" fontId="2" fillId="0" borderId="0" xfId="0" applyNumberFormat="1" applyFont="1" applyAlignment="1">
      <alignment horizontal="right" vertical="top"/>
    </xf>
    <xf numFmtId="3" fontId="13" fillId="0" borderId="0" xfId="0" applyNumberFormat="1" applyFont="1" applyAlignment="1">
      <alignment horizontal="right" vertical="top"/>
    </xf>
    <xf numFmtId="3" fontId="4" fillId="0" borderId="0" xfId="0" applyNumberFormat="1" applyFont="1" applyAlignment="1">
      <alignment horizontal="right" vertical="top"/>
    </xf>
    <xf numFmtId="3" fontId="4" fillId="0" borderId="2" xfId="0" applyNumberFormat="1" applyFont="1" applyBorder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3" fillId="0" borderId="3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right" vertical="top"/>
    </xf>
    <xf numFmtId="3" fontId="35" fillId="0" borderId="3" xfId="0" applyNumberFormat="1" applyFont="1" applyBorder="1" applyAlignment="1">
      <alignment horizontal="right" vertical="top"/>
    </xf>
    <xf numFmtId="3" fontId="8" fillId="0" borderId="3" xfId="0" applyNumberFormat="1" applyFont="1" applyBorder="1" applyAlignment="1">
      <alignment horizontal="right" vertical="top" wrapText="1"/>
    </xf>
    <xf numFmtId="3" fontId="12" fillId="0" borderId="3" xfId="0" applyNumberFormat="1" applyFont="1" applyBorder="1" applyAlignment="1">
      <alignment horizontal="right" vertical="top" wrapText="1"/>
    </xf>
    <xf numFmtId="3" fontId="20" fillId="0" borderId="0" xfId="0" applyNumberFormat="1" applyFont="1" applyBorder="1" applyAlignment="1">
      <alignment horizontal="right" vertical="top" wrapText="1"/>
    </xf>
    <xf numFmtId="3" fontId="5" fillId="0" borderId="0" xfId="0" applyNumberFormat="1" applyFont="1" applyAlignment="1">
      <alignment horizontal="right" vertical="top"/>
    </xf>
    <xf numFmtId="0" fontId="1" fillId="0" borderId="1" xfId="1" applyFont="1" applyFill="1" applyBorder="1"/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164" fontId="4" fillId="0" borderId="0" xfId="0" applyNumberFormat="1" applyFont="1" applyAlignment="1">
      <alignment horizontal="right"/>
    </xf>
    <xf numFmtId="49" fontId="25" fillId="0" borderId="7" xfId="1" applyNumberFormat="1" applyFont="1" applyFill="1" applyBorder="1" applyAlignment="1">
      <alignment horizontal="left" vertical="center" wrapText="1"/>
    </xf>
    <xf numFmtId="49" fontId="25" fillId="0" borderId="0" xfId="1" applyNumberFormat="1" applyFont="1" applyFill="1" applyBorder="1" applyAlignment="1">
      <alignment horizontal="left" vertical="center" wrapText="1"/>
    </xf>
    <xf numFmtId="49" fontId="25" fillId="0" borderId="8" xfId="1" applyNumberFormat="1" applyFont="1" applyFill="1" applyBorder="1" applyAlignment="1">
      <alignment horizontal="left" vertical="center" wrapText="1"/>
    </xf>
    <xf numFmtId="0" fontId="24" fillId="0" borderId="0" xfId="1" applyFont="1" applyFill="1" applyAlignment="1">
      <alignment horizontal="center" vertical="center"/>
    </xf>
    <xf numFmtId="49" fontId="25" fillId="0" borderId="0" xfId="1" applyNumberFormat="1" applyFont="1" applyFill="1" applyAlignment="1">
      <alignment horizontal="center" vertical="center"/>
    </xf>
    <xf numFmtId="49" fontId="25" fillId="0" borderId="0" xfId="1" applyNumberFormat="1" applyFont="1" applyFill="1" applyAlignment="1">
      <alignment horizontal="center" vertical="center" wrapText="1"/>
    </xf>
    <xf numFmtId="49" fontId="24" fillId="0" borderId="4" xfId="1" applyNumberFormat="1" applyFont="1" applyFill="1" applyBorder="1" applyAlignment="1">
      <alignment horizontal="center" vertical="center" wrapText="1"/>
    </xf>
    <xf numFmtId="49" fontId="24" fillId="0" borderId="2" xfId="1" applyNumberFormat="1" applyFont="1" applyFill="1" applyBorder="1" applyAlignment="1">
      <alignment horizontal="center" vertical="center" wrapText="1"/>
    </xf>
    <xf numFmtId="49" fontId="24" fillId="0" borderId="5" xfId="1" applyNumberFormat="1" applyFont="1" applyFill="1" applyBorder="1" applyAlignment="1">
      <alignment horizontal="center" vertical="center" wrapText="1"/>
    </xf>
    <xf numFmtId="49" fontId="24" fillId="0" borderId="7" xfId="1" applyNumberFormat="1" applyFont="1" applyFill="1" applyBorder="1" applyAlignment="1">
      <alignment horizontal="center" vertical="center" wrapText="1"/>
    </xf>
    <xf numFmtId="49" fontId="24" fillId="0" borderId="0" xfId="1" applyNumberFormat="1" applyFont="1" applyFill="1" applyBorder="1" applyAlignment="1">
      <alignment horizontal="center" vertical="center" wrapText="1"/>
    </xf>
    <xf numFmtId="49" fontId="24" fillId="0" borderId="8" xfId="1" applyNumberFormat="1" applyFont="1" applyFill="1" applyBorder="1" applyAlignment="1">
      <alignment horizontal="center" vertical="center" wrapText="1"/>
    </xf>
    <xf numFmtId="49" fontId="24" fillId="0" borderId="10" xfId="1" applyNumberFormat="1" applyFont="1" applyFill="1" applyBorder="1" applyAlignment="1">
      <alignment horizontal="center" vertical="center" wrapText="1"/>
    </xf>
    <xf numFmtId="49" fontId="24" fillId="0" borderId="1" xfId="1" applyNumberFormat="1" applyFont="1" applyFill="1" applyBorder="1" applyAlignment="1">
      <alignment horizontal="center" vertical="center" wrapText="1"/>
    </xf>
    <xf numFmtId="49" fontId="24" fillId="0" borderId="11" xfId="1" applyNumberFormat="1" applyFont="1" applyFill="1" applyBorder="1" applyAlignment="1">
      <alignment horizontal="center" vertical="center" wrapText="1"/>
    </xf>
    <xf numFmtId="49" fontId="24" fillId="0" borderId="6" xfId="1" applyNumberFormat="1" applyFont="1" applyFill="1" applyBorder="1" applyAlignment="1">
      <alignment horizontal="center" vertical="center" wrapText="1"/>
    </xf>
    <xf numFmtId="49" fontId="24" fillId="0" borderId="9" xfId="1" applyNumberFormat="1" applyFont="1" applyFill="1" applyBorder="1" applyAlignment="1">
      <alignment horizontal="center" vertical="center" wrapText="1"/>
    </xf>
    <xf numFmtId="49" fontId="24" fillId="0" borderId="12" xfId="1" applyNumberFormat="1" applyFont="1" applyFill="1" applyBorder="1" applyAlignment="1">
      <alignment horizontal="center" vertical="center" wrapText="1"/>
    </xf>
    <xf numFmtId="0" fontId="1" fillId="0" borderId="5" xfId="1" applyFont="1" applyBorder="1"/>
    <xf numFmtId="0" fontId="1" fillId="0" borderId="7" xfId="1" applyFont="1" applyBorder="1"/>
    <xf numFmtId="0" fontId="1" fillId="0" borderId="8" xfId="1" applyFont="1" applyBorder="1"/>
    <xf numFmtId="0" fontId="1" fillId="0" borderId="10" xfId="1" applyFont="1" applyBorder="1"/>
    <xf numFmtId="0" fontId="1" fillId="0" borderId="11" xfId="1" applyFont="1" applyBorder="1"/>
    <xf numFmtId="49" fontId="24" fillId="0" borderId="13" xfId="1" applyNumberFormat="1" applyFont="1" applyFill="1" applyBorder="1" applyAlignment="1">
      <alignment horizontal="center"/>
    </xf>
    <xf numFmtId="49" fontId="24" fillId="0" borderId="14" xfId="1" applyNumberFormat="1" applyFont="1" applyFill="1" applyBorder="1" applyAlignment="1">
      <alignment horizontal="center"/>
    </xf>
    <xf numFmtId="49" fontId="24" fillId="0" borderId="15" xfId="1" applyNumberFormat="1" applyFont="1" applyFill="1" applyBorder="1" applyAlignment="1">
      <alignment horizontal="center"/>
    </xf>
    <xf numFmtId="49" fontId="24" fillId="0" borderId="13" xfId="1" applyNumberFormat="1" applyFont="1" applyFill="1" applyBorder="1" applyAlignment="1">
      <alignment horizontal="center" vertical="center"/>
    </xf>
    <xf numFmtId="49" fontId="24" fillId="0" borderId="15" xfId="1" applyNumberFormat="1" applyFont="1" applyFill="1" applyBorder="1" applyAlignment="1">
      <alignment horizontal="center" vertical="center"/>
    </xf>
    <xf numFmtId="0" fontId="24" fillId="0" borderId="4" xfId="1" applyNumberFormat="1" applyFont="1" applyFill="1" applyBorder="1" applyAlignment="1">
      <alignment vertical="center" wrapText="1"/>
    </xf>
    <xf numFmtId="0" fontId="24" fillId="0" borderId="2" xfId="1" applyNumberFormat="1" applyFont="1" applyFill="1" applyBorder="1" applyAlignment="1">
      <alignment vertical="center" wrapText="1"/>
    </xf>
    <xf numFmtId="0" fontId="24" fillId="0" borderId="5" xfId="1" applyNumberFormat="1" applyFont="1" applyFill="1" applyBorder="1" applyAlignment="1">
      <alignment vertical="center" wrapText="1"/>
    </xf>
    <xf numFmtId="0" fontId="28" fillId="0" borderId="7" xfId="1" applyNumberFormat="1" applyFont="1" applyFill="1" applyBorder="1" applyAlignment="1">
      <alignment horizontal="left" vertical="center" wrapText="1"/>
    </xf>
    <xf numFmtId="0" fontId="28" fillId="0" borderId="0" xfId="1" applyNumberFormat="1" applyFont="1" applyFill="1" applyBorder="1" applyAlignment="1">
      <alignment horizontal="left" vertical="center" wrapText="1"/>
    </xf>
    <xf numFmtId="0" fontId="28" fillId="0" borderId="8" xfId="1" applyNumberFormat="1" applyFont="1" applyFill="1" applyBorder="1" applyAlignment="1">
      <alignment horizontal="left" vertical="center" wrapText="1"/>
    </xf>
    <xf numFmtId="0" fontId="30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_Сводка затрат 153 с НМЦ для Катаева" xfId="1"/>
    <cellStyle name="Стиль 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14"/>
  <sheetViews>
    <sheetView showGridLines="0" zoomScaleNormal="75" zoomScaleSheetLayoutView="75" workbookViewId="0">
      <selection activeCell="O14" sqref="O14"/>
    </sheetView>
  </sheetViews>
  <sheetFormatPr defaultColWidth="9.140625" defaultRowHeight="12.75" outlineLevelRow="2" x14ac:dyDescent="0.2"/>
  <cols>
    <col min="1" max="1" width="3.28515625" style="27" customWidth="1"/>
    <col min="2" max="2" width="9.710937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158" customWidth="1"/>
    <col min="11" max="17" width="6.7109375" style="7" customWidth="1"/>
    <col min="18" max="16384" width="9.140625" style="8"/>
  </cols>
  <sheetData>
    <row r="1" spans="1:18" outlineLevel="2" x14ac:dyDescent="0.2">
      <c r="A1" s="6" t="s">
        <v>17</v>
      </c>
      <c r="B1" s="35"/>
      <c r="C1" s="36"/>
      <c r="D1" s="37"/>
      <c r="E1" s="173" t="s">
        <v>42</v>
      </c>
      <c r="F1" s="174"/>
      <c r="G1" s="174"/>
      <c r="H1" s="174"/>
      <c r="I1" s="174"/>
      <c r="J1" s="174"/>
      <c r="K1" s="38"/>
      <c r="L1" s="38"/>
      <c r="M1" s="6" t="s">
        <v>18</v>
      </c>
      <c r="N1" s="5"/>
      <c r="O1" s="5"/>
      <c r="P1" s="5"/>
      <c r="Q1"/>
      <c r="R1"/>
    </row>
    <row r="2" spans="1:18" outlineLevel="1" x14ac:dyDescent="0.2">
      <c r="A2" s="39"/>
      <c r="B2" s="35"/>
      <c r="C2" s="36"/>
      <c r="D2" s="37"/>
      <c r="E2" s="40"/>
      <c r="F2" s="40"/>
      <c r="G2" s="13" t="s">
        <v>0</v>
      </c>
      <c r="H2" s="41"/>
      <c r="I2" s="42"/>
      <c r="J2" s="148"/>
      <c r="K2" s="38"/>
      <c r="L2" s="38"/>
      <c r="M2" s="10" t="s">
        <v>43</v>
      </c>
      <c r="N2" s="5"/>
      <c r="O2" s="5"/>
      <c r="P2" s="5"/>
      <c r="Q2"/>
      <c r="R2"/>
    </row>
    <row r="3" spans="1:18" outlineLevel="1" x14ac:dyDescent="0.2">
      <c r="A3" s="39" t="s">
        <v>44</v>
      </c>
      <c r="B3" s="35"/>
      <c r="C3" s="36"/>
      <c r="D3" s="37"/>
      <c r="E3" s="38"/>
      <c r="F3" s="38"/>
      <c r="G3" s="38"/>
      <c r="H3" s="38"/>
      <c r="I3" s="38"/>
      <c r="J3" s="148"/>
      <c r="K3" s="38"/>
      <c r="L3" s="38"/>
      <c r="M3" s="10" t="s">
        <v>45</v>
      </c>
      <c r="N3" s="5"/>
      <c r="O3" s="5"/>
      <c r="P3" s="5"/>
      <c r="Q3"/>
      <c r="R3"/>
    </row>
    <row r="4" spans="1:18" outlineLevel="1" x14ac:dyDescent="0.2">
      <c r="A4" s="10" t="s">
        <v>77</v>
      </c>
      <c r="B4" s="35"/>
      <c r="C4" s="36"/>
      <c r="D4" s="37"/>
      <c r="E4" s="38"/>
      <c r="F4" s="38"/>
      <c r="G4" s="15" t="s">
        <v>219</v>
      </c>
      <c r="H4" s="43"/>
      <c r="I4" s="38"/>
      <c r="J4" s="148"/>
      <c r="K4" s="38"/>
      <c r="L4" s="38"/>
      <c r="M4" s="11"/>
      <c r="N4" s="11"/>
      <c r="O4" s="44"/>
      <c r="P4" s="5"/>
      <c r="Q4"/>
      <c r="R4"/>
    </row>
    <row r="5" spans="1:18" outlineLevel="1" x14ac:dyDescent="0.2">
      <c r="A5" s="45"/>
      <c r="B5" s="35"/>
      <c r="C5" s="37"/>
      <c r="D5" s="46"/>
      <c r="E5" s="38"/>
      <c r="F5" s="38"/>
      <c r="G5" s="45" t="s">
        <v>218</v>
      </c>
      <c r="H5" s="45"/>
      <c r="I5" s="45"/>
      <c r="J5" s="148"/>
      <c r="K5" s="38"/>
      <c r="L5" s="38"/>
      <c r="M5" s="10" t="s">
        <v>78</v>
      </c>
      <c r="N5" s="5"/>
      <c r="O5" s="5"/>
      <c r="P5" s="5"/>
      <c r="Q5" s="8"/>
      <c r="R5"/>
    </row>
    <row r="6" spans="1:18" x14ac:dyDescent="0.2">
      <c r="A6" s="45"/>
      <c r="B6" s="35"/>
      <c r="C6" s="37"/>
      <c r="D6" s="46"/>
      <c r="E6" s="38"/>
      <c r="F6" s="38"/>
      <c r="G6" s="38"/>
      <c r="H6" s="38"/>
      <c r="I6" s="38"/>
      <c r="J6" s="148"/>
      <c r="K6" s="38"/>
      <c r="L6" s="38"/>
      <c r="M6" s="5"/>
      <c r="N6" s="5"/>
      <c r="O6" s="5"/>
      <c r="P6" s="5"/>
      <c r="Q6" s="8"/>
      <c r="R6"/>
    </row>
    <row r="7" spans="1:18" x14ac:dyDescent="0.2">
      <c r="A7" s="4"/>
      <c r="B7" s="9"/>
      <c r="C7" s="16" t="s">
        <v>1</v>
      </c>
      <c r="D7" s="17" t="s">
        <v>217</v>
      </c>
      <c r="E7" s="18"/>
      <c r="F7" s="5"/>
      <c r="G7" s="5"/>
      <c r="H7" s="4"/>
      <c r="I7" s="5"/>
      <c r="J7" s="149"/>
      <c r="K7" s="11"/>
      <c r="L7" s="11"/>
      <c r="M7" s="5"/>
      <c r="N7" s="5"/>
      <c r="O7" s="5"/>
      <c r="P7" s="5"/>
      <c r="Q7" s="5"/>
      <c r="R7"/>
    </row>
    <row r="8" spans="1:18" x14ac:dyDescent="0.2">
      <c r="A8" s="4"/>
      <c r="B8" s="9"/>
      <c r="C8" s="2"/>
      <c r="D8" s="3"/>
      <c r="E8" s="19"/>
      <c r="F8" s="12"/>
      <c r="G8" s="12"/>
      <c r="H8" s="13" t="s">
        <v>2</v>
      </c>
      <c r="I8" s="13"/>
      <c r="J8" s="150"/>
      <c r="K8" s="14"/>
      <c r="L8" s="5"/>
      <c r="M8" s="5"/>
      <c r="N8" s="5"/>
      <c r="O8" s="5"/>
      <c r="P8" s="5"/>
      <c r="Q8" s="5"/>
      <c r="R8"/>
    </row>
    <row r="9" spans="1:18" x14ac:dyDescent="0.2">
      <c r="A9" s="20"/>
      <c r="B9" s="21"/>
      <c r="C9" s="8"/>
      <c r="D9" s="3"/>
      <c r="E9" s="8"/>
      <c r="F9" s="5"/>
      <c r="G9" s="5"/>
      <c r="H9" s="5"/>
      <c r="I9" s="5"/>
      <c r="J9" s="149"/>
      <c r="K9" s="5"/>
      <c r="L9" s="5"/>
      <c r="M9" s="5"/>
      <c r="N9" s="5"/>
      <c r="O9" s="5"/>
      <c r="P9" s="5"/>
      <c r="Q9" s="5"/>
      <c r="R9"/>
    </row>
    <row r="10" spans="1:18" ht="14.25" x14ac:dyDescent="0.2">
      <c r="A10" s="4"/>
      <c r="B10" s="9"/>
      <c r="C10" s="2"/>
      <c r="D10" s="18" t="s">
        <v>216</v>
      </c>
      <c r="E10" s="4"/>
      <c r="F10" s="5"/>
      <c r="G10" s="5"/>
      <c r="H10" s="5"/>
      <c r="I10" s="18"/>
      <c r="J10" s="151"/>
      <c r="K10" s="5"/>
      <c r="L10" s="5"/>
      <c r="M10" s="5"/>
      <c r="N10" s="53"/>
      <c r="O10" s="50"/>
      <c r="P10" s="50"/>
      <c r="Q10" s="5"/>
      <c r="R10" s="22"/>
    </row>
    <row r="11" spans="1:18" x14ac:dyDescent="0.2">
      <c r="A11" s="4"/>
      <c r="B11" s="9"/>
      <c r="C11" s="2"/>
      <c r="D11" s="18" t="s">
        <v>41</v>
      </c>
      <c r="E11" s="4"/>
      <c r="F11" s="5"/>
      <c r="G11" s="5"/>
      <c r="H11" s="5"/>
      <c r="I11" s="18"/>
      <c r="J11" s="171" t="s">
        <v>215</v>
      </c>
      <c r="K11" s="172"/>
      <c r="L11" s="10" t="s">
        <v>37</v>
      </c>
      <c r="M11" s="5"/>
      <c r="N11" s="48"/>
      <c r="O11" s="50"/>
      <c r="P11" s="147"/>
      <c r="Q11" s="5"/>
    </row>
    <row r="12" spans="1:18" x14ac:dyDescent="0.2">
      <c r="A12" s="4"/>
      <c r="B12" s="9"/>
      <c r="C12" s="2"/>
      <c r="D12" s="18" t="s">
        <v>38</v>
      </c>
      <c r="E12" s="4"/>
      <c r="F12" s="5"/>
      <c r="G12" s="5"/>
      <c r="H12" s="5"/>
      <c r="I12" s="18"/>
      <c r="J12" s="171" t="s">
        <v>214</v>
      </c>
      <c r="K12" s="172"/>
      <c r="L12" s="10" t="s">
        <v>37</v>
      </c>
      <c r="M12" s="5"/>
      <c r="N12" s="48"/>
      <c r="O12" s="50"/>
      <c r="P12" s="50"/>
      <c r="Q12" s="5"/>
    </row>
    <row r="13" spans="1:18" outlineLevel="1" x14ac:dyDescent="0.2">
      <c r="A13" s="4"/>
      <c r="B13" s="9"/>
      <c r="C13" s="2"/>
      <c r="D13" s="18" t="s">
        <v>39</v>
      </c>
      <c r="E13" s="4"/>
      <c r="F13" s="5"/>
      <c r="G13" s="5"/>
      <c r="H13" s="5"/>
      <c r="I13" s="18"/>
      <c r="J13" s="171" t="s">
        <v>213</v>
      </c>
      <c r="K13" s="172"/>
      <c r="L13" s="10" t="s">
        <v>40</v>
      </c>
      <c r="M13" s="5"/>
      <c r="N13" s="5"/>
      <c r="O13" s="5"/>
      <c r="P13" s="5"/>
      <c r="Q13" s="5"/>
    </row>
    <row r="14" spans="1:18" x14ac:dyDescent="0.2">
      <c r="A14" s="45"/>
      <c r="B14" s="35"/>
      <c r="C14" s="36"/>
      <c r="D14" s="18" t="s">
        <v>46</v>
      </c>
      <c r="E14" s="45"/>
      <c r="F14" s="38"/>
      <c r="G14" s="38"/>
      <c r="H14" s="38"/>
      <c r="I14" s="47"/>
      <c r="J14" s="175">
        <f>J102/1000</f>
        <v>1004.285</v>
      </c>
      <c r="K14" s="175"/>
      <c r="L14" s="39" t="s">
        <v>47</v>
      </c>
      <c r="M14" s="38"/>
      <c r="N14" s="48"/>
      <c r="O14" s="49"/>
      <c r="P14" s="147"/>
      <c r="Q14" s="51"/>
      <c r="R14"/>
    </row>
    <row r="15" spans="1:18" x14ac:dyDescent="0.2">
      <c r="A15" s="45"/>
      <c r="B15" s="35"/>
      <c r="C15" s="28"/>
      <c r="D15" s="52" t="s">
        <v>48</v>
      </c>
      <c r="E15" s="18"/>
      <c r="F15" s="18"/>
      <c r="G15" s="18"/>
      <c r="H15" s="18"/>
      <c r="I15" s="18"/>
      <c r="J15" s="151"/>
      <c r="K15" s="18"/>
      <c r="L15" s="18"/>
      <c r="M15" s="38"/>
      <c r="N15" s="38"/>
      <c r="O15" s="38"/>
      <c r="P15" s="38"/>
      <c r="Q15"/>
      <c r="R15"/>
    </row>
    <row r="17" spans="1:17" ht="18" customHeight="1" x14ac:dyDescent="0.2">
      <c r="A17" s="163" t="s">
        <v>3</v>
      </c>
      <c r="B17" s="168" t="s">
        <v>10</v>
      </c>
      <c r="C17" s="163" t="s">
        <v>4</v>
      </c>
      <c r="D17" s="163" t="s">
        <v>5</v>
      </c>
      <c r="E17" s="163" t="s">
        <v>6</v>
      </c>
      <c r="F17" s="163" t="s">
        <v>19</v>
      </c>
      <c r="G17" s="166"/>
      <c r="H17" s="166"/>
      <c r="I17" s="166"/>
      <c r="J17" s="163" t="s">
        <v>20</v>
      </c>
      <c r="K17" s="166"/>
      <c r="L17" s="166"/>
      <c r="M17" s="166"/>
      <c r="N17" s="163" t="s">
        <v>12</v>
      </c>
      <c r="O17" s="163" t="s">
        <v>14</v>
      </c>
      <c r="P17" s="163" t="s">
        <v>13</v>
      </c>
      <c r="Q17" s="163" t="s">
        <v>15</v>
      </c>
    </row>
    <row r="18" spans="1:17" ht="15.75" customHeight="1" x14ac:dyDescent="0.2">
      <c r="A18" s="166"/>
      <c r="B18" s="169"/>
      <c r="C18" s="167"/>
      <c r="D18" s="163"/>
      <c r="E18" s="166"/>
      <c r="F18" s="163" t="s">
        <v>7</v>
      </c>
      <c r="G18" s="163" t="s">
        <v>9</v>
      </c>
      <c r="H18" s="166"/>
      <c r="I18" s="166"/>
      <c r="J18" s="164" t="s">
        <v>7</v>
      </c>
      <c r="K18" s="163" t="s">
        <v>9</v>
      </c>
      <c r="L18" s="166"/>
      <c r="M18" s="166"/>
      <c r="N18" s="163"/>
      <c r="O18" s="163"/>
      <c r="P18" s="163"/>
      <c r="Q18" s="163"/>
    </row>
    <row r="19" spans="1:17" ht="15.75" customHeight="1" x14ac:dyDescent="0.2">
      <c r="A19" s="166"/>
      <c r="B19" s="169"/>
      <c r="C19" s="167"/>
      <c r="D19" s="163"/>
      <c r="E19" s="166"/>
      <c r="F19" s="166"/>
      <c r="G19" s="137" t="s">
        <v>8</v>
      </c>
      <c r="H19" s="137" t="s">
        <v>16</v>
      </c>
      <c r="I19" s="137" t="s">
        <v>11</v>
      </c>
      <c r="J19" s="165"/>
      <c r="K19" s="137" t="s">
        <v>8</v>
      </c>
      <c r="L19" s="137" t="s">
        <v>16</v>
      </c>
      <c r="M19" s="137" t="s">
        <v>11</v>
      </c>
      <c r="N19" s="163"/>
      <c r="O19" s="163"/>
      <c r="P19" s="163"/>
      <c r="Q19" s="163"/>
    </row>
    <row r="20" spans="1:17" x14ac:dyDescent="0.2">
      <c r="A20" s="23">
        <v>1</v>
      </c>
      <c r="B20" s="140">
        <v>2</v>
      </c>
      <c r="C20" s="137">
        <v>3</v>
      </c>
      <c r="D20" s="137">
        <v>4</v>
      </c>
      <c r="E20" s="23">
        <v>5</v>
      </c>
      <c r="F20" s="138">
        <v>6</v>
      </c>
      <c r="G20" s="138">
        <v>7</v>
      </c>
      <c r="H20" s="138">
        <v>8</v>
      </c>
      <c r="I20" s="138">
        <v>9</v>
      </c>
      <c r="J20" s="152">
        <v>10</v>
      </c>
      <c r="K20" s="138">
        <v>11</v>
      </c>
      <c r="L20" s="138">
        <v>12</v>
      </c>
      <c r="M20" s="138">
        <v>13</v>
      </c>
      <c r="N20" s="138">
        <v>14</v>
      </c>
      <c r="O20" s="138">
        <v>15</v>
      </c>
      <c r="P20" s="138">
        <v>16</v>
      </c>
      <c r="Q20" s="138">
        <v>17</v>
      </c>
    </row>
    <row r="21" spans="1:17" ht="19.899999999999999" customHeight="1" x14ac:dyDescent="0.2">
      <c r="A21" s="160" t="s">
        <v>212</v>
      </c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</row>
    <row r="22" spans="1:17" ht="65.25" x14ac:dyDescent="0.2">
      <c r="A22" s="23">
        <v>1</v>
      </c>
      <c r="B22" s="29" t="s">
        <v>211</v>
      </c>
      <c r="C22" s="139" t="s">
        <v>210</v>
      </c>
      <c r="D22" s="30" t="s">
        <v>22</v>
      </c>
      <c r="E22" s="31">
        <v>8.7045999999999992</v>
      </c>
      <c r="F22" s="32">
        <v>3883.98</v>
      </c>
      <c r="G22" s="32">
        <v>3155.98</v>
      </c>
      <c r="H22" s="32">
        <v>728</v>
      </c>
      <c r="I22" s="32">
        <v>216.47</v>
      </c>
      <c r="J22" s="153">
        <v>33808</v>
      </c>
      <c r="K22" s="33">
        <v>27472</v>
      </c>
      <c r="L22" s="33">
        <v>6336</v>
      </c>
      <c r="M22" s="33">
        <v>1884</v>
      </c>
      <c r="N22" s="33">
        <v>225.91</v>
      </c>
      <c r="O22" s="33">
        <v>1966.46</v>
      </c>
      <c r="P22" s="33">
        <v>13.58</v>
      </c>
      <c r="Q22" s="33">
        <v>118.21</v>
      </c>
    </row>
    <row r="23" spans="1:17" ht="55.5" x14ac:dyDescent="0.2">
      <c r="A23" s="23">
        <v>2</v>
      </c>
      <c r="B23" s="29" t="s">
        <v>209</v>
      </c>
      <c r="C23" s="139" t="s">
        <v>208</v>
      </c>
      <c r="D23" s="30" t="s">
        <v>21</v>
      </c>
      <c r="E23" s="141">
        <v>13.62</v>
      </c>
      <c r="F23" s="32">
        <v>12.51</v>
      </c>
      <c r="G23" s="32">
        <v>12.51</v>
      </c>
      <c r="H23" s="33"/>
      <c r="I23" s="33"/>
      <c r="J23" s="153">
        <v>170</v>
      </c>
      <c r="K23" s="33">
        <v>170</v>
      </c>
      <c r="L23" s="33"/>
      <c r="M23" s="33"/>
      <c r="N23" s="33"/>
      <c r="O23" s="33"/>
      <c r="P23" s="33"/>
      <c r="Q23" s="33"/>
    </row>
    <row r="24" spans="1:17" ht="65.25" x14ac:dyDescent="0.2">
      <c r="A24" s="23">
        <v>3</v>
      </c>
      <c r="B24" s="29" t="s">
        <v>207</v>
      </c>
      <c r="C24" s="139" t="s">
        <v>206</v>
      </c>
      <c r="D24" s="30" t="s">
        <v>21</v>
      </c>
      <c r="E24" s="141">
        <v>13.62</v>
      </c>
      <c r="F24" s="32">
        <v>52.85</v>
      </c>
      <c r="G24" s="33"/>
      <c r="H24" s="32">
        <v>52.85</v>
      </c>
      <c r="I24" s="33"/>
      <c r="J24" s="153">
        <v>720</v>
      </c>
      <c r="K24" s="33"/>
      <c r="L24" s="33">
        <v>720</v>
      </c>
      <c r="M24" s="33"/>
      <c r="N24" s="33"/>
      <c r="O24" s="33"/>
      <c r="P24" s="33"/>
      <c r="Q24" s="33"/>
    </row>
    <row r="25" spans="1:17" ht="19.899999999999999" customHeight="1" x14ac:dyDescent="0.2">
      <c r="A25" s="160" t="s">
        <v>205</v>
      </c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</row>
    <row r="26" spans="1:17" ht="60" x14ac:dyDescent="0.2">
      <c r="A26" s="23">
        <v>4</v>
      </c>
      <c r="B26" s="29" t="s">
        <v>204</v>
      </c>
      <c r="C26" s="139" t="s">
        <v>203</v>
      </c>
      <c r="D26" s="30" t="s">
        <v>202</v>
      </c>
      <c r="E26" s="31">
        <v>2.88</v>
      </c>
      <c r="F26" s="32">
        <v>1461.43</v>
      </c>
      <c r="G26" s="32">
        <v>854.33</v>
      </c>
      <c r="H26" s="32">
        <v>19.649999999999999</v>
      </c>
      <c r="I26" s="33"/>
      <c r="J26" s="153">
        <v>4209</v>
      </c>
      <c r="K26" s="33">
        <v>2460</v>
      </c>
      <c r="L26" s="33">
        <v>57</v>
      </c>
      <c r="M26" s="33"/>
      <c r="N26" s="33">
        <v>70.2</v>
      </c>
      <c r="O26" s="33">
        <v>202.18</v>
      </c>
      <c r="P26" s="33"/>
      <c r="Q26" s="33"/>
    </row>
    <row r="27" spans="1:17" ht="72" x14ac:dyDescent="0.2">
      <c r="A27" s="23">
        <v>5</v>
      </c>
      <c r="B27" s="29" t="s">
        <v>201</v>
      </c>
      <c r="C27" s="139" t="s">
        <v>200</v>
      </c>
      <c r="D27" s="30" t="s">
        <v>199</v>
      </c>
      <c r="E27" s="141">
        <v>0.39</v>
      </c>
      <c r="F27" s="32">
        <v>3025.12</v>
      </c>
      <c r="G27" s="32">
        <v>315.72000000000003</v>
      </c>
      <c r="H27" s="32">
        <v>1103.3499999999999</v>
      </c>
      <c r="I27" s="32">
        <v>298.10000000000002</v>
      </c>
      <c r="J27" s="153">
        <v>1180</v>
      </c>
      <c r="K27" s="33">
        <v>123</v>
      </c>
      <c r="L27" s="33">
        <v>430</v>
      </c>
      <c r="M27" s="33">
        <v>116</v>
      </c>
      <c r="N27" s="33">
        <v>23.3</v>
      </c>
      <c r="O27" s="33">
        <v>9.09</v>
      </c>
      <c r="P27" s="33">
        <v>22</v>
      </c>
      <c r="Q27" s="33">
        <v>8.58</v>
      </c>
    </row>
    <row r="28" spans="1:17" ht="48" x14ac:dyDescent="0.2">
      <c r="A28" s="23">
        <v>6</v>
      </c>
      <c r="B28" s="29" t="s">
        <v>198</v>
      </c>
      <c r="C28" s="139" t="s">
        <v>197</v>
      </c>
      <c r="D28" s="30" t="s">
        <v>21</v>
      </c>
      <c r="E28" s="141">
        <v>4.7999999999999996E-3</v>
      </c>
      <c r="F28" s="32">
        <v>3906.63</v>
      </c>
      <c r="G28" s="32">
        <v>2444.6</v>
      </c>
      <c r="H28" s="32">
        <v>572.30999999999995</v>
      </c>
      <c r="I28" s="33"/>
      <c r="J28" s="153">
        <v>19</v>
      </c>
      <c r="K28" s="33">
        <v>12</v>
      </c>
      <c r="L28" s="33">
        <v>3</v>
      </c>
      <c r="M28" s="33"/>
      <c r="N28" s="33">
        <v>170</v>
      </c>
      <c r="O28" s="33">
        <v>0.82</v>
      </c>
      <c r="P28" s="33"/>
      <c r="Q28" s="33"/>
    </row>
    <row r="29" spans="1:17" ht="33.75" outlineLevel="1" x14ac:dyDescent="0.2">
      <c r="A29" s="144" t="s">
        <v>107</v>
      </c>
      <c r="B29" s="146" t="s">
        <v>196</v>
      </c>
      <c r="C29" s="145" t="s">
        <v>195</v>
      </c>
      <c r="D29" s="144" t="s">
        <v>21</v>
      </c>
      <c r="E29" s="143" t="s">
        <v>194</v>
      </c>
      <c r="F29" s="142">
        <v>4533.96</v>
      </c>
      <c r="G29" s="33"/>
      <c r="H29" s="33"/>
      <c r="I29" s="33"/>
      <c r="J29" s="154">
        <v>21.76</v>
      </c>
      <c r="K29" s="33"/>
      <c r="L29" s="33"/>
      <c r="M29" s="33"/>
      <c r="N29" s="33"/>
      <c r="O29" s="33"/>
      <c r="P29" s="33"/>
      <c r="Q29" s="33"/>
    </row>
    <row r="30" spans="1:17" ht="36" x14ac:dyDescent="0.2">
      <c r="A30" s="23">
        <v>7</v>
      </c>
      <c r="B30" s="29" t="s">
        <v>177</v>
      </c>
      <c r="C30" s="139" t="s">
        <v>176</v>
      </c>
      <c r="D30" s="30" t="s">
        <v>21</v>
      </c>
      <c r="E30" s="141">
        <v>4.7999999999999996E-3</v>
      </c>
      <c r="F30" s="32">
        <v>5156.3</v>
      </c>
      <c r="G30" s="33"/>
      <c r="H30" s="33"/>
      <c r="I30" s="33"/>
      <c r="J30" s="153">
        <v>25</v>
      </c>
      <c r="K30" s="33"/>
      <c r="L30" s="33"/>
      <c r="M30" s="33"/>
      <c r="N30" s="33"/>
      <c r="O30" s="33"/>
      <c r="P30" s="33"/>
      <c r="Q30" s="33"/>
    </row>
    <row r="31" spans="1:17" ht="36" x14ac:dyDescent="0.2">
      <c r="A31" s="23">
        <v>8</v>
      </c>
      <c r="B31" s="29" t="s">
        <v>193</v>
      </c>
      <c r="C31" s="139" t="s">
        <v>192</v>
      </c>
      <c r="D31" s="30" t="s">
        <v>191</v>
      </c>
      <c r="E31" s="141">
        <v>151.84800000000001</v>
      </c>
      <c r="F31" s="32">
        <v>236.99</v>
      </c>
      <c r="G31" s="32">
        <v>53.91</v>
      </c>
      <c r="H31" s="32">
        <v>112.62</v>
      </c>
      <c r="I31" s="32">
        <v>8.01</v>
      </c>
      <c r="J31" s="153">
        <v>35986</v>
      </c>
      <c r="K31" s="33">
        <v>8186</v>
      </c>
      <c r="L31" s="33">
        <v>17101</v>
      </c>
      <c r="M31" s="33">
        <v>1216</v>
      </c>
      <c r="N31" s="33">
        <v>4.43</v>
      </c>
      <c r="O31" s="33">
        <v>672.69</v>
      </c>
      <c r="P31" s="33">
        <v>0.44</v>
      </c>
      <c r="Q31" s="33">
        <v>66.81</v>
      </c>
    </row>
    <row r="32" spans="1:17" ht="22.5" outlineLevel="1" x14ac:dyDescent="0.2">
      <c r="A32" s="144" t="s">
        <v>107</v>
      </c>
      <c r="B32" s="146" t="s">
        <v>190</v>
      </c>
      <c r="C32" s="145" t="s">
        <v>189</v>
      </c>
      <c r="D32" s="144" t="s">
        <v>188</v>
      </c>
      <c r="E32" s="143" t="s">
        <v>187</v>
      </c>
      <c r="F32" s="142">
        <v>724.38</v>
      </c>
      <c r="G32" s="33"/>
      <c r="H32" s="33"/>
      <c r="I32" s="33"/>
      <c r="J32" s="154">
        <v>101195.89</v>
      </c>
      <c r="K32" s="33"/>
      <c r="L32" s="33"/>
      <c r="M32" s="33"/>
      <c r="N32" s="33"/>
      <c r="O32" s="33"/>
      <c r="P32" s="33"/>
      <c r="Q32" s="33"/>
    </row>
    <row r="33" spans="1:17" ht="24" x14ac:dyDescent="0.2">
      <c r="A33" s="23">
        <v>9</v>
      </c>
      <c r="B33" s="29" t="s">
        <v>186</v>
      </c>
      <c r="C33" s="139" t="s">
        <v>185</v>
      </c>
      <c r="D33" s="30" t="s">
        <v>131</v>
      </c>
      <c r="E33" s="141">
        <v>4218</v>
      </c>
      <c r="F33" s="32">
        <v>23.18</v>
      </c>
      <c r="G33" s="33"/>
      <c r="H33" s="33"/>
      <c r="I33" s="33"/>
      <c r="J33" s="153">
        <v>97773</v>
      </c>
      <c r="K33" s="33"/>
      <c r="L33" s="33"/>
      <c r="M33" s="33"/>
      <c r="N33" s="33"/>
      <c r="O33" s="33"/>
      <c r="P33" s="33"/>
      <c r="Q33" s="33"/>
    </row>
    <row r="34" spans="1:17" ht="24" x14ac:dyDescent="0.2">
      <c r="A34" s="23">
        <v>10</v>
      </c>
      <c r="B34" s="29" t="s">
        <v>175</v>
      </c>
      <c r="C34" s="139" t="s">
        <v>184</v>
      </c>
      <c r="D34" s="30" t="s">
        <v>173</v>
      </c>
      <c r="E34" s="141">
        <v>11.1</v>
      </c>
      <c r="F34" s="32">
        <v>1604.7</v>
      </c>
      <c r="G34" s="32">
        <v>371.8</v>
      </c>
      <c r="H34" s="32">
        <v>1232.9000000000001</v>
      </c>
      <c r="I34" s="32">
        <v>114.18</v>
      </c>
      <c r="J34" s="153">
        <v>17812</v>
      </c>
      <c r="K34" s="33">
        <v>4127</v>
      </c>
      <c r="L34" s="33">
        <v>13685</v>
      </c>
      <c r="M34" s="33">
        <v>1267</v>
      </c>
      <c r="N34" s="33">
        <v>28.06</v>
      </c>
      <c r="O34" s="33">
        <v>311.47000000000003</v>
      </c>
      <c r="P34" s="33">
        <v>7.31</v>
      </c>
      <c r="Q34" s="33">
        <v>81.14</v>
      </c>
    </row>
    <row r="35" spans="1:17" ht="24" x14ac:dyDescent="0.2">
      <c r="A35" s="23">
        <v>11</v>
      </c>
      <c r="B35" s="29" t="s">
        <v>183</v>
      </c>
      <c r="C35" s="139" t="s">
        <v>182</v>
      </c>
      <c r="D35" s="30" t="s">
        <v>181</v>
      </c>
      <c r="E35" s="141">
        <v>0.438</v>
      </c>
      <c r="F35" s="32">
        <v>805.85</v>
      </c>
      <c r="G35" s="32">
        <v>713.14</v>
      </c>
      <c r="H35" s="32">
        <v>92.71</v>
      </c>
      <c r="I35" s="32">
        <v>4.1900000000000004</v>
      </c>
      <c r="J35" s="153">
        <v>353</v>
      </c>
      <c r="K35" s="33">
        <v>312</v>
      </c>
      <c r="L35" s="33">
        <v>41</v>
      </c>
      <c r="M35" s="33">
        <v>2</v>
      </c>
      <c r="N35" s="33">
        <v>63.73</v>
      </c>
      <c r="O35" s="33">
        <v>27.91</v>
      </c>
      <c r="P35" s="33">
        <v>0.23</v>
      </c>
      <c r="Q35" s="33">
        <v>0.1</v>
      </c>
    </row>
    <row r="36" spans="1:17" ht="19.5" outlineLevel="1" x14ac:dyDescent="0.2">
      <c r="A36" s="144" t="s">
        <v>107</v>
      </c>
      <c r="B36" s="146" t="s">
        <v>180</v>
      </c>
      <c r="C36" s="145" t="s">
        <v>179</v>
      </c>
      <c r="D36" s="144" t="s">
        <v>21</v>
      </c>
      <c r="E36" s="143" t="s">
        <v>178</v>
      </c>
      <c r="F36" s="142">
        <v>7025.63</v>
      </c>
      <c r="G36" s="33"/>
      <c r="H36" s="33"/>
      <c r="I36" s="33"/>
      <c r="J36" s="154">
        <v>3077.23</v>
      </c>
      <c r="K36" s="33"/>
      <c r="L36" s="33"/>
      <c r="M36" s="33"/>
      <c r="N36" s="33"/>
      <c r="O36" s="33"/>
      <c r="P36" s="33"/>
      <c r="Q36" s="33"/>
    </row>
    <row r="37" spans="1:17" ht="36" x14ac:dyDescent="0.2">
      <c r="A37" s="23">
        <v>12</v>
      </c>
      <c r="B37" s="29" t="s">
        <v>177</v>
      </c>
      <c r="C37" s="139" t="s">
        <v>176</v>
      </c>
      <c r="D37" s="30" t="s">
        <v>21</v>
      </c>
      <c r="E37" s="141">
        <v>0.438</v>
      </c>
      <c r="F37" s="32">
        <v>5156.3</v>
      </c>
      <c r="G37" s="33"/>
      <c r="H37" s="33"/>
      <c r="I37" s="33"/>
      <c r="J37" s="153">
        <v>2258</v>
      </c>
      <c r="K37" s="33"/>
      <c r="L37" s="33"/>
      <c r="M37" s="33"/>
      <c r="N37" s="33"/>
      <c r="O37" s="33"/>
      <c r="P37" s="33"/>
      <c r="Q37" s="33"/>
    </row>
    <row r="38" spans="1:17" ht="24" x14ac:dyDescent="0.2">
      <c r="A38" s="23">
        <v>13</v>
      </c>
      <c r="B38" s="29" t="s">
        <v>175</v>
      </c>
      <c r="C38" s="139" t="s">
        <v>174</v>
      </c>
      <c r="D38" s="30" t="s">
        <v>173</v>
      </c>
      <c r="E38" s="141">
        <v>1.89</v>
      </c>
      <c r="F38" s="32">
        <v>1604.7</v>
      </c>
      <c r="G38" s="32">
        <v>371.8</v>
      </c>
      <c r="H38" s="32">
        <v>1232.9000000000001</v>
      </c>
      <c r="I38" s="32">
        <v>114.18</v>
      </c>
      <c r="J38" s="153">
        <v>3033</v>
      </c>
      <c r="K38" s="33">
        <v>703</v>
      </c>
      <c r="L38" s="33">
        <v>2330</v>
      </c>
      <c r="M38" s="33">
        <v>216</v>
      </c>
      <c r="N38" s="33">
        <v>28.06</v>
      </c>
      <c r="O38" s="33">
        <v>53.03</v>
      </c>
      <c r="P38" s="33">
        <v>7.31</v>
      </c>
      <c r="Q38" s="33">
        <v>13.82</v>
      </c>
    </row>
    <row r="39" spans="1:17" ht="36" x14ac:dyDescent="0.2">
      <c r="A39" s="23">
        <v>14</v>
      </c>
      <c r="B39" s="29" t="s">
        <v>172</v>
      </c>
      <c r="C39" s="139" t="s">
        <v>171</v>
      </c>
      <c r="D39" s="30" t="s">
        <v>163</v>
      </c>
      <c r="E39" s="141">
        <v>0.11559999999999999</v>
      </c>
      <c r="F39" s="32">
        <v>1472.44</v>
      </c>
      <c r="G39" s="32">
        <v>614.03</v>
      </c>
      <c r="H39" s="32">
        <v>303.06</v>
      </c>
      <c r="I39" s="33"/>
      <c r="J39" s="153">
        <v>170</v>
      </c>
      <c r="K39" s="33">
        <v>71</v>
      </c>
      <c r="L39" s="33">
        <v>35</v>
      </c>
      <c r="M39" s="33"/>
      <c r="N39" s="33">
        <v>42.7</v>
      </c>
      <c r="O39" s="33">
        <v>4.9400000000000004</v>
      </c>
      <c r="P39" s="33"/>
      <c r="Q39" s="33"/>
    </row>
    <row r="40" spans="1:17" ht="67.5" outlineLevel="1" x14ac:dyDescent="0.2">
      <c r="A40" s="144" t="s">
        <v>107</v>
      </c>
      <c r="B40" s="146" t="s">
        <v>170</v>
      </c>
      <c r="C40" s="145" t="s">
        <v>169</v>
      </c>
      <c r="D40" s="144" t="s">
        <v>21</v>
      </c>
      <c r="E40" s="143" t="s">
        <v>168</v>
      </c>
      <c r="F40" s="142">
        <v>12297.4</v>
      </c>
      <c r="G40" s="33"/>
      <c r="H40" s="33"/>
      <c r="I40" s="33"/>
      <c r="J40" s="154">
        <v>1421.58</v>
      </c>
      <c r="K40" s="33"/>
      <c r="L40" s="33"/>
      <c r="M40" s="33"/>
      <c r="N40" s="33"/>
      <c r="O40" s="33"/>
      <c r="P40" s="33"/>
      <c r="Q40" s="33"/>
    </row>
    <row r="41" spans="1:17" ht="36" x14ac:dyDescent="0.2">
      <c r="A41" s="23">
        <v>15</v>
      </c>
      <c r="B41" s="29" t="s">
        <v>167</v>
      </c>
      <c r="C41" s="139" t="s">
        <v>166</v>
      </c>
      <c r="D41" s="30" t="s">
        <v>21</v>
      </c>
      <c r="E41" s="141">
        <v>0.11559999999999999</v>
      </c>
      <c r="F41" s="32">
        <v>4963.66</v>
      </c>
      <c r="G41" s="33"/>
      <c r="H41" s="33"/>
      <c r="I41" s="33"/>
      <c r="J41" s="153">
        <v>574</v>
      </c>
      <c r="K41" s="33"/>
      <c r="L41" s="33"/>
      <c r="M41" s="33"/>
      <c r="N41" s="33"/>
      <c r="O41" s="33"/>
      <c r="P41" s="33"/>
      <c r="Q41" s="33"/>
    </row>
    <row r="42" spans="1:17" ht="24" x14ac:dyDescent="0.2">
      <c r="A42" s="23">
        <v>16</v>
      </c>
      <c r="B42" s="29" t="s">
        <v>165</v>
      </c>
      <c r="C42" s="139" t="s">
        <v>164</v>
      </c>
      <c r="D42" s="30" t="s">
        <v>163</v>
      </c>
      <c r="E42" s="31">
        <v>0.192</v>
      </c>
      <c r="F42" s="32">
        <v>13459.15</v>
      </c>
      <c r="G42" s="32">
        <v>451.53</v>
      </c>
      <c r="H42" s="32">
        <v>293.70999999999998</v>
      </c>
      <c r="I42" s="33"/>
      <c r="J42" s="153">
        <v>2584</v>
      </c>
      <c r="K42" s="33">
        <v>87</v>
      </c>
      <c r="L42" s="33">
        <v>56</v>
      </c>
      <c r="M42" s="33"/>
      <c r="N42" s="33">
        <v>31.4</v>
      </c>
      <c r="O42" s="33">
        <v>6.03</v>
      </c>
      <c r="P42" s="33"/>
      <c r="Q42" s="33"/>
    </row>
    <row r="43" spans="1:17" ht="36" x14ac:dyDescent="0.2">
      <c r="A43" s="23">
        <v>17</v>
      </c>
      <c r="B43" s="29" t="s">
        <v>162</v>
      </c>
      <c r="C43" s="139" t="s">
        <v>161</v>
      </c>
      <c r="D43" s="30" t="s">
        <v>22</v>
      </c>
      <c r="E43" s="31">
        <v>6.8000000000000005E-2</v>
      </c>
      <c r="F43" s="32">
        <v>3572.25</v>
      </c>
      <c r="G43" s="32">
        <v>287.94</v>
      </c>
      <c r="H43" s="32">
        <v>6.51</v>
      </c>
      <c r="I43" s="32">
        <v>1.25</v>
      </c>
      <c r="J43" s="153">
        <v>243</v>
      </c>
      <c r="K43" s="33">
        <v>20</v>
      </c>
      <c r="L43" s="33"/>
      <c r="M43" s="33"/>
      <c r="N43" s="33">
        <v>26.2</v>
      </c>
      <c r="O43" s="33">
        <v>1.78</v>
      </c>
      <c r="P43" s="33">
        <v>0.08</v>
      </c>
      <c r="Q43" s="33">
        <v>0.01</v>
      </c>
    </row>
    <row r="44" spans="1:17" ht="55.5" x14ac:dyDescent="0.2">
      <c r="A44" s="23">
        <v>18</v>
      </c>
      <c r="B44" s="29" t="s">
        <v>160</v>
      </c>
      <c r="C44" s="139" t="s">
        <v>159</v>
      </c>
      <c r="D44" s="30" t="s">
        <v>116</v>
      </c>
      <c r="E44" s="31">
        <v>7.0000000000000007E-2</v>
      </c>
      <c r="F44" s="32">
        <v>354.5</v>
      </c>
      <c r="G44" s="32">
        <v>120.58</v>
      </c>
      <c r="H44" s="32">
        <v>24.66</v>
      </c>
      <c r="I44" s="32">
        <v>0.32</v>
      </c>
      <c r="J44" s="153">
        <v>25</v>
      </c>
      <c r="K44" s="33">
        <v>8</v>
      </c>
      <c r="L44" s="33">
        <v>2</v>
      </c>
      <c r="M44" s="33"/>
      <c r="N44" s="33">
        <v>7.82</v>
      </c>
      <c r="O44" s="33">
        <v>0.55000000000000004</v>
      </c>
      <c r="P44" s="33">
        <v>0.02</v>
      </c>
      <c r="Q44" s="33"/>
    </row>
    <row r="45" spans="1:17" ht="36" x14ac:dyDescent="0.2">
      <c r="A45" s="23">
        <v>19</v>
      </c>
      <c r="B45" s="29" t="s">
        <v>146</v>
      </c>
      <c r="C45" s="139" t="s">
        <v>158</v>
      </c>
      <c r="D45" s="30" t="s">
        <v>157</v>
      </c>
      <c r="E45" s="141">
        <v>8.48</v>
      </c>
      <c r="F45" s="32">
        <v>1073.46</v>
      </c>
      <c r="G45" s="32">
        <v>437.36</v>
      </c>
      <c r="H45" s="32">
        <v>586.29</v>
      </c>
      <c r="I45" s="32">
        <v>51.86</v>
      </c>
      <c r="J45" s="153">
        <v>9103</v>
      </c>
      <c r="K45" s="33">
        <v>3709</v>
      </c>
      <c r="L45" s="33">
        <v>4972</v>
      </c>
      <c r="M45" s="33">
        <v>440</v>
      </c>
      <c r="N45" s="33">
        <v>35.5</v>
      </c>
      <c r="O45" s="33">
        <v>301.04000000000002</v>
      </c>
      <c r="P45" s="33">
        <v>2.61</v>
      </c>
      <c r="Q45" s="33">
        <v>22.13</v>
      </c>
    </row>
    <row r="46" spans="1:17" ht="19.5" outlineLevel="1" x14ac:dyDescent="0.2">
      <c r="A46" s="144" t="s">
        <v>107</v>
      </c>
      <c r="B46" s="146" t="s">
        <v>144</v>
      </c>
      <c r="C46" s="145" t="s">
        <v>143</v>
      </c>
      <c r="D46" s="144" t="s">
        <v>21</v>
      </c>
      <c r="E46" s="143" t="s">
        <v>156</v>
      </c>
      <c r="F46" s="142">
        <v>5607.98</v>
      </c>
      <c r="G46" s="33"/>
      <c r="H46" s="33"/>
      <c r="I46" s="33"/>
      <c r="J46" s="154">
        <v>141.27000000000001</v>
      </c>
      <c r="K46" s="33"/>
      <c r="L46" s="33"/>
      <c r="M46" s="33"/>
      <c r="N46" s="33"/>
      <c r="O46" s="33"/>
      <c r="P46" s="33"/>
      <c r="Q46" s="33"/>
    </row>
    <row r="47" spans="1:17" ht="22.5" outlineLevel="1" x14ac:dyDescent="0.2">
      <c r="A47" s="144" t="s">
        <v>107</v>
      </c>
      <c r="B47" s="146" t="s">
        <v>142</v>
      </c>
      <c r="C47" s="145" t="s">
        <v>141</v>
      </c>
      <c r="D47" s="144" t="s">
        <v>21</v>
      </c>
      <c r="E47" s="143" t="s">
        <v>155</v>
      </c>
      <c r="F47" s="142">
        <v>16800</v>
      </c>
      <c r="G47" s="33"/>
      <c r="H47" s="33"/>
      <c r="I47" s="33"/>
      <c r="J47" s="154">
        <v>313.49</v>
      </c>
      <c r="K47" s="33"/>
      <c r="L47" s="33"/>
      <c r="M47" s="33"/>
      <c r="N47" s="33"/>
      <c r="O47" s="33"/>
      <c r="P47" s="33"/>
      <c r="Q47" s="33"/>
    </row>
    <row r="48" spans="1:17" ht="45" outlineLevel="1" x14ac:dyDescent="0.2">
      <c r="A48" s="144" t="s">
        <v>107</v>
      </c>
      <c r="B48" s="146" t="s">
        <v>140</v>
      </c>
      <c r="C48" s="145" t="s">
        <v>139</v>
      </c>
      <c r="D48" s="144" t="s">
        <v>21</v>
      </c>
      <c r="E48" s="143" t="s">
        <v>154</v>
      </c>
      <c r="F48" s="142">
        <v>10984.95</v>
      </c>
      <c r="G48" s="33"/>
      <c r="H48" s="33"/>
      <c r="I48" s="33"/>
      <c r="J48" s="154">
        <v>1024.68</v>
      </c>
      <c r="K48" s="33"/>
      <c r="L48" s="33"/>
      <c r="M48" s="33"/>
      <c r="N48" s="33"/>
      <c r="O48" s="33"/>
      <c r="P48" s="33"/>
      <c r="Q48" s="33"/>
    </row>
    <row r="49" spans="1:17" ht="24" x14ac:dyDescent="0.2">
      <c r="A49" s="23">
        <v>20</v>
      </c>
      <c r="B49" s="29" t="s">
        <v>153</v>
      </c>
      <c r="C49" s="139" t="s">
        <v>152</v>
      </c>
      <c r="D49" s="30" t="s">
        <v>21</v>
      </c>
      <c r="E49" s="141">
        <v>3.65</v>
      </c>
      <c r="F49" s="32">
        <v>16645</v>
      </c>
      <c r="G49" s="33"/>
      <c r="H49" s="33"/>
      <c r="I49" s="33"/>
      <c r="J49" s="153">
        <v>60754</v>
      </c>
      <c r="K49" s="33"/>
      <c r="L49" s="33"/>
      <c r="M49" s="33"/>
      <c r="N49" s="33"/>
      <c r="O49" s="33"/>
      <c r="P49" s="33"/>
      <c r="Q49" s="33"/>
    </row>
    <row r="50" spans="1:17" ht="48" x14ac:dyDescent="0.2">
      <c r="A50" s="23">
        <v>21</v>
      </c>
      <c r="B50" s="29" t="s">
        <v>151</v>
      </c>
      <c r="C50" s="139" t="s">
        <v>150</v>
      </c>
      <c r="D50" s="30" t="s">
        <v>149</v>
      </c>
      <c r="E50" s="141">
        <v>309</v>
      </c>
      <c r="F50" s="32">
        <v>57</v>
      </c>
      <c r="G50" s="33"/>
      <c r="H50" s="33"/>
      <c r="I50" s="33"/>
      <c r="J50" s="153">
        <v>17613</v>
      </c>
      <c r="K50" s="33"/>
      <c r="L50" s="33"/>
      <c r="M50" s="33"/>
      <c r="N50" s="33"/>
      <c r="O50" s="33"/>
      <c r="P50" s="33"/>
      <c r="Q50" s="33"/>
    </row>
    <row r="51" spans="1:17" ht="48" x14ac:dyDescent="0.2">
      <c r="A51" s="23">
        <v>22</v>
      </c>
      <c r="B51" s="29" t="s">
        <v>148</v>
      </c>
      <c r="C51" s="139" t="s">
        <v>147</v>
      </c>
      <c r="D51" s="30" t="s">
        <v>21</v>
      </c>
      <c r="E51" s="141">
        <v>5.0000000000000001E-3</v>
      </c>
      <c r="F51" s="32">
        <v>11089.02</v>
      </c>
      <c r="G51" s="33"/>
      <c r="H51" s="33"/>
      <c r="I51" s="33"/>
      <c r="J51" s="153">
        <v>55</v>
      </c>
      <c r="K51" s="33"/>
      <c r="L51" s="33"/>
      <c r="M51" s="33"/>
      <c r="N51" s="33"/>
      <c r="O51" s="33"/>
      <c r="P51" s="33"/>
      <c r="Q51" s="33"/>
    </row>
    <row r="52" spans="1:17" ht="53.25" x14ac:dyDescent="0.2">
      <c r="A52" s="23">
        <v>23</v>
      </c>
      <c r="B52" s="29" t="s">
        <v>146</v>
      </c>
      <c r="C52" s="139" t="s">
        <v>145</v>
      </c>
      <c r="D52" s="30" t="s">
        <v>22</v>
      </c>
      <c r="E52" s="141">
        <v>3.4060000000000001</v>
      </c>
      <c r="F52" s="32">
        <v>716.56</v>
      </c>
      <c r="G52" s="32">
        <v>306.14999999999998</v>
      </c>
      <c r="H52" s="32">
        <v>410.41</v>
      </c>
      <c r="I52" s="32">
        <v>36.299999999999997</v>
      </c>
      <c r="J52" s="153">
        <v>2441</v>
      </c>
      <c r="K52" s="33">
        <v>1043</v>
      </c>
      <c r="L52" s="33">
        <v>1398</v>
      </c>
      <c r="M52" s="33">
        <v>124</v>
      </c>
      <c r="N52" s="33">
        <v>24.85</v>
      </c>
      <c r="O52" s="33">
        <v>84.64</v>
      </c>
      <c r="P52" s="33">
        <v>1.83</v>
      </c>
      <c r="Q52" s="33">
        <v>6.23</v>
      </c>
    </row>
    <row r="53" spans="1:17" ht="19.5" outlineLevel="1" x14ac:dyDescent="0.2">
      <c r="A53" s="144" t="s">
        <v>107</v>
      </c>
      <c r="B53" s="146" t="s">
        <v>144</v>
      </c>
      <c r="C53" s="145" t="s">
        <v>143</v>
      </c>
      <c r="D53" s="144" t="s">
        <v>21</v>
      </c>
      <c r="E53" s="143" t="s">
        <v>138</v>
      </c>
      <c r="F53" s="142">
        <v>5607.98</v>
      </c>
      <c r="G53" s="33"/>
      <c r="H53" s="33"/>
      <c r="I53" s="33"/>
      <c r="J53" s="153"/>
      <c r="K53" s="33"/>
      <c r="L53" s="33"/>
      <c r="M53" s="33"/>
      <c r="N53" s="33"/>
      <c r="O53" s="33"/>
      <c r="P53" s="33"/>
      <c r="Q53" s="33"/>
    </row>
    <row r="54" spans="1:17" ht="22.5" outlineLevel="1" x14ac:dyDescent="0.2">
      <c r="A54" s="144" t="s">
        <v>107</v>
      </c>
      <c r="B54" s="146" t="s">
        <v>142</v>
      </c>
      <c r="C54" s="145" t="s">
        <v>141</v>
      </c>
      <c r="D54" s="144" t="s">
        <v>21</v>
      </c>
      <c r="E54" s="143" t="s">
        <v>138</v>
      </c>
      <c r="F54" s="142">
        <v>16800</v>
      </c>
      <c r="G54" s="33"/>
      <c r="H54" s="33"/>
      <c r="I54" s="33"/>
      <c r="J54" s="153"/>
      <c r="K54" s="33"/>
      <c r="L54" s="33"/>
      <c r="M54" s="33"/>
      <c r="N54" s="33"/>
      <c r="O54" s="33"/>
      <c r="P54" s="33"/>
      <c r="Q54" s="33"/>
    </row>
    <row r="55" spans="1:17" ht="45" outlineLevel="1" x14ac:dyDescent="0.2">
      <c r="A55" s="144" t="s">
        <v>107</v>
      </c>
      <c r="B55" s="146" t="s">
        <v>140</v>
      </c>
      <c r="C55" s="145" t="s">
        <v>139</v>
      </c>
      <c r="D55" s="144" t="s">
        <v>21</v>
      </c>
      <c r="E55" s="143" t="s">
        <v>138</v>
      </c>
      <c r="F55" s="142">
        <v>10984.95</v>
      </c>
      <c r="G55" s="33"/>
      <c r="H55" s="33"/>
      <c r="I55" s="33"/>
      <c r="J55" s="153"/>
      <c r="K55" s="33"/>
      <c r="L55" s="33"/>
      <c r="M55" s="33"/>
      <c r="N55" s="33"/>
      <c r="O55" s="33"/>
      <c r="P55" s="33"/>
      <c r="Q55" s="33"/>
    </row>
    <row r="56" spans="1:17" ht="36" x14ac:dyDescent="0.2">
      <c r="A56" s="23">
        <v>24</v>
      </c>
      <c r="B56" s="29" t="s">
        <v>137</v>
      </c>
      <c r="C56" s="139" t="s">
        <v>136</v>
      </c>
      <c r="D56" s="30" t="s">
        <v>128</v>
      </c>
      <c r="E56" s="141">
        <v>3.38</v>
      </c>
      <c r="F56" s="32">
        <v>176628.79</v>
      </c>
      <c r="G56" s="32">
        <v>1693.14</v>
      </c>
      <c r="H56" s="32">
        <v>502.05</v>
      </c>
      <c r="I56" s="32">
        <v>10.31</v>
      </c>
      <c r="J56" s="153">
        <v>597005</v>
      </c>
      <c r="K56" s="33">
        <v>5723</v>
      </c>
      <c r="L56" s="33">
        <v>1697</v>
      </c>
      <c r="M56" s="33">
        <v>35</v>
      </c>
      <c r="N56" s="33">
        <v>137.43</v>
      </c>
      <c r="O56" s="33">
        <v>464.51</v>
      </c>
      <c r="P56" s="33">
        <v>0.66</v>
      </c>
      <c r="Q56" s="33">
        <v>2.23</v>
      </c>
    </row>
    <row r="57" spans="1:17" ht="36" x14ac:dyDescent="0.2">
      <c r="A57" s="23">
        <v>25</v>
      </c>
      <c r="B57" s="29" t="s">
        <v>133</v>
      </c>
      <c r="C57" s="139" t="s">
        <v>135</v>
      </c>
      <c r="D57" s="30" t="s">
        <v>131</v>
      </c>
      <c r="E57" s="141">
        <v>85</v>
      </c>
      <c r="F57" s="32">
        <v>1436.62</v>
      </c>
      <c r="G57" s="33"/>
      <c r="H57" s="33"/>
      <c r="I57" s="33"/>
      <c r="J57" s="153">
        <v>122113</v>
      </c>
      <c r="K57" s="33"/>
      <c r="L57" s="33"/>
      <c r="M57" s="33"/>
      <c r="N57" s="33"/>
      <c r="O57" s="33"/>
      <c r="P57" s="33"/>
      <c r="Q57" s="33"/>
    </row>
    <row r="58" spans="1:17" ht="36" x14ac:dyDescent="0.2">
      <c r="A58" s="23">
        <v>26</v>
      </c>
      <c r="B58" s="29" t="s">
        <v>133</v>
      </c>
      <c r="C58" s="139" t="s">
        <v>134</v>
      </c>
      <c r="D58" s="30" t="s">
        <v>131</v>
      </c>
      <c r="E58" s="141">
        <v>7</v>
      </c>
      <c r="F58" s="32">
        <v>3996.35</v>
      </c>
      <c r="G58" s="33"/>
      <c r="H58" s="33"/>
      <c r="I58" s="33"/>
      <c r="J58" s="153">
        <v>27974</v>
      </c>
      <c r="K58" s="33"/>
      <c r="L58" s="33"/>
      <c r="M58" s="33"/>
      <c r="N58" s="33"/>
      <c r="O58" s="33"/>
      <c r="P58" s="33"/>
      <c r="Q58" s="33"/>
    </row>
    <row r="59" spans="1:17" ht="36" x14ac:dyDescent="0.2">
      <c r="A59" s="23">
        <v>27</v>
      </c>
      <c r="B59" s="29" t="s">
        <v>133</v>
      </c>
      <c r="C59" s="139" t="s">
        <v>132</v>
      </c>
      <c r="D59" s="30" t="s">
        <v>131</v>
      </c>
      <c r="E59" s="141">
        <v>4</v>
      </c>
      <c r="F59" s="32">
        <v>738.95</v>
      </c>
      <c r="G59" s="33"/>
      <c r="H59" s="33"/>
      <c r="I59" s="33"/>
      <c r="J59" s="153">
        <v>2956</v>
      </c>
      <c r="K59" s="33"/>
      <c r="L59" s="33"/>
      <c r="M59" s="33"/>
      <c r="N59" s="33"/>
      <c r="O59" s="33"/>
      <c r="P59" s="33"/>
      <c r="Q59" s="33"/>
    </row>
    <row r="60" spans="1:17" ht="72" x14ac:dyDescent="0.2">
      <c r="A60" s="23">
        <v>28</v>
      </c>
      <c r="B60" s="29" t="s">
        <v>130</v>
      </c>
      <c r="C60" s="139" t="s">
        <v>129</v>
      </c>
      <c r="D60" s="30" t="s">
        <v>128</v>
      </c>
      <c r="E60" s="31">
        <v>0.11</v>
      </c>
      <c r="F60" s="32">
        <v>177508.22</v>
      </c>
      <c r="G60" s="32">
        <v>1837.65</v>
      </c>
      <c r="H60" s="32">
        <v>534.04</v>
      </c>
      <c r="I60" s="32">
        <v>10.31</v>
      </c>
      <c r="J60" s="153">
        <v>19526</v>
      </c>
      <c r="K60" s="33">
        <v>202</v>
      </c>
      <c r="L60" s="33">
        <v>59</v>
      </c>
      <c r="M60" s="33">
        <v>1</v>
      </c>
      <c r="N60" s="33">
        <v>149.16</v>
      </c>
      <c r="O60" s="33">
        <v>16.41</v>
      </c>
      <c r="P60" s="33">
        <v>0.66</v>
      </c>
      <c r="Q60" s="33">
        <v>7.0000000000000007E-2</v>
      </c>
    </row>
    <row r="61" spans="1:17" ht="24" x14ac:dyDescent="0.2">
      <c r="A61" s="23">
        <v>29</v>
      </c>
      <c r="B61" s="29" t="s">
        <v>127</v>
      </c>
      <c r="C61" s="139" t="s">
        <v>126</v>
      </c>
      <c r="D61" s="30" t="s">
        <v>21</v>
      </c>
      <c r="E61" s="141">
        <v>8.6E-3</v>
      </c>
      <c r="F61" s="32">
        <v>4341.3500000000004</v>
      </c>
      <c r="G61" s="33"/>
      <c r="H61" s="33"/>
      <c r="I61" s="33"/>
      <c r="J61" s="153">
        <v>37</v>
      </c>
      <c r="K61" s="33"/>
      <c r="L61" s="33"/>
      <c r="M61" s="33"/>
      <c r="N61" s="33"/>
      <c r="O61" s="33"/>
      <c r="P61" s="33"/>
      <c r="Q61" s="33"/>
    </row>
    <row r="62" spans="1:17" ht="24" x14ac:dyDescent="0.2">
      <c r="A62" s="23">
        <v>30</v>
      </c>
      <c r="B62" s="29" t="s">
        <v>125</v>
      </c>
      <c r="C62" s="139" t="s">
        <v>124</v>
      </c>
      <c r="D62" s="30" t="s">
        <v>123</v>
      </c>
      <c r="E62" s="141">
        <v>1.34</v>
      </c>
      <c r="F62" s="32">
        <v>32.67</v>
      </c>
      <c r="G62" s="33"/>
      <c r="H62" s="33"/>
      <c r="I62" s="33"/>
      <c r="J62" s="153">
        <v>44</v>
      </c>
      <c r="K62" s="33"/>
      <c r="L62" s="33"/>
      <c r="M62" s="33"/>
      <c r="N62" s="33"/>
      <c r="O62" s="33"/>
      <c r="P62" s="33"/>
      <c r="Q62" s="33"/>
    </row>
    <row r="63" spans="1:17" ht="36" x14ac:dyDescent="0.2">
      <c r="A63" s="23">
        <v>31</v>
      </c>
      <c r="B63" s="29" t="s">
        <v>122</v>
      </c>
      <c r="C63" s="139" t="s">
        <v>121</v>
      </c>
      <c r="D63" s="30" t="s">
        <v>22</v>
      </c>
      <c r="E63" s="31">
        <v>3.03</v>
      </c>
      <c r="F63" s="32">
        <v>3790.25</v>
      </c>
      <c r="G63" s="32">
        <v>992.43</v>
      </c>
      <c r="H63" s="32">
        <v>1.49</v>
      </c>
      <c r="I63" s="32">
        <v>0.16</v>
      </c>
      <c r="J63" s="153">
        <v>11484</v>
      </c>
      <c r="K63" s="33">
        <v>3007</v>
      </c>
      <c r="L63" s="33">
        <v>5</v>
      </c>
      <c r="M63" s="33"/>
      <c r="N63" s="33">
        <v>71.040000000000006</v>
      </c>
      <c r="O63" s="33">
        <v>215.25</v>
      </c>
      <c r="P63" s="33">
        <v>0.01</v>
      </c>
      <c r="Q63" s="33">
        <v>0.03</v>
      </c>
    </row>
    <row r="64" spans="1:17" ht="36" x14ac:dyDescent="0.2">
      <c r="A64" s="23">
        <v>32</v>
      </c>
      <c r="B64" s="29" t="s">
        <v>120</v>
      </c>
      <c r="C64" s="139" t="s">
        <v>119</v>
      </c>
      <c r="D64" s="30" t="s">
        <v>22</v>
      </c>
      <c r="E64" s="31">
        <v>0.3</v>
      </c>
      <c r="F64" s="32">
        <v>15322.3</v>
      </c>
      <c r="G64" s="32">
        <v>1354.13</v>
      </c>
      <c r="H64" s="32">
        <v>58.83</v>
      </c>
      <c r="I64" s="32">
        <v>3.64</v>
      </c>
      <c r="J64" s="153">
        <v>4597</v>
      </c>
      <c r="K64" s="33">
        <v>406</v>
      </c>
      <c r="L64" s="33">
        <v>18</v>
      </c>
      <c r="M64" s="33">
        <v>1</v>
      </c>
      <c r="N64" s="33">
        <v>112.75</v>
      </c>
      <c r="O64" s="33">
        <v>33.83</v>
      </c>
      <c r="P64" s="33">
        <v>0.2</v>
      </c>
      <c r="Q64" s="33">
        <v>0.06</v>
      </c>
    </row>
    <row r="65" spans="1:17" ht="48" x14ac:dyDescent="0.2">
      <c r="A65" s="23">
        <v>33</v>
      </c>
      <c r="B65" s="29" t="s">
        <v>118</v>
      </c>
      <c r="C65" s="139" t="s">
        <v>117</v>
      </c>
      <c r="D65" s="30" t="s">
        <v>116</v>
      </c>
      <c r="E65" s="141">
        <v>12.24</v>
      </c>
      <c r="F65" s="32">
        <v>1075.4100000000001</v>
      </c>
      <c r="G65" s="32">
        <v>529.4</v>
      </c>
      <c r="H65" s="32">
        <v>7.64</v>
      </c>
      <c r="I65" s="33"/>
      <c r="J65" s="153">
        <v>13163</v>
      </c>
      <c r="K65" s="33">
        <v>6480</v>
      </c>
      <c r="L65" s="33">
        <v>94</v>
      </c>
      <c r="M65" s="33"/>
      <c r="N65" s="33">
        <v>43.5</v>
      </c>
      <c r="O65" s="33">
        <v>532.44000000000005</v>
      </c>
      <c r="P65" s="33"/>
      <c r="Q65" s="33"/>
    </row>
    <row r="66" spans="1:17" ht="24" x14ac:dyDescent="0.2">
      <c r="A66" s="23">
        <v>34</v>
      </c>
      <c r="B66" s="29" t="s">
        <v>115</v>
      </c>
      <c r="C66" s="139" t="s">
        <v>114</v>
      </c>
      <c r="D66" s="30" t="s">
        <v>22</v>
      </c>
      <c r="E66" s="141">
        <v>4.09</v>
      </c>
      <c r="F66" s="32">
        <v>7137.98</v>
      </c>
      <c r="G66" s="32">
        <v>1681.55</v>
      </c>
      <c r="H66" s="32">
        <v>63.15</v>
      </c>
      <c r="I66" s="32">
        <v>22.49</v>
      </c>
      <c r="J66" s="153">
        <v>29194</v>
      </c>
      <c r="K66" s="33">
        <v>6878</v>
      </c>
      <c r="L66" s="33">
        <v>258</v>
      </c>
      <c r="M66" s="33">
        <v>92</v>
      </c>
      <c r="N66" s="33">
        <v>129.94999999999999</v>
      </c>
      <c r="O66" s="33">
        <v>531.5</v>
      </c>
      <c r="P66" s="33">
        <v>1.44</v>
      </c>
      <c r="Q66" s="33">
        <v>5.89</v>
      </c>
    </row>
    <row r="67" spans="1:17" ht="24" x14ac:dyDescent="0.2">
      <c r="A67" s="23">
        <v>35</v>
      </c>
      <c r="B67" s="29" t="s">
        <v>113</v>
      </c>
      <c r="C67" s="139" t="s">
        <v>112</v>
      </c>
      <c r="D67" s="30" t="s">
        <v>22</v>
      </c>
      <c r="E67" s="141">
        <v>5.0599999999999996</v>
      </c>
      <c r="F67" s="32">
        <v>90.44</v>
      </c>
      <c r="G67" s="32">
        <v>88.75</v>
      </c>
      <c r="H67" s="32">
        <v>1.49</v>
      </c>
      <c r="I67" s="32">
        <v>0.16</v>
      </c>
      <c r="J67" s="153">
        <v>458</v>
      </c>
      <c r="K67" s="33">
        <v>449</v>
      </c>
      <c r="L67" s="33">
        <v>8</v>
      </c>
      <c r="M67" s="33">
        <v>1</v>
      </c>
      <c r="N67" s="33">
        <v>6.55</v>
      </c>
      <c r="O67" s="33">
        <v>33.14</v>
      </c>
      <c r="P67" s="33">
        <v>0.01</v>
      </c>
      <c r="Q67" s="33">
        <v>0.05</v>
      </c>
    </row>
    <row r="68" spans="1:17" ht="24" x14ac:dyDescent="0.2">
      <c r="A68" s="23">
        <v>36</v>
      </c>
      <c r="B68" s="29" t="s">
        <v>111</v>
      </c>
      <c r="C68" s="139" t="s">
        <v>110</v>
      </c>
      <c r="D68" s="30" t="s">
        <v>21</v>
      </c>
      <c r="E68" s="141">
        <v>7.6000000000000004E-4</v>
      </c>
      <c r="F68" s="32">
        <v>64925</v>
      </c>
      <c r="G68" s="33"/>
      <c r="H68" s="33"/>
      <c r="I68" s="33"/>
      <c r="J68" s="153">
        <v>49</v>
      </c>
      <c r="K68" s="33"/>
      <c r="L68" s="33"/>
      <c r="M68" s="33"/>
      <c r="N68" s="33"/>
      <c r="O68" s="33"/>
      <c r="P68" s="33"/>
      <c r="Q68" s="33"/>
    </row>
    <row r="69" spans="1:17" ht="24" x14ac:dyDescent="0.2">
      <c r="A69" s="23">
        <v>37</v>
      </c>
      <c r="B69" s="29" t="s">
        <v>109</v>
      </c>
      <c r="C69" s="139" t="s">
        <v>108</v>
      </c>
      <c r="D69" s="30" t="s">
        <v>22</v>
      </c>
      <c r="E69" s="141">
        <v>5.0599999999999996</v>
      </c>
      <c r="F69" s="32">
        <v>167.87</v>
      </c>
      <c r="G69" s="32">
        <v>122.56</v>
      </c>
      <c r="H69" s="32">
        <v>5.84</v>
      </c>
      <c r="I69" s="33"/>
      <c r="J69" s="153">
        <v>849</v>
      </c>
      <c r="K69" s="33">
        <v>620</v>
      </c>
      <c r="L69" s="33">
        <v>30</v>
      </c>
      <c r="M69" s="33"/>
      <c r="N69" s="33">
        <v>9.59</v>
      </c>
      <c r="O69" s="33">
        <v>48.53</v>
      </c>
      <c r="P69" s="33"/>
      <c r="Q69" s="33"/>
    </row>
    <row r="70" spans="1:17" ht="33.75" outlineLevel="1" x14ac:dyDescent="0.2">
      <c r="A70" s="144" t="s">
        <v>107</v>
      </c>
      <c r="B70" s="146" t="s">
        <v>106</v>
      </c>
      <c r="C70" s="145" t="s">
        <v>105</v>
      </c>
      <c r="D70" s="144" t="s">
        <v>21</v>
      </c>
      <c r="E70" s="143" t="s">
        <v>104</v>
      </c>
      <c r="F70" s="142">
        <v>16574</v>
      </c>
      <c r="G70" s="33"/>
      <c r="H70" s="33"/>
      <c r="I70" s="33"/>
      <c r="J70" s="154">
        <v>3187.18</v>
      </c>
      <c r="K70" s="33"/>
      <c r="L70" s="33"/>
      <c r="M70" s="33"/>
      <c r="N70" s="33"/>
      <c r="O70" s="33"/>
      <c r="P70" s="33"/>
      <c r="Q70" s="33"/>
    </row>
    <row r="71" spans="1:17" ht="24" x14ac:dyDescent="0.2">
      <c r="A71" s="23">
        <v>38</v>
      </c>
      <c r="B71" s="29" t="s">
        <v>103</v>
      </c>
      <c r="C71" s="139" t="s">
        <v>102</v>
      </c>
      <c r="D71" s="30" t="s">
        <v>21</v>
      </c>
      <c r="E71" s="141">
        <v>0.19</v>
      </c>
      <c r="F71" s="32">
        <v>29108.59</v>
      </c>
      <c r="G71" s="33"/>
      <c r="H71" s="33"/>
      <c r="I71" s="33"/>
      <c r="J71" s="153">
        <v>5531</v>
      </c>
      <c r="K71" s="33"/>
      <c r="L71" s="33"/>
      <c r="M71" s="33"/>
      <c r="N71" s="33"/>
      <c r="O71" s="33"/>
      <c r="P71" s="33"/>
      <c r="Q71" s="33"/>
    </row>
    <row r="72" spans="1:17" x14ac:dyDescent="0.2">
      <c r="A72" s="162" t="s">
        <v>23</v>
      </c>
      <c r="B72" s="161"/>
      <c r="C72" s="161"/>
      <c r="D72" s="161"/>
      <c r="E72" s="161"/>
      <c r="F72" s="161"/>
      <c r="G72" s="161"/>
      <c r="H72" s="161"/>
      <c r="I72" s="161"/>
      <c r="J72" s="155">
        <v>1125888</v>
      </c>
      <c r="K72" s="32">
        <v>72268</v>
      </c>
      <c r="L72" s="32">
        <v>49335</v>
      </c>
      <c r="M72" s="32">
        <v>5395</v>
      </c>
      <c r="N72" s="33"/>
      <c r="O72" s="32">
        <v>5518.24</v>
      </c>
      <c r="P72" s="33"/>
      <c r="Q72" s="32">
        <v>325.36</v>
      </c>
    </row>
    <row r="73" spans="1:17" x14ac:dyDescent="0.2">
      <c r="A73" s="162" t="s">
        <v>24</v>
      </c>
      <c r="B73" s="161"/>
      <c r="C73" s="161"/>
      <c r="D73" s="161"/>
      <c r="E73" s="161"/>
      <c r="F73" s="161"/>
      <c r="G73" s="161"/>
      <c r="H73" s="161"/>
      <c r="I73" s="161"/>
      <c r="J73" s="155">
        <v>1157903</v>
      </c>
      <c r="K73" s="32">
        <v>91089</v>
      </c>
      <c r="L73" s="32">
        <v>62529</v>
      </c>
      <c r="M73" s="32">
        <v>6625</v>
      </c>
      <c r="N73" s="33"/>
      <c r="O73" s="32">
        <v>6725.27</v>
      </c>
      <c r="P73" s="33"/>
      <c r="Q73" s="32">
        <v>377.18</v>
      </c>
    </row>
    <row r="74" spans="1:17" x14ac:dyDescent="0.2">
      <c r="A74" s="162" t="s">
        <v>25</v>
      </c>
      <c r="B74" s="161"/>
      <c r="C74" s="161"/>
      <c r="D74" s="161"/>
      <c r="E74" s="161"/>
      <c r="F74" s="161"/>
      <c r="G74" s="161"/>
      <c r="H74" s="161"/>
      <c r="I74" s="161"/>
      <c r="J74" s="153"/>
      <c r="K74" s="33"/>
      <c r="L74" s="33"/>
      <c r="M74" s="33"/>
      <c r="N74" s="33"/>
      <c r="O74" s="33"/>
      <c r="P74" s="33"/>
      <c r="Q74" s="33"/>
    </row>
    <row r="75" spans="1:17" ht="15" customHeight="1" x14ac:dyDescent="0.2">
      <c r="A75" s="162" t="s">
        <v>101</v>
      </c>
      <c r="B75" s="161"/>
      <c r="C75" s="161"/>
      <c r="D75" s="161"/>
      <c r="E75" s="161"/>
      <c r="F75" s="161"/>
      <c r="G75" s="161"/>
      <c r="H75" s="161"/>
      <c r="I75" s="161"/>
      <c r="J75" s="155">
        <v>3338</v>
      </c>
      <c r="K75" s="32">
        <v>3107</v>
      </c>
      <c r="L75" s="32">
        <v>232</v>
      </c>
      <c r="M75" s="32">
        <v>232</v>
      </c>
      <c r="N75" s="33"/>
      <c r="O75" s="33"/>
      <c r="P75" s="33"/>
      <c r="Q75" s="33"/>
    </row>
    <row r="76" spans="1:17" ht="29.45" customHeight="1" x14ac:dyDescent="0.2">
      <c r="A76" s="162" t="s">
        <v>100</v>
      </c>
      <c r="B76" s="161"/>
      <c r="C76" s="161"/>
      <c r="D76" s="161"/>
      <c r="E76" s="161"/>
      <c r="F76" s="161"/>
      <c r="G76" s="161"/>
      <c r="H76" s="161"/>
      <c r="I76" s="161"/>
      <c r="J76" s="155">
        <v>12684</v>
      </c>
      <c r="K76" s="32">
        <v>6204</v>
      </c>
      <c r="L76" s="32">
        <v>6479</v>
      </c>
      <c r="M76" s="32">
        <v>498</v>
      </c>
      <c r="N76" s="33"/>
      <c r="O76" s="32">
        <v>476.4615</v>
      </c>
      <c r="P76" s="33"/>
      <c r="Q76" s="32">
        <v>25.9</v>
      </c>
    </row>
    <row r="77" spans="1:17" ht="24.6" customHeight="1" x14ac:dyDescent="0.2">
      <c r="A77" s="162" t="s">
        <v>99</v>
      </c>
      <c r="B77" s="161"/>
      <c r="C77" s="161"/>
      <c r="D77" s="161"/>
      <c r="E77" s="161"/>
      <c r="F77" s="161"/>
      <c r="G77" s="161"/>
      <c r="H77" s="161"/>
      <c r="I77" s="161"/>
      <c r="J77" s="155">
        <v>15993</v>
      </c>
      <c r="K77" s="32">
        <v>9512</v>
      </c>
      <c r="L77" s="32">
        <v>6479</v>
      </c>
      <c r="M77" s="32">
        <v>499</v>
      </c>
      <c r="N77" s="33"/>
      <c r="O77" s="32">
        <v>730.572</v>
      </c>
      <c r="P77" s="33"/>
      <c r="Q77" s="32">
        <v>25.902000000000001</v>
      </c>
    </row>
    <row r="78" spans="1:17" x14ac:dyDescent="0.2">
      <c r="A78" s="162" t="s">
        <v>26</v>
      </c>
      <c r="B78" s="161"/>
      <c r="C78" s="161"/>
      <c r="D78" s="161"/>
      <c r="E78" s="161"/>
      <c r="F78" s="161"/>
      <c r="G78" s="161"/>
      <c r="H78" s="161"/>
      <c r="I78" s="161"/>
      <c r="J78" s="155">
        <v>103031</v>
      </c>
      <c r="K78" s="33"/>
      <c r="L78" s="33"/>
      <c r="M78" s="33"/>
      <c r="N78" s="33"/>
      <c r="O78" s="33"/>
      <c r="P78" s="33"/>
      <c r="Q78" s="33"/>
    </row>
    <row r="79" spans="1:17" x14ac:dyDescent="0.2">
      <c r="A79" s="162" t="s">
        <v>25</v>
      </c>
      <c r="B79" s="161"/>
      <c r="C79" s="161"/>
      <c r="D79" s="161"/>
      <c r="E79" s="161"/>
      <c r="F79" s="161"/>
      <c r="G79" s="161"/>
      <c r="H79" s="161"/>
      <c r="I79" s="161"/>
      <c r="J79" s="153"/>
      <c r="K79" s="33"/>
      <c r="L79" s="33"/>
      <c r="M79" s="33"/>
      <c r="N79" s="33"/>
      <c r="O79" s="33"/>
      <c r="P79" s="33"/>
      <c r="Q79" s="33"/>
    </row>
    <row r="80" spans="1:17" x14ac:dyDescent="0.2">
      <c r="A80" s="162" t="s">
        <v>98</v>
      </c>
      <c r="B80" s="161"/>
      <c r="C80" s="161"/>
      <c r="D80" s="161"/>
      <c r="E80" s="161"/>
      <c r="F80" s="161"/>
      <c r="G80" s="161"/>
      <c r="H80" s="161"/>
      <c r="I80" s="161"/>
      <c r="J80" s="155">
        <v>17</v>
      </c>
      <c r="K80" s="33"/>
      <c r="L80" s="33"/>
      <c r="M80" s="33"/>
      <c r="N80" s="33"/>
      <c r="O80" s="33"/>
      <c r="P80" s="33"/>
      <c r="Q80" s="33"/>
    </row>
    <row r="81" spans="1:17" x14ac:dyDescent="0.2">
      <c r="A81" s="162" t="s">
        <v>97</v>
      </c>
      <c r="B81" s="161"/>
      <c r="C81" s="161"/>
      <c r="D81" s="161"/>
      <c r="E81" s="161"/>
      <c r="F81" s="161"/>
      <c r="G81" s="161"/>
      <c r="H81" s="161"/>
      <c r="I81" s="161"/>
      <c r="J81" s="155">
        <v>34515</v>
      </c>
      <c r="K81" s="33"/>
      <c r="L81" s="33"/>
      <c r="M81" s="33"/>
      <c r="N81" s="33"/>
      <c r="O81" s="33"/>
      <c r="P81" s="33"/>
      <c r="Q81" s="33"/>
    </row>
    <row r="82" spans="1:17" x14ac:dyDescent="0.2">
      <c r="A82" s="162" t="s">
        <v>96</v>
      </c>
      <c r="B82" s="161"/>
      <c r="C82" s="161"/>
      <c r="D82" s="161"/>
      <c r="E82" s="161"/>
      <c r="F82" s="161"/>
      <c r="G82" s="161"/>
      <c r="H82" s="161"/>
      <c r="I82" s="161"/>
      <c r="J82" s="155">
        <v>177</v>
      </c>
      <c r="K82" s="33"/>
      <c r="L82" s="33"/>
      <c r="M82" s="33"/>
      <c r="N82" s="33"/>
      <c r="O82" s="33"/>
      <c r="P82" s="33"/>
      <c r="Q82" s="33"/>
    </row>
    <row r="83" spans="1:17" x14ac:dyDescent="0.2">
      <c r="A83" s="162" t="s">
        <v>95</v>
      </c>
      <c r="B83" s="161"/>
      <c r="C83" s="161"/>
      <c r="D83" s="161"/>
      <c r="E83" s="161"/>
      <c r="F83" s="161"/>
      <c r="G83" s="161"/>
      <c r="H83" s="161"/>
      <c r="I83" s="161"/>
      <c r="J83" s="155">
        <v>16708</v>
      </c>
      <c r="K83" s="33"/>
      <c r="L83" s="33"/>
      <c r="M83" s="33"/>
      <c r="N83" s="33"/>
      <c r="O83" s="33"/>
      <c r="P83" s="33"/>
      <c r="Q83" s="33"/>
    </row>
    <row r="84" spans="1:17" x14ac:dyDescent="0.2">
      <c r="A84" s="162" t="s">
        <v>94</v>
      </c>
      <c r="B84" s="161"/>
      <c r="C84" s="161"/>
      <c r="D84" s="161"/>
      <c r="E84" s="161"/>
      <c r="F84" s="161"/>
      <c r="G84" s="161"/>
      <c r="H84" s="161"/>
      <c r="I84" s="161"/>
      <c r="J84" s="155">
        <v>7517</v>
      </c>
      <c r="K84" s="33"/>
      <c r="L84" s="33"/>
      <c r="M84" s="33"/>
      <c r="N84" s="33"/>
      <c r="O84" s="33"/>
      <c r="P84" s="33"/>
      <c r="Q84" s="33"/>
    </row>
    <row r="85" spans="1:17" x14ac:dyDescent="0.2">
      <c r="A85" s="162" t="s">
        <v>93</v>
      </c>
      <c r="B85" s="161"/>
      <c r="C85" s="161"/>
      <c r="D85" s="161"/>
      <c r="E85" s="161"/>
      <c r="F85" s="161"/>
      <c r="G85" s="161"/>
      <c r="H85" s="161"/>
      <c r="I85" s="161"/>
      <c r="J85" s="155">
        <v>10131</v>
      </c>
      <c r="K85" s="33"/>
      <c r="L85" s="33"/>
      <c r="M85" s="33"/>
      <c r="N85" s="33"/>
      <c r="O85" s="33"/>
      <c r="P85" s="33"/>
      <c r="Q85" s="33"/>
    </row>
    <row r="86" spans="1:17" x14ac:dyDescent="0.2">
      <c r="A86" s="162" t="s">
        <v>92</v>
      </c>
      <c r="B86" s="161"/>
      <c r="C86" s="161"/>
      <c r="D86" s="161"/>
      <c r="E86" s="161"/>
      <c r="F86" s="161"/>
      <c r="G86" s="161"/>
      <c r="H86" s="161"/>
      <c r="I86" s="161"/>
      <c r="J86" s="155">
        <v>701</v>
      </c>
      <c r="K86" s="33"/>
      <c r="L86" s="33"/>
      <c r="M86" s="33"/>
      <c r="N86" s="33"/>
      <c r="O86" s="33"/>
      <c r="P86" s="33"/>
      <c r="Q86" s="33"/>
    </row>
    <row r="87" spans="1:17" x14ac:dyDescent="0.2">
      <c r="A87" s="162" t="s">
        <v>91</v>
      </c>
      <c r="B87" s="161"/>
      <c r="C87" s="161"/>
      <c r="D87" s="161"/>
      <c r="E87" s="161"/>
      <c r="F87" s="161"/>
      <c r="G87" s="161"/>
      <c r="H87" s="161"/>
      <c r="I87" s="161"/>
      <c r="J87" s="155">
        <v>32946</v>
      </c>
      <c r="K87" s="33"/>
      <c r="L87" s="33"/>
      <c r="M87" s="33"/>
      <c r="N87" s="33"/>
      <c r="O87" s="33"/>
      <c r="P87" s="33"/>
      <c r="Q87" s="33"/>
    </row>
    <row r="88" spans="1:17" x14ac:dyDescent="0.2">
      <c r="A88" s="162" t="s">
        <v>90</v>
      </c>
      <c r="B88" s="161"/>
      <c r="C88" s="161"/>
      <c r="D88" s="161"/>
      <c r="E88" s="161"/>
      <c r="F88" s="161"/>
      <c r="G88" s="161"/>
      <c r="H88" s="161"/>
      <c r="I88" s="161"/>
      <c r="J88" s="155">
        <v>319</v>
      </c>
      <c r="K88" s="33"/>
      <c r="L88" s="33"/>
      <c r="M88" s="33"/>
      <c r="N88" s="33"/>
      <c r="O88" s="33"/>
      <c r="P88" s="33"/>
      <c r="Q88" s="33"/>
    </row>
    <row r="89" spans="1:17" x14ac:dyDescent="0.2">
      <c r="A89" s="162" t="s">
        <v>27</v>
      </c>
      <c r="B89" s="161"/>
      <c r="C89" s="161"/>
      <c r="D89" s="161"/>
      <c r="E89" s="161"/>
      <c r="F89" s="161"/>
      <c r="G89" s="161"/>
      <c r="H89" s="161"/>
      <c r="I89" s="161"/>
      <c r="J89" s="155">
        <v>62790</v>
      </c>
      <c r="K89" s="33"/>
      <c r="L89" s="33"/>
      <c r="M89" s="33"/>
      <c r="N89" s="33"/>
      <c r="O89" s="33"/>
      <c r="P89" s="33"/>
      <c r="Q89" s="33"/>
    </row>
    <row r="90" spans="1:17" x14ac:dyDescent="0.2">
      <c r="A90" s="162" t="s">
        <v>25</v>
      </c>
      <c r="B90" s="161"/>
      <c r="C90" s="161"/>
      <c r="D90" s="161"/>
      <c r="E90" s="161"/>
      <c r="F90" s="161"/>
      <c r="G90" s="161"/>
      <c r="H90" s="161"/>
      <c r="I90" s="161"/>
      <c r="J90" s="153"/>
      <c r="K90" s="33"/>
      <c r="L90" s="33"/>
      <c r="M90" s="33"/>
      <c r="N90" s="33"/>
      <c r="O90" s="33"/>
      <c r="P90" s="33"/>
      <c r="Q90" s="33"/>
    </row>
    <row r="91" spans="1:17" x14ac:dyDescent="0.2">
      <c r="A91" s="162" t="s">
        <v>89</v>
      </c>
      <c r="B91" s="161"/>
      <c r="C91" s="161"/>
      <c r="D91" s="161"/>
      <c r="E91" s="161"/>
      <c r="F91" s="161"/>
      <c r="G91" s="161"/>
      <c r="H91" s="161"/>
      <c r="I91" s="161"/>
      <c r="J91" s="155">
        <v>11</v>
      </c>
      <c r="K91" s="33"/>
      <c r="L91" s="33"/>
      <c r="M91" s="33"/>
      <c r="N91" s="33"/>
      <c r="O91" s="33"/>
      <c r="P91" s="33"/>
      <c r="Q91" s="33"/>
    </row>
    <row r="92" spans="1:17" x14ac:dyDescent="0.2">
      <c r="A92" s="162" t="s">
        <v>88</v>
      </c>
      <c r="B92" s="161"/>
      <c r="C92" s="161"/>
      <c r="D92" s="161"/>
      <c r="E92" s="161"/>
      <c r="F92" s="161"/>
      <c r="G92" s="161"/>
      <c r="H92" s="161"/>
      <c r="I92" s="161"/>
      <c r="J92" s="155">
        <v>7439</v>
      </c>
      <c r="K92" s="33"/>
      <c r="L92" s="33"/>
      <c r="M92" s="33"/>
      <c r="N92" s="33"/>
      <c r="O92" s="33"/>
      <c r="P92" s="33"/>
      <c r="Q92" s="33"/>
    </row>
    <row r="93" spans="1:17" x14ac:dyDescent="0.2">
      <c r="A93" s="162" t="s">
        <v>87</v>
      </c>
      <c r="B93" s="161"/>
      <c r="C93" s="161"/>
      <c r="D93" s="161"/>
      <c r="E93" s="161"/>
      <c r="F93" s="161"/>
      <c r="G93" s="161"/>
      <c r="H93" s="161"/>
      <c r="I93" s="161"/>
      <c r="J93" s="155">
        <v>106</v>
      </c>
      <c r="K93" s="33"/>
      <c r="L93" s="33"/>
      <c r="M93" s="33"/>
      <c r="N93" s="33"/>
      <c r="O93" s="33"/>
      <c r="P93" s="33"/>
      <c r="Q93" s="33"/>
    </row>
    <row r="94" spans="1:17" x14ac:dyDescent="0.2">
      <c r="A94" s="162" t="s">
        <v>86</v>
      </c>
      <c r="B94" s="161"/>
      <c r="C94" s="161"/>
      <c r="D94" s="161"/>
      <c r="E94" s="161"/>
      <c r="F94" s="161"/>
      <c r="G94" s="161"/>
      <c r="H94" s="161"/>
      <c r="I94" s="161"/>
      <c r="J94" s="155">
        <v>4598</v>
      </c>
      <c r="K94" s="33"/>
      <c r="L94" s="33"/>
      <c r="M94" s="33"/>
      <c r="N94" s="33"/>
      <c r="O94" s="33"/>
      <c r="P94" s="33"/>
      <c r="Q94" s="33"/>
    </row>
    <row r="95" spans="1:17" x14ac:dyDescent="0.2">
      <c r="A95" s="162" t="s">
        <v>85</v>
      </c>
      <c r="B95" s="161"/>
      <c r="C95" s="161"/>
      <c r="D95" s="161"/>
      <c r="E95" s="161"/>
      <c r="F95" s="161"/>
      <c r="G95" s="161"/>
      <c r="H95" s="161"/>
      <c r="I95" s="161"/>
      <c r="J95" s="155">
        <v>323</v>
      </c>
      <c r="K95" s="33"/>
      <c r="L95" s="33"/>
      <c r="M95" s="33"/>
      <c r="N95" s="33"/>
      <c r="O95" s="33"/>
      <c r="P95" s="33"/>
      <c r="Q95" s="33"/>
    </row>
    <row r="96" spans="1:17" x14ac:dyDescent="0.2">
      <c r="A96" s="162" t="s">
        <v>84</v>
      </c>
      <c r="B96" s="161"/>
      <c r="C96" s="161"/>
      <c r="D96" s="161"/>
      <c r="E96" s="161"/>
      <c r="F96" s="161"/>
      <c r="G96" s="161"/>
      <c r="H96" s="161"/>
      <c r="I96" s="161"/>
      <c r="J96" s="155">
        <v>4073</v>
      </c>
      <c r="K96" s="33"/>
      <c r="L96" s="33"/>
      <c r="M96" s="33"/>
      <c r="N96" s="33"/>
      <c r="O96" s="33"/>
      <c r="P96" s="33"/>
      <c r="Q96" s="33"/>
    </row>
    <row r="97" spans="1:17" x14ac:dyDescent="0.2">
      <c r="A97" s="162" t="s">
        <v>83</v>
      </c>
      <c r="B97" s="161"/>
      <c r="C97" s="161"/>
      <c r="D97" s="161"/>
      <c r="E97" s="161"/>
      <c r="F97" s="161"/>
      <c r="G97" s="161"/>
      <c r="H97" s="161"/>
      <c r="I97" s="161"/>
      <c r="J97" s="155">
        <v>18363</v>
      </c>
      <c r="K97" s="33"/>
      <c r="L97" s="33"/>
      <c r="M97" s="33"/>
      <c r="N97" s="33"/>
      <c r="O97" s="33"/>
      <c r="P97" s="33"/>
      <c r="Q97" s="33"/>
    </row>
    <row r="98" spans="1:17" x14ac:dyDescent="0.2">
      <c r="A98" s="162" t="s">
        <v>82</v>
      </c>
      <c r="B98" s="161"/>
      <c r="C98" s="161"/>
      <c r="D98" s="161"/>
      <c r="E98" s="161"/>
      <c r="F98" s="161"/>
      <c r="G98" s="161"/>
      <c r="H98" s="161"/>
      <c r="I98" s="161"/>
      <c r="J98" s="155">
        <v>27877</v>
      </c>
      <c r="K98" s="33"/>
      <c r="L98" s="33"/>
      <c r="M98" s="33"/>
      <c r="N98" s="33"/>
      <c r="O98" s="33"/>
      <c r="P98" s="33"/>
      <c r="Q98" s="33"/>
    </row>
    <row r="99" spans="1:17" x14ac:dyDescent="0.2">
      <c r="A99" s="170" t="s">
        <v>28</v>
      </c>
      <c r="B99" s="161"/>
      <c r="C99" s="161"/>
      <c r="D99" s="161"/>
      <c r="E99" s="161"/>
      <c r="F99" s="161"/>
      <c r="G99" s="161"/>
      <c r="H99" s="161"/>
      <c r="I99" s="161"/>
      <c r="J99" s="153"/>
      <c r="K99" s="33"/>
      <c r="L99" s="33"/>
      <c r="M99" s="33"/>
      <c r="N99" s="33"/>
      <c r="O99" s="33"/>
      <c r="P99" s="33"/>
      <c r="Q99" s="33"/>
    </row>
    <row r="100" spans="1:17" x14ac:dyDescent="0.2">
      <c r="A100" s="162" t="s">
        <v>29</v>
      </c>
      <c r="B100" s="161"/>
      <c r="C100" s="161"/>
      <c r="D100" s="161"/>
      <c r="E100" s="161"/>
      <c r="F100" s="161"/>
      <c r="G100" s="161"/>
      <c r="H100" s="161"/>
      <c r="I100" s="161"/>
      <c r="J100" s="155">
        <v>1323724</v>
      </c>
      <c r="K100" s="33"/>
      <c r="L100" s="33"/>
      <c r="M100" s="33"/>
      <c r="N100" s="33"/>
      <c r="O100" s="32">
        <v>6725.27</v>
      </c>
      <c r="P100" s="33"/>
      <c r="Q100" s="32">
        <v>377.18</v>
      </c>
    </row>
    <row r="101" spans="1:17" x14ac:dyDescent="0.2">
      <c r="A101" s="162" t="s">
        <v>30</v>
      </c>
      <c r="B101" s="161"/>
      <c r="C101" s="161"/>
      <c r="D101" s="161"/>
      <c r="E101" s="161"/>
      <c r="F101" s="161"/>
      <c r="G101" s="161"/>
      <c r="H101" s="161"/>
      <c r="I101" s="161"/>
      <c r="J101" s="153"/>
      <c r="K101" s="33"/>
      <c r="L101" s="33"/>
      <c r="M101" s="33"/>
      <c r="N101" s="33"/>
      <c r="O101" s="33"/>
      <c r="P101" s="33"/>
      <c r="Q101" s="33"/>
    </row>
    <row r="102" spans="1:17" x14ac:dyDescent="0.2">
      <c r="A102" s="162" t="s">
        <v>31</v>
      </c>
      <c r="B102" s="161"/>
      <c r="C102" s="161"/>
      <c r="D102" s="161"/>
      <c r="E102" s="161"/>
      <c r="F102" s="161"/>
      <c r="G102" s="161"/>
      <c r="H102" s="161"/>
      <c r="I102" s="161"/>
      <c r="J102" s="155">
        <v>1004285</v>
      </c>
      <c r="K102" s="33"/>
      <c r="L102" s="33"/>
      <c r="M102" s="33"/>
      <c r="N102" s="33"/>
      <c r="O102" s="33"/>
      <c r="P102" s="33"/>
      <c r="Q102" s="33"/>
    </row>
    <row r="103" spans="1:17" x14ac:dyDescent="0.2">
      <c r="A103" s="162" t="s">
        <v>32</v>
      </c>
      <c r="B103" s="161"/>
      <c r="C103" s="161"/>
      <c r="D103" s="161"/>
      <c r="E103" s="161"/>
      <c r="F103" s="161"/>
      <c r="G103" s="161"/>
      <c r="H103" s="161"/>
      <c r="I103" s="161"/>
      <c r="J103" s="155">
        <v>62529</v>
      </c>
      <c r="K103" s="33"/>
      <c r="L103" s="33"/>
      <c r="M103" s="33"/>
      <c r="N103" s="33"/>
      <c r="O103" s="33"/>
      <c r="P103" s="33"/>
      <c r="Q103" s="33"/>
    </row>
    <row r="104" spans="1:17" x14ac:dyDescent="0.2">
      <c r="A104" s="162" t="s">
        <v>33</v>
      </c>
      <c r="B104" s="161"/>
      <c r="C104" s="161"/>
      <c r="D104" s="161"/>
      <c r="E104" s="161"/>
      <c r="F104" s="161"/>
      <c r="G104" s="161"/>
      <c r="H104" s="161"/>
      <c r="I104" s="161"/>
      <c r="J104" s="155">
        <v>97714</v>
      </c>
      <c r="K104" s="33"/>
      <c r="L104" s="33"/>
      <c r="M104" s="33"/>
      <c r="N104" s="33"/>
      <c r="O104" s="33"/>
      <c r="P104" s="33"/>
      <c r="Q104" s="33"/>
    </row>
    <row r="105" spans="1:17" x14ac:dyDescent="0.2">
      <c r="A105" s="162" t="s">
        <v>34</v>
      </c>
      <c r="B105" s="161"/>
      <c r="C105" s="161"/>
      <c r="D105" s="161"/>
      <c r="E105" s="161"/>
      <c r="F105" s="161"/>
      <c r="G105" s="161"/>
      <c r="H105" s="161"/>
      <c r="I105" s="161"/>
      <c r="J105" s="155">
        <v>103031</v>
      </c>
      <c r="K105" s="33"/>
      <c r="L105" s="33"/>
      <c r="M105" s="33"/>
      <c r="N105" s="33"/>
      <c r="O105" s="33"/>
      <c r="P105" s="33"/>
      <c r="Q105" s="33"/>
    </row>
    <row r="106" spans="1:17" x14ac:dyDescent="0.2">
      <c r="A106" s="162" t="s">
        <v>35</v>
      </c>
      <c r="B106" s="161"/>
      <c r="C106" s="161"/>
      <c r="D106" s="161"/>
      <c r="E106" s="161"/>
      <c r="F106" s="161"/>
      <c r="G106" s="161"/>
      <c r="H106" s="161"/>
      <c r="I106" s="161"/>
      <c r="J106" s="155">
        <v>62790</v>
      </c>
      <c r="K106" s="33"/>
      <c r="L106" s="33"/>
      <c r="M106" s="33"/>
      <c r="N106" s="33"/>
      <c r="O106" s="33"/>
      <c r="P106" s="33"/>
      <c r="Q106" s="33"/>
    </row>
    <row r="107" spans="1:17" x14ac:dyDescent="0.2">
      <c r="A107" s="170" t="s">
        <v>36</v>
      </c>
      <c r="B107" s="161"/>
      <c r="C107" s="161"/>
      <c r="D107" s="161"/>
      <c r="E107" s="161"/>
      <c r="F107" s="161"/>
      <c r="G107" s="161"/>
      <c r="H107" s="161"/>
      <c r="I107" s="161"/>
      <c r="J107" s="156">
        <v>1323724</v>
      </c>
      <c r="K107" s="33"/>
      <c r="L107" s="33"/>
      <c r="M107" s="33"/>
      <c r="N107" s="33"/>
      <c r="O107" s="34">
        <v>6725.27</v>
      </c>
      <c r="P107" s="33"/>
      <c r="Q107" s="34">
        <v>377.18</v>
      </c>
    </row>
    <row r="108" spans="1:17" x14ac:dyDescent="0.2">
      <c r="A108" s="4"/>
      <c r="B108" s="9"/>
      <c r="C108" s="2"/>
      <c r="D108" s="54"/>
      <c r="E108" s="4"/>
      <c r="F108" s="5"/>
      <c r="G108" s="5"/>
      <c r="H108" s="5"/>
      <c r="I108" s="5"/>
      <c r="J108" s="149"/>
      <c r="K108" s="5"/>
      <c r="L108" s="5"/>
      <c r="M108" s="5"/>
      <c r="N108" s="5"/>
      <c r="O108" s="5"/>
      <c r="P108" s="5"/>
      <c r="Q108" s="5"/>
    </row>
    <row r="109" spans="1:17" x14ac:dyDescent="0.2">
      <c r="A109" s="55"/>
      <c r="B109" s="56" t="s">
        <v>49</v>
      </c>
      <c r="C109" s="57"/>
      <c r="D109" s="57"/>
      <c r="E109" s="57"/>
      <c r="F109" s="57"/>
      <c r="G109" s="57"/>
      <c r="H109" s="57"/>
      <c r="I109" s="57"/>
      <c r="J109" s="157"/>
      <c r="K109" s="59"/>
      <c r="L109" s="59"/>
      <c r="M109" s="59"/>
      <c r="N109" s="59"/>
      <c r="O109" s="58"/>
      <c r="P109" s="59"/>
      <c r="Q109" s="58"/>
    </row>
    <row r="112" spans="1:17" x14ac:dyDescent="0.2">
      <c r="C112" s="25" t="s">
        <v>221</v>
      </c>
    </row>
    <row r="114" spans="3:3" x14ac:dyDescent="0.2">
      <c r="C114" s="25" t="s">
        <v>222</v>
      </c>
    </row>
  </sheetData>
  <mergeCells count="58">
    <mergeCell ref="E1:J1"/>
    <mergeCell ref="J14:K14"/>
    <mergeCell ref="J13:K13"/>
    <mergeCell ref="A104:I104"/>
    <mergeCell ref="A105:I105"/>
    <mergeCell ref="A90:I90"/>
    <mergeCell ref="A91:I91"/>
    <mergeCell ref="A92:I92"/>
    <mergeCell ref="A93:I93"/>
    <mergeCell ref="A82:I82"/>
    <mergeCell ref="A96:I96"/>
    <mergeCell ref="A97:I97"/>
    <mergeCell ref="A98:I98"/>
    <mergeCell ref="A99:I99"/>
    <mergeCell ref="A88:I88"/>
    <mergeCell ref="A89:I89"/>
    <mergeCell ref="A106:I106"/>
    <mergeCell ref="A107:I107"/>
    <mergeCell ref="J11:K11"/>
    <mergeCell ref="J12:K12"/>
    <mergeCell ref="A100:I100"/>
    <mergeCell ref="A101:I101"/>
    <mergeCell ref="A102:I102"/>
    <mergeCell ref="A103:I103"/>
    <mergeCell ref="A94:I94"/>
    <mergeCell ref="A95:I95"/>
    <mergeCell ref="A83:I83"/>
    <mergeCell ref="A84:I84"/>
    <mergeCell ref="A85:I85"/>
    <mergeCell ref="A86:I86"/>
    <mergeCell ref="A87:I87"/>
    <mergeCell ref="A76:I76"/>
    <mergeCell ref="A81:I81"/>
    <mergeCell ref="A75:I75"/>
    <mergeCell ref="A17:A19"/>
    <mergeCell ref="C17:C19"/>
    <mergeCell ref="D17:D19"/>
    <mergeCell ref="E17:E19"/>
    <mergeCell ref="B17:B19"/>
    <mergeCell ref="F18:F19"/>
    <mergeCell ref="F17:I17"/>
    <mergeCell ref="G18:I18"/>
    <mergeCell ref="A77:I77"/>
    <mergeCell ref="A78:I78"/>
    <mergeCell ref="A79:I79"/>
    <mergeCell ref="A80:I80"/>
    <mergeCell ref="A73:I73"/>
    <mergeCell ref="A74:I74"/>
    <mergeCell ref="A21:Q21"/>
    <mergeCell ref="A25:Q25"/>
    <mergeCell ref="A72:I72"/>
    <mergeCell ref="O17:O19"/>
    <mergeCell ref="N17:N19"/>
    <mergeCell ref="Q17:Q19"/>
    <mergeCell ref="J18:J19"/>
    <mergeCell ref="K18:M18"/>
    <mergeCell ref="J17:M17"/>
    <mergeCell ref="P17:P19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I26"/>
  <sheetViews>
    <sheetView tabSelected="1" zoomScaleNormal="100" zoomScaleSheetLayoutView="75" workbookViewId="0">
      <selection activeCell="H7" sqref="H7"/>
    </sheetView>
  </sheetViews>
  <sheetFormatPr defaultColWidth="20.140625" defaultRowHeight="12.75" x14ac:dyDescent="0.2"/>
  <cols>
    <col min="1" max="1" width="10.7109375" style="105" customWidth="1"/>
    <col min="2" max="2" width="11.140625" style="105" customWidth="1"/>
    <col min="3" max="3" width="24.5703125" style="105" customWidth="1"/>
    <col min="4" max="4" width="19" style="105" customWidth="1"/>
    <col min="5" max="5" width="20.85546875" style="105" customWidth="1"/>
    <col min="6" max="6" width="9" style="106" customWidth="1"/>
    <col min="7" max="7" width="11.28515625" style="105" customWidth="1"/>
    <col min="8" max="8" width="30.7109375" style="105" bestFit="1" customWidth="1"/>
    <col min="9" max="256" width="20.140625" style="105"/>
    <col min="257" max="257" width="10.7109375" style="105" customWidth="1"/>
    <col min="258" max="258" width="11.140625" style="105" customWidth="1"/>
    <col min="259" max="259" width="21.42578125" style="105" customWidth="1"/>
    <col min="260" max="260" width="21.5703125" style="105" customWidth="1"/>
    <col min="261" max="261" width="22.28515625" style="105" customWidth="1"/>
    <col min="262" max="262" width="9" style="105" customWidth="1"/>
    <col min="263" max="263" width="11.28515625" style="105" customWidth="1"/>
    <col min="264" max="264" width="30.7109375" style="105" bestFit="1" customWidth="1"/>
    <col min="265" max="512" width="20.140625" style="105"/>
    <col min="513" max="513" width="10.7109375" style="105" customWidth="1"/>
    <col min="514" max="514" width="11.140625" style="105" customWidth="1"/>
    <col min="515" max="515" width="21.42578125" style="105" customWidth="1"/>
    <col min="516" max="516" width="21.5703125" style="105" customWidth="1"/>
    <col min="517" max="517" width="22.28515625" style="105" customWidth="1"/>
    <col min="518" max="518" width="9" style="105" customWidth="1"/>
    <col min="519" max="519" width="11.28515625" style="105" customWidth="1"/>
    <col min="520" max="520" width="30.7109375" style="105" bestFit="1" customWidth="1"/>
    <col min="521" max="768" width="20.140625" style="105"/>
    <col min="769" max="769" width="10.7109375" style="105" customWidth="1"/>
    <col min="770" max="770" width="11.140625" style="105" customWidth="1"/>
    <col min="771" max="771" width="21.42578125" style="105" customWidth="1"/>
    <col min="772" max="772" width="21.5703125" style="105" customWidth="1"/>
    <col min="773" max="773" width="22.28515625" style="105" customWidth="1"/>
    <col min="774" max="774" width="9" style="105" customWidth="1"/>
    <col min="775" max="775" width="11.28515625" style="105" customWidth="1"/>
    <col min="776" max="776" width="30.7109375" style="105" bestFit="1" customWidth="1"/>
    <col min="777" max="1024" width="20.140625" style="105"/>
    <col min="1025" max="1025" width="10.7109375" style="105" customWidth="1"/>
    <col min="1026" max="1026" width="11.140625" style="105" customWidth="1"/>
    <col min="1027" max="1027" width="21.42578125" style="105" customWidth="1"/>
    <col min="1028" max="1028" width="21.5703125" style="105" customWidth="1"/>
    <col min="1029" max="1029" width="22.28515625" style="105" customWidth="1"/>
    <col min="1030" max="1030" width="9" style="105" customWidth="1"/>
    <col min="1031" max="1031" width="11.28515625" style="105" customWidth="1"/>
    <col min="1032" max="1032" width="30.7109375" style="105" bestFit="1" customWidth="1"/>
    <col min="1033" max="1280" width="20.140625" style="105"/>
    <col min="1281" max="1281" width="10.7109375" style="105" customWidth="1"/>
    <col min="1282" max="1282" width="11.140625" style="105" customWidth="1"/>
    <col min="1283" max="1283" width="21.42578125" style="105" customWidth="1"/>
    <col min="1284" max="1284" width="21.5703125" style="105" customWidth="1"/>
    <col min="1285" max="1285" width="22.28515625" style="105" customWidth="1"/>
    <col min="1286" max="1286" width="9" style="105" customWidth="1"/>
    <col min="1287" max="1287" width="11.28515625" style="105" customWidth="1"/>
    <col min="1288" max="1288" width="30.7109375" style="105" bestFit="1" customWidth="1"/>
    <col min="1289" max="1536" width="20.140625" style="105"/>
    <col min="1537" max="1537" width="10.7109375" style="105" customWidth="1"/>
    <col min="1538" max="1538" width="11.140625" style="105" customWidth="1"/>
    <col min="1539" max="1539" width="21.42578125" style="105" customWidth="1"/>
    <col min="1540" max="1540" width="21.5703125" style="105" customWidth="1"/>
    <col min="1541" max="1541" width="22.28515625" style="105" customWidth="1"/>
    <col min="1542" max="1542" width="9" style="105" customWidth="1"/>
    <col min="1543" max="1543" width="11.28515625" style="105" customWidth="1"/>
    <col min="1544" max="1544" width="30.7109375" style="105" bestFit="1" customWidth="1"/>
    <col min="1545" max="1792" width="20.140625" style="105"/>
    <col min="1793" max="1793" width="10.7109375" style="105" customWidth="1"/>
    <col min="1794" max="1794" width="11.140625" style="105" customWidth="1"/>
    <col min="1795" max="1795" width="21.42578125" style="105" customWidth="1"/>
    <col min="1796" max="1796" width="21.5703125" style="105" customWidth="1"/>
    <col min="1797" max="1797" width="22.28515625" style="105" customWidth="1"/>
    <col min="1798" max="1798" width="9" style="105" customWidth="1"/>
    <col min="1799" max="1799" width="11.28515625" style="105" customWidth="1"/>
    <col min="1800" max="1800" width="30.7109375" style="105" bestFit="1" customWidth="1"/>
    <col min="1801" max="2048" width="20.140625" style="105"/>
    <col min="2049" max="2049" width="10.7109375" style="105" customWidth="1"/>
    <col min="2050" max="2050" width="11.140625" style="105" customWidth="1"/>
    <col min="2051" max="2051" width="21.42578125" style="105" customWidth="1"/>
    <col min="2052" max="2052" width="21.5703125" style="105" customWidth="1"/>
    <col min="2053" max="2053" width="22.28515625" style="105" customWidth="1"/>
    <col min="2054" max="2054" width="9" style="105" customWidth="1"/>
    <col min="2055" max="2055" width="11.28515625" style="105" customWidth="1"/>
    <col min="2056" max="2056" width="30.7109375" style="105" bestFit="1" customWidth="1"/>
    <col min="2057" max="2304" width="20.140625" style="105"/>
    <col min="2305" max="2305" width="10.7109375" style="105" customWidth="1"/>
    <col min="2306" max="2306" width="11.140625" style="105" customWidth="1"/>
    <col min="2307" max="2307" width="21.42578125" style="105" customWidth="1"/>
    <col min="2308" max="2308" width="21.5703125" style="105" customWidth="1"/>
    <col min="2309" max="2309" width="22.28515625" style="105" customWidth="1"/>
    <col min="2310" max="2310" width="9" style="105" customWidth="1"/>
    <col min="2311" max="2311" width="11.28515625" style="105" customWidth="1"/>
    <col min="2312" max="2312" width="30.7109375" style="105" bestFit="1" customWidth="1"/>
    <col min="2313" max="2560" width="20.140625" style="105"/>
    <col min="2561" max="2561" width="10.7109375" style="105" customWidth="1"/>
    <col min="2562" max="2562" width="11.140625" style="105" customWidth="1"/>
    <col min="2563" max="2563" width="21.42578125" style="105" customWidth="1"/>
    <col min="2564" max="2564" width="21.5703125" style="105" customWidth="1"/>
    <col min="2565" max="2565" width="22.28515625" style="105" customWidth="1"/>
    <col min="2566" max="2566" width="9" style="105" customWidth="1"/>
    <col min="2567" max="2567" width="11.28515625" style="105" customWidth="1"/>
    <col min="2568" max="2568" width="30.7109375" style="105" bestFit="1" customWidth="1"/>
    <col min="2569" max="2816" width="20.140625" style="105"/>
    <col min="2817" max="2817" width="10.7109375" style="105" customWidth="1"/>
    <col min="2818" max="2818" width="11.140625" style="105" customWidth="1"/>
    <col min="2819" max="2819" width="21.42578125" style="105" customWidth="1"/>
    <col min="2820" max="2820" width="21.5703125" style="105" customWidth="1"/>
    <col min="2821" max="2821" width="22.28515625" style="105" customWidth="1"/>
    <col min="2822" max="2822" width="9" style="105" customWidth="1"/>
    <col min="2823" max="2823" width="11.28515625" style="105" customWidth="1"/>
    <col min="2824" max="2824" width="30.7109375" style="105" bestFit="1" customWidth="1"/>
    <col min="2825" max="3072" width="20.140625" style="105"/>
    <col min="3073" max="3073" width="10.7109375" style="105" customWidth="1"/>
    <col min="3074" max="3074" width="11.140625" style="105" customWidth="1"/>
    <col min="3075" max="3075" width="21.42578125" style="105" customWidth="1"/>
    <col min="3076" max="3076" width="21.5703125" style="105" customWidth="1"/>
    <col min="3077" max="3077" width="22.28515625" style="105" customWidth="1"/>
    <col min="3078" max="3078" width="9" style="105" customWidth="1"/>
    <col min="3079" max="3079" width="11.28515625" style="105" customWidth="1"/>
    <col min="3080" max="3080" width="30.7109375" style="105" bestFit="1" customWidth="1"/>
    <col min="3081" max="3328" width="20.140625" style="105"/>
    <col min="3329" max="3329" width="10.7109375" style="105" customWidth="1"/>
    <col min="3330" max="3330" width="11.140625" style="105" customWidth="1"/>
    <col min="3331" max="3331" width="21.42578125" style="105" customWidth="1"/>
    <col min="3332" max="3332" width="21.5703125" style="105" customWidth="1"/>
    <col min="3333" max="3333" width="22.28515625" style="105" customWidth="1"/>
    <col min="3334" max="3334" width="9" style="105" customWidth="1"/>
    <col min="3335" max="3335" width="11.28515625" style="105" customWidth="1"/>
    <col min="3336" max="3336" width="30.7109375" style="105" bestFit="1" customWidth="1"/>
    <col min="3337" max="3584" width="20.140625" style="105"/>
    <col min="3585" max="3585" width="10.7109375" style="105" customWidth="1"/>
    <col min="3586" max="3586" width="11.140625" style="105" customWidth="1"/>
    <col min="3587" max="3587" width="21.42578125" style="105" customWidth="1"/>
    <col min="3588" max="3588" width="21.5703125" style="105" customWidth="1"/>
    <col min="3589" max="3589" width="22.28515625" style="105" customWidth="1"/>
    <col min="3590" max="3590" width="9" style="105" customWidth="1"/>
    <col min="3591" max="3591" width="11.28515625" style="105" customWidth="1"/>
    <col min="3592" max="3592" width="30.7109375" style="105" bestFit="1" customWidth="1"/>
    <col min="3593" max="3840" width="20.140625" style="105"/>
    <col min="3841" max="3841" width="10.7109375" style="105" customWidth="1"/>
    <col min="3842" max="3842" width="11.140625" style="105" customWidth="1"/>
    <col min="3843" max="3843" width="21.42578125" style="105" customWidth="1"/>
    <col min="3844" max="3844" width="21.5703125" style="105" customWidth="1"/>
    <col min="3845" max="3845" width="22.28515625" style="105" customWidth="1"/>
    <col min="3846" max="3846" width="9" style="105" customWidth="1"/>
    <col min="3847" max="3847" width="11.28515625" style="105" customWidth="1"/>
    <col min="3848" max="3848" width="30.7109375" style="105" bestFit="1" customWidth="1"/>
    <col min="3849" max="4096" width="20.140625" style="105"/>
    <col min="4097" max="4097" width="10.7109375" style="105" customWidth="1"/>
    <col min="4098" max="4098" width="11.140625" style="105" customWidth="1"/>
    <col min="4099" max="4099" width="21.42578125" style="105" customWidth="1"/>
    <col min="4100" max="4100" width="21.5703125" style="105" customWidth="1"/>
    <col min="4101" max="4101" width="22.28515625" style="105" customWidth="1"/>
    <col min="4102" max="4102" width="9" style="105" customWidth="1"/>
    <col min="4103" max="4103" width="11.28515625" style="105" customWidth="1"/>
    <col min="4104" max="4104" width="30.7109375" style="105" bestFit="1" customWidth="1"/>
    <col min="4105" max="4352" width="20.140625" style="105"/>
    <col min="4353" max="4353" width="10.7109375" style="105" customWidth="1"/>
    <col min="4354" max="4354" width="11.140625" style="105" customWidth="1"/>
    <col min="4355" max="4355" width="21.42578125" style="105" customWidth="1"/>
    <col min="4356" max="4356" width="21.5703125" style="105" customWidth="1"/>
    <col min="4357" max="4357" width="22.28515625" style="105" customWidth="1"/>
    <col min="4358" max="4358" width="9" style="105" customWidth="1"/>
    <col min="4359" max="4359" width="11.28515625" style="105" customWidth="1"/>
    <col min="4360" max="4360" width="30.7109375" style="105" bestFit="1" customWidth="1"/>
    <col min="4361" max="4608" width="20.140625" style="105"/>
    <col min="4609" max="4609" width="10.7109375" style="105" customWidth="1"/>
    <col min="4610" max="4610" width="11.140625" style="105" customWidth="1"/>
    <col min="4611" max="4611" width="21.42578125" style="105" customWidth="1"/>
    <col min="4612" max="4612" width="21.5703125" style="105" customWidth="1"/>
    <col min="4613" max="4613" width="22.28515625" style="105" customWidth="1"/>
    <col min="4614" max="4614" width="9" style="105" customWidth="1"/>
    <col min="4615" max="4615" width="11.28515625" style="105" customWidth="1"/>
    <col min="4616" max="4616" width="30.7109375" style="105" bestFit="1" customWidth="1"/>
    <col min="4617" max="4864" width="20.140625" style="105"/>
    <col min="4865" max="4865" width="10.7109375" style="105" customWidth="1"/>
    <col min="4866" max="4866" width="11.140625" style="105" customWidth="1"/>
    <col min="4867" max="4867" width="21.42578125" style="105" customWidth="1"/>
    <col min="4868" max="4868" width="21.5703125" style="105" customWidth="1"/>
    <col min="4869" max="4869" width="22.28515625" style="105" customWidth="1"/>
    <col min="4870" max="4870" width="9" style="105" customWidth="1"/>
    <col min="4871" max="4871" width="11.28515625" style="105" customWidth="1"/>
    <col min="4872" max="4872" width="30.7109375" style="105" bestFit="1" customWidth="1"/>
    <col min="4873" max="5120" width="20.140625" style="105"/>
    <col min="5121" max="5121" width="10.7109375" style="105" customWidth="1"/>
    <col min="5122" max="5122" width="11.140625" style="105" customWidth="1"/>
    <col min="5123" max="5123" width="21.42578125" style="105" customWidth="1"/>
    <col min="5124" max="5124" width="21.5703125" style="105" customWidth="1"/>
    <col min="5125" max="5125" width="22.28515625" style="105" customWidth="1"/>
    <col min="5126" max="5126" width="9" style="105" customWidth="1"/>
    <col min="5127" max="5127" width="11.28515625" style="105" customWidth="1"/>
    <col min="5128" max="5128" width="30.7109375" style="105" bestFit="1" customWidth="1"/>
    <col min="5129" max="5376" width="20.140625" style="105"/>
    <col min="5377" max="5377" width="10.7109375" style="105" customWidth="1"/>
    <col min="5378" max="5378" width="11.140625" style="105" customWidth="1"/>
    <col min="5379" max="5379" width="21.42578125" style="105" customWidth="1"/>
    <col min="5380" max="5380" width="21.5703125" style="105" customWidth="1"/>
    <col min="5381" max="5381" width="22.28515625" style="105" customWidth="1"/>
    <col min="5382" max="5382" width="9" style="105" customWidth="1"/>
    <col min="5383" max="5383" width="11.28515625" style="105" customWidth="1"/>
    <col min="5384" max="5384" width="30.7109375" style="105" bestFit="1" customWidth="1"/>
    <col min="5385" max="5632" width="20.140625" style="105"/>
    <col min="5633" max="5633" width="10.7109375" style="105" customWidth="1"/>
    <col min="5634" max="5634" width="11.140625" style="105" customWidth="1"/>
    <col min="5635" max="5635" width="21.42578125" style="105" customWidth="1"/>
    <col min="5636" max="5636" width="21.5703125" style="105" customWidth="1"/>
    <col min="5637" max="5637" width="22.28515625" style="105" customWidth="1"/>
    <col min="5638" max="5638" width="9" style="105" customWidth="1"/>
    <col min="5639" max="5639" width="11.28515625" style="105" customWidth="1"/>
    <col min="5640" max="5640" width="30.7109375" style="105" bestFit="1" customWidth="1"/>
    <col min="5641" max="5888" width="20.140625" style="105"/>
    <col min="5889" max="5889" width="10.7109375" style="105" customWidth="1"/>
    <col min="5890" max="5890" width="11.140625" style="105" customWidth="1"/>
    <col min="5891" max="5891" width="21.42578125" style="105" customWidth="1"/>
    <col min="5892" max="5892" width="21.5703125" style="105" customWidth="1"/>
    <col min="5893" max="5893" width="22.28515625" style="105" customWidth="1"/>
    <col min="5894" max="5894" width="9" style="105" customWidth="1"/>
    <col min="5895" max="5895" width="11.28515625" style="105" customWidth="1"/>
    <col min="5896" max="5896" width="30.7109375" style="105" bestFit="1" customWidth="1"/>
    <col min="5897" max="6144" width="20.140625" style="105"/>
    <col min="6145" max="6145" width="10.7109375" style="105" customWidth="1"/>
    <col min="6146" max="6146" width="11.140625" style="105" customWidth="1"/>
    <col min="6147" max="6147" width="21.42578125" style="105" customWidth="1"/>
    <col min="6148" max="6148" width="21.5703125" style="105" customWidth="1"/>
    <col min="6149" max="6149" width="22.28515625" style="105" customWidth="1"/>
    <col min="6150" max="6150" width="9" style="105" customWidth="1"/>
    <col min="6151" max="6151" width="11.28515625" style="105" customWidth="1"/>
    <col min="6152" max="6152" width="30.7109375" style="105" bestFit="1" customWidth="1"/>
    <col min="6153" max="6400" width="20.140625" style="105"/>
    <col min="6401" max="6401" width="10.7109375" style="105" customWidth="1"/>
    <col min="6402" max="6402" width="11.140625" style="105" customWidth="1"/>
    <col min="6403" max="6403" width="21.42578125" style="105" customWidth="1"/>
    <col min="6404" max="6404" width="21.5703125" style="105" customWidth="1"/>
    <col min="6405" max="6405" width="22.28515625" style="105" customWidth="1"/>
    <col min="6406" max="6406" width="9" style="105" customWidth="1"/>
    <col min="6407" max="6407" width="11.28515625" style="105" customWidth="1"/>
    <col min="6408" max="6408" width="30.7109375" style="105" bestFit="1" customWidth="1"/>
    <col min="6409" max="6656" width="20.140625" style="105"/>
    <col min="6657" max="6657" width="10.7109375" style="105" customWidth="1"/>
    <col min="6658" max="6658" width="11.140625" style="105" customWidth="1"/>
    <col min="6659" max="6659" width="21.42578125" style="105" customWidth="1"/>
    <col min="6660" max="6660" width="21.5703125" style="105" customWidth="1"/>
    <col min="6661" max="6661" width="22.28515625" style="105" customWidth="1"/>
    <col min="6662" max="6662" width="9" style="105" customWidth="1"/>
    <col min="6663" max="6663" width="11.28515625" style="105" customWidth="1"/>
    <col min="6664" max="6664" width="30.7109375" style="105" bestFit="1" customWidth="1"/>
    <col min="6665" max="6912" width="20.140625" style="105"/>
    <col min="6913" max="6913" width="10.7109375" style="105" customWidth="1"/>
    <col min="6914" max="6914" width="11.140625" style="105" customWidth="1"/>
    <col min="6915" max="6915" width="21.42578125" style="105" customWidth="1"/>
    <col min="6916" max="6916" width="21.5703125" style="105" customWidth="1"/>
    <col min="6917" max="6917" width="22.28515625" style="105" customWidth="1"/>
    <col min="6918" max="6918" width="9" style="105" customWidth="1"/>
    <col min="6919" max="6919" width="11.28515625" style="105" customWidth="1"/>
    <col min="6920" max="6920" width="30.7109375" style="105" bestFit="1" customWidth="1"/>
    <col min="6921" max="7168" width="20.140625" style="105"/>
    <col min="7169" max="7169" width="10.7109375" style="105" customWidth="1"/>
    <col min="7170" max="7170" width="11.140625" style="105" customWidth="1"/>
    <col min="7171" max="7171" width="21.42578125" style="105" customWidth="1"/>
    <col min="7172" max="7172" width="21.5703125" style="105" customWidth="1"/>
    <col min="7173" max="7173" width="22.28515625" style="105" customWidth="1"/>
    <col min="7174" max="7174" width="9" style="105" customWidth="1"/>
    <col min="7175" max="7175" width="11.28515625" style="105" customWidth="1"/>
    <col min="7176" max="7176" width="30.7109375" style="105" bestFit="1" customWidth="1"/>
    <col min="7177" max="7424" width="20.140625" style="105"/>
    <col min="7425" max="7425" width="10.7109375" style="105" customWidth="1"/>
    <col min="7426" max="7426" width="11.140625" style="105" customWidth="1"/>
    <col min="7427" max="7427" width="21.42578125" style="105" customWidth="1"/>
    <col min="7428" max="7428" width="21.5703125" style="105" customWidth="1"/>
    <col min="7429" max="7429" width="22.28515625" style="105" customWidth="1"/>
    <col min="7430" max="7430" width="9" style="105" customWidth="1"/>
    <col min="7431" max="7431" width="11.28515625" style="105" customWidth="1"/>
    <col min="7432" max="7432" width="30.7109375" style="105" bestFit="1" customWidth="1"/>
    <col min="7433" max="7680" width="20.140625" style="105"/>
    <col min="7681" max="7681" width="10.7109375" style="105" customWidth="1"/>
    <col min="7682" max="7682" width="11.140625" style="105" customWidth="1"/>
    <col min="7683" max="7683" width="21.42578125" style="105" customWidth="1"/>
    <col min="7684" max="7684" width="21.5703125" style="105" customWidth="1"/>
    <col min="7685" max="7685" width="22.28515625" style="105" customWidth="1"/>
    <col min="7686" max="7686" width="9" style="105" customWidth="1"/>
    <col min="7687" max="7687" width="11.28515625" style="105" customWidth="1"/>
    <col min="7688" max="7688" width="30.7109375" style="105" bestFit="1" customWidth="1"/>
    <col min="7689" max="7936" width="20.140625" style="105"/>
    <col min="7937" max="7937" width="10.7109375" style="105" customWidth="1"/>
    <col min="7938" max="7938" width="11.140625" style="105" customWidth="1"/>
    <col min="7939" max="7939" width="21.42578125" style="105" customWidth="1"/>
    <col min="7940" max="7940" width="21.5703125" style="105" customWidth="1"/>
    <col min="7941" max="7941" width="22.28515625" style="105" customWidth="1"/>
    <col min="7942" max="7942" width="9" style="105" customWidth="1"/>
    <col min="7943" max="7943" width="11.28515625" style="105" customWidth="1"/>
    <col min="7944" max="7944" width="30.7109375" style="105" bestFit="1" customWidth="1"/>
    <col min="7945" max="8192" width="20.140625" style="105"/>
    <col min="8193" max="8193" width="10.7109375" style="105" customWidth="1"/>
    <col min="8194" max="8194" width="11.140625" style="105" customWidth="1"/>
    <col min="8195" max="8195" width="21.42578125" style="105" customWidth="1"/>
    <col min="8196" max="8196" width="21.5703125" style="105" customWidth="1"/>
    <col min="8197" max="8197" width="22.28515625" style="105" customWidth="1"/>
    <col min="8198" max="8198" width="9" style="105" customWidth="1"/>
    <col min="8199" max="8199" width="11.28515625" style="105" customWidth="1"/>
    <col min="8200" max="8200" width="30.7109375" style="105" bestFit="1" customWidth="1"/>
    <col min="8201" max="8448" width="20.140625" style="105"/>
    <col min="8449" max="8449" width="10.7109375" style="105" customWidth="1"/>
    <col min="8450" max="8450" width="11.140625" style="105" customWidth="1"/>
    <col min="8451" max="8451" width="21.42578125" style="105" customWidth="1"/>
    <col min="8452" max="8452" width="21.5703125" style="105" customWidth="1"/>
    <col min="8453" max="8453" width="22.28515625" style="105" customWidth="1"/>
    <col min="8454" max="8454" width="9" style="105" customWidth="1"/>
    <col min="8455" max="8455" width="11.28515625" style="105" customWidth="1"/>
    <col min="8456" max="8456" width="30.7109375" style="105" bestFit="1" customWidth="1"/>
    <col min="8457" max="8704" width="20.140625" style="105"/>
    <col min="8705" max="8705" width="10.7109375" style="105" customWidth="1"/>
    <col min="8706" max="8706" width="11.140625" style="105" customWidth="1"/>
    <col min="8707" max="8707" width="21.42578125" style="105" customWidth="1"/>
    <col min="8708" max="8708" width="21.5703125" style="105" customWidth="1"/>
    <col min="8709" max="8709" width="22.28515625" style="105" customWidth="1"/>
    <col min="8710" max="8710" width="9" style="105" customWidth="1"/>
    <col min="8711" max="8711" width="11.28515625" style="105" customWidth="1"/>
    <col min="8712" max="8712" width="30.7109375" style="105" bestFit="1" customWidth="1"/>
    <col min="8713" max="8960" width="20.140625" style="105"/>
    <col min="8961" max="8961" width="10.7109375" style="105" customWidth="1"/>
    <col min="8962" max="8962" width="11.140625" style="105" customWidth="1"/>
    <col min="8963" max="8963" width="21.42578125" style="105" customWidth="1"/>
    <col min="8964" max="8964" width="21.5703125" style="105" customWidth="1"/>
    <col min="8965" max="8965" width="22.28515625" style="105" customWidth="1"/>
    <col min="8966" max="8966" width="9" style="105" customWidth="1"/>
    <col min="8967" max="8967" width="11.28515625" style="105" customWidth="1"/>
    <col min="8968" max="8968" width="30.7109375" style="105" bestFit="1" customWidth="1"/>
    <col min="8969" max="9216" width="20.140625" style="105"/>
    <col min="9217" max="9217" width="10.7109375" style="105" customWidth="1"/>
    <col min="9218" max="9218" width="11.140625" style="105" customWidth="1"/>
    <col min="9219" max="9219" width="21.42578125" style="105" customWidth="1"/>
    <col min="9220" max="9220" width="21.5703125" style="105" customWidth="1"/>
    <col min="9221" max="9221" width="22.28515625" style="105" customWidth="1"/>
    <col min="9222" max="9222" width="9" style="105" customWidth="1"/>
    <col min="9223" max="9223" width="11.28515625" style="105" customWidth="1"/>
    <col min="9224" max="9224" width="30.7109375" style="105" bestFit="1" customWidth="1"/>
    <col min="9225" max="9472" width="20.140625" style="105"/>
    <col min="9473" max="9473" width="10.7109375" style="105" customWidth="1"/>
    <col min="9474" max="9474" width="11.140625" style="105" customWidth="1"/>
    <col min="9475" max="9475" width="21.42578125" style="105" customWidth="1"/>
    <col min="9476" max="9476" width="21.5703125" style="105" customWidth="1"/>
    <col min="9477" max="9477" width="22.28515625" style="105" customWidth="1"/>
    <col min="9478" max="9478" width="9" style="105" customWidth="1"/>
    <col min="9479" max="9479" width="11.28515625" style="105" customWidth="1"/>
    <col min="9480" max="9480" width="30.7109375" style="105" bestFit="1" customWidth="1"/>
    <col min="9481" max="9728" width="20.140625" style="105"/>
    <col min="9729" max="9729" width="10.7109375" style="105" customWidth="1"/>
    <col min="9730" max="9730" width="11.140625" style="105" customWidth="1"/>
    <col min="9731" max="9731" width="21.42578125" style="105" customWidth="1"/>
    <col min="9732" max="9732" width="21.5703125" style="105" customWidth="1"/>
    <col min="9733" max="9733" width="22.28515625" style="105" customWidth="1"/>
    <col min="9734" max="9734" width="9" style="105" customWidth="1"/>
    <col min="9735" max="9735" width="11.28515625" style="105" customWidth="1"/>
    <col min="9736" max="9736" width="30.7109375" style="105" bestFit="1" customWidth="1"/>
    <col min="9737" max="9984" width="20.140625" style="105"/>
    <col min="9985" max="9985" width="10.7109375" style="105" customWidth="1"/>
    <col min="9986" max="9986" width="11.140625" style="105" customWidth="1"/>
    <col min="9987" max="9987" width="21.42578125" style="105" customWidth="1"/>
    <col min="9988" max="9988" width="21.5703125" style="105" customWidth="1"/>
    <col min="9989" max="9989" width="22.28515625" style="105" customWidth="1"/>
    <col min="9990" max="9990" width="9" style="105" customWidth="1"/>
    <col min="9991" max="9991" width="11.28515625" style="105" customWidth="1"/>
    <col min="9992" max="9992" width="30.7109375" style="105" bestFit="1" customWidth="1"/>
    <col min="9993" max="10240" width="20.140625" style="105"/>
    <col min="10241" max="10241" width="10.7109375" style="105" customWidth="1"/>
    <col min="10242" max="10242" width="11.140625" style="105" customWidth="1"/>
    <col min="10243" max="10243" width="21.42578125" style="105" customWidth="1"/>
    <col min="10244" max="10244" width="21.5703125" style="105" customWidth="1"/>
    <col min="10245" max="10245" width="22.28515625" style="105" customWidth="1"/>
    <col min="10246" max="10246" width="9" style="105" customWidth="1"/>
    <col min="10247" max="10247" width="11.28515625" style="105" customWidth="1"/>
    <col min="10248" max="10248" width="30.7109375" style="105" bestFit="1" customWidth="1"/>
    <col min="10249" max="10496" width="20.140625" style="105"/>
    <col min="10497" max="10497" width="10.7109375" style="105" customWidth="1"/>
    <col min="10498" max="10498" width="11.140625" style="105" customWidth="1"/>
    <col min="10499" max="10499" width="21.42578125" style="105" customWidth="1"/>
    <col min="10500" max="10500" width="21.5703125" style="105" customWidth="1"/>
    <col min="10501" max="10501" width="22.28515625" style="105" customWidth="1"/>
    <col min="10502" max="10502" width="9" style="105" customWidth="1"/>
    <col min="10503" max="10503" width="11.28515625" style="105" customWidth="1"/>
    <col min="10504" max="10504" width="30.7109375" style="105" bestFit="1" customWidth="1"/>
    <col min="10505" max="10752" width="20.140625" style="105"/>
    <col min="10753" max="10753" width="10.7109375" style="105" customWidth="1"/>
    <col min="10754" max="10754" width="11.140625" style="105" customWidth="1"/>
    <col min="10755" max="10755" width="21.42578125" style="105" customWidth="1"/>
    <col min="10756" max="10756" width="21.5703125" style="105" customWidth="1"/>
    <col min="10757" max="10757" width="22.28515625" style="105" customWidth="1"/>
    <col min="10758" max="10758" width="9" style="105" customWidth="1"/>
    <col min="10759" max="10759" width="11.28515625" style="105" customWidth="1"/>
    <col min="10760" max="10760" width="30.7109375" style="105" bestFit="1" customWidth="1"/>
    <col min="10761" max="11008" width="20.140625" style="105"/>
    <col min="11009" max="11009" width="10.7109375" style="105" customWidth="1"/>
    <col min="11010" max="11010" width="11.140625" style="105" customWidth="1"/>
    <col min="11011" max="11011" width="21.42578125" style="105" customWidth="1"/>
    <col min="11012" max="11012" width="21.5703125" style="105" customWidth="1"/>
    <col min="11013" max="11013" width="22.28515625" style="105" customWidth="1"/>
    <col min="11014" max="11014" width="9" style="105" customWidth="1"/>
    <col min="11015" max="11015" width="11.28515625" style="105" customWidth="1"/>
    <col min="11016" max="11016" width="30.7109375" style="105" bestFit="1" customWidth="1"/>
    <col min="11017" max="11264" width="20.140625" style="105"/>
    <col min="11265" max="11265" width="10.7109375" style="105" customWidth="1"/>
    <col min="11266" max="11266" width="11.140625" style="105" customWidth="1"/>
    <col min="11267" max="11267" width="21.42578125" style="105" customWidth="1"/>
    <col min="11268" max="11268" width="21.5703125" style="105" customWidth="1"/>
    <col min="11269" max="11269" width="22.28515625" style="105" customWidth="1"/>
    <col min="11270" max="11270" width="9" style="105" customWidth="1"/>
    <col min="11271" max="11271" width="11.28515625" style="105" customWidth="1"/>
    <col min="11272" max="11272" width="30.7109375" style="105" bestFit="1" customWidth="1"/>
    <col min="11273" max="11520" width="20.140625" style="105"/>
    <col min="11521" max="11521" width="10.7109375" style="105" customWidth="1"/>
    <col min="11522" max="11522" width="11.140625" style="105" customWidth="1"/>
    <col min="11523" max="11523" width="21.42578125" style="105" customWidth="1"/>
    <col min="11524" max="11524" width="21.5703125" style="105" customWidth="1"/>
    <col min="11525" max="11525" width="22.28515625" style="105" customWidth="1"/>
    <col min="11526" max="11526" width="9" style="105" customWidth="1"/>
    <col min="11527" max="11527" width="11.28515625" style="105" customWidth="1"/>
    <col min="11528" max="11528" width="30.7109375" style="105" bestFit="1" customWidth="1"/>
    <col min="11529" max="11776" width="20.140625" style="105"/>
    <col min="11777" max="11777" width="10.7109375" style="105" customWidth="1"/>
    <col min="11778" max="11778" width="11.140625" style="105" customWidth="1"/>
    <col min="11779" max="11779" width="21.42578125" style="105" customWidth="1"/>
    <col min="11780" max="11780" width="21.5703125" style="105" customWidth="1"/>
    <col min="11781" max="11781" width="22.28515625" style="105" customWidth="1"/>
    <col min="11782" max="11782" width="9" style="105" customWidth="1"/>
    <col min="11783" max="11783" width="11.28515625" style="105" customWidth="1"/>
    <col min="11784" max="11784" width="30.7109375" style="105" bestFit="1" customWidth="1"/>
    <col min="11785" max="12032" width="20.140625" style="105"/>
    <col min="12033" max="12033" width="10.7109375" style="105" customWidth="1"/>
    <col min="12034" max="12034" width="11.140625" style="105" customWidth="1"/>
    <col min="12035" max="12035" width="21.42578125" style="105" customWidth="1"/>
    <col min="12036" max="12036" width="21.5703125" style="105" customWidth="1"/>
    <col min="12037" max="12037" width="22.28515625" style="105" customWidth="1"/>
    <col min="12038" max="12038" width="9" style="105" customWidth="1"/>
    <col min="12039" max="12039" width="11.28515625" style="105" customWidth="1"/>
    <col min="12040" max="12040" width="30.7109375" style="105" bestFit="1" customWidth="1"/>
    <col min="12041" max="12288" width="20.140625" style="105"/>
    <col min="12289" max="12289" width="10.7109375" style="105" customWidth="1"/>
    <col min="12290" max="12290" width="11.140625" style="105" customWidth="1"/>
    <col min="12291" max="12291" width="21.42578125" style="105" customWidth="1"/>
    <col min="12292" max="12292" width="21.5703125" style="105" customWidth="1"/>
    <col min="12293" max="12293" width="22.28515625" style="105" customWidth="1"/>
    <col min="12294" max="12294" width="9" style="105" customWidth="1"/>
    <col min="12295" max="12295" width="11.28515625" style="105" customWidth="1"/>
    <col min="12296" max="12296" width="30.7109375" style="105" bestFit="1" customWidth="1"/>
    <col min="12297" max="12544" width="20.140625" style="105"/>
    <col min="12545" max="12545" width="10.7109375" style="105" customWidth="1"/>
    <col min="12546" max="12546" width="11.140625" style="105" customWidth="1"/>
    <col min="12547" max="12547" width="21.42578125" style="105" customWidth="1"/>
    <col min="12548" max="12548" width="21.5703125" style="105" customWidth="1"/>
    <col min="12549" max="12549" width="22.28515625" style="105" customWidth="1"/>
    <col min="12550" max="12550" width="9" style="105" customWidth="1"/>
    <col min="12551" max="12551" width="11.28515625" style="105" customWidth="1"/>
    <col min="12552" max="12552" width="30.7109375" style="105" bestFit="1" customWidth="1"/>
    <col min="12553" max="12800" width="20.140625" style="105"/>
    <col min="12801" max="12801" width="10.7109375" style="105" customWidth="1"/>
    <col min="12802" max="12802" width="11.140625" style="105" customWidth="1"/>
    <col min="12803" max="12803" width="21.42578125" style="105" customWidth="1"/>
    <col min="12804" max="12804" width="21.5703125" style="105" customWidth="1"/>
    <col min="12805" max="12805" width="22.28515625" style="105" customWidth="1"/>
    <col min="12806" max="12806" width="9" style="105" customWidth="1"/>
    <col min="12807" max="12807" width="11.28515625" style="105" customWidth="1"/>
    <col min="12808" max="12808" width="30.7109375" style="105" bestFit="1" customWidth="1"/>
    <col min="12809" max="13056" width="20.140625" style="105"/>
    <col min="13057" max="13057" width="10.7109375" style="105" customWidth="1"/>
    <col min="13058" max="13058" width="11.140625" style="105" customWidth="1"/>
    <col min="13059" max="13059" width="21.42578125" style="105" customWidth="1"/>
    <col min="13060" max="13060" width="21.5703125" style="105" customWidth="1"/>
    <col min="13061" max="13061" width="22.28515625" style="105" customWidth="1"/>
    <col min="13062" max="13062" width="9" style="105" customWidth="1"/>
    <col min="13063" max="13063" width="11.28515625" style="105" customWidth="1"/>
    <col min="13064" max="13064" width="30.7109375" style="105" bestFit="1" customWidth="1"/>
    <col min="13065" max="13312" width="20.140625" style="105"/>
    <col min="13313" max="13313" width="10.7109375" style="105" customWidth="1"/>
    <col min="13314" max="13314" width="11.140625" style="105" customWidth="1"/>
    <col min="13315" max="13315" width="21.42578125" style="105" customWidth="1"/>
    <col min="13316" max="13316" width="21.5703125" style="105" customWidth="1"/>
    <col min="13317" max="13317" width="22.28515625" style="105" customWidth="1"/>
    <col min="13318" max="13318" width="9" style="105" customWidth="1"/>
    <col min="13319" max="13319" width="11.28515625" style="105" customWidth="1"/>
    <col min="13320" max="13320" width="30.7109375" style="105" bestFit="1" customWidth="1"/>
    <col min="13321" max="13568" width="20.140625" style="105"/>
    <col min="13569" max="13569" width="10.7109375" style="105" customWidth="1"/>
    <col min="13570" max="13570" width="11.140625" style="105" customWidth="1"/>
    <col min="13571" max="13571" width="21.42578125" style="105" customWidth="1"/>
    <col min="13572" max="13572" width="21.5703125" style="105" customWidth="1"/>
    <col min="13573" max="13573" width="22.28515625" style="105" customWidth="1"/>
    <col min="13574" max="13574" width="9" style="105" customWidth="1"/>
    <col min="13575" max="13575" width="11.28515625" style="105" customWidth="1"/>
    <col min="13576" max="13576" width="30.7109375" style="105" bestFit="1" customWidth="1"/>
    <col min="13577" max="13824" width="20.140625" style="105"/>
    <col min="13825" max="13825" width="10.7109375" style="105" customWidth="1"/>
    <col min="13826" max="13826" width="11.140625" style="105" customWidth="1"/>
    <col min="13827" max="13827" width="21.42578125" style="105" customWidth="1"/>
    <col min="13828" max="13828" width="21.5703125" style="105" customWidth="1"/>
    <col min="13829" max="13829" width="22.28515625" style="105" customWidth="1"/>
    <col min="13830" max="13830" width="9" style="105" customWidth="1"/>
    <col min="13831" max="13831" width="11.28515625" style="105" customWidth="1"/>
    <col min="13832" max="13832" width="30.7109375" style="105" bestFit="1" customWidth="1"/>
    <col min="13833" max="14080" width="20.140625" style="105"/>
    <col min="14081" max="14081" width="10.7109375" style="105" customWidth="1"/>
    <col min="14082" max="14082" width="11.140625" style="105" customWidth="1"/>
    <col min="14083" max="14083" width="21.42578125" style="105" customWidth="1"/>
    <col min="14084" max="14084" width="21.5703125" style="105" customWidth="1"/>
    <col min="14085" max="14085" width="22.28515625" style="105" customWidth="1"/>
    <col min="14086" max="14086" width="9" style="105" customWidth="1"/>
    <col min="14087" max="14087" width="11.28515625" style="105" customWidth="1"/>
    <col min="14088" max="14088" width="30.7109375" style="105" bestFit="1" customWidth="1"/>
    <col min="14089" max="14336" width="20.140625" style="105"/>
    <col min="14337" max="14337" width="10.7109375" style="105" customWidth="1"/>
    <col min="14338" max="14338" width="11.140625" style="105" customWidth="1"/>
    <col min="14339" max="14339" width="21.42578125" style="105" customWidth="1"/>
    <col min="14340" max="14340" width="21.5703125" style="105" customWidth="1"/>
    <col min="14341" max="14341" width="22.28515625" style="105" customWidth="1"/>
    <col min="14342" max="14342" width="9" style="105" customWidth="1"/>
    <col min="14343" max="14343" width="11.28515625" style="105" customWidth="1"/>
    <col min="14344" max="14344" width="30.7109375" style="105" bestFit="1" customWidth="1"/>
    <col min="14345" max="14592" width="20.140625" style="105"/>
    <col min="14593" max="14593" width="10.7109375" style="105" customWidth="1"/>
    <col min="14594" max="14594" width="11.140625" style="105" customWidth="1"/>
    <col min="14595" max="14595" width="21.42578125" style="105" customWidth="1"/>
    <col min="14596" max="14596" width="21.5703125" style="105" customWidth="1"/>
    <col min="14597" max="14597" width="22.28515625" style="105" customWidth="1"/>
    <col min="14598" max="14598" width="9" style="105" customWidth="1"/>
    <col min="14599" max="14599" width="11.28515625" style="105" customWidth="1"/>
    <col min="14600" max="14600" width="30.7109375" style="105" bestFit="1" customWidth="1"/>
    <col min="14601" max="14848" width="20.140625" style="105"/>
    <col min="14849" max="14849" width="10.7109375" style="105" customWidth="1"/>
    <col min="14850" max="14850" width="11.140625" style="105" customWidth="1"/>
    <col min="14851" max="14851" width="21.42578125" style="105" customWidth="1"/>
    <col min="14852" max="14852" width="21.5703125" style="105" customWidth="1"/>
    <col min="14853" max="14853" width="22.28515625" style="105" customWidth="1"/>
    <col min="14854" max="14854" width="9" style="105" customWidth="1"/>
    <col min="14855" max="14855" width="11.28515625" style="105" customWidth="1"/>
    <col min="14856" max="14856" width="30.7109375" style="105" bestFit="1" customWidth="1"/>
    <col min="14857" max="15104" width="20.140625" style="105"/>
    <col min="15105" max="15105" width="10.7109375" style="105" customWidth="1"/>
    <col min="15106" max="15106" width="11.140625" style="105" customWidth="1"/>
    <col min="15107" max="15107" width="21.42578125" style="105" customWidth="1"/>
    <col min="15108" max="15108" width="21.5703125" style="105" customWidth="1"/>
    <col min="15109" max="15109" width="22.28515625" style="105" customWidth="1"/>
    <col min="15110" max="15110" width="9" style="105" customWidth="1"/>
    <col min="15111" max="15111" width="11.28515625" style="105" customWidth="1"/>
    <col min="15112" max="15112" width="30.7109375" style="105" bestFit="1" customWidth="1"/>
    <col min="15113" max="15360" width="20.140625" style="105"/>
    <col min="15361" max="15361" width="10.7109375" style="105" customWidth="1"/>
    <col min="15362" max="15362" width="11.140625" style="105" customWidth="1"/>
    <col min="15363" max="15363" width="21.42578125" style="105" customWidth="1"/>
    <col min="15364" max="15364" width="21.5703125" style="105" customWidth="1"/>
    <col min="15365" max="15365" width="22.28515625" style="105" customWidth="1"/>
    <col min="15366" max="15366" width="9" style="105" customWidth="1"/>
    <col min="15367" max="15367" width="11.28515625" style="105" customWidth="1"/>
    <col min="15368" max="15368" width="30.7109375" style="105" bestFit="1" customWidth="1"/>
    <col min="15369" max="15616" width="20.140625" style="105"/>
    <col min="15617" max="15617" width="10.7109375" style="105" customWidth="1"/>
    <col min="15618" max="15618" width="11.140625" style="105" customWidth="1"/>
    <col min="15619" max="15619" width="21.42578125" style="105" customWidth="1"/>
    <col min="15620" max="15620" width="21.5703125" style="105" customWidth="1"/>
    <col min="15621" max="15621" width="22.28515625" style="105" customWidth="1"/>
    <col min="15622" max="15622" width="9" style="105" customWidth="1"/>
    <col min="15623" max="15623" width="11.28515625" style="105" customWidth="1"/>
    <col min="15624" max="15624" width="30.7109375" style="105" bestFit="1" customWidth="1"/>
    <col min="15625" max="15872" width="20.140625" style="105"/>
    <col min="15873" max="15873" width="10.7109375" style="105" customWidth="1"/>
    <col min="15874" max="15874" width="11.140625" style="105" customWidth="1"/>
    <col min="15875" max="15875" width="21.42578125" style="105" customWidth="1"/>
    <col min="15876" max="15876" width="21.5703125" style="105" customWidth="1"/>
    <col min="15877" max="15877" width="22.28515625" style="105" customWidth="1"/>
    <col min="15878" max="15878" width="9" style="105" customWidth="1"/>
    <col min="15879" max="15879" width="11.28515625" style="105" customWidth="1"/>
    <col min="15880" max="15880" width="30.7109375" style="105" bestFit="1" customWidth="1"/>
    <col min="15881" max="16128" width="20.140625" style="105"/>
    <col min="16129" max="16129" width="10.7109375" style="105" customWidth="1"/>
    <col min="16130" max="16130" width="11.140625" style="105" customWidth="1"/>
    <col min="16131" max="16131" width="21.42578125" style="105" customWidth="1"/>
    <col min="16132" max="16132" width="21.5703125" style="105" customWidth="1"/>
    <col min="16133" max="16133" width="22.28515625" style="105" customWidth="1"/>
    <col min="16134" max="16134" width="9" style="105" customWidth="1"/>
    <col min="16135" max="16135" width="11.28515625" style="105" customWidth="1"/>
    <col min="16136" max="16136" width="30.7109375" style="105" bestFit="1" customWidth="1"/>
    <col min="16137" max="16384" width="20.140625" style="105"/>
  </cols>
  <sheetData>
    <row r="1" spans="1:8" s="60" customFormat="1" ht="18.75" customHeight="1" x14ac:dyDescent="0.2">
      <c r="A1" s="179" t="s">
        <v>50</v>
      </c>
      <c r="B1" s="179"/>
      <c r="C1" s="179"/>
      <c r="D1" s="179"/>
      <c r="E1" s="179"/>
      <c r="F1" s="179"/>
      <c r="G1" s="179"/>
    </row>
    <row r="2" spans="1:8" s="60" customFormat="1" ht="15.75" customHeight="1" x14ac:dyDescent="0.2">
      <c r="A2" s="61"/>
      <c r="B2" s="61"/>
      <c r="C2" s="61"/>
      <c r="D2" s="61"/>
      <c r="E2" s="61"/>
      <c r="F2" s="61"/>
      <c r="G2" s="61"/>
    </row>
    <row r="3" spans="1:8" s="60" customFormat="1" ht="20.25" customHeight="1" x14ac:dyDescent="0.2">
      <c r="A3" s="180" t="s">
        <v>51</v>
      </c>
      <c r="B3" s="180"/>
      <c r="C3" s="180"/>
      <c r="D3" s="180"/>
      <c r="E3" s="180"/>
      <c r="F3" s="180"/>
      <c r="G3" s="180"/>
    </row>
    <row r="4" spans="1:8" s="60" customFormat="1" ht="15.75" customHeight="1" x14ac:dyDescent="0.2">
      <c r="A4" s="62"/>
      <c r="B4" s="62"/>
      <c r="C4" s="63"/>
      <c r="D4" s="64"/>
      <c r="E4" s="62"/>
      <c r="F4" s="65"/>
      <c r="G4" s="62"/>
    </row>
    <row r="5" spans="1:8" s="67" customFormat="1" ht="18.75" x14ac:dyDescent="0.3">
      <c r="A5" s="181" t="s">
        <v>225</v>
      </c>
      <c r="B5" s="181"/>
      <c r="C5" s="181"/>
      <c r="D5" s="181"/>
      <c r="E5" s="181"/>
      <c r="F5" s="181"/>
      <c r="G5" s="181"/>
      <c r="H5" s="66"/>
    </row>
    <row r="6" spans="1:8" s="67" customFormat="1" ht="18.75" x14ac:dyDescent="0.3">
      <c r="A6" s="181" t="s">
        <v>75</v>
      </c>
      <c r="B6" s="181"/>
      <c r="C6" s="181"/>
      <c r="D6" s="181"/>
      <c r="E6" s="181"/>
      <c r="F6" s="181"/>
      <c r="G6" s="181"/>
      <c r="H6" s="66"/>
    </row>
    <row r="7" spans="1:8" s="67" customFormat="1" ht="15.75" customHeight="1" x14ac:dyDescent="0.3">
      <c r="A7" s="68"/>
      <c r="B7" s="68"/>
      <c r="C7" s="68"/>
      <c r="D7" s="68"/>
      <c r="E7" s="68"/>
      <c r="F7" s="68"/>
      <c r="G7" s="68"/>
      <c r="H7" s="66"/>
    </row>
    <row r="8" spans="1:8" s="74" customFormat="1" ht="15.75" customHeight="1" x14ac:dyDescent="0.25">
      <c r="A8" s="69" t="s">
        <v>52</v>
      </c>
      <c r="B8" s="69"/>
      <c r="C8" s="69"/>
      <c r="D8" s="70"/>
      <c r="E8" s="71"/>
      <c r="F8" s="72"/>
      <c r="G8" s="73" t="s">
        <v>53</v>
      </c>
    </row>
    <row r="9" spans="1:8" s="60" customFormat="1" ht="15.75" customHeight="1" x14ac:dyDescent="0.2">
      <c r="A9" s="182" t="s">
        <v>54</v>
      </c>
      <c r="B9" s="183"/>
      <c r="C9" s="184"/>
      <c r="D9" s="191" t="s">
        <v>55</v>
      </c>
      <c r="E9" s="191" t="s">
        <v>56</v>
      </c>
      <c r="F9" s="183" t="s">
        <v>57</v>
      </c>
      <c r="G9" s="194"/>
    </row>
    <row r="10" spans="1:8" s="75" customFormat="1" ht="12.75" customHeight="1" x14ac:dyDescent="0.2">
      <c r="A10" s="185"/>
      <c r="B10" s="186"/>
      <c r="C10" s="187"/>
      <c r="D10" s="192"/>
      <c r="E10" s="192"/>
      <c r="F10" s="195"/>
      <c r="G10" s="196"/>
    </row>
    <row r="11" spans="1:8" s="75" customFormat="1" ht="12.75" customHeight="1" x14ac:dyDescent="0.2">
      <c r="A11" s="185"/>
      <c r="B11" s="186"/>
      <c r="C11" s="187"/>
      <c r="D11" s="192"/>
      <c r="E11" s="192"/>
      <c r="F11" s="195"/>
      <c r="G11" s="196"/>
    </row>
    <row r="12" spans="1:8" s="75" customFormat="1" ht="60.75" customHeight="1" x14ac:dyDescent="0.2">
      <c r="A12" s="188"/>
      <c r="B12" s="189"/>
      <c r="C12" s="190"/>
      <c r="D12" s="193"/>
      <c r="E12" s="192"/>
      <c r="F12" s="197"/>
      <c r="G12" s="198"/>
    </row>
    <row r="13" spans="1:8" s="60" customFormat="1" ht="15.75" x14ac:dyDescent="0.25">
      <c r="A13" s="199" t="s">
        <v>58</v>
      </c>
      <c r="B13" s="200"/>
      <c r="C13" s="201"/>
      <c r="D13" s="76" t="s">
        <v>59</v>
      </c>
      <c r="E13" s="77" t="s">
        <v>60</v>
      </c>
      <c r="F13" s="202" t="s">
        <v>61</v>
      </c>
      <c r="G13" s="203"/>
    </row>
    <row r="14" spans="1:8" s="80" customFormat="1" ht="51" customHeight="1" x14ac:dyDescent="0.2">
      <c r="A14" s="204" t="s">
        <v>220</v>
      </c>
      <c r="B14" s="205"/>
      <c r="C14" s="206"/>
      <c r="D14" s="78">
        <f>'Сводка затрат'!D11</f>
        <v>1323724</v>
      </c>
      <c r="E14" s="79">
        <f>ROUND(D14*5.56,0)</f>
        <v>7359905</v>
      </c>
      <c r="F14" s="185" t="s">
        <v>223</v>
      </c>
      <c r="G14" s="187"/>
    </row>
    <row r="15" spans="1:8" s="80" customFormat="1" ht="20.25" customHeight="1" x14ac:dyDescent="0.2">
      <c r="A15" s="207" t="s">
        <v>62</v>
      </c>
      <c r="B15" s="208"/>
      <c r="C15" s="209"/>
      <c r="D15" s="81">
        <f>SUM(D14:D14)</f>
        <v>1323724</v>
      </c>
      <c r="E15" s="82">
        <f>SUM(E14:E14)</f>
        <v>7359905</v>
      </c>
      <c r="F15" s="83"/>
      <c r="G15" s="84"/>
    </row>
    <row r="16" spans="1:8" s="80" customFormat="1" ht="15" customHeight="1" x14ac:dyDescent="0.2">
      <c r="A16" s="85"/>
      <c r="B16" s="86"/>
      <c r="C16" s="87"/>
      <c r="D16" s="81"/>
      <c r="E16" s="82"/>
      <c r="F16" s="88"/>
      <c r="G16" s="89"/>
    </row>
    <row r="17" spans="1:9" s="80" customFormat="1" ht="15.75" customHeight="1" x14ac:dyDescent="0.2">
      <c r="A17" s="176" t="s">
        <v>63</v>
      </c>
      <c r="B17" s="177"/>
      <c r="C17" s="178"/>
      <c r="D17" s="90"/>
      <c r="E17" s="82">
        <f>ROUND(E15*18%,2)</f>
        <v>1324782.8999999999</v>
      </c>
      <c r="F17" s="88"/>
      <c r="G17" s="89"/>
    </row>
    <row r="18" spans="1:9" s="80" customFormat="1" ht="15" customHeight="1" x14ac:dyDescent="0.2">
      <c r="A18" s="85"/>
      <c r="B18" s="86"/>
      <c r="C18" s="87"/>
      <c r="D18" s="90"/>
      <c r="E18" s="82"/>
      <c r="F18" s="88"/>
      <c r="G18" s="89"/>
    </row>
    <row r="19" spans="1:9" s="80" customFormat="1" ht="20.100000000000001" customHeight="1" x14ac:dyDescent="0.2">
      <c r="A19" s="91" t="s">
        <v>7</v>
      </c>
      <c r="B19" s="92"/>
      <c r="C19" s="93"/>
      <c r="D19" s="94"/>
      <c r="E19" s="95">
        <f>E15+E17</f>
        <v>8684687.9000000004</v>
      </c>
      <c r="F19" s="96"/>
      <c r="G19" s="97"/>
    </row>
    <row r="20" spans="1:9" s="80" customFormat="1" ht="18.75" customHeight="1" x14ac:dyDescent="0.2">
      <c r="A20" s="98"/>
      <c r="B20" s="86"/>
      <c r="C20" s="99"/>
      <c r="D20" s="100"/>
      <c r="E20" s="100"/>
      <c r="F20" s="88"/>
      <c r="G20" s="101"/>
    </row>
    <row r="21" spans="1:9" s="104" customFormat="1" ht="17.25" customHeight="1" x14ac:dyDescent="0.2">
      <c r="A21" s="102"/>
      <c r="B21" s="102"/>
      <c r="C21" s="102"/>
      <c r="D21" s="102"/>
      <c r="E21" s="102"/>
      <c r="F21" s="103"/>
      <c r="G21" s="102"/>
    </row>
    <row r="22" spans="1:9" customFormat="1" ht="15.75" x14ac:dyDescent="0.25">
      <c r="A22" s="69" t="s">
        <v>224</v>
      </c>
      <c r="B22" s="131"/>
      <c r="C22" s="132"/>
      <c r="D22" s="133"/>
      <c r="E22" s="159"/>
      <c r="F22" s="134" t="s">
        <v>79</v>
      </c>
      <c r="G22" s="135"/>
      <c r="H22" s="135"/>
      <c r="I22" s="46"/>
    </row>
    <row r="23" spans="1:9" customFormat="1" ht="15.75" x14ac:dyDescent="0.25">
      <c r="A23" s="131"/>
      <c r="B23" s="131"/>
      <c r="C23" s="132"/>
      <c r="D23" s="133"/>
      <c r="E23" s="105"/>
      <c r="F23" s="134"/>
      <c r="G23" s="135"/>
      <c r="H23" s="135"/>
      <c r="I23" s="46"/>
    </row>
    <row r="24" spans="1:9" customFormat="1" ht="15.75" x14ac:dyDescent="0.25">
      <c r="A24" s="69" t="s">
        <v>64</v>
      </c>
      <c r="B24" s="131"/>
      <c r="C24" s="132"/>
      <c r="D24" s="133"/>
      <c r="E24" s="159"/>
      <c r="F24" s="134" t="s">
        <v>65</v>
      </c>
      <c r="G24" s="135"/>
      <c r="H24" s="135"/>
      <c r="I24" s="46"/>
    </row>
    <row r="25" spans="1:9" ht="15.75" customHeight="1" x14ac:dyDescent="0.25">
      <c r="A25" s="69"/>
      <c r="B25" s="69"/>
      <c r="C25" s="69"/>
      <c r="D25" s="136"/>
      <c r="F25" s="134"/>
    </row>
    <row r="26" spans="1:9" ht="15.75" customHeight="1" x14ac:dyDescent="0.25">
      <c r="A26" s="69" t="s">
        <v>80</v>
      </c>
      <c r="B26" s="69"/>
      <c r="C26" s="69"/>
      <c r="D26" s="136"/>
      <c r="E26" s="159"/>
      <c r="F26" s="134" t="s">
        <v>81</v>
      </c>
    </row>
  </sheetData>
  <mergeCells count="14">
    <mergeCell ref="A17:C17"/>
    <mergeCell ref="A1:G1"/>
    <mergeCell ref="A3:G3"/>
    <mergeCell ref="A6:G6"/>
    <mergeCell ref="A9:C12"/>
    <mergeCell ref="D9:D12"/>
    <mergeCell ref="E9:E12"/>
    <mergeCell ref="F9:G12"/>
    <mergeCell ref="A5:G5"/>
    <mergeCell ref="A13:C13"/>
    <mergeCell ref="F13:G13"/>
    <mergeCell ref="A14:C14"/>
    <mergeCell ref="F14:G14"/>
    <mergeCell ref="A15:C15"/>
  </mergeCells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showZeros="0" workbookViewId="0">
      <selection activeCell="F11" sqref="F11"/>
    </sheetView>
  </sheetViews>
  <sheetFormatPr defaultRowHeight="12.75" x14ac:dyDescent="0.2"/>
  <cols>
    <col min="1" max="1" width="4" style="107" customWidth="1"/>
    <col min="2" max="2" width="18.140625" style="107" customWidth="1"/>
    <col min="3" max="3" width="58.28515625" style="107" customWidth="1"/>
    <col min="4" max="4" width="18" style="130" customWidth="1"/>
    <col min="5" max="256" width="9.140625" style="107"/>
    <col min="257" max="257" width="4" style="107" customWidth="1"/>
    <col min="258" max="258" width="11.7109375" style="107" customWidth="1"/>
    <col min="259" max="259" width="38.85546875" style="107" customWidth="1"/>
    <col min="260" max="260" width="17.28515625" style="107" customWidth="1"/>
    <col min="261" max="512" width="9.140625" style="107"/>
    <col min="513" max="513" width="4" style="107" customWidth="1"/>
    <col min="514" max="514" width="11.7109375" style="107" customWidth="1"/>
    <col min="515" max="515" width="38.85546875" style="107" customWidth="1"/>
    <col min="516" max="516" width="17.28515625" style="107" customWidth="1"/>
    <col min="517" max="768" width="9.140625" style="107"/>
    <col min="769" max="769" width="4" style="107" customWidth="1"/>
    <col min="770" max="770" width="11.7109375" style="107" customWidth="1"/>
    <col min="771" max="771" width="38.85546875" style="107" customWidth="1"/>
    <col min="772" max="772" width="17.28515625" style="107" customWidth="1"/>
    <col min="773" max="1024" width="9.140625" style="107"/>
    <col min="1025" max="1025" width="4" style="107" customWidth="1"/>
    <col min="1026" max="1026" width="11.7109375" style="107" customWidth="1"/>
    <col min="1027" max="1027" width="38.85546875" style="107" customWidth="1"/>
    <col min="1028" max="1028" width="17.28515625" style="107" customWidth="1"/>
    <col min="1029" max="1280" width="9.140625" style="107"/>
    <col min="1281" max="1281" width="4" style="107" customWidth="1"/>
    <col min="1282" max="1282" width="11.7109375" style="107" customWidth="1"/>
    <col min="1283" max="1283" width="38.85546875" style="107" customWidth="1"/>
    <col min="1284" max="1284" width="17.28515625" style="107" customWidth="1"/>
    <col min="1285" max="1536" width="9.140625" style="107"/>
    <col min="1537" max="1537" width="4" style="107" customWidth="1"/>
    <col min="1538" max="1538" width="11.7109375" style="107" customWidth="1"/>
    <col min="1539" max="1539" width="38.85546875" style="107" customWidth="1"/>
    <col min="1540" max="1540" width="17.28515625" style="107" customWidth="1"/>
    <col min="1541" max="1792" width="9.140625" style="107"/>
    <col min="1793" max="1793" width="4" style="107" customWidth="1"/>
    <col min="1794" max="1794" width="11.7109375" style="107" customWidth="1"/>
    <col min="1795" max="1795" width="38.85546875" style="107" customWidth="1"/>
    <col min="1796" max="1796" width="17.28515625" style="107" customWidth="1"/>
    <col min="1797" max="2048" width="9.140625" style="107"/>
    <col min="2049" max="2049" width="4" style="107" customWidth="1"/>
    <col min="2050" max="2050" width="11.7109375" style="107" customWidth="1"/>
    <col min="2051" max="2051" width="38.85546875" style="107" customWidth="1"/>
    <col min="2052" max="2052" width="17.28515625" style="107" customWidth="1"/>
    <col min="2053" max="2304" width="9.140625" style="107"/>
    <col min="2305" max="2305" width="4" style="107" customWidth="1"/>
    <col min="2306" max="2306" width="11.7109375" style="107" customWidth="1"/>
    <col min="2307" max="2307" width="38.85546875" style="107" customWidth="1"/>
    <col min="2308" max="2308" width="17.28515625" style="107" customWidth="1"/>
    <col min="2309" max="2560" width="9.140625" style="107"/>
    <col min="2561" max="2561" width="4" style="107" customWidth="1"/>
    <col min="2562" max="2562" width="11.7109375" style="107" customWidth="1"/>
    <col min="2563" max="2563" width="38.85546875" style="107" customWidth="1"/>
    <col min="2564" max="2564" width="17.28515625" style="107" customWidth="1"/>
    <col min="2565" max="2816" width="9.140625" style="107"/>
    <col min="2817" max="2817" width="4" style="107" customWidth="1"/>
    <col min="2818" max="2818" width="11.7109375" style="107" customWidth="1"/>
    <col min="2819" max="2819" width="38.85546875" style="107" customWidth="1"/>
    <col min="2820" max="2820" width="17.28515625" style="107" customWidth="1"/>
    <col min="2821" max="3072" width="9.140625" style="107"/>
    <col min="3073" max="3073" width="4" style="107" customWidth="1"/>
    <col min="3074" max="3074" width="11.7109375" style="107" customWidth="1"/>
    <col min="3075" max="3075" width="38.85546875" style="107" customWidth="1"/>
    <col min="3076" max="3076" width="17.28515625" style="107" customWidth="1"/>
    <col min="3077" max="3328" width="9.140625" style="107"/>
    <col min="3329" max="3329" width="4" style="107" customWidth="1"/>
    <col min="3330" max="3330" width="11.7109375" style="107" customWidth="1"/>
    <col min="3331" max="3331" width="38.85546875" style="107" customWidth="1"/>
    <col min="3332" max="3332" width="17.28515625" style="107" customWidth="1"/>
    <col min="3333" max="3584" width="9.140625" style="107"/>
    <col min="3585" max="3585" width="4" style="107" customWidth="1"/>
    <col min="3586" max="3586" width="11.7109375" style="107" customWidth="1"/>
    <col min="3587" max="3587" width="38.85546875" style="107" customWidth="1"/>
    <col min="3588" max="3588" width="17.28515625" style="107" customWidth="1"/>
    <col min="3589" max="3840" width="9.140625" style="107"/>
    <col min="3841" max="3841" width="4" style="107" customWidth="1"/>
    <col min="3842" max="3842" width="11.7109375" style="107" customWidth="1"/>
    <col min="3843" max="3843" width="38.85546875" style="107" customWidth="1"/>
    <col min="3844" max="3844" width="17.28515625" style="107" customWidth="1"/>
    <col min="3845" max="4096" width="9.140625" style="107"/>
    <col min="4097" max="4097" width="4" style="107" customWidth="1"/>
    <col min="4098" max="4098" width="11.7109375" style="107" customWidth="1"/>
    <col min="4099" max="4099" width="38.85546875" style="107" customWidth="1"/>
    <col min="4100" max="4100" width="17.28515625" style="107" customWidth="1"/>
    <col min="4101" max="4352" width="9.140625" style="107"/>
    <col min="4353" max="4353" width="4" style="107" customWidth="1"/>
    <col min="4354" max="4354" width="11.7109375" style="107" customWidth="1"/>
    <col min="4355" max="4355" width="38.85546875" style="107" customWidth="1"/>
    <col min="4356" max="4356" width="17.28515625" style="107" customWidth="1"/>
    <col min="4357" max="4608" width="9.140625" style="107"/>
    <col min="4609" max="4609" width="4" style="107" customWidth="1"/>
    <col min="4610" max="4610" width="11.7109375" style="107" customWidth="1"/>
    <col min="4611" max="4611" width="38.85546875" style="107" customWidth="1"/>
    <col min="4612" max="4612" width="17.28515625" style="107" customWidth="1"/>
    <col min="4613" max="4864" width="9.140625" style="107"/>
    <col min="4865" max="4865" width="4" style="107" customWidth="1"/>
    <col min="4866" max="4866" width="11.7109375" style="107" customWidth="1"/>
    <col min="4867" max="4867" width="38.85546875" style="107" customWidth="1"/>
    <col min="4868" max="4868" width="17.28515625" style="107" customWidth="1"/>
    <col min="4869" max="5120" width="9.140625" style="107"/>
    <col min="5121" max="5121" width="4" style="107" customWidth="1"/>
    <col min="5122" max="5122" width="11.7109375" style="107" customWidth="1"/>
    <col min="5123" max="5123" width="38.85546875" style="107" customWidth="1"/>
    <col min="5124" max="5124" width="17.28515625" style="107" customWidth="1"/>
    <col min="5125" max="5376" width="9.140625" style="107"/>
    <col min="5377" max="5377" width="4" style="107" customWidth="1"/>
    <col min="5378" max="5378" width="11.7109375" style="107" customWidth="1"/>
    <col min="5379" max="5379" width="38.85546875" style="107" customWidth="1"/>
    <col min="5380" max="5380" width="17.28515625" style="107" customWidth="1"/>
    <col min="5381" max="5632" width="9.140625" style="107"/>
    <col min="5633" max="5633" width="4" style="107" customWidth="1"/>
    <col min="5634" max="5634" width="11.7109375" style="107" customWidth="1"/>
    <col min="5635" max="5635" width="38.85546875" style="107" customWidth="1"/>
    <col min="5636" max="5636" width="17.28515625" style="107" customWidth="1"/>
    <col min="5637" max="5888" width="9.140625" style="107"/>
    <col min="5889" max="5889" width="4" style="107" customWidth="1"/>
    <col min="5890" max="5890" width="11.7109375" style="107" customWidth="1"/>
    <col min="5891" max="5891" width="38.85546875" style="107" customWidth="1"/>
    <col min="5892" max="5892" width="17.28515625" style="107" customWidth="1"/>
    <col min="5893" max="6144" width="9.140625" style="107"/>
    <col min="6145" max="6145" width="4" style="107" customWidth="1"/>
    <col min="6146" max="6146" width="11.7109375" style="107" customWidth="1"/>
    <col min="6147" max="6147" width="38.85546875" style="107" customWidth="1"/>
    <col min="6148" max="6148" width="17.28515625" style="107" customWidth="1"/>
    <col min="6149" max="6400" width="9.140625" style="107"/>
    <col min="6401" max="6401" width="4" style="107" customWidth="1"/>
    <col min="6402" max="6402" width="11.7109375" style="107" customWidth="1"/>
    <col min="6403" max="6403" width="38.85546875" style="107" customWidth="1"/>
    <col min="6404" max="6404" width="17.28515625" style="107" customWidth="1"/>
    <col min="6405" max="6656" width="9.140625" style="107"/>
    <col min="6657" max="6657" width="4" style="107" customWidth="1"/>
    <col min="6658" max="6658" width="11.7109375" style="107" customWidth="1"/>
    <col min="6659" max="6659" width="38.85546875" style="107" customWidth="1"/>
    <col min="6660" max="6660" width="17.28515625" style="107" customWidth="1"/>
    <col min="6661" max="6912" width="9.140625" style="107"/>
    <col min="6913" max="6913" width="4" style="107" customWidth="1"/>
    <col min="6914" max="6914" width="11.7109375" style="107" customWidth="1"/>
    <col min="6915" max="6915" width="38.85546875" style="107" customWidth="1"/>
    <col min="6916" max="6916" width="17.28515625" style="107" customWidth="1"/>
    <col min="6917" max="7168" width="9.140625" style="107"/>
    <col min="7169" max="7169" width="4" style="107" customWidth="1"/>
    <col min="7170" max="7170" width="11.7109375" style="107" customWidth="1"/>
    <col min="7171" max="7171" width="38.85546875" style="107" customWidth="1"/>
    <col min="7172" max="7172" width="17.28515625" style="107" customWidth="1"/>
    <col min="7173" max="7424" width="9.140625" style="107"/>
    <col min="7425" max="7425" width="4" style="107" customWidth="1"/>
    <col min="7426" max="7426" width="11.7109375" style="107" customWidth="1"/>
    <col min="7427" max="7427" width="38.85546875" style="107" customWidth="1"/>
    <col min="7428" max="7428" width="17.28515625" style="107" customWidth="1"/>
    <col min="7429" max="7680" width="9.140625" style="107"/>
    <col min="7681" max="7681" width="4" style="107" customWidth="1"/>
    <col min="7682" max="7682" width="11.7109375" style="107" customWidth="1"/>
    <col min="7683" max="7683" width="38.85546875" style="107" customWidth="1"/>
    <col min="7684" max="7684" width="17.28515625" style="107" customWidth="1"/>
    <col min="7685" max="7936" width="9.140625" style="107"/>
    <col min="7937" max="7937" width="4" style="107" customWidth="1"/>
    <col min="7938" max="7938" width="11.7109375" style="107" customWidth="1"/>
    <col min="7939" max="7939" width="38.85546875" style="107" customWidth="1"/>
    <col min="7940" max="7940" width="17.28515625" style="107" customWidth="1"/>
    <col min="7941" max="8192" width="9.140625" style="107"/>
    <col min="8193" max="8193" width="4" style="107" customWidth="1"/>
    <col min="8194" max="8194" width="11.7109375" style="107" customWidth="1"/>
    <col min="8195" max="8195" width="38.85546875" style="107" customWidth="1"/>
    <col min="8196" max="8196" width="17.28515625" style="107" customWidth="1"/>
    <col min="8197" max="8448" width="9.140625" style="107"/>
    <col min="8449" max="8449" width="4" style="107" customWidth="1"/>
    <col min="8450" max="8450" width="11.7109375" style="107" customWidth="1"/>
    <col min="8451" max="8451" width="38.85546875" style="107" customWidth="1"/>
    <col min="8452" max="8452" width="17.28515625" style="107" customWidth="1"/>
    <col min="8453" max="8704" width="9.140625" style="107"/>
    <col min="8705" max="8705" width="4" style="107" customWidth="1"/>
    <col min="8706" max="8706" width="11.7109375" style="107" customWidth="1"/>
    <col min="8707" max="8707" width="38.85546875" style="107" customWidth="1"/>
    <col min="8708" max="8708" width="17.28515625" style="107" customWidth="1"/>
    <col min="8709" max="8960" width="9.140625" style="107"/>
    <col min="8961" max="8961" width="4" style="107" customWidth="1"/>
    <col min="8962" max="8962" width="11.7109375" style="107" customWidth="1"/>
    <col min="8963" max="8963" width="38.85546875" style="107" customWidth="1"/>
    <col min="8964" max="8964" width="17.28515625" style="107" customWidth="1"/>
    <col min="8965" max="9216" width="9.140625" style="107"/>
    <col min="9217" max="9217" width="4" style="107" customWidth="1"/>
    <col min="9218" max="9218" width="11.7109375" style="107" customWidth="1"/>
    <col min="9219" max="9219" width="38.85546875" style="107" customWidth="1"/>
    <col min="9220" max="9220" width="17.28515625" style="107" customWidth="1"/>
    <col min="9221" max="9472" width="9.140625" style="107"/>
    <col min="9473" max="9473" width="4" style="107" customWidth="1"/>
    <col min="9474" max="9474" width="11.7109375" style="107" customWidth="1"/>
    <col min="9475" max="9475" width="38.85546875" style="107" customWidth="1"/>
    <col min="9476" max="9476" width="17.28515625" style="107" customWidth="1"/>
    <col min="9477" max="9728" width="9.140625" style="107"/>
    <col min="9729" max="9729" width="4" style="107" customWidth="1"/>
    <col min="9730" max="9730" width="11.7109375" style="107" customWidth="1"/>
    <col min="9731" max="9731" width="38.85546875" style="107" customWidth="1"/>
    <col min="9732" max="9732" width="17.28515625" style="107" customWidth="1"/>
    <col min="9733" max="9984" width="9.140625" style="107"/>
    <col min="9985" max="9985" width="4" style="107" customWidth="1"/>
    <col min="9986" max="9986" width="11.7109375" style="107" customWidth="1"/>
    <col min="9987" max="9987" width="38.85546875" style="107" customWidth="1"/>
    <col min="9988" max="9988" width="17.28515625" style="107" customWidth="1"/>
    <col min="9989" max="10240" width="9.140625" style="107"/>
    <col min="10241" max="10241" width="4" style="107" customWidth="1"/>
    <col min="10242" max="10242" width="11.7109375" style="107" customWidth="1"/>
    <col min="10243" max="10243" width="38.85546875" style="107" customWidth="1"/>
    <col min="10244" max="10244" width="17.28515625" style="107" customWidth="1"/>
    <col min="10245" max="10496" width="9.140625" style="107"/>
    <col min="10497" max="10497" width="4" style="107" customWidth="1"/>
    <col min="10498" max="10498" width="11.7109375" style="107" customWidth="1"/>
    <col min="10499" max="10499" width="38.85546875" style="107" customWidth="1"/>
    <col min="10500" max="10500" width="17.28515625" style="107" customWidth="1"/>
    <col min="10501" max="10752" width="9.140625" style="107"/>
    <col min="10753" max="10753" width="4" style="107" customWidth="1"/>
    <col min="10754" max="10754" width="11.7109375" style="107" customWidth="1"/>
    <col min="10755" max="10755" width="38.85546875" style="107" customWidth="1"/>
    <col min="10756" max="10756" width="17.28515625" style="107" customWidth="1"/>
    <col min="10757" max="11008" width="9.140625" style="107"/>
    <col min="11009" max="11009" width="4" style="107" customWidth="1"/>
    <col min="11010" max="11010" width="11.7109375" style="107" customWidth="1"/>
    <col min="11011" max="11011" width="38.85546875" style="107" customWidth="1"/>
    <col min="11012" max="11012" width="17.28515625" style="107" customWidth="1"/>
    <col min="11013" max="11264" width="9.140625" style="107"/>
    <col min="11265" max="11265" width="4" style="107" customWidth="1"/>
    <col min="11266" max="11266" width="11.7109375" style="107" customWidth="1"/>
    <col min="11267" max="11267" width="38.85546875" style="107" customWidth="1"/>
    <col min="11268" max="11268" width="17.28515625" style="107" customWidth="1"/>
    <col min="11269" max="11520" width="9.140625" style="107"/>
    <col min="11521" max="11521" width="4" style="107" customWidth="1"/>
    <col min="11522" max="11522" width="11.7109375" style="107" customWidth="1"/>
    <col min="11523" max="11523" width="38.85546875" style="107" customWidth="1"/>
    <col min="11524" max="11524" width="17.28515625" style="107" customWidth="1"/>
    <col min="11525" max="11776" width="9.140625" style="107"/>
    <col min="11777" max="11777" width="4" style="107" customWidth="1"/>
    <col min="11778" max="11778" width="11.7109375" style="107" customWidth="1"/>
    <col min="11779" max="11779" width="38.85546875" style="107" customWidth="1"/>
    <col min="11780" max="11780" width="17.28515625" style="107" customWidth="1"/>
    <col min="11781" max="12032" width="9.140625" style="107"/>
    <col min="12033" max="12033" width="4" style="107" customWidth="1"/>
    <col min="12034" max="12034" width="11.7109375" style="107" customWidth="1"/>
    <col min="12035" max="12035" width="38.85546875" style="107" customWidth="1"/>
    <col min="12036" max="12036" width="17.28515625" style="107" customWidth="1"/>
    <col min="12037" max="12288" width="9.140625" style="107"/>
    <col min="12289" max="12289" width="4" style="107" customWidth="1"/>
    <col min="12290" max="12290" width="11.7109375" style="107" customWidth="1"/>
    <col min="12291" max="12291" width="38.85546875" style="107" customWidth="1"/>
    <col min="12292" max="12292" width="17.28515625" style="107" customWidth="1"/>
    <col min="12293" max="12544" width="9.140625" style="107"/>
    <col min="12545" max="12545" width="4" style="107" customWidth="1"/>
    <col min="12546" max="12546" width="11.7109375" style="107" customWidth="1"/>
    <col min="12547" max="12547" width="38.85546875" style="107" customWidth="1"/>
    <col min="12548" max="12548" width="17.28515625" style="107" customWidth="1"/>
    <col min="12549" max="12800" width="9.140625" style="107"/>
    <col min="12801" max="12801" width="4" style="107" customWidth="1"/>
    <col min="12802" max="12802" width="11.7109375" style="107" customWidth="1"/>
    <col min="12803" max="12803" width="38.85546875" style="107" customWidth="1"/>
    <col min="12804" max="12804" width="17.28515625" style="107" customWidth="1"/>
    <col min="12805" max="13056" width="9.140625" style="107"/>
    <col min="13057" max="13057" width="4" style="107" customWidth="1"/>
    <col min="13058" max="13058" width="11.7109375" style="107" customWidth="1"/>
    <col min="13059" max="13059" width="38.85546875" style="107" customWidth="1"/>
    <col min="13060" max="13060" width="17.28515625" style="107" customWidth="1"/>
    <col min="13061" max="13312" width="9.140625" style="107"/>
    <col min="13313" max="13313" width="4" style="107" customWidth="1"/>
    <col min="13314" max="13314" width="11.7109375" style="107" customWidth="1"/>
    <col min="13315" max="13315" width="38.85546875" style="107" customWidth="1"/>
    <col min="13316" max="13316" width="17.28515625" style="107" customWidth="1"/>
    <col min="13317" max="13568" width="9.140625" style="107"/>
    <col min="13569" max="13569" width="4" style="107" customWidth="1"/>
    <col min="13570" max="13570" width="11.7109375" style="107" customWidth="1"/>
    <col min="13571" max="13571" width="38.85546875" style="107" customWidth="1"/>
    <col min="13572" max="13572" width="17.28515625" style="107" customWidth="1"/>
    <col min="13573" max="13824" width="9.140625" style="107"/>
    <col min="13825" max="13825" width="4" style="107" customWidth="1"/>
    <col min="13826" max="13826" width="11.7109375" style="107" customWidth="1"/>
    <col min="13827" max="13827" width="38.85546875" style="107" customWidth="1"/>
    <col min="13828" max="13828" width="17.28515625" style="107" customWidth="1"/>
    <col min="13829" max="14080" width="9.140625" style="107"/>
    <col min="14081" max="14081" width="4" style="107" customWidth="1"/>
    <col min="14082" max="14082" width="11.7109375" style="107" customWidth="1"/>
    <col min="14083" max="14083" width="38.85546875" style="107" customWidth="1"/>
    <col min="14084" max="14084" width="17.28515625" style="107" customWidth="1"/>
    <col min="14085" max="14336" width="9.140625" style="107"/>
    <col min="14337" max="14337" width="4" style="107" customWidth="1"/>
    <col min="14338" max="14338" width="11.7109375" style="107" customWidth="1"/>
    <col min="14339" max="14339" width="38.85546875" style="107" customWidth="1"/>
    <col min="14340" max="14340" width="17.28515625" style="107" customWidth="1"/>
    <col min="14341" max="14592" width="9.140625" style="107"/>
    <col min="14593" max="14593" width="4" style="107" customWidth="1"/>
    <col min="14594" max="14594" width="11.7109375" style="107" customWidth="1"/>
    <col min="14595" max="14595" width="38.85546875" style="107" customWidth="1"/>
    <col min="14596" max="14596" width="17.28515625" style="107" customWidth="1"/>
    <col min="14597" max="14848" width="9.140625" style="107"/>
    <col min="14849" max="14849" width="4" style="107" customWidth="1"/>
    <col min="14850" max="14850" width="11.7109375" style="107" customWidth="1"/>
    <col min="14851" max="14851" width="38.85546875" style="107" customWidth="1"/>
    <col min="14852" max="14852" width="17.28515625" style="107" customWidth="1"/>
    <col min="14853" max="15104" width="9.140625" style="107"/>
    <col min="15105" max="15105" width="4" style="107" customWidth="1"/>
    <col min="15106" max="15106" width="11.7109375" style="107" customWidth="1"/>
    <col min="15107" max="15107" width="38.85546875" style="107" customWidth="1"/>
    <col min="15108" max="15108" width="17.28515625" style="107" customWidth="1"/>
    <col min="15109" max="15360" width="9.140625" style="107"/>
    <col min="15361" max="15361" width="4" style="107" customWidth="1"/>
    <col min="15362" max="15362" width="11.7109375" style="107" customWidth="1"/>
    <col min="15363" max="15363" width="38.85546875" style="107" customWidth="1"/>
    <col min="15364" max="15364" width="17.28515625" style="107" customWidth="1"/>
    <col min="15365" max="15616" width="9.140625" style="107"/>
    <col min="15617" max="15617" width="4" style="107" customWidth="1"/>
    <col min="15618" max="15618" width="11.7109375" style="107" customWidth="1"/>
    <col min="15619" max="15619" width="38.85546875" style="107" customWidth="1"/>
    <col min="15620" max="15620" width="17.28515625" style="107" customWidth="1"/>
    <col min="15621" max="15872" width="9.140625" style="107"/>
    <col min="15873" max="15873" width="4" style="107" customWidth="1"/>
    <col min="15874" max="15874" width="11.7109375" style="107" customWidth="1"/>
    <col min="15875" max="15875" width="38.85546875" style="107" customWidth="1"/>
    <col min="15876" max="15876" width="17.28515625" style="107" customWidth="1"/>
    <col min="15877" max="16128" width="9.140625" style="107"/>
    <col min="16129" max="16129" width="4" style="107" customWidth="1"/>
    <col min="16130" max="16130" width="11.7109375" style="107" customWidth="1"/>
    <col min="16131" max="16131" width="38.85546875" style="107" customWidth="1"/>
    <col min="16132" max="16132" width="17.28515625" style="107" customWidth="1"/>
    <col min="16133" max="16384" width="9.140625" style="107"/>
  </cols>
  <sheetData>
    <row r="1" spans="1:4" x14ac:dyDescent="0.2">
      <c r="D1" s="108" t="s">
        <v>66</v>
      </c>
    </row>
    <row r="3" spans="1:4" s="109" customFormat="1" ht="18" x14ac:dyDescent="0.25">
      <c r="A3" s="210" t="s">
        <v>67</v>
      </c>
      <c r="B3" s="210"/>
      <c r="C3" s="210"/>
      <c r="D3" s="210"/>
    </row>
    <row r="4" spans="1:4" s="109" customFormat="1" ht="10.5" customHeight="1" x14ac:dyDescent="0.25">
      <c r="B4" s="110"/>
      <c r="C4" s="110"/>
      <c r="D4" s="111"/>
    </row>
    <row r="5" spans="1:4" s="112" customFormat="1" ht="19.5" customHeight="1" x14ac:dyDescent="0.25">
      <c r="A5" s="214" t="s">
        <v>225</v>
      </c>
      <c r="B5" s="214"/>
      <c r="C5" s="214"/>
      <c r="D5" s="214"/>
    </row>
    <row r="6" spans="1:4" s="112" customFormat="1" ht="15.75" x14ac:dyDescent="0.25">
      <c r="A6" s="214" t="s">
        <v>75</v>
      </c>
      <c r="B6" s="214"/>
      <c r="C6" s="214"/>
      <c r="D6" s="214"/>
    </row>
    <row r="7" spans="1:4" s="112" customFormat="1" ht="16.5" customHeight="1" x14ac:dyDescent="0.25">
      <c r="A7" s="113"/>
      <c r="B7" s="113"/>
      <c r="C7" s="113"/>
      <c r="D7" s="113"/>
    </row>
    <row r="8" spans="1:4" x14ac:dyDescent="0.2">
      <c r="D8" s="108" t="s">
        <v>53</v>
      </c>
    </row>
    <row r="9" spans="1:4" s="114" customFormat="1" ht="17.25" customHeight="1" x14ac:dyDescent="0.2">
      <c r="A9" s="211" t="s">
        <v>68</v>
      </c>
      <c r="B9" s="211" t="s">
        <v>69</v>
      </c>
      <c r="C9" s="211" t="s">
        <v>70</v>
      </c>
      <c r="D9" s="212" t="s">
        <v>71</v>
      </c>
    </row>
    <row r="10" spans="1:4" s="114" customFormat="1" ht="58.5" customHeight="1" x14ac:dyDescent="0.2">
      <c r="A10" s="211"/>
      <c r="B10" s="211"/>
      <c r="C10" s="211"/>
      <c r="D10" s="213"/>
    </row>
    <row r="11" spans="1:4" s="114" customFormat="1" ht="39.950000000000003" customHeight="1" x14ac:dyDescent="0.2">
      <c r="A11" s="115">
        <v>1</v>
      </c>
      <c r="B11" s="115">
        <v>24774</v>
      </c>
      <c r="C11" s="116" t="s">
        <v>220</v>
      </c>
      <c r="D11" s="117">
        <f>'24774'!J107</f>
        <v>1323724</v>
      </c>
    </row>
    <row r="12" spans="1:4" s="120" customFormat="1" ht="39.950000000000003" customHeight="1" x14ac:dyDescent="0.2">
      <c r="A12" s="118"/>
      <c r="B12" s="118"/>
      <c r="C12" s="118" t="s">
        <v>72</v>
      </c>
      <c r="D12" s="119">
        <f>SUM(D11:D11)</f>
        <v>1323724</v>
      </c>
    </row>
    <row r="13" spans="1:4" s="124" customFormat="1" ht="39.950000000000003" customHeight="1" x14ac:dyDescent="0.2">
      <c r="A13" s="121"/>
      <c r="B13" s="121"/>
      <c r="C13" s="122" t="s">
        <v>76</v>
      </c>
      <c r="D13" s="126">
        <f>ROUND(D12*5.56,0)</f>
        <v>7359905</v>
      </c>
    </row>
    <row r="14" spans="1:4" s="124" customFormat="1" ht="39.950000000000003" customHeight="1" x14ac:dyDescent="0.2">
      <c r="A14" s="121"/>
      <c r="B14" s="121"/>
      <c r="C14" s="122" t="s">
        <v>73</v>
      </c>
      <c r="D14" s="123">
        <f>ROUND(D13*18%,2)</f>
        <v>1324782.8999999999</v>
      </c>
    </row>
    <row r="15" spans="1:4" s="127" customFormat="1" ht="39.950000000000003" customHeight="1" x14ac:dyDescent="0.2">
      <c r="A15" s="125"/>
      <c r="B15" s="125"/>
      <c r="C15" s="122" t="s">
        <v>74</v>
      </c>
      <c r="D15" s="126">
        <f>SUM(D13:D14)</f>
        <v>8684687.9000000004</v>
      </c>
    </row>
    <row r="16" spans="1:4" s="128" customFormat="1" x14ac:dyDescent="0.2">
      <c r="D16" s="129"/>
    </row>
    <row r="17" spans="4:4" s="128" customFormat="1" x14ac:dyDescent="0.2">
      <c r="D17" s="129"/>
    </row>
    <row r="18" spans="4:4" s="128" customFormat="1" x14ac:dyDescent="0.2">
      <c r="D18" s="129"/>
    </row>
    <row r="19" spans="4:4" s="128" customFormat="1" x14ac:dyDescent="0.2">
      <c r="D19" s="129"/>
    </row>
    <row r="20" spans="4:4" s="128" customFormat="1" x14ac:dyDescent="0.2">
      <c r="D20" s="129"/>
    </row>
  </sheetData>
  <mergeCells count="7">
    <mergeCell ref="A3:D3"/>
    <mergeCell ref="A9:A10"/>
    <mergeCell ref="B9:B10"/>
    <mergeCell ref="C9:C10"/>
    <mergeCell ref="D9:D10"/>
    <mergeCell ref="A5:D5"/>
    <mergeCell ref="A6:D6"/>
  </mergeCells>
  <pageMargins left="0.39370078740157483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7</vt:i4>
      </vt:variant>
    </vt:vector>
  </HeadingPairs>
  <TitlesOfParts>
    <vt:vector size="10" baseType="lpstr">
      <vt:lpstr>24774</vt:lpstr>
      <vt:lpstr>НМЦ</vt:lpstr>
      <vt:lpstr>Сводка затрат</vt:lpstr>
      <vt:lpstr>'24774'!Constr</vt:lpstr>
      <vt:lpstr>'24774'!FOT</vt:lpstr>
      <vt:lpstr>'24774'!Ind</vt:lpstr>
      <vt:lpstr>'24774'!Obosn</vt:lpstr>
      <vt:lpstr>'24774'!SmPr</vt:lpstr>
      <vt:lpstr>'24774'!Заголовки_для_печати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072-Bataeva</dc:creator>
  <cp:lastModifiedBy>072-KovyazinaT</cp:lastModifiedBy>
  <cp:lastPrinted>2013-04-18T03:32:17Z</cp:lastPrinted>
  <dcterms:created xsi:type="dcterms:W3CDTF">2002-02-11T05:58:42Z</dcterms:created>
  <dcterms:modified xsi:type="dcterms:W3CDTF">2013-05-06T08:55:58Z</dcterms:modified>
</cp:coreProperties>
</file>