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90" windowWidth="23775" windowHeight="14505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F8" i="1" l="1"/>
  <c r="F9" i="1" s="1"/>
  <c r="F10" i="1" s="1"/>
  <c r="D8" i="1"/>
  <c r="D6" i="1" l="1"/>
  <c r="F6" i="1" l="1"/>
  <c r="F7" i="1" l="1"/>
  <c r="F11" i="1" s="1"/>
  <c r="F12" i="1" s="1"/>
  <c r="F13" i="1" s="1"/>
  <c r="F14" i="1" s="1"/>
</calcChain>
</file>

<file path=xl/sharedStrings.xml><?xml version="1.0" encoding="utf-8"?>
<sst xmlns="http://schemas.openxmlformats.org/spreadsheetml/2006/main" count="17" uniqueCount="17">
  <si>
    <t>№  п/п</t>
  </si>
  <si>
    <t>Наименование работ</t>
  </si>
  <si>
    <t>Сметная стоимость выполняемых работ в базисном уровне цен 2001г., руб.</t>
  </si>
  <si>
    <t>Сметная стоимость строительства в текущем уровне цен, пересчитанная на момент проведения закупки,  руб.</t>
  </si>
  <si>
    <t>Начальная (максимальная) цена, руб.</t>
  </si>
  <si>
    <t>НДС - 18%</t>
  </si>
  <si>
    <t>Итого с НДС 18%</t>
  </si>
  <si>
    <t>Цех № 4 Корпус 208  Ремонт остекления  (№ ЛС-Ц4-208-2015-СМ9)</t>
  </si>
  <si>
    <t>Цех № 54 Корпус 703  Капитальный ремонт. Замена оконных блоков  (№ ЛС-Ц54-703-2015-СМ16)</t>
  </si>
  <si>
    <t>Сметная стоимость строительства в текущем уровне цен на 2014/2015г., руб.</t>
  </si>
  <si>
    <t>Итого с индексом-дефлятором на период с марта 2015 года по июль 2015 года в размере 1,023</t>
  </si>
  <si>
    <t>Итого с индексом-дефлятором на период с сентября 2014 года по декабрь 2014 года в размере 1,025</t>
  </si>
  <si>
    <t>Итого с индексом-дефлятором на период с января 2015 года по июль 2015 года в размере 1,032</t>
  </si>
  <si>
    <t>Итого с договорным коэффициентом к=0,999</t>
  </si>
  <si>
    <t>Всего по сметам</t>
  </si>
  <si>
    <t xml:space="preserve">Обоснование начальной (максимальной) цены договора  по объекту  "Ремонт остекления в корпусе 208 цеха 4, замена оконных блоков в корпусе 703 цеха 54 АО ЧМЗ"  </t>
  </si>
  <si>
    <t>Приложение к Документации (п. 9 Информационной карты)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</si>
</sst>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0000000"/>
  </numFmts>
  <fonts count="7" x14ac:knownFonts="1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64" fontId="4" fillId="0" borderId="0" xfId="0" applyNumberFormat="1" applyFont="1"/>
    <xf numFmtId="4" fontId="4" fillId="0" borderId="0" xfId="0" applyNumberFormat="1" applyFont="1" applyAlignment="1">
      <alignment horizontal="center"/>
    </xf>
    <xf numFmtId="4" fontId="4" fillId="0" borderId="0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" fontId="2" fillId="0" borderId="1" xfId="0" applyNumberFormat="1" applyFont="1" applyBorder="1" applyAlignment="1">
      <alignment vertical="center"/>
    </xf>
    <xf numFmtId="2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4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5"/>
  <sheetViews>
    <sheetView tabSelected="1" workbookViewId="0">
      <selection activeCell="A16" sqref="A16:XFD23"/>
    </sheetView>
  </sheetViews>
  <sheetFormatPr defaultRowHeight="15" x14ac:dyDescent="0.25"/>
  <cols>
    <col min="2" max="2" width="35.42578125" customWidth="1"/>
    <col min="3" max="3" width="17.140625" customWidth="1"/>
    <col min="4" max="4" width="18.140625" customWidth="1"/>
    <col min="5" max="6" width="17" customWidth="1"/>
  </cols>
  <sheetData>
    <row r="1" spans="1:6" x14ac:dyDescent="0.25">
      <c r="A1" s="1"/>
      <c r="B1" s="1"/>
      <c r="C1" s="22" t="s">
        <v>16</v>
      </c>
      <c r="D1" s="22"/>
      <c r="E1" s="22"/>
      <c r="F1" s="22"/>
    </row>
    <row r="2" spans="1:6" x14ac:dyDescent="0.25">
      <c r="A2" s="1"/>
      <c r="B2" s="1"/>
      <c r="C2" s="1"/>
      <c r="D2" s="1"/>
      <c r="E2" s="4"/>
      <c r="F2" s="4"/>
    </row>
    <row r="3" spans="1:6" ht="74.25" customHeight="1" x14ac:dyDescent="0.25">
      <c r="A3" s="20" t="s">
        <v>15</v>
      </c>
      <c r="B3" s="21"/>
      <c r="C3" s="21"/>
      <c r="D3" s="21"/>
      <c r="E3" s="21"/>
      <c r="F3" s="21"/>
    </row>
    <row r="4" spans="1:6" x14ac:dyDescent="0.25">
      <c r="A4" s="3"/>
      <c r="B4" s="2"/>
      <c r="C4" s="3"/>
      <c r="D4" s="3"/>
      <c r="E4" s="2"/>
      <c r="F4" s="2"/>
    </row>
    <row r="5" spans="1:6" ht="96.75" customHeight="1" x14ac:dyDescent="0.25">
      <c r="A5" s="7" t="s">
        <v>0</v>
      </c>
      <c r="B5" s="8" t="s">
        <v>1</v>
      </c>
      <c r="C5" s="7" t="s">
        <v>2</v>
      </c>
      <c r="D5" s="7" t="s">
        <v>9</v>
      </c>
      <c r="E5" s="7" t="s">
        <v>3</v>
      </c>
      <c r="F5" s="7" t="s">
        <v>4</v>
      </c>
    </row>
    <row r="6" spans="1:6" ht="57.75" customHeight="1" x14ac:dyDescent="0.25">
      <c r="A6" s="12">
        <v>1</v>
      </c>
      <c r="B6" s="12" t="s">
        <v>7</v>
      </c>
      <c r="C6" s="13">
        <v>17038</v>
      </c>
      <c r="D6" s="13">
        <f>E6</f>
        <v>102406</v>
      </c>
      <c r="E6" s="13">
        <v>102406</v>
      </c>
      <c r="F6" s="13">
        <f t="shared" ref="F6" si="0">E6</f>
        <v>102406</v>
      </c>
    </row>
    <row r="7" spans="1:6" s="1" customFormat="1" ht="57.75" customHeight="1" x14ac:dyDescent="0.25">
      <c r="A7" s="12"/>
      <c r="B7" s="19" t="s">
        <v>10</v>
      </c>
      <c r="C7" s="13"/>
      <c r="D7" s="13"/>
      <c r="E7" s="13"/>
      <c r="F7" s="14">
        <f>ROUND(F6*1.023,2)</f>
        <v>104761.34</v>
      </c>
    </row>
    <row r="8" spans="1:6" s="1" customFormat="1" ht="57.75" customHeight="1" x14ac:dyDescent="0.25">
      <c r="A8" s="12">
        <v>2</v>
      </c>
      <c r="B8" s="12" t="s">
        <v>8</v>
      </c>
      <c r="C8" s="13">
        <v>594386</v>
      </c>
      <c r="D8" s="13">
        <f>E8</f>
        <v>1198326</v>
      </c>
      <c r="E8" s="13">
        <v>1198326</v>
      </c>
      <c r="F8" s="13">
        <f>E8</f>
        <v>1198326</v>
      </c>
    </row>
    <row r="9" spans="1:6" s="1" customFormat="1" ht="54.75" customHeight="1" x14ac:dyDescent="0.25">
      <c r="A9" s="12"/>
      <c r="B9" s="19" t="s">
        <v>11</v>
      </c>
      <c r="C9" s="13"/>
      <c r="D9" s="13"/>
      <c r="E9" s="13"/>
      <c r="F9" s="14">
        <f>ROUND(F8*1.025,2)</f>
        <v>1228284.1499999999</v>
      </c>
    </row>
    <row r="10" spans="1:6" s="1" customFormat="1" ht="54.75" customHeight="1" x14ac:dyDescent="0.25">
      <c r="A10" s="12"/>
      <c r="B10" s="19" t="s">
        <v>12</v>
      </c>
      <c r="C10" s="13"/>
      <c r="D10" s="13"/>
      <c r="E10" s="13"/>
      <c r="F10" s="14">
        <f>ROUND(F9*1.032,2)</f>
        <v>1267589.24</v>
      </c>
    </row>
    <row r="11" spans="1:6" s="1" customFormat="1" ht="21" customHeight="1" x14ac:dyDescent="0.25">
      <c r="A11" s="12"/>
      <c r="B11" s="18" t="s">
        <v>14</v>
      </c>
      <c r="C11" s="13"/>
      <c r="D11" s="13"/>
      <c r="E11" s="13"/>
      <c r="F11" s="14">
        <f>F7+F10</f>
        <v>1372350.58</v>
      </c>
    </row>
    <row r="12" spans="1:6" s="1" customFormat="1" ht="34.5" customHeight="1" x14ac:dyDescent="0.25">
      <c r="A12" s="12"/>
      <c r="B12" s="18" t="s">
        <v>13</v>
      </c>
      <c r="C12" s="13"/>
      <c r="D12" s="13"/>
      <c r="E12" s="13"/>
      <c r="F12" s="14">
        <f>ROUND(F11*0.999,2)</f>
        <v>1370978.23</v>
      </c>
    </row>
    <row r="13" spans="1:6" ht="20.25" customHeight="1" x14ac:dyDescent="0.25">
      <c r="A13" s="15"/>
      <c r="B13" s="18" t="s">
        <v>5</v>
      </c>
      <c r="C13" s="14"/>
      <c r="D13" s="14"/>
      <c r="E13" s="16"/>
      <c r="F13" s="14">
        <f>ROUND(F12*18%,2)</f>
        <v>246776.08</v>
      </c>
    </row>
    <row r="14" spans="1:6" ht="18" customHeight="1" x14ac:dyDescent="0.25">
      <c r="A14" s="15"/>
      <c r="B14" s="18" t="s">
        <v>6</v>
      </c>
      <c r="C14" s="14"/>
      <c r="D14" s="14"/>
      <c r="E14" s="17"/>
      <c r="F14" s="14">
        <f>F12+F13</f>
        <v>1617754.31</v>
      </c>
    </row>
    <row r="15" spans="1:6" x14ac:dyDescent="0.25">
      <c r="A15" s="6"/>
      <c r="B15" s="9"/>
      <c r="C15" s="10"/>
      <c r="D15" s="11"/>
      <c r="E15" s="5"/>
      <c r="F15" s="5"/>
    </row>
  </sheetData>
  <mergeCells count="2">
    <mergeCell ref="A3:F3"/>
    <mergeCell ref="C1:F1"/>
  </mergeCells>
  <pageMargins left="0.7" right="0.17" top="0.32" bottom="0.75" header="0.3" footer="0.3"/>
  <pageSetup paperSize="9" scale="82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2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Мутовкина Светлана Юрьевна</cp:lastModifiedBy>
  <cp:lastPrinted>2015-01-12T09:33:58Z</cp:lastPrinted>
  <dcterms:created xsi:type="dcterms:W3CDTF">2014-03-18T07:35:04Z</dcterms:created>
  <dcterms:modified xsi:type="dcterms:W3CDTF">2015-03-31T10:56:41Z</dcterms:modified>
</cp:coreProperties>
</file>