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Лот №1" sheetId="1" r:id="rId1"/>
    <sheet name="Лист2" sheetId="2" r:id="rId2"/>
    <sheet name="Лист3" sheetId="3" r:id="rId3"/>
  </sheets>
  <externalReferences>
    <externalReference r:id="rId4"/>
  </externalReferences>
  <definedNames>
    <definedName name="_xlnm.Print_Area" localSheetId="0">'Лот №1'!$A$1:$S$26</definedName>
  </definedNames>
  <calcPr calcId="145621"/>
</workbook>
</file>

<file path=xl/calcChain.xml><?xml version="1.0" encoding="utf-8"?>
<calcChain xmlns="http://schemas.openxmlformats.org/spreadsheetml/2006/main">
  <c r="Q10" i="1" l="1"/>
  <c r="Q11" i="1"/>
  <c r="Q9" i="1"/>
  <c r="R9" i="1" l="1"/>
  <c r="R10" i="1"/>
  <c r="R11" i="1"/>
  <c r="S10" i="1" l="1"/>
  <c r="S9" i="1"/>
  <c r="S11" i="1" l="1"/>
  <c r="S12" i="1" s="1"/>
  <c r="S13" i="1" s="1"/>
  <c r="T12" i="1" l="1"/>
  <c r="W12" i="1" l="1"/>
  <c r="U12" i="1"/>
</calcChain>
</file>

<file path=xl/sharedStrings.xml><?xml version="1.0" encoding="utf-8"?>
<sst xmlns="http://schemas.openxmlformats.org/spreadsheetml/2006/main" count="48" uniqueCount="46">
  <si>
    <t>Итого:</t>
  </si>
  <si>
    <t>Всего: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</si>
  <si>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</si>
  <si>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</si>
  <si>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</si>
  <si>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</si>
  <si>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</si>
  <si>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</si>
  <si>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</si>
  <si>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</si>
  <si>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</si>
  <si>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</si>
  <si>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</si>
  <si>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</si>
  <si>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</si>
  <si>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</si>
  <si>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</si>
  <si>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</si>
  <si>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</si>
  <si>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</si>
  <si>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</si>
  <si>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</si>
  <si>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</si>
  <si>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</si>
  <si>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</si>
  <si>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</si>
  <si>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</si>
  <si>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</si>
  <si>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</si>
  <si>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Генеральный директор АО «Хиагда»</t>
  </si>
  <si>
    <t>________________  /Дементьев А.А. /</t>
  </si>
  <si>
    <t>Количество на 2015 год</t>
  </si>
  <si>
    <t>Цена за единицу с НДС, руб.</t>
  </si>
  <si>
    <t>Сумма с НДС, руб.</t>
  </si>
  <si>
    <t>в т.ч НДС 18%:</t>
  </si>
  <si>
    <t xml:space="preserve">2. Условия поставки: доставка до АО «Хиагда» (Грузополучателя) согласно отгрузочным реквизитам: Забайкальский край, г. Чита, п. Рудник Кадала, Дворцовский тракт, 50.  </t>
  </si>
  <si>
    <t>ТУ 2290-002-61178249-2010 (145*48*65) или эквивалент</t>
  </si>
  <si>
    <t>ТУ 2290-002-61178249-2010 (245*132*95) или эквивалент</t>
  </si>
  <si>
    <t>ТУ 2290-002-61178249-2010 (390*259*115) или эквивалент</t>
  </si>
  <si>
    <t>шт</t>
  </si>
  <si>
    <t>Итого с учётом НДС: 513482 рубля 73 копейки ( Пятьсот тринадцать тысяч четыреста восемьдесят два рубля 73 копейки ), В том числе НДС 18%  78327 рублей 87 копеек ( Семьдесят восемь тысяч триста двадцать семь рублей 87 копеек ).</t>
  </si>
  <si>
    <t>Кожух КЗХ фланцевый, фторопласт (145*48*65)</t>
  </si>
  <si>
    <t>Кожух КЗХ фланцевый, фторопласт (245*132*95)</t>
  </si>
  <si>
    <t>Кожух КЗХ фланцевый, фторопласт (390*259*115)</t>
  </si>
  <si>
    <t>август</t>
  </si>
  <si>
    <t>сентябрь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</si>
</sst>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2;&#1089;&#1095;&#1105;&#1090;%20&#1053;&#1052;&#106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2">
          <cell r="J2">
            <v>1155.5333333333333</v>
          </cell>
        </row>
        <row r="3">
          <cell r="J3">
            <v>2163.6866666666665</v>
          </cell>
        </row>
        <row r="4">
          <cell r="J4">
            <v>3542.7866666666669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abSelected="1" view="pageBreakPreview" zoomScale="70" zoomScaleNormal="75" zoomScaleSheetLayoutView="70" workbookViewId="0">
      <selection activeCell="K8" sqref="K8:M8"/>
    </sheetView>
  </sheetViews>
  <sheetFormatPr defaultRowHeight="18.75" x14ac:dyDescent="0.3"/>
  <cols>
    <col min="1" max="1" width="6.5703125" style="2" customWidth="1"/>
    <col min="2" max="2" width="58.85546875" style="2" customWidth="1"/>
    <col min="3" max="3" width="38.14062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8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 x14ac:dyDescent="0.3">
      <c r="S1" s="21" t="s">
        <v>17</v>
      </c>
    </row>
    <row r="3" spans="1:23" ht="20.25" x14ac:dyDescent="0.3">
      <c r="A3" s="37" t="s">
        <v>15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23" ht="20.25" x14ac:dyDescent="0.3">
      <c r="A4" s="22"/>
      <c r="B4" s="22"/>
      <c r="C4" s="22"/>
      <c r="D4" s="22"/>
      <c r="E4" s="23"/>
      <c r="F4" s="23"/>
      <c r="G4" s="23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23" x14ac:dyDescent="0.3">
      <c r="A5" s="41" t="s">
        <v>21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</row>
    <row r="6" spans="1:23" ht="19.5" customHeight="1" x14ac:dyDescent="0.3">
      <c r="A6" s="45" t="s">
        <v>2</v>
      </c>
      <c r="B6" s="45" t="s">
        <v>16</v>
      </c>
      <c r="C6" s="45" t="s">
        <v>26</v>
      </c>
      <c r="D6" s="38" t="s">
        <v>14</v>
      </c>
      <c r="E6" s="42" t="s">
        <v>13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4"/>
      <c r="Q6" s="39" t="s">
        <v>31</v>
      </c>
      <c r="R6" s="39" t="s">
        <v>32</v>
      </c>
      <c r="S6" s="39" t="s">
        <v>33</v>
      </c>
    </row>
    <row r="7" spans="1:23" ht="18.75" customHeight="1" x14ac:dyDescent="0.3">
      <c r="A7" s="45"/>
      <c r="B7" s="45"/>
      <c r="C7" s="45"/>
      <c r="D7" s="38"/>
      <c r="E7" s="40" t="s">
        <v>22</v>
      </c>
      <c r="F7" s="40"/>
      <c r="G7" s="40"/>
      <c r="H7" s="40" t="s">
        <v>3</v>
      </c>
      <c r="I7" s="40"/>
      <c r="J7" s="40"/>
      <c r="K7" s="40" t="s">
        <v>4</v>
      </c>
      <c r="L7" s="40"/>
      <c r="M7" s="40"/>
      <c r="N7" s="40" t="s">
        <v>9</v>
      </c>
      <c r="O7" s="40"/>
      <c r="P7" s="40"/>
      <c r="Q7" s="39"/>
      <c r="R7" s="39"/>
      <c r="S7" s="39"/>
    </row>
    <row r="8" spans="1:23" ht="32.25" customHeight="1" x14ac:dyDescent="0.3">
      <c r="A8" s="45"/>
      <c r="B8" s="45"/>
      <c r="C8" s="45"/>
      <c r="D8" s="38"/>
      <c r="E8" s="24" t="s">
        <v>23</v>
      </c>
      <c r="F8" s="24" t="s">
        <v>25</v>
      </c>
      <c r="G8" s="24" t="s">
        <v>24</v>
      </c>
      <c r="H8" s="12" t="s">
        <v>5</v>
      </c>
      <c r="I8" s="12" t="s">
        <v>6</v>
      </c>
      <c r="J8" s="12" t="s">
        <v>7</v>
      </c>
      <c r="K8" s="35" t="s">
        <v>8</v>
      </c>
      <c r="L8" s="52" t="s">
        <v>44</v>
      </c>
      <c r="M8" s="52" t="s">
        <v>45</v>
      </c>
      <c r="N8" s="35" t="s">
        <v>10</v>
      </c>
      <c r="O8" s="12" t="s">
        <v>11</v>
      </c>
      <c r="P8" s="12" t="s">
        <v>12</v>
      </c>
      <c r="Q8" s="39"/>
      <c r="R8" s="39"/>
      <c r="S8" s="39"/>
    </row>
    <row r="9" spans="1:23" ht="44.25" customHeight="1" x14ac:dyDescent="0.3">
      <c r="A9" s="32">
        <v>1</v>
      </c>
      <c r="B9" s="32" t="s">
        <v>41</v>
      </c>
      <c r="C9" s="32" t="s">
        <v>36</v>
      </c>
      <c r="D9" s="30" t="s">
        <v>39</v>
      </c>
      <c r="E9" s="30"/>
      <c r="F9" s="30"/>
      <c r="G9" s="30"/>
      <c r="H9" s="30"/>
      <c r="I9" s="30"/>
      <c r="J9" s="30"/>
      <c r="K9" s="30"/>
      <c r="L9" s="36"/>
      <c r="M9" s="38">
        <v>160</v>
      </c>
      <c r="N9" s="38"/>
      <c r="O9" s="30"/>
      <c r="P9" s="30"/>
      <c r="Q9" s="31">
        <f>SUM(E9:P9)</f>
        <v>160</v>
      </c>
      <c r="R9" s="33">
        <f>[1]Лист1!J2</f>
        <v>1155.5333333333333</v>
      </c>
      <c r="S9" s="28">
        <f t="shared" ref="S9:S10" si="0">Q9*R9</f>
        <v>184885.33333333331</v>
      </c>
    </row>
    <row r="10" spans="1:23" ht="42.75" customHeight="1" x14ac:dyDescent="0.3">
      <c r="A10" s="32">
        <v>2</v>
      </c>
      <c r="B10" s="32" t="s">
        <v>42</v>
      </c>
      <c r="C10" s="32" t="s">
        <v>37</v>
      </c>
      <c r="D10" s="30" t="s">
        <v>39</v>
      </c>
      <c r="E10" s="30"/>
      <c r="F10" s="30"/>
      <c r="G10" s="30"/>
      <c r="H10" s="30"/>
      <c r="I10" s="30"/>
      <c r="J10" s="30"/>
      <c r="K10" s="30"/>
      <c r="L10" s="36"/>
      <c r="M10" s="38">
        <v>70</v>
      </c>
      <c r="N10" s="38"/>
      <c r="O10" s="30"/>
      <c r="P10" s="30"/>
      <c r="Q10" s="34">
        <f t="shared" ref="Q10:Q11" si="1">SUM(E10:P10)</f>
        <v>70</v>
      </c>
      <c r="R10" s="33">
        <f>[1]Лист1!J3</f>
        <v>2163.6866666666665</v>
      </c>
      <c r="S10" s="28">
        <f t="shared" si="0"/>
        <v>151458.06666666665</v>
      </c>
    </row>
    <row r="11" spans="1:23" ht="45.75" customHeight="1" x14ac:dyDescent="0.3">
      <c r="A11" s="25">
        <v>3</v>
      </c>
      <c r="B11" s="32" t="s">
        <v>43</v>
      </c>
      <c r="C11" s="32" t="s">
        <v>38</v>
      </c>
      <c r="D11" s="30" t="s">
        <v>39</v>
      </c>
      <c r="E11" s="24"/>
      <c r="F11" s="24"/>
      <c r="G11" s="24"/>
      <c r="H11" s="24"/>
      <c r="I11" s="24"/>
      <c r="J11" s="24"/>
      <c r="K11" s="29"/>
      <c r="L11" s="36"/>
      <c r="M11" s="38">
        <v>50</v>
      </c>
      <c r="N11" s="38"/>
      <c r="O11" s="26"/>
      <c r="P11" s="24"/>
      <c r="Q11" s="34">
        <f t="shared" si="1"/>
        <v>50</v>
      </c>
      <c r="R11" s="27">
        <f>[1]Лист1!J4</f>
        <v>3542.7866666666669</v>
      </c>
      <c r="S11" s="28">
        <f>Q11*R11</f>
        <v>177139.33333333334</v>
      </c>
    </row>
    <row r="12" spans="1:23" x14ac:dyDescent="0.3">
      <c r="A12" s="51" t="s">
        <v>0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20">
        <f>SUM(S9:S11)</f>
        <v>513482.73333333328</v>
      </c>
      <c r="T12" s="7" t="e">
        <f>SUM(#REF!)</f>
        <v>#REF!</v>
      </c>
      <c r="U12" s="7" t="e">
        <f>T12-S12</f>
        <v>#REF!</v>
      </c>
      <c r="W12" s="7" t="e">
        <f>SUM(#REF!)</f>
        <v>#REF!</v>
      </c>
    </row>
    <row r="13" spans="1:23" x14ac:dyDescent="0.3">
      <c r="A13" s="46" t="s">
        <v>34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13">
        <f>S12*18/118</f>
        <v>78327.874576271177</v>
      </c>
    </row>
    <row r="14" spans="1:23" x14ac:dyDescent="0.3">
      <c r="A14" s="46" t="s">
        <v>1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13">
        <v>513482.73</v>
      </c>
    </row>
    <row r="15" spans="1:23" ht="47.25" customHeight="1" x14ac:dyDescent="0.3">
      <c r="A15" s="47" t="s">
        <v>40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</row>
    <row r="16" spans="1:23" x14ac:dyDescent="0.3">
      <c r="A16" s="8"/>
      <c r="B16" s="8"/>
      <c r="C16" s="5"/>
      <c r="D16" s="4"/>
    </row>
    <row r="17" spans="1:19" ht="24" customHeight="1" x14ac:dyDescent="0.3">
      <c r="A17" s="48" t="s">
        <v>35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</row>
    <row r="18" spans="1:19" x14ac:dyDescent="0.3">
      <c r="A18" s="50" t="s">
        <v>20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</row>
    <row r="19" spans="1:19" x14ac:dyDescent="0.3">
      <c r="A19" s="49" t="s">
        <v>27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</row>
    <row r="20" spans="1:19" x14ac:dyDescent="0.3">
      <c r="A20" s="1"/>
      <c r="B20" s="3"/>
      <c r="C20" s="1"/>
      <c r="D20" s="6"/>
      <c r="F20" s="11"/>
      <c r="G20" s="1"/>
      <c r="I20" s="11"/>
      <c r="J20" s="1"/>
      <c r="L20" s="11"/>
      <c r="M20" s="1"/>
    </row>
    <row r="21" spans="1:19" x14ac:dyDescent="0.3">
      <c r="A21" s="1"/>
      <c r="B21" s="14" t="s">
        <v>18</v>
      </c>
      <c r="C21" s="4"/>
      <c r="D21" s="1"/>
      <c r="F21" s="9"/>
      <c r="G21" s="4"/>
      <c r="I21" s="9"/>
      <c r="J21" s="4"/>
      <c r="L21" s="15" t="s">
        <v>19</v>
      </c>
      <c r="M21" s="4"/>
    </row>
    <row r="22" spans="1:19" x14ac:dyDescent="0.3">
      <c r="A22" s="1"/>
      <c r="B22" s="4"/>
      <c r="C22" s="4"/>
      <c r="D22" s="10"/>
      <c r="F22" s="4"/>
      <c r="G22" s="4"/>
      <c r="I22" s="4"/>
      <c r="J22" s="4"/>
      <c r="L22" s="4"/>
      <c r="M22" s="4"/>
    </row>
    <row r="23" spans="1:19" x14ac:dyDescent="0.3">
      <c r="B23" s="4"/>
      <c r="C23" s="4"/>
      <c r="D23" s="1"/>
      <c r="F23" s="4"/>
      <c r="G23" s="4"/>
      <c r="I23" s="4"/>
      <c r="J23" s="4"/>
      <c r="L23" s="4" t="s">
        <v>29</v>
      </c>
      <c r="M23" s="4"/>
    </row>
    <row r="24" spans="1:19" ht="54.75" customHeight="1" x14ac:dyDescent="0.3">
      <c r="B24" s="4"/>
      <c r="C24" s="4"/>
      <c r="D24" s="4"/>
      <c r="F24" s="4"/>
      <c r="G24" s="4"/>
      <c r="I24" s="4"/>
      <c r="J24" s="4"/>
      <c r="L24" s="4"/>
      <c r="M24" s="4"/>
    </row>
    <row r="25" spans="1:19" x14ac:dyDescent="0.3">
      <c r="B25" s="4" t="s">
        <v>28</v>
      </c>
      <c r="C25" s="4"/>
      <c r="D25" s="1"/>
      <c r="F25" s="5"/>
      <c r="G25" s="4"/>
      <c r="I25" s="5"/>
      <c r="J25" s="4"/>
      <c r="L25" s="5" t="s">
        <v>30</v>
      </c>
      <c r="M25" s="4"/>
    </row>
    <row r="26" spans="1:19" x14ac:dyDescent="0.3">
      <c r="B26" s="16"/>
      <c r="C26" s="17"/>
      <c r="D26" s="18"/>
      <c r="E26"/>
      <c r="F26" s="19"/>
      <c r="G26" s="17"/>
      <c r="H26"/>
      <c r="I26" s="19"/>
      <c r="J26" s="17"/>
      <c r="K26"/>
      <c r="L26" s="19"/>
      <c r="M26" s="17"/>
      <c r="N26"/>
      <c r="O26"/>
      <c r="P26"/>
      <c r="Q26"/>
    </row>
  </sheetData>
  <mergeCells count="24">
    <mergeCell ref="A14:R14"/>
    <mergeCell ref="A6:A8"/>
    <mergeCell ref="A15:S15"/>
    <mergeCell ref="A17:S17"/>
    <mergeCell ref="A19:S19"/>
    <mergeCell ref="A18:S18"/>
    <mergeCell ref="A12:R12"/>
    <mergeCell ref="A13:R13"/>
    <mergeCell ref="M9:N9"/>
    <mergeCell ref="M10:N10"/>
    <mergeCell ref="M11:N11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2015-08-11T06:01:49Z</dcterms:modified>
</cp:coreProperties>
</file>