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8460" windowHeight="6030" tabRatio="466"/>
  </bookViews>
  <sheets>
    <sheet name="Журнал учета выполненных работ" sheetId="1" r:id="rId1"/>
    <sheet name="ТЛ" sheetId="2" r:id="rId2"/>
  </sheets>
  <definedNames>
    <definedName name="_xlnm.Print_Titles" localSheetId="0">'Журнал учета выполненных работ'!$A:$B,'Журнал учета выполненных работ'!$1:$4</definedName>
  </definedNames>
  <calcPr calcId="124519" fullCalcOnLoad="1"/>
</workbook>
</file>

<file path=xl/calcChain.xml><?xml version="1.0" encoding="utf-8"?>
<calcChain xmlns="http://schemas.openxmlformats.org/spreadsheetml/2006/main">
  <c r="BU130" i="1"/>
  <c r="AZ130"/>
  <c r="AW130"/>
  <c r="AT130"/>
  <c r="AQ46"/>
  <c r="AQ130"/>
  <c r="AN130"/>
  <c r="AN129"/>
  <c r="AN128"/>
  <c r="AN127"/>
  <c r="AN126"/>
  <c r="AK130"/>
  <c r="AH130"/>
  <c r="AH129"/>
  <c r="AH128"/>
  <c r="AH127"/>
  <c r="AH126"/>
  <c r="AE130"/>
  <c r="AB130"/>
  <c r="V130"/>
  <c r="J130"/>
  <c r="BZ8"/>
  <c r="BZ13"/>
  <c r="BZ16"/>
  <c r="BZ17"/>
  <c r="BZ18"/>
  <c r="BZ19"/>
  <c r="BZ20"/>
  <c r="BZ21"/>
  <c r="BZ22"/>
  <c r="BZ23"/>
  <c r="BZ29"/>
  <c r="BZ30"/>
  <c r="BZ31"/>
  <c r="BZ32"/>
  <c r="BZ33"/>
  <c r="BZ34"/>
  <c r="BZ35"/>
  <c r="BZ36"/>
  <c r="BZ39"/>
  <c r="BZ40"/>
  <c r="BZ41"/>
  <c r="BZ42"/>
  <c r="BZ43"/>
  <c r="BZ44"/>
  <c r="BZ45"/>
  <c r="BZ49"/>
  <c r="BZ50"/>
  <c r="BZ51"/>
  <c r="BZ52"/>
  <c r="BZ53"/>
  <c r="BZ54"/>
  <c r="BZ56"/>
  <c r="BZ57"/>
  <c r="BZ58"/>
  <c r="BZ59"/>
  <c r="BZ60"/>
  <c r="BZ61"/>
  <c r="BZ62"/>
  <c r="BZ63"/>
  <c r="BZ64"/>
  <c r="BZ65"/>
  <c r="BZ66"/>
  <c r="BZ68"/>
  <c r="BZ69"/>
  <c r="BZ70"/>
  <c r="BZ71"/>
  <c r="BZ72"/>
  <c r="BZ73"/>
  <c r="BZ74"/>
  <c r="BZ75"/>
  <c r="BZ76"/>
  <c r="BZ77"/>
  <c r="BZ78"/>
  <c r="BZ79"/>
  <c r="BZ80"/>
  <c r="BZ81"/>
  <c r="BZ82"/>
  <c r="BZ83"/>
  <c r="BZ84"/>
  <c r="BZ85"/>
  <c r="BZ86"/>
  <c r="BZ87"/>
  <c r="BZ88"/>
  <c r="BZ89"/>
  <c r="BZ90"/>
  <c r="BZ91"/>
  <c r="BZ92"/>
  <c r="BZ93"/>
  <c r="BZ94"/>
  <c r="BZ97"/>
  <c r="BZ98"/>
  <c r="BZ99"/>
  <c r="BZ100"/>
  <c r="BZ101"/>
  <c r="BZ102"/>
  <c r="BZ103"/>
  <c r="BZ104"/>
  <c r="BZ105"/>
  <c r="BZ106"/>
  <c r="BZ108"/>
  <c r="BZ110"/>
  <c r="BZ113"/>
  <c r="BZ114"/>
  <c r="BZ115"/>
  <c r="BZ116"/>
  <c r="BZ117"/>
  <c r="BZ118"/>
  <c r="BZ119"/>
  <c r="BZ120"/>
  <c r="BZ121"/>
  <c r="BZ122"/>
  <c r="BZ123"/>
  <c r="BZ124"/>
  <c r="BZ7"/>
  <c r="BX8"/>
  <c r="BX13"/>
  <c r="BX16"/>
  <c r="BX17"/>
  <c r="BX18"/>
  <c r="BX19"/>
  <c r="BX20"/>
  <c r="BX21"/>
  <c r="BX22"/>
  <c r="BX23"/>
  <c r="BX29"/>
  <c r="BX30"/>
  <c r="BX31"/>
  <c r="BX32"/>
  <c r="BX33"/>
  <c r="BX34"/>
  <c r="BX35"/>
  <c r="BX36"/>
  <c r="BX39"/>
  <c r="BX40"/>
  <c r="BX41"/>
  <c r="BX42"/>
  <c r="BX43"/>
  <c r="BX44"/>
  <c r="BX45"/>
  <c r="BX49"/>
  <c r="BX50"/>
  <c r="BX51"/>
  <c r="BX52"/>
  <c r="BX53"/>
  <c r="BX54"/>
  <c r="BX56"/>
  <c r="BX57"/>
  <c r="BX58"/>
  <c r="BX59"/>
  <c r="BX60"/>
  <c r="BX61"/>
  <c r="BX62"/>
  <c r="BX63"/>
  <c r="BX64"/>
  <c r="BX65"/>
  <c r="BX66"/>
  <c r="BX68"/>
  <c r="BX69"/>
  <c r="BX70"/>
  <c r="BX71"/>
  <c r="BX72"/>
  <c r="BX73"/>
  <c r="BX74"/>
  <c r="BX75"/>
  <c r="BX76"/>
  <c r="BX77"/>
  <c r="BX78"/>
  <c r="BX79"/>
  <c r="BX80"/>
  <c r="BX81"/>
  <c r="BX82"/>
  <c r="BX83"/>
  <c r="BX84"/>
  <c r="BX85"/>
  <c r="BX86"/>
  <c r="BX87"/>
  <c r="BX88"/>
  <c r="BX89"/>
  <c r="BX90"/>
  <c r="BX91"/>
  <c r="BX92"/>
  <c r="BX93"/>
  <c r="BX94"/>
  <c r="BX97"/>
  <c r="BX98"/>
  <c r="BX99"/>
  <c r="BX100"/>
  <c r="BX101"/>
  <c r="BX102"/>
  <c r="BX103"/>
  <c r="BX104"/>
  <c r="BX105"/>
  <c r="BX106"/>
  <c r="BX108"/>
  <c r="BX110"/>
  <c r="BX113"/>
  <c r="BX114"/>
  <c r="BX115"/>
  <c r="BX116"/>
  <c r="BX117"/>
  <c r="BX118"/>
  <c r="BX119"/>
  <c r="BX120"/>
  <c r="BX121"/>
  <c r="BX122"/>
  <c r="BX123"/>
  <c r="BX124"/>
  <c r="BX7"/>
  <c r="BV8"/>
  <c r="BV13"/>
  <c r="BV16"/>
  <c r="BV17"/>
  <c r="BV18"/>
  <c r="BV19"/>
  <c r="BV20"/>
  <c r="BV21"/>
  <c r="BV22"/>
  <c r="BV23"/>
  <c r="BV29"/>
  <c r="BV30"/>
  <c r="BV31"/>
  <c r="BV32"/>
  <c r="BV33"/>
  <c r="BV34"/>
  <c r="BV35"/>
  <c r="BV36"/>
  <c r="BV39"/>
  <c r="BV40"/>
  <c r="BV41"/>
  <c r="BV42"/>
  <c r="BV43"/>
  <c r="BV44"/>
  <c r="BV45"/>
  <c r="BV49"/>
  <c r="BV50"/>
  <c r="BV51"/>
  <c r="BV52"/>
  <c r="BV53"/>
  <c r="BV54"/>
  <c r="BV56"/>
  <c r="BV57"/>
  <c r="BV58"/>
  <c r="BV59"/>
  <c r="BV60"/>
  <c r="BV61"/>
  <c r="BV62"/>
  <c r="BV63"/>
  <c r="BV64"/>
  <c r="BV65"/>
  <c r="BV66"/>
  <c r="BV68"/>
  <c r="BV69"/>
  <c r="BV70"/>
  <c r="BV71"/>
  <c r="BV72"/>
  <c r="BV73"/>
  <c r="BV74"/>
  <c r="BV75"/>
  <c r="BV76"/>
  <c r="BV77"/>
  <c r="BV78"/>
  <c r="BV79"/>
  <c r="BV80"/>
  <c r="BV81"/>
  <c r="BV82"/>
  <c r="BV83"/>
  <c r="BV84"/>
  <c r="BV85"/>
  <c r="BV86"/>
  <c r="BV87"/>
  <c r="BV88"/>
  <c r="BV89"/>
  <c r="BV90"/>
  <c r="BV91"/>
  <c r="BV92"/>
  <c r="BV93"/>
  <c r="BV94"/>
  <c r="BV97"/>
  <c r="BV98"/>
  <c r="BV99"/>
  <c r="BV100"/>
  <c r="BV101"/>
  <c r="BV102"/>
  <c r="BV103"/>
  <c r="BV104"/>
  <c r="BV105"/>
  <c r="BV106"/>
  <c r="BV108"/>
  <c r="BV110"/>
  <c r="BV113"/>
  <c r="BV114"/>
  <c r="BV115"/>
  <c r="BV116"/>
  <c r="BV117"/>
  <c r="BV118"/>
  <c r="BV119"/>
  <c r="BV120"/>
  <c r="BV121"/>
  <c r="BV122"/>
  <c r="BV123"/>
  <c r="BV124"/>
  <c r="BV7"/>
  <c r="BG8"/>
  <c r="BG13"/>
  <c r="BG16"/>
  <c r="BG17"/>
  <c r="BG18"/>
  <c r="BG19"/>
  <c r="BG20"/>
  <c r="BG21"/>
  <c r="BG22"/>
  <c r="BG23"/>
  <c r="BG29"/>
  <c r="BG30"/>
  <c r="BG31"/>
  <c r="BG32"/>
  <c r="BG33"/>
  <c r="BG34"/>
  <c r="BG35"/>
  <c r="BG36"/>
  <c r="BG39"/>
  <c r="BG40"/>
  <c r="BG41"/>
  <c r="BG42"/>
  <c r="BG43"/>
  <c r="BG44"/>
  <c r="BG45"/>
  <c r="BG49"/>
  <c r="BG50"/>
  <c r="BG51"/>
  <c r="BG52"/>
  <c r="BG53"/>
  <c r="BG54"/>
  <c r="BG56"/>
  <c r="BG57"/>
  <c r="BG58"/>
  <c r="BG59"/>
  <c r="BG60"/>
  <c r="BG61"/>
  <c r="BG62"/>
  <c r="BG63"/>
  <c r="BG64"/>
  <c r="BG65"/>
  <c r="BG66"/>
  <c r="BG68"/>
  <c r="BG69"/>
  <c r="BG70"/>
  <c r="BG71"/>
  <c r="BG72"/>
  <c r="BG73"/>
  <c r="BG74"/>
  <c r="BG75"/>
  <c r="BG76"/>
  <c r="BG77"/>
  <c r="BG78"/>
  <c r="BG79"/>
  <c r="BG80"/>
  <c r="BG81"/>
  <c r="BG82"/>
  <c r="BG83"/>
  <c r="BG84"/>
  <c r="BG85"/>
  <c r="BG86"/>
  <c r="BG87"/>
  <c r="BG88"/>
  <c r="BG89"/>
  <c r="BG90"/>
  <c r="BG91"/>
  <c r="BG92"/>
  <c r="BG93"/>
  <c r="BG94"/>
  <c r="BG97"/>
  <c r="BG98"/>
  <c r="BG99"/>
  <c r="BG100"/>
  <c r="BG101"/>
  <c r="BG102"/>
  <c r="BG103"/>
  <c r="BG104"/>
  <c r="BG105"/>
  <c r="BG106"/>
  <c r="BG108"/>
  <c r="BG110"/>
  <c r="BG113"/>
  <c r="BG114"/>
  <c r="BG115"/>
  <c r="BG116"/>
  <c r="BG117"/>
  <c r="BG118"/>
  <c r="BG119"/>
  <c r="BG120"/>
  <c r="BG121"/>
  <c r="BG122"/>
  <c r="BG123"/>
  <c r="BG124"/>
  <c r="BG7"/>
  <c r="BD8"/>
  <c r="BD13"/>
  <c r="BD16"/>
  <c r="BD17"/>
  <c r="BD18"/>
  <c r="BD19"/>
  <c r="BD20"/>
  <c r="BD21"/>
  <c r="BD22"/>
  <c r="BD23"/>
  <c r="BD29"/>
  <c r="BD30"/>
  <c r="BD31"/>
  <c r="BD32"/>
  <c r="BD33"/>
  <c r="BD34"/>
  <c r="BD35"/>
  <c r="BD36"/>
  <c r="BD39"/>
  <c r="BD40"/>
  <c r="BD41"/>
  <c r="BD42"/>
  <c r="BD43"/>
  <c r="BD44"/>
  <c r="BD45"/>
  <c r="BD49"/>
  <c r="BD50"/>
  <c r="BD51"/>
  <c r="BD52"/>
  <c r="BD53"/>
  <c r="BD54"/>
  <c r="BD56"/>
  <c r="BD57"/>
  <c r="BD58"/>
  <c r="BD59"/>
  <c r="BD60"/>
  <c r="BD61"/>
  <c r="BD62"/>
  <c r="BD63"/>
  <c r="BD64"/>
  <c r="BD65"/>
  <c r="BD66"/>
  <c r="BD68"/>
  <c r="BD69"/>
  <c r="BD70"/>
  <c r="BD71"/>
  <c r="BD72"/>
  <c r="BD73"/>
  <c r="BD74"/>
  <c r="BD75"/>
  <c r="BD76"/>
  <c r="BD77"/>
  <c r="BD78"/>
  <c r="BD79"/>
  <c r="BD80"/>
  <c r="BD81"/>
  <c r="BD82"/>
  <c r="BD83"/>
  <c r="BD84"/>
  <c r="BD85"/>
  <c r="BD86"/>
  <c r="BD87"/>
  <c r="BD88"/>
  <c r="BD89"/>
  <c r="BD90"/>
  <c r="BD91"/>
  <c r="BD92"/>
  <c r="BD93"/>
  <c r="BD94"/>
  <c r="BD97"/>
  <c r="BD98"/>
  <c r="BD99"/>
  <c r="BD100"/>
  <c r="BD101"/>
  <c r="BD102"/>
  <c r="BD103"/>
  <c r="BD104"/>
  <c r="BD105"/>
  <c r="BD106"/>
  <c r="BD108"/>
  <c r="BD110"/>
  <c r="BD113"/>
  <c r="BD114"/>
  <c r="BD115"/>
  <c r="BD116"/>
  <c r="BD117"/>
  <c r="BD118"/>
  <c r="BD119"/>
  <c r="BD120"/>
  <c r="BD121"/>
  <c r="BD122"/>
  <c r="BD123"/>
  <c r="BD124"/>
  <c r="BD7"/>
  <c r="BA8"/>
  <c r="BA13"/>
  <c r="BA16"/>
  <c r="BA17"/>
  <c r="BA18"/>
  <c r="BA19"/>
  <c r="BA20"/>
  <c r="BA21"/>
  <c r="BA22"/>
  <c r="BA23"/>
  <c r="BA29"/>
  <c r="BA30"/>
  <c r="BA31"/>
  <c r="BA32"/>
  <c r="BA33"/>
  <c r="BA34"/>
  <c r="BA35"/>
  <c r="BA36"/>
  <c r="BA39"/>
  <c r="BA40"/>
  <c r="BA41"/>
  <c r="BA42"/>
  <c r="BA43"/>
  <c r="BA44"/>
  <c r="BA45"/>
  <c r="BA49"/>
  <c r="BA50"/>
  <c r="BA51"/>
  <c r="BA52"/>
  <c r="BA53"/>
  <c r="BA54"/>
  <c r="BA56"/>
  <c r="BA57"/>
  <c r="BA58"/>
  <c r="BA59"/>
  <c r="BA60"/>
  <c r="BA61"/>
  <c r="BA62"/>
  <c r="BA63"/>
  <c r="BA64"/>
  <c r="BA65"/>
  <c r="BA66"/>
  <c r="BA67"/>
  <c r="BD67" s="1"/>
  <c r="BG67" s="1"/>
  <c r="BV67" s="1"/>
  <c r="BX67" s="1"/>
  <c r="BZ67" s="1"/>
  <c r="BA68"/>
  <c r="BA69"/>
  <c r="BA70"/>
  <c r="BA71"/>
  <c r="BA72"/>
  <c r="BA73"/>
  <c r="BA74"/>
  <c r="BA75"/>
  <c r="BA76"/>
  <c r="BA77"/>
  <c r="BA78"/>
  <c r="BA79"/>
  <c r="BA80"/>
  <c r="BA81"/>
  <c r="BA82"/>
  <c r="BA83"/>
  <c r="BA84"/>
  <c r="BA85"/>
  <c r="BA86"/>
  <c r="BA87"/>
  <c r="BA88"/>
  <c r="BA89"/>
  <c r="BA90"/>
  <c r="BA91"/>
  <c r="BA92"/>
  <c r="BA93"/>
  <c r="BA94"/>
  <c r="BA97"/>
  <c r="BA98"/>
  <c r="BA99"/>
  <c r="BA100"/>
  <c r="BA101"/>
  <c r="BA102"/>
  <c r="BA103"/>
  <c r="BA104"/>
  <c r="BA105"/>
  <c r="BA106"/>
  <c r="BA108"/>
  <c r="BA110"/>
  <c r="BA113"/>
  <c r="BA114"/>
  <c r="BA115"/>
  <c r="BA116"/>
  <c r="BA117"/>
  <c r="BA118"/>
  <c r="BA119"/>
  <c r="BA120"/>
  <c r="BA121"/>
  <c r="BA122"/>
  <c r="BA123"/>
  <c r="BA124"/>
  <c r="BA7"/>
  <c r="AX8"/>
  <c r="AX13"/>
  <c r="AX16"/>
  <c r="AX17"/>
  <c r="AX18"/>
  <c r="AX19"/>
  <c r="AX20"/>
  <c r="AX21"/>
  <c r="AX22"/>
  <c r="AX23"/>
  <c r="AX29"/>
  <c r="AX30"/>
  <c r="AX31"/>
  <c r="AX32"/>
  <c r="AX33"/>
  <c r="AX34"/>
  <c r="AX35"/>
  <c r="AX36"/>
  <c r="AX39"/>
  <c r="AX40"/>
  <c r="AX41"/>
  <c r="AX42"/>
  <c r="AX43"/>
  <c r="AX44"/>
  <c r="AX45"/>
  <c r="AX49"/>
  <c r="AX50"/>
  <c r="AX51"/>
  <c r="AX52"/>
  <c r="AX53"/>
  <c r="AX54"/>
  <c r="AX56"/>
  <c r="AX57"/>
  <c r="AX58"/>
  <c r="AX59"/>
  <c r="AX60"/>
  <c r="AX61"/>
  <c r="AX62"/>
  <c r="AX63"/>
  <c r="AX64"/>
  <c r="AX65"/>
  <c r="AX66"/>
  <c r="AX67"/>
  <c r="AX68"/>
  <c r="AX69"/>
  <c r="AX70"/>
  <c r="AX71"/>
  <c r="AX72"/>
  <c r="AX73"/>
  <c r="AX74"/>
  <c r="AX75"/>
  <c r="AX76"/>
  <c r="AX77"/>
  <c r="AX78"/>
  <c r="AX79"/>
  <c r="AX80"/>
  <c r="AX81"/>
  <c r="AX82"/>
  <c r="AX83"/>
  <c r="AX84"/>
  <c r="AX85"/>
  <c r="AX86"/>
  <c r="AX87"/>
  <c r="AX88"/>
  <c r="AX89"/>
  <c r="AX90"/>
  <c r="AX91"/>
  <c r="AX92"/>
  <c r="AX93"/>
  <c r="AX94"/>
  <c r="AX97"/>
  <c r="AX98"/>
  <c r="AX99"/>
  <c r="AX100"/>
  <c r="AX101"/>
  <c r="AX102"/>
  <c r="AX103"/>
  <c r="AX104"/>
  <c r="AX105"/>
  <c r="AX106"/>
  <c r="AX108"/>
  <c r="AX110"/>
  <c r="AX113"/>
  <c r="AX114"/>
  <c r="AX115"/>
  <c r="AX116"/>
  <c r="AX117"/>
  <c r="AX118"/>
  <c r="AX119"/>
  <c r="AX120"/>
  <c r="AX121"/>
  <c r="AX122"/>
  <c r="AX123"/>
  <c r="AX124"/>
  <c r="AX7"/>
  <c r="AU8"/>
  <c r="AU13"/>
  <c r="AU16"/>
  <c r="AU17"/>
  <c r="AU18"/>
  <c r="AU19"/>
  <c r="AU20"/>
  <c r="AU21"/>
  <c r="AU22"/>
  <c r="AU23"/>
  <c r="AU29"/>
  <c r="AU30"/>
  <c r="AU31"/>
  <c r="AU32"/>
  <c r="AU33"/>
  <c r="AU34"/>
  <c r="AU35"/>
  <c r="AU36"/>
  <c r="AU39"/>
  <c r="AU40"/>
  <c r="AU41"/>
  <c r="AU42"/>
  <c r="AU43"/>
  <c r="AU44"/>
  <c r="AU45"/>
  <c r="AU49"/>
  <c r="AU50"/>
  <c r="AU51"/>
  <c r="AU52"/>
  <c r="AU53"/>
  <c r="AU54"/>
  <c r="AU56"/>
  <c r="AU57"/>
  <c r="AU58"/>
  <c r="AU59"/>
  <c r="AU60"/>
  <c r="AU61"/>
  <c r="AU62"/>
  <c r="AU63"/>
  <c r="AU64"/>
  <c r="AU65"/>
  <c r="AU66"/>
  <c r="AU67"/>
  <c r="AU68"/>
  <c r="AU69"/>
  <c r="AU70"/>
  <c r="AU71"/>
  <c r="AU72"/>
  <c r="AU73"/>
  <c r="AU74"/>
  <c r="AU75"/>
  <c r="AU76"/>
  <c r="AU77"/>
  <c r="AU78"/>
  <c r="AU79"/>
  <c r="AU80"/>
  <c r="AU81"/>
  <c r="AU82"/>
  <c r="AU83"/>
  <c r="AU84"/>
  <c r="AU85"/>
  <c r="AU86"/>
  <c r="AU87"/>
  <c r="AU88"/>
  <c r="AU89"/>
  <c r="AU90"/>
  <c r="AU91"/>
  <c r="AU92"/>
  <c r="AU93"/>
  <c r="AU94"/>
  <c r="AU97"/>
  <c r="AU98"/>
  <c r="AU99"/>
  <c r="AU100"/>
  <c r="AU101"/>
  <c r="AU102"/>
  <c r="AU103"/>
  <c r="AU104"/>
  <c r="AU105"/>
  <c r="AU106"/>
  <c r="AU108"/>
  <c r="AU110"/>
  <c r="AU113"/>
  <c r="AU114"/>
  <c r="AU115"/>
  <c r="AU116"/>
  <c r="AU117"/>
  <c r="AU118"/>
  <c r="AU119"/>
  <c r="AU120"/>
  <c r="AU121"/>
  <c r="AU122"/>
  <c r="AU123"/>
  <c r="AU124"/>
  <c r="AU7"/>
  <c r="AR8"/>
  <c r="AR13"/>
  <c r="AR16"/>
  <c r="AR17"/>
  <c r="AR18"/>
  <c r="AR19"/>
  <c r="AR20"/>
  <c r="AR21"/>
  <c r="AR22"/>
  <c r="AR23"/>
  <c r="AR29"/>
  <c r="AR30"/>
  <c r="AR31"/>
  <c r="AR32"/>
  <c r="AR33"/>
  <c r="AR34"/>
  <c r="AR35"/>
  <c r="AR36"/>
  <c r="AR39"/>
  <c r="AR40"/>
  <c r="AR41"/>
  <c r="AR42"/>
  <c r="AR43"/>
  <c r="AR44"/>
  <c r="AR45"/>
  <c r="AR47"/>
  <c r="AU47" s="1"/>
  <c r="AX47" s="1"/>
  <c r="BA47" s="1"/>
  <c r="BD47" s="1"/>
  <c r="BG47" s="1"/>
  <c r="BV47" s="1"/>
  <c r="BX47" s="1"/>
  <c r="BZ47" s="1"/>
  <c r="AR49"/>
  <c r="AR50"/>
  <c r="AR51"/>
  <c r="AR52"/>
  <c r="AR53"/>
  <c r="AR54"/>
  <c r="AR56"/>
  <c r="AR57"/>
  <c r="AR58"/>
  <c r="AR59"/>
  <c r="AR60"/>
  <c r="AR61"/>
  <c r="AR62"/>
  <c r="AR63"/>
  <c r="AR64"/>
  <c r="AR65"/>
  <c r="AR66"/>
  <c r="AR67"/>
  <c r="AR68"/>
  <c r="AR69"/>
  <c r="AR70"/>
  <c r="AR71"/>
  <c r="AR72"/>
  <c r="AR73"/>
  <c r="AR74"/>
  <c r="AR75"/>
  <c r="AR76"/>
  <c r="AR77"/>
  <c r="AR78"/>
  <c r="AR79"/>
  <c r="AR80"/>
  <c r="AR81"/>
  <c r="AR82"/>
  <c r="AR83"/>
  <c r="AR84"/>
  <c r="AR85"/>
  <c r="AR86"/>
  <c r="AR87"/>
  <c r="AR88"/>
  <c r="AR89"/>
  <c r="AR90"/>
  <c r="AR91"/>
  <c r="AR92"/>
  <c r="AR93"/>
  <c r="AR94"/>
  <c r="AR97"/>
  <c r="AR98"/>
  <c r="AR99"/>
  <c r="AR100"/>
  <c r="AR101"/>
  <c r="AR102"/>
  <c r="AR103"/>
  <c r="AR104"/>
  <c r="AR105"/>
  <c r="AR106"/>
  <c r="AR108"/>
  <c r="AR110"/>
  <c r="AR113"/>
  <c r="AR114"/>
  <c r="AR115"/>
  <c r="AR116"/>
  <c r="AR117"/>
  <c r="AR118"/>
  <c r="AR119"/>
  <c r="AR120"/>
  <c r="AR121"/>
  <c r="AR122"/>
  <c r="AR123"/>
  <c r="AR124"/>
  <c r="AR7"/>
  <c r="AO8"/>
  <c r="AO13"/>
  <c r="AO16"/>
  <c r="AO17"/>
  <c r="AO18"/>
  <c r="AO19"/>
  <c r="AO20"/>
  <c r="AO21"/>
  <c r="AO22"/>
  <c r="AO23"/>
  <c r="AO29"/>
  <c r="AO30"/>
  <c r="AO31"/>
  <c r="AO32"/>
  <c r="AO33"/>
  <c r="AO34"/>
  <c r="AO35"/>
  <c r="AO36"/>
  <c r="AO39"/>
  <c r="AO40"/>
  <c r="AO41"/>
  <c r="AO42"/>
  <c r="AO43"/>
  <c r="AO44"/>
  <c r="AO45"/>
  <c r="AO47"/>
  <c r="AO49"/>
  <c r="AO50"/>
  <c r="AO51"/>
  <c r="AO52"/>
  <c r="AO53"/>
  <c r="AO54"/>
  <c r="AO56"/>
  <c r="AO57"/>
  <c r="AO58"/>
  <c r="AO59"/>
  <c r="AO60"/>
  <c r="AO61"/>
  <c r="AO62"/>
  <c r="AO63"/>
  <c r="AO64"/>
  <c r="AO65"/>
  <c r="AO66"/>
  <c r="AO67"/>
  <c r="AO68"/>
  <c r="AO69"/>
  <c r="AO70"/>
  <c r="AO71"/>
  <c r="AO72"/>
  <c r="AO73"/>
  <c r="AO74"/>
  <c r="AO75"/>
  <c r="AO76"/>
  <c r="AO77"/>
  <c r="AO78"/>
  <c r="AO79"/>
  <c r="AO80"/>
  <c r="AO81"/>
  <c r="AO82"/>
  <c r="AO83"/>
  <c r="AO84"/>
  <c r="AO85"/>
  <c r="AO86"/>
  <c r="AO87"/>
  <c r="AO88"/>
  <c r="AO89"/>
  <c r="AO90"/>
  <c r="AO91"/>
  <c r="AO92"/>
  <c r="AO93"/>
  <c r="AO94"/>
  <c r="AO97"/>
  <c r="AO98"/>
  <c r="AO99"/>
  <c r="AO100"/>
  <c r="AO101"/>
  <c r="AO102"/>
  <c r="AO103"/>
  <c r="AO104"/>
  <c r="AO105"/>
  <c r="AO106"/>
  <c r="AO108"/>
  <c r="AO110"/>
  <c r="AO113"/>
  <c r="AO114"/>
  <c r="AO115"/>
  <c r="AO116"/>
  <c r="AO117"/>
  <c r="AO118"/>
  <c r="AO119"/>
  <c r="AO120"/>
  <c r="AO121"/>
  <c r="AO122"/>
  <c r="AO123"/>
  <c r="AO124"/>
  <c r="AO7"/>
  <c r="AL8"/>
  <c r="AL13"/>
  <c r="AL16"/>
  <c r="AL17"/>
  <c r="AL18"/>
  <c r="AL19"/>
  <c r="AL20"/>
  <c r="AL21"/>
  <c r="AL22"/>
  <c r="AL23"/>
  <c r="AL29"/>
  <c r="AL30"/>
  <c r="AL31"/>
  <c r="AL32"/>
  <c r="AL33"/>
  <c r="AL34"/>
  <c r="AL35"/>
  <c r="AL36"/>
  <c r="AL39"/>
  <c r="AL40"/>
  <c r="AL41"/>
  <c r="AL42"/>
  <c r="AL43"/>
  <c r="AL44"/>
  <c r="AL45"/>
  <c r="AL47"/>
  <c r="AL49"/>
  <c r="AL50"/>
  <c r="AL51"/>
  <c r="AL52"/>
  <c r="AL53"/>
  <c r="AL54"/>
  <c r="AL56"/>
  <c r="AL57"/>
  <c r="AL58"/>
  <c r="AL59"/>
  <c r="AL60"/>
  <c r="AL61"/>
  <c r="AL62"/>
  <c r="AL63"/>
  <c r="AL64"/>
  <c r="AL65"/>
  <c r="AL66"/>
  <c r="AL67"/>
  <c r="AL68"/>
  <c r="AL69"/>
  <c r="AL70"/>
  <c r="AL71"/>
  <c r="AL72"/>
  <c r="AL73"/>
  <c r="AL74"/>
  <c r="AL75"/>
  <c r="AL76"/>
  <c r="AL77"/>
  <c r="AL78"/>
  <c r="AL79"/>
  <c r="AL80"/>
  <c r="AL81"/>
  <c r="AL82"/>
  <c r="AL83"/>
  <c r="AL84"/>
  <c r="AL85"/>
  <c r="AL86"/>
  <c r="AL87"/>
  <c r="AL88"/>
  <c r="AL89"/>
  <c r="AL90"/>
  <c r="AL91"/>
  <c r="AL92"/>
  <c r="AL93"/>
  <c r="AL94"/>
  <c r="AL97"/>
  <c r="AL98"/>
  <c r="AL99"/>
  <c r="AL100"/>
  <c r="AL101"/>
  <c r="AL102"/>
  <c r="AL103"/>
  <c r="AL104"/>
  <c r="AL105"/>
  <c r="AL106"/>
  <c r="AL108"/>
  <c r="AL110"/>
  <c r="AL113"/>
  <c r="AL114"/>
  <c r="AL115"/>
  <c r="AL116"/>
  <c r="AL117"/>
  <c r="AL118"/>
  <c r="AL119"/>
  <c r="AL120"/>
  <c r="AL121"/>
  <c r="AL122"/>
  <c r="AL123"/>
  <c r="AL124"/>
  <c r="AL7"/>
  <c r="AI8"/>
  <c r="AI13"/>
  <c r="AI16"/>
  <c r="AI17"/>
  <c r="AI18"/>
  <c r="AI19"/>
  <c r="AI20"/>
  <c r="AI21"/>
  <c r="AI22"/>
  <c r="AI23"/>
  <c r="AI29"/>
  <c r="AI30"/>
  <c r="AI31"/>
  <c r="AI32"/>
  <c r="AI33"/>
  <c r="AI34"/>
  <c r="AI35"/>
  <c r="AI36"/>
  <c r="AI39"/>
  <c r="AI40"/>
  <c r="AI41"/>
  <c r="AI42"/>
  <c r="AI43"/>
  <c r="AI44"/>
  <c r="AI45"/>
  <c r="AI47"/>
  <c r="AI49"/>
  <c r="AI50"/>
  <c r="AI51"/>
  <c r="AI52"/>
  <c r="AI53"/>
  <c r="AI54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3"/>
  <c r="AI74"/>
  <c r="AI75"/>
  <c r="AI76"/>
  <c r="AI77"/>
  <c r="AI78"/>
  <c r="AI79"/>
  <c r="AI80"/>
  <c r="AI81"/>
  <c r="AI82"/>
  <c r="AI83"/>
  <c r="AI84"/>
  <c r="AI85"/>
  <c r="AI86"/>
  <c r="AI87"/>
  <c r="AI88"/>
  <c r="AI89"/>
  <c r="AI90"/>
  <c r="AI91"/>
  <c r="AI92"/>
  <c r="AI93"/>
  <c r="AI94"/>
  <c r="AI97"/>
  <c r="AI98"/>
  <c r="AI99"/>
  <c r="AI100"/>
  <c r="AI101"/>
  <c r="AI102"/>
  <c r="AI103"/>
  <c r="AI104"/>
  <c r="AI105"/>
  <c r="AI106"/>
  <c r="AI108"/>
  <c r="AI110"/>
  <c r="AI113"/>
  <c r="AI114"/>
  <c r="AI115"/>
  <c r="AI116"/>
  <c r="AI117"/>
  <c r="AI118"/>
  <c r="AI119"/>
  <c r="AI120"/>
  <c r="AI121"/>
  <c r="AI122"/>
  <c r="AI123"/>
  <c r="AI124"/>
  <c r="AI7"/>
  <c r="AF8"/>
  <c r="AF13"/>
  <c r="AF16"/>
  <c r="AF17"/>
  <c r="AF18"/>
  <c r="AF19"/>
  <c r="AF20"/>
  <c r="AF21"/>
  <c r="AF22"/>
  <c r="AF23"/>
  <c r="AF29"/>
  <c r="AF30"/>
  <c r="AF31"/>
  <c r="AF32"/>
  <c r="AF33"/>
  <c r="AF34"/>
  <c r="AF35"/>
  <c r="AF36"/>
  <c r="AF39"/>
  <c r="AF40"/>
  <c r="AF41"/>
  <c r="AF42"/>
  <c r="AF43"/>
  <c r="AF44"/>
  <c r="AF45"/>
  <c r="AF47"/>
  <c r="AF49"/>
  <c r="AF50"/>
  <c r="AF51"/>
  <c r="AF52"/>
  <c r="AF53"/>
  <c r="AF54"/>
  <c r="AF55"/>
  <c r="AI55" s="1"/>
  <c r="AL55" s="1"/>
  <c r="AO55" s="1"/>
  <c r="AR55" s="1"/>
  <c r="AU55" s="1"/>
  <c r="AX55" s="1"/>
  <c r="BA55" s="1"/>
  <c r="BD55" s="1"/>
  <c r="BG55" s="1"/>
  <c r="BV55" s="1"/>
  <c r="BX55" s="1"/>
  <c r="BZ55" s="1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F85"/>
  <c r="AF86"/>
  <c r="AF87"/>
  <c r="AF88"/>
  <c r="AF89"/>
  <c r="AF90"/>
  <c r="AF91"/>
  <c r="AF92"/>
  <c r="AF93"/>
  <c r="AF94"/>
  <c r="AF97"/>
  <c r="AF98"/>
  <c r="AF99"/>
  <c r="AF100"/>
  <c r="AF101"/>
  <c r="AF102"/>
  <c r="AF103"/>
  <c r="AF104"/>
  <c r="AF105"/>
  <c r="AF106"/>
  <c r="AF108"/>
  <c r="AF109"/>
  <c r="AI109" s="1"/>
  <c r="AL109" s="1"/>
  <c r="AO109" s="1"/>
  <c r="AR109" s="1"/>
  <c r="AU109" s="1"/>
  <c r="AX109" s="1"/>
  <c r="BA109" s="1"/>
  <c r="BD109" s="1"/>
  <c r="BG109" s="1"/>
  <c r="BV109" s="1"/>
  <c r="BX109" s="1"/>
  <c r="BZ109" s="1"/>
  <c r="AF110"/>
  <c r="AF112"/>
  <c r="AI112" s="1"/>
  <c r="AL112" s="1"/>
  <c r="AO112" s="1"/>
  <c r="AR112" s="1"/>
  <c r="AU112" s="1"/>
  <c r="AX112" s="1"/>
  <c r="BA112" s="1"/>
  <c r="BD112" s="1"/>
  <c r="BG112" s="1"/>
  <c r="BV112" s="1"/>
  <c r="BX112" s="1"/>
  <c r="BZ112" s="1"/>
  <c r="AF113"/>
  <c r="AF114"/>
  <c r="AF115"/>
  <c r="AF116"/>
  <c r="AF117"/>
  <c r="AF118"/>
  <c r="AF119"/>
  <c r="AF120"/>
  <c r="AF121"/>
  <c r="AF122"/>
  <c r="AF123"/>
  <c r="AF124"/>
  <c r="AF7"/>
  <c r="AC8"/>
  <c r="AC13"/>
  <c r="AC14"/>
  <c r="AF14" s="1"/>
  <c r="AI14" s="1"/>
  <c r="AL14" s="1"/>
  <c r="AO14" s="1"/>
  <c r="AR14" s="1"/>
  <c r="AU14" s="1"/>
  <c r="AX14" s="1"/>
  <c r="BA14" s="1"/>
  <c r="BD14" s="1"/>
  <c r="BG14" s="1"/>
  <c r="BV14" s="1"/>
  <c r="BX14" s="1"/>
  <c r="BZ14" s="1"/>
  <c r="AC15"/>
  <c r="AF15" s="1"/>
  <c r="AI15" s="1"/>
  <c r="AL15" s="1"/>
  <c r="AO15" s="1"/>
  <c r="AR15" s="1"/>
  <c r="AU15" s="1"/>
  <c r="AX15" s="1"/>
  <c r="BA15" s="1"/>
  <c r="BD15" s="1"/>
  <c r="BG15" s="1"/>
  <c r="BV15" s="1"/>
  <c r="BX15" s="1"/>
  <c r="BZ15" s="1"/>
  <c r="AC16"/>
  <c r="AC17"/>
  <c r="AC18"/>
  <c r="AC19"/>
  <c r="AC20"/>
  <c r="AC21"/>
  <c r="AC22"/>
  <c r="AC23"/>
  <c r="AC28"/>
  <c r="AF28" s="1"/>
  <c r="AI28" s="1"/>
  <c r="AL28" s="1"/>
  <c r="AO28" s="1"/>
  <c r="AR28" s="1"/>
  <c r="AU28" s="1"/>
  <c r="AX28" s="1"/>
  <c r="BA28" s="1"/>
  <c r="BD28" s="1"/>
  <c r="BG28" s="1"/>
  <c r="BV28" s="1"/>
  <c r="BX28" s="1"/>
  <c r="BZ28" s="1"/>
  <c r="AC29"/>
  <c r="AC30"/>
  <c r="AC31"/>
  <c r="AC32"/>
  <c r="AC33"/>
  <c r="AC34"/>
  <c r="AC35"/>
  <c r="AC36"/>
  <c r="AC39"/>
  <c r="AC40"/>
  <c r="AC41"/>
  <c r="AC42"/>
  <c r="AC43"/>
  <c r="AC44"/>
  <c r="AC45"/>
  <c r="AC46"/>
  <c r="AF46" s="1"/>
  <c r="AI46" s="1"/>
  <c r="AL46" s="1"/>
  <c r="AO46" s="1"/>
  <c r="AR46" s="1"/>
  <c r="AU46" s="1"/>
  <c r="AX46" s="1"/>
  <c r="BA46" s="1"/>
  <c r="BD46" s="1"/>
  <c r="BG46" s="1"/>
  <c r="BV46" s="1"/>
  <c r="BX46" s="1"/>
  <c r="BZ46" s="1"/>
  <c r="AC47"/>
  <c r="AC48"/>
  <c r="AF48" s="1"/>
  <c r="AI48" s="1"/>
  <c r="AL48" s="1"/>
  <c r="AO48" s="1"/>
  <c r="AR48" s="1"/>
  <c r="AU48" s="1"/>
  <c r="AX48" s="1"/>
  <c r="BA48" s="1"/>
  <c r="BD48" s="1"/>
  <c r="BG48" s="1"/>
  <c r="BV48" s="1"/>
  <c r="BX48" s="1"/>
  <c r="BZ48" s="1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7"/>
  <c r="AC98"/>
  <c r="AC99"/>
  <c r="AC100"/>
  <c r="AC101"/>
  <c r="AC102"/>
  <c r="AC103"/>
  <c r="AC104"/>
  <c r="AC105"/>
  <c r="AC106"/>
  <c r="AC108"/>
  <c r="AC109"/>
  <c r="AC110"/>
  <c r="AC112"/>
  <c r="AC113"/>
  <c r="AC114"/>
  <c r="AC115"/>
  <c r="AC116"/>
  <c r="AC117"/>
  <c r="AC118"/>
  <c r="AC119"/>
  <c r="AC120"/>
  <c r="AC121"/>
  <c r="AC122"/>
  <c r="AC123"/>
  <c r="AC124"/>
  <c r="AC127"/>
  <c r="AF127" s="1"/>
  <c r="AI127" s="1"/>
  <c r="AL127" s="1"/>
  <c r="AO127" s="1"/>
  <c r="AR127" s="1"/>
  <c r="AU127" s="1"/>
  <c r="AX127" s="1"/>
  <c r="BA127" s="1"/>
  <c r="BD127" s="1"/>
  <c r="BG127" s="1"/>
  <c r="BV127" s="1"/>
  <c r="BX127" s="1"/>
  <c r="BZ127" s="1"/>
  <c r="AC128"/>
  <c r="AF128" s="1"/>
  <c r="AI128" s="1"/>
  <c r="AL128" s="1"/>
  <c r="AO128" s="1"/>
  <c r="AR128" s="1"/>
  <c r="AU128" s="1"/>
  <c r="AX128" s="1"/>
  <c r="BA128" s="1"/>
  <c r="BD128" s="1"/>
  <c r="BG128" s="1"/>
  <c r="BV128" s="1"/>
  <c r="BX128" s="1"/>
  <c r="BZ128" s="1"/>
  <c r="AC7"/>
  <c r="W8"/>
  <c r="W12"/>
  <c r="AC12" s="1"/>
  <c r="AF12" s="1"/>
  <c r="AI12" s="1"/>
  <c r="AL12" s="1"/>
  <c r="AO12" s="1"/>
  <c r="AR12" s="1"/>
  <c r="AU12" s="1"/>
  <c r="AX12" s="1"/>
  <c r="BA12" s="1"/>
  <c r="BD12" s="1"/>
  <c r="BG12" s="1"/>
  <c r="BV12" s="1"/>
  <c r="BX12" s="1"/>
  <c r="BZ12" s="1"/>
  <c r="W13"/>
  <c r="W14"/>
  <c r="W15"/>
  <c r="W16"/>
  <c r="W17"/>
  <c r="W18"/>
  <c r="W19"/>
  <c r="W20"/>
  <c r="W21"/>
  <c r="W22"/>
  <c r="W23"/>
  <c r="W26"/>
  <c r="AC26" s="1"/>
  <c r="AF26" s="1"/>
  <c r="AI26" s="1"/>
  <c r="AL26" s="1"/>
  <c r="AO26" s="1"/>
  <c r="AR26" s="1"/>
  <c r="AU26" s="1"/>
  <c r="AX26" s="1"/>
  <c r="BA26" s="1"/>
  <c r="BD26" s="1"/>
  <c r="BG26" s="1"/>
  <c r="BV26" s="1"/>
  <c r="BX26" s="1"/>
  <c r="BZ26" s="1"/>
  <c r="W27"/>
  <c r="AC27" s="1"/>
  <c r="AF27" s="1"/>
  <c r="AI27" s="1"/>
  <c r="AL27" s="1"/>
  <c r="AO27" s="1"/>
  <c r="AR27" s="1"/>
  <c r="AU27" s="1"/>
  <c r="AX27" s="1"/>
  <c r="BA27" s="1"/>
  <c r="BD27" s="1"/>
  <c r="BG27" s="1"/>
  <c r="BV27" s="1"/>
  <c r="BX27" s="1"/>
  <c r="BZ27" s="1"/>
  <c r="W28"/>
  <c r="W29"/>
  <c r="W30"/>
  <c r="W31"/>
  <c r="W32"/>
  <c r="W33"/>
  <c r="W34"/>
  <c r="W35"/>
  <c r="W36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7"/>
  <c r="W98"/>
  <c r="W99"/>
  <c r="W100"/>
  <c r="W101"/>
  <c r="W102"/>
  <c r="W103"/>
  <c r="W104"/>
  <c r="W105"/>
  <c r="W106"/>
  <c r="W108"/>
  <c r="W109"/>
  <c r="W110"/>
  <c r="W112"/>
  <c r="W113"/>
  <c r="W114"/>
  <c r="W115"/>
  <c r="W116"/>
  <c r="W117"/>
  <c r="W118"/>
  <c r="W119"/>
  <c r="W120"/>
  <c r="W121"/>
  <c r="W122"/>
  <c r="W123"/>
  <c r="W124"/>
  <c r="W127"/>
  <c r="W128"/>
  <c r="W7"/>
  <c r="N8"/>
  <c r="N12"/>
  <c r="N13"/>
  <c r="N14"/>
  <c r="N15"/>
  <c r="N16"/>
  <c r="N17"/>
  <c r="N18"/>
  <c r="N19"/>
  <c r="N20"/>
  <c r="N21"/>
  <c r="N22"/>
  <c r="N23"/>
  <c r="N26"/>
  <c r="N27"/>
  <c r="N28"/>
  <c r="N29"/>
  <c r="N30"/>
  <c r="N31"/>
  <c r="N32"/>
  <c r="N33"/>
  <c r="N34"/>
  <c r="N35"/>
  <c r="N36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7"/>
  <c r="N98"/>
  <c r="N99"/>
  <c r="N100"/>
  <c r="N101"/>
  <c r="N102"/>
  <c r="N103"/>
  <c r="N104"/>
  <c r="N105"/>
  <c r="N106"/>
  <c r="N108"/>
  <c r="N109"/>
  <c r="N110"/>
  <c r="N112"/>
  <c r="N113"/>
  <c r="N114"/>
  <c r="N115"/>
  <c r="N116"/>
  <c r="N117"/>
  <c r="N118"/>
  <c r="N119"/>
  <c r="N120"/>
  <c r="N121"/>
  <c r="N122"/>
  <c r="N123"/>
  <c r="N124"/>
  <c r="N127"/>
  <c r="N128"/>
  <c r="N129"/>
  <c r="N7"/>
  <c r="K8"/>
  <c r="K9"/>
  <c r="W9" s="1"/>
  <c r="AC9" s="1"/>
  <c r="AF9" s="1"/>
  <c r="AI9" s="1"/>
  <c r="AL9" s="1"/>
  <c r="AO9" s="1"/>
  <c r="AR9" s="1"/>
  <c r="AU9" s="1"/>
  <c r="AX9" s="1"/>
  <c r="BA9" s="1"/>
  <c r="BD9" s="1"/>
  <c r="BG9" s="1"/>
  <c r="BV9" s="1"/>
  <c r="BX9" s="1"/>
  <c r="BZ9" s="1"/>
  <c r="K10"/>
  <c r="W10" s="1"/>
  <c r="AC10" s="1"/>
  <c r="AF10" s="1"/>
  <c r="AI10" s="1"/>
  <c r="AL10" s="1"/>
  <c r="AO10" s="1"/>
  <c r="AR10" s="1"/>
  <c r="AU10" s="1"/>
  <c r="AX10" s="1"/>
  <c r="BA10" s="1"/>
  <c r="BD10" s="1"/>
  <c r="BG10" s="1"/>
  <c r="BV10" s="1"/>
  <c r="BX10" s="1"/>
  <c r="BZ10" s="1"/>
  <c r="K11"/>
  <c r="W11" s="1"/>
  <c r="AC11" s="1"/>
  <c r="AF11" s="1"/>
  <c r="AI11" s="1"/>
  <c r="AL11" s="1"/>
  <c r="AO11" s="1"/>
  <c r="AR11" s="1"/>
  <c r="AU11" s="1"/>
  <c r="AX11" s="1"/>
  <c r="BA11" s="1"/>
  <c r="BD11" s="1"/>
  <c r="BG11" s="1"/>
  <c r="BV11" s="1"/>
  <c r="BX11" s="1"/>
  <c r="BZ11" s="1"/>
  <c r="K12"/>
  <c r="K13"/>
  <c r="K14"/>
  <c r="K15"/>
  <c r="K16"/>
  <c r="K17"/>
  <c r="K18"/>
  <c r="K19"/>
  <c r="K20"/>
  <c r="K21"/>
  <c r="K22"/>
  <c r="K23"/>
  <c r="K26"/>
  <c r="K27"/>
  <c r="K28"/>
  <c r="K29"/>
  <c r="K30"/>
  <c r="K31"/>
  <c r="K32"/>
  <c r="K33"/>
  <c r="K34"/>
  <c r="K35"/>
  <c r="K36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7"/>
  <c r="K98"/>
  <c r="K99"/>
  <c r="K100"/>
  <c r="K101"/>
  <c r="K102"/>
  <c r="K103"/>
  <c r="K104"/>
  <c r="K105"/>
  <c r="K106"/>
  <c r="K108"/>
  <c r="K109"/>
  <c r="K110"/>
  <c r="K112"/>
  <c r="K113"/>
  <c r="K114"/>
  <c r="K115"/>
  <c r="K116"/>
  <c r="K117"/>
  <c r="K118"/>
  <c r="K119"/>
  <c r="K120"/>
  <c r="K121"/>
  <c r="K122"/>
  <c r="K123"/>
  <c r="K124"/>
  <c r="K126"/>
  <c r="W126" s="1"/>
  <c r="AC126" s="1"/>
  <c r="AF126" s="1"/>
  <c r="AI126" s="1"/>
  <c r="AL126" s="1"/>
  <c r="AO126" s="1"/>
  <c r="AR126" s="1"/>
  <c r="AU126" s="1"/>
  <c r="AX126" s="1"/>
  <c r="BA126" s="1"/>
  <c r="BD126" s="1"/>
  <c r="BG126" s="1"/>
  <c r="BV126" s="1"/>
  <c r="BX126" s="1"/>
  <c r="BZ126" s="1"/>
  <c r="K127"/>
  <c r="K128"/>
  <c r="K129"/>
  <c r="W129" s="1"/>
  <c r="AC129" s="1"/>
  <c r="AF129" s="1"/>
  <c r="AI129" s="1"/>
  <c r="AL129" s="1"/>
  <c r="AO129" s="1"/>
  <c r="AR129" s="1"/>
  <c r="AU129" s="1"/>
  <c r="AX129" s="1"/>
  <c r="BA129" s="1"/>
  <c r="BD129" s="1"/>
  <c r="BG129" s="1"/>
  <c r="BV129" s="1"/>
  <c r="BX129" s="1"/>
  <c r="BZ129" s="1"/>
  <c r="K130"/>
  <c r="N130" s="1"/>
  <c r="K7"/>
  <c r="W130" l="1"/>
  <c r="AC130" s="1"/>
  <c r="AF130" s="1"/>
  <c r="AI130" s="1"/>
  <c r="AL130" s="1"/>
  <c r="AO130" s="1"/>
  <c r="AR130" s="1"/>
  <c r="AU130" s="1"/>
  <c r="AX130" s="1"/>
  <c r="BA130" s="1"/>
  <c r="BD130" s="1"/>
  <c r="BG130" s="1"/>
  <c r="BV130" s="1"/>
  <c r="BX130" s="1"/>
  <c r="BZ130" s="1"/>
  <c r="N126"/>
  <c r="N11"/>
  <c r="N10"/>
  <c r="N9"/>
</calcChain>
</file>

<file path=xl/sharedStrings.xml><?xml version="1.0" encoding="utf-8"?>
<sst xmlns="http://schemas.openxmlformats.org/spreadsheetml/2006/main" count="420" uniqueCount="209">
  <si>
    <t>ЖУРНАЛ УЧЕТА ВЫПОЛНЕННЫХ РАБОТ</t>
  </si>
  <si>
    <t>Код</t>
  </si>
  <si>
    <t>Форма по ОКУД</t>
  </si>
  <si>
    <t>по ОКПО</t>
  </si>
  <si>
    <t>Вид деятельности по ОКДП</t>
  </si>
  <si>
    <t>Договор подряда (контракт)</t>
  </si>
  <si>
    <t>номер</t>
  </si>
  <si>
    <t>дата</t>
  </si>
  <si>
    <t>Вид операции</t>
  </si>
  <si>
    <t>Сметная (договорная) стоимость в соответствии с договором подряда</t>
  </si>
  <si>
    <t>(субподряда)</t>
  </si>
  <si>
    <t>Номер</t>
  </si>
  <si>
    <t>Конструктивные элементы и видыработ</t>
  </si>
  <si>
    <t>Номер единичной расценки</t>
  </si>
  <si>
    <t>Цена за единицу, руб</t>
  </si>
  <si>
    <t>должность</t>
  </si>
  <si>
    <t>подпись</t>
  </si>
  <si>
    <t>расшифровка подписи</t>
  </si>
  <si>
    <t>по поряд-
ку</t>
  </si>
  <si>
    <t>пози-
ции по смете</t>
  </si>
  <si>
    <t>Единица измере-
ния</t>
  </si>
  <si>
    <t>Коли-
чество работ по смете</t>
  </si>
  <si>
    <t>Сметная (дого-
ворная) стои-
мость, руб</t>
  </si>
  <si>
    <t>количество</t>
  </si>
  <si>
    <t>стоимость</t>
  </si>
  <si>
    <t>стоимость фактически выполненных работ с начала строит-ва, руб</t>
  </si>
  <si>
    <t>Март 2011 года</t>
  </si>
  <si>
    <t>Апрель 2011 года</t>
  </si>
  <si>
    <t>Май 2011 года</t>
  </si>
  <si>
    <t>Июнь 2011 года</t>
  </si>
  <si>
    <t>Июль 2011 года</t>
  </si>
  <si>
    <t>Август 2011 года</t>
  </si>
  <si>
    <t>Сентябрь 2011 года</t>
  </si>
  <si>
    <t>Октябрь 2011 года</t>
  </si>
  <si>
    <t>Ноябрь 2011 года</t>
  </si>
  <si>
    <t>Декабрь 2011 года</t>
  </si>
  <si>
    <t>Январь 2012 года</t>
  </si>
  <si>
    <t>Февраль 2012 года</t>
  </si>
  <si>
    <t>Март 2012 года</t>
  </si>
  <si>
    <t>Апрель 2012 года</t>
  </si>
  <si>
    <t>Май 2012 года</t>
  </si>
  <si>
    <t>Июнь 2012 года</t>
  </si>
  <si>
    <t>Июль 2012 года</t>
  </si>
  <si>
    <t>Август 2012 года</t>
  </si>
  <si>
    <t>Сентябрь 2012 года</t>
  </si>
  <si>
    <t>Октябрь 2012 года</t>
  </si>
  <si>
    <t>Ноябрь 2012 года</t>
  </si>
  <si>
    <t>c Марта 2011 года по Декабрь 2012 года</t>
  </si>
  <si>
    <t>Выполнено работ</t>
  </si>
  <si>
    <t>Остаток работ на Январь 2013 года</t>
  </si>
  <si>
    <t>с начала строительства</t>
  </si>
  <si>
    <t xml:space="preserve">                  Раздел 1. Геометрия</t>
  </si>
  <si>
    <t xml:space="preserve">                  Выполненные работы на основании: Журнал учета выполненых работ (Приложение 2)</t>
  </si>
  <si>
    <r>
      <t>Устройство бетонной подготовки из бетона В10</t>
    </r>
    <r>
      <rPr>
        <i/>
        <sz val="10"/>
        <rFont val="Arial"/>
        <family val="2"/>
        <charset val="204"/>
      </rPr>
      <t xml:space="preserve">
3 164,12 = 43 964,12 - 102 x 400,00</t>
    </r>
  </si>
  <si>
    <r>
      <t>ТЕР06-01-001-01</t>
    </r>
    <r>
      <rPr>
        <i/>
        <sz val="10"/>
        <rFont val="Arial"/>
        <family val="2"/>
        <charset val="204"/>
      </rPr>
      <t xml:space="preserve">
прим.</t>
    </r>
  </si>
  <si>
    <t>100 м3 бетона, бутобетона и железобетона в деле</t>
  </si>
  <si>
    <t>Бетон тяжелый, крупность заполнителя 40 мм, класс В 10 (М150)</t>
  </si>
  <si>
    <r>
      <t>СЦМ-401-0044</t>
    </r>
    <r>
      <rPr>
        <i/>
        <sz val="10"/>
        <rFont val="Arial"/>
        <family val="2"/>
        <charset val="204"/>
      </rPr>
      <t xml:space="preserve">
</t>
    </r>
  </si>
  <si>
    <t>м3</t>
  </si>
  <si>
    <t>Устройство выравнивающего слоя из цементно-песчаного раствора М150 толщиной 20 мм</t>
  </si>
  <si>
    <r>
      <t>ТЕР11-01-011-01</t>
    </r>
    <r>
      <rPr>
        <i/>
        <sz val="10"/>
        <rFont val="Arial"/>
        <family val="2"/>
        <charset val="204"/>
      </rPr>
      <t xml:space="preserve">
</t>
    </r>
  </si>
  <si>
    <t>100 м2 стяжки</t>
  </si>
  <si>
    <r>
      <t>Устройство выравнивающего  слоя из цементно-песчаного раствора М150 толщиной 5мм  (на изменение толщины стяжки по расценке 55) до 30мм</t>
    </r>
    <r>
      <rPr>
        <i/>
        <sz val="10"/>
        <rFont val="Arial"/>
        <family val="2"/>
        <charset val="204"/>
      </rPr>
      <t xml:space="preserve">
КОЭФ. К ПОЗИЦИИ:
К = 2, т.к толщина слоя 30 мм ПЗ=2 (ОЗП=2; ЭМ=2 к расх.; ЗПМ=2; МАТ=2 к расх.; ТЗ=2; ТЗМ=2)</t>
    </r>
  </si>
  <si>
    <r>
      <t>ТЕР11-01-011-02</t>
    </r>
    <r>
      <rPr>
        <i/>
        <sz val="10"/>
        <rFont val="Arial"/>
        <family val="2"/>
        <charset val="204"/>
      </rPr>
      <t xml:space="preserve">
</t>
    </r>
  </si>
  <si>
    <t>Устройство защитногого слоя из цементно-песчаного раствора М100 толщиной 20 мм</t>
  </si>
  <si>
    <r>
      <t>Устройство защитногого  слоя из цементно-песчаного раствора М100 толщиной 5мм  (на изменение толщины стяжки по расценке 55) до 30мм</t>
    </r>
    <r>
      <rPr>
        <i/>
        <sz val="10"/>
        <rFont val="Arial"/>
        <family val="2"/>
        <charset val="204"/>
      </rPr>
      <t xml:space="preserve">
КОЭФ. К ПОЗИЦИИ:
К = 2, т.к толщина слоя 30 мм ПЗ=2 (ОЗП=2; ЭМ=2 к расх.; ЗПМ=2; МАТ=2 к расх.; ТЗ=2; ТЗМ=2)</t>
    </r>
  </si>
  <si>
    <r>
      <t>Устройство стен, днищ и перекрытий тоннелей и проходных каналов при отношении высоты к ширине более 1, при толщине стен до 300 мм</t>
    </r>
    <r>
      <rPr>
        <i/>
        <sz val="10"/>
        <rFont val="Arial"/>
        <family val="2"/>
        <charset val="204"/>
      </rPr>
      <t xml:space="preserve">
17 456,65 = 143 540,40 - 14,01 x 5 225,00 - 101,5 x 521,00</t>
    </r>
  </si>
  <si>
    <r>
      <t>ТЕР06-01-046-04</t>
    </r>
    <r>
      <rPr>
        <i/>
        <sz val="10"/>
        <rFont val="Arial"/>
        <family val="2"/>
        <charset val="204"/>
      </rPr>
      <t xml:space="preserve">
</t>
    </r>
  </si>
  <si>
    <t>100 м3 железобетона в деле</t>
  </si>
  <si>
    <t>Бетон тяжелый, крупность заполнителя 20 мм, класс В 25 (М300)</t>
  </si>
  <si>
    <r>
      <t>СЦМ-401-0069</t>
    </r>
    <r>
      <rPr>
        <i/>
        <sz val="10"/>
        <rFont val="Arial"/>
        <family val="2"/>
        <charset val="204"/>
      </rPr>
      <t xml:space="preserve">
</t>
    </r>
  </si>
  <si>
    <t>Надбавка за марку В25 W6 F50 (1,0%+1,5%=2,5%; 535,00р*2,5/100=13,375р)</t>
  </si>
  <si>
    <r>
      <t>СЦМ ТЧ ч.4 табл.1</t>
    </r>
    <r>
      <rPr>
        <i/>
        <sz val="10"/>
        <rFont val="Arial"/>
        <family val="2"/>
        <charset val="204"/>
      </rPr>
      <t xml:space="preserve">
</t>
    </r>
  </si>
  <si>
    <t xml:space="preserve">Итого: </t>
  </si>
  <si>
    <t>Материалы:</t>
  </si>
  <si>
    <t>Машины и механизмы:</t>
  </si>
  <si>
    <t>ФОТ:</t>
  </si>
  <si>
    <t xml:space="preserve">Накладные: </t>
  </si>
  <si>
    <t xml:space="preserve">Плановые: </t>
  </si>
  <si>
    <t>Итого до начисления лимитированных затрат:</t>
  </si>
  <si>
    <t>Всего:</t>
  </si>
  <si>
    <t xml:space="preserve">                  Раздел 2. СТАЛЬНЫЕ КОНСТРУКЦИИ</t>
  </si>
  <si>
    <t>Установка закладных деталей весом до 20 кг</t>
  </si>
  <si>
    <r>
      <t>ТЕР06-01-015-08</t>
    </r>
    <r>
      <rPr>
        <i/>
        <sz val="10"/>
        <rFont val="Arial"/>
        <family val="2"/>
        <charset val="204"/>
      </rPr>
      <t xml:space="preserve">
</t>
    </r>
  </si>
  <si>
    <t>1 т</t>
  </si>
  <si>
    <t>Установка закладных деталей весом более 20 кг</t>
  </si>
  <si>
    <r>
      <t>ТЕР06-01-015-09</t>
    </r>
    <r>
      <rPr>
        <i/>
        <sz val="10"/>
        <rFont val="Arial"/>
        <family val="2"/>
        <charset val="204"/>
      </rPr>
      <t xml:space="preserve">
</t>
    </r>
  </si>
  <si>
    <t xml:space="preserve">                  Раздел 3. Геометрия (2)</t>
  </si>
  <si>
    <t xml:space="preserve">                  Остаточный объем работ с определением стоимости на основании ОЕР-2001</t>
  </si>
  <si>
    <t>Устройство гидроизоляции из  материала типа " Техноэластмост Б " первый слой</t>
  </si>
  <si>
    <r>
      <t>ТЕР12-36-001-01</t>
    </r>
    <r>
      <rPr>
        <i/>
        <sz val="10"/>
        <rFont val="Arial"/>
        <family val="2"/>
        <charset val="204"/>
      </rPr>
      <t xml:space="preserve">
Прим.</t>
    </r>
  </si>
  <si>
    <t>100 м2 кровли</t>
  </si>
  <si>
    <t>Бетонирование прямолинейных стен с подачей распределительными стрелами и бетононасосами: толщиной до 300 мм</t>
  </si>
  <si>
    <r>
      <t>ОЕР06-144-06</t>
    </r>
    <r>
      <rPr>
        <i/>
        <sz val="10"/>
        <rFont val="Arial"/>
        <family val="2"/>
        <charset val="204"/>
      </rPr>
      <t xml:space="preserve">
</t>
    </r>
  </si>
  <si>
    <t>100 м3 бетона</t>
  </si>
  <si>
    <t>Бетонирование безбалочных перекрытий: толщиной до 600 мм с подачей распределительными стрелами и бетононасосами</t>
  </si>
  <si>
    <r>
      <t>ОЕР06-145-05</t>
    </r>
    <r>
      <rPr>
        <i/>
        <sz val="10"/>
        <rFont val="Arial"/>
        <family val="2"/>
        <charset val="204"/>
      </rPr>
      <t xml:space="preserve">
</t>
    </r>
  </si>
  <si>
    <t>Надбавка за марку бетона В25 W6 F50 крупность заполнителя 20 мм (1%+1,5%=2,5%; 535р*2,5/100=13,38р)</t>
  </si>
  <si>
    <r>
      <t>СЦМ ТЧ ч.4 табл.1; изм. РЦЦЭС Воронежской обл. "Строительств и цены" декабрь 2008</t>
    </r>
    <r>
      <rPr>
        <i/>
        <sz val="10"/>
        <rFont val="Arial"/>
        <family val="2"/>
        <charset val="204"/>
      </rPr>
      <t xml:space="preserve">
</t>
    </r>
  </si>
  <si>
    <t>Амортизация бетоноводов</t>
  </si>
  <si>
    <r>
      <t>Приложение 1 к смете Расчет № 1</t>
    </r>
    <r>
      <rPr>
        <i/>
        <sz val="10"/>
        <rFont val="Arial"/>
        <family val="2"/>
        <charset val="204"/>
      </rPr>
      <t xml:space="preserve">
</t>
    </r>
  </si>
  <si>
    <t>Амортизация опалубки при бетонировании прямолинейных стен (две стороны)</t>
  </si>
  <si>
    <r>
      <t>Приложение 1 к смете Расчет № 3</t>
    </r>
    <r>
      <rPr>
        <i/>
        <sz val="10"/>
        <rFont val="Arial"/>
        <family val="2"/>
        <charset val="204"/>
      </rPr>
      <t xml:space="preserve">
</t>
    </r>
  </si>
  <si>
    <t>м2</t>
  </si>
  <si>
    <t>Амортизация опалубки при бетонировании перекрытия</t>
  </si>
  <si>
    <r>
      <t>Приложение 1 к смете Расчет № 4</t>
    </r>
    <r>
      <rPr>
        <i/>
        <sz val="10"/>
        <rFont val="Arial"/>
        <family val="2"/>
        <charset val="204"/>
      </rPr>
      <t xml:space="preserve">
</t>
    </r>
  </si>
  <si>
    <t>Устройство деформационных швов с применением мастики "Битурел", шнура "Вилатерм", базальтового шнура</t>
  </si>
  <si>
    <r>
      <t>ТЕР06-01-068-03</t>
    </r>
    <r>
      <rPr>
        <i/>
        <sz val="10"/>
        <rFont val="Arial"/>
        <family val="2"/>
        <charset val="204"/>
      </rPr>
      <t xml:space="preserve">
прим.</t>
    </r>
  </si>
  <si>
    <t>100 м шва</t>
  </si>
  <si>
    <t>Наклейка пеноплэкса с помощью мастики типа "Унигекс 1"</t>
  </si>
  <si>
    <r>
      <t>ТЕР26-01-041-02</t>
    </r>
    <r>
      <rPr>
        <i/>
        <sz val="10"/>
        <rFont val="Arial"/>
        <family val="2"/>
        <charset val="204"/>
      </rPr>
      <t xml:space="preserve">
</t>
    </r>
  </si>
  <si>
    <t>1 м3 изоляции</t>
  </si>
  <si>
    <t>Установка универсальных шурупов "HILTI" HUS7,5/60 (18,61*252)/1000=4,7кг)</t>
  </si>
  <si>
    <r>
      <t>ТЕР06-01-015-01</t>
    </r>
    <r>
      <rPr>
        <i/>
        <sz val="10"/>
        <rFont val="Arial"/>
        <family val="2"/>
        <charset val="204"/>
      </rPr>
      <t xml:space="preserve">
прим</t>
    </r>
  </si>
  <si>
    <t>Обкладка стыков резиновыми пластинами</t>
  </si>
  <si>
    <r>
      <t>ТЕР13-04-003-01</t>
    </r>
    <r>
      <rPr>
        <i/>
        <sz val="10"/>
        <rFont val="Arial"/>
        <family val="2"/>
        <charset val="204"/>
      </rPr>
      <t xml:space="preserve">
прим.</t>
    </r>
  </si>
  <si>
    <t>1 м2 обкладываемой поверхности</t>
  </si>
  <si>
    <t>Изоляция изделиями из волокнистых и зернистых материалов на битуме: покрытий и перекрытий снизу</t>
  </si>
  <si>
    <r>
      <t>ТЕР26-01-037-03</t>
    </r>
    <r>
      <rPr>
        <i/>
        <sz val="10"/>
        <rFont val="Arial"/>
        <family val="2"/>
        <charset val="204"/>
      </rPr>
      <t xml:space="preserve">
</t>
    </r>
  </si>
  <si>
    <r>
      <t>Оклеивание  поверхностей лентой из слоя герметка, армированная алюминевой фольгой</t>
    </r>
    <r>
      <rPr>
        <i/>
        <sz val="10"/>
        <rFont val="Arial"/>
        <family val="2"/>
        <charset val="204"/>
      </rPr>
      <t xml:space="preserve">
713,83 = 3 226,63 - 0,12 x 20 940,00</t>
    </r>
  </si>
  <si>
    <r>
      <t>ТЕР26-01-054-03</t>
    </r>
    <r>
      <rPr>
        <i/>
        <sz val="10"/>
        <rFont val="Arial"/>
        <family val="2"/>
        <charset val="204"/>
      </rPr>
      <t xml:space="preserve">
прим.</t>
    </r>
  </si>
  <si>
    <t>100 м2 поверхности</t>
  </si>
  <si>
    <t>Фольга алюминиевая</t>
  </si>
  <si>
    <r>
      <t>СЦМ-104-0039</t>
    </r>
    <r>
      <rPr>
        <i/>
        <sz val="10"/>
        <rFont val="Arial"/>
        <family val="2"/>
        <charset val="204"/>
      </rPr>
      <t xml:space="preserve">
прим.</t>
    </r>
  </si>
  <si>
    <t>10м2</t>
  </si>
  <si>
    <t xml:space="preserve">                  РПИ №02368</t>
  </si>
  <si>
    <t xml:space="preserve">                  Вертикальная гидроизоляция</t>
  </si>
  <si>
    <t>Очистка поверхности щетками</t>
  </si>
  <si>
    <r>
      <t>ТЕР13-06-003-01</t>
    </r>
    <r>
      <rPr>
        <i/>
        <sz val="10"/>
        <rFont val="Arial"/>
        <family val="2"/>
        <charset val="204"/>
      </rPr>
      <t xml:space="preserve">
</t>
    </r>
  </si>
  <si>
    <t>1 м2 очищаемой поверхности</t>
  </si>
  <si>
    <t>Обеспыливание поверхности</t>
  </si>
  <si>
    <r>
      <t>ТЕР13-06-004-01</t>
    </r>
    <r>
      <rPr>
        <i/>
        <sz val="10"/>
        <rFont val="Arial"/>
        <family val="2"/>
        <charset val="204"/>
      </rPr>
      <t xml:space="preserve">
</t>
    </r>
  </si>
  <si>
    <t>1 м2 обеспыливаемой поверхности</t>
  </si>
  <si>
    <r>
      <t>Промывка поверхности окрашенной масляными красками стен и фасадов</t>
    </r>
    <r>
      <rPr>
        <i/>
        <sz val="10"/>
        <rFont val="Arial"/>
        <family val="2"/>
        <charset val="204"/>
      </rPr>
      <t xml:space="preserve">
45,50 = 50,78 - 1,6 x 3,30</t>
    </r>
  </si>
  <si>
    <r>
      <t>ТЕРр62-39-1</t>
    </r>
    <r>
      <rPr>
        <i/>
        <sz val="10"/>
        <rFont val="Arial"/>
        <family val="2"/>
        <charset val="204"/>
      </rPr>
      <t xml:space="preserve">
</t>
    </r>
  </si>
  <si>
    <t>100 м2</t>
  </si>
  <si>
    <r>
      <t>Устройство гидроизоляции вертикальных поверхностей</t>
    </r>
    <r>
      <rPr>
        <i/>
        <sz val="10"/>
        <rFont val="Arial"/>
        <family val="2"/>
        <charset val="204"/>
      </rPr>
      <t xml:space="preserve">
846,21 = 1 979,74 - 0,05 x 2 734,60 - 2,8 x 356,00</t>
    </r>
  </si>
  <si>
    <r>
      <t>ТЕР12-02-002-01</t>
    </r>
    <r>
      <rPr>
        <i/>
        <sz val="10"/>
        <rFont val="Arial"/>
        <family val="2"/>
        <charset val="204"/>
      </rPr>
      <t xml:space="preserve">
</t>
    </r>
  </si>
  <si>
    <t>100 м2 изолируемой поверхности</t>
  </si>
  <si>
    <t>Стоимость состава "Гидропен" проникающий                                     210/1,18*1,05/6,12=30,53                  Раход: 5,9кг/м2</t>
  </si>
  <si>
    <r>
      <t>Прайс-лист</t>
    </r>
    <r>
      <rPr>
        <i/>
        <sz val="10"/>
        <rFont val="Arial"/>
        <family val="2"/>
        <charset val="204"/>
      </rPr>
      <t xml:space="preserve">
</t>
    </r>
  </si>
  <si>
    <t>кг</t>
  </si>
  <si>
    <r>
      <t>Приготовление тяжелых кладочных растворов цементно-известковых марки 200</t>
    </r>
    <r>
      <rPr>
        <i/>
        <sz val="10"/>
        <rFont val="Arial"/>
        <family val="2"/>
        <charset val="204"/>
      </rPr>
      <t xml:space="preserve">
3 371,49 = 36 040,74 - 3,4 x 340,00 - 51 x 494,00 - 115 x 54,95</t>
    </r>
  </si>
  <si>
    <r>
      <t>ТЕР06-01-082-07</t>
    </r>
    <r>
      <rPr>
        <i/>
        <sz val="10"/>
        <rFont val="Arial"/>
        <family val="2"/>
        <charset val="204"/>
      </rPr>
      <t xml:space="preserve">
</t>
    </r>
  </si>
  <si>
    <t>100 м3 раствора</t>
  </si>
  <si>
    <r>
      <t>Огрунтовка бетонных поверхностей грунтовкой "Гидропен грунт" (прим.)</t>
    </r>
    <r>
      <rPr>
        <i/>
        <sz val="10"/>
        <rFont val="Arial"/>
        <family val="2"/>
        <charset val="204"/>
      </rPr>
      <t xml:space="preserve">
39,95 = 925,43 - 0,0023 x 2 850,00 - 0,0207 x 42 460,00</t>
    </r>
  </si>
  <si>
    <r>
      <t>ТЕР13-03-001-15</t>
    </r>
    <r>
      <rPr>
        <i/>
        <sz val="10"/>
        <rFont val="Arial"/>
        <family val="2"/>
        <charset val="204"/>
      </rPr>
      <t xml:space="preserve">
</t>
    </r>
  </si>
  <si>
    <t>100 м2 окрашиваемой поверхности</t>
  </si>
  <si>
    <t>Стоимость состава "Гидропен грунт"                                    60/1,18*1,05/6,12=8,72                  Расход: 0,35 лит/м2</t>
  </si>
  <si>
    <t>Стоимость состава "Гидропен" эластичный 2К (двухкомпонентный)                               150/1,18*1,05/6,12=21,8                  Расход: 5,5кг/м2</t>
  </si>
  <si>
    <t xml:space="preserve">                  Горизонтальная гидроизоляция</t>
  </si>
  <si>
    <r>
      <t>Промывка поверхности</t>
    </r>
    <r>
      <rPr>
        <i/>
        <sz val="10"/>
        <rFont val="Arial"/>
        <family val="2"/>
        <charset val="204"/>
      </rPr>
      <t xml:space="preserve">
45,50 = 50,78 - 1,6 x 3,30</t>
    </r>
  </si>
  <si>
    <r>
      <t>Устройство гидроизоляции горизонтальных поверхностей</t>
    </r>
    <r>
      <rPr>
        <i/>
        <sz val="10"/>
        <rFont val="Arial"/>
        <family val="2"/>
        <charset val="204"/>
      </rPr>
      <t xml:space="preserve">
393,85 = 1 634,18 - 0,05 x 2 734,60 - 3,1 x 356,00</t>
    </r>
  </si>
  <si>
    <r>
      <t>ТЕР12-02-001-01</t>
    </r>
    <r>
      <rPr>
        <i/>
        <sz val="10"/>
        <rFont val="Arial"/>
        <family val="2"/>
        <charset val="204"/>
      </rPr>
      <t xml:space="preserve">
</t>
    </r>
  </si>
  <si>
    <t>100 м2 изоляции</t>
  </si>
  <si>
    <t>Стоимость состава "Гидропен" эластичный 2К(двухкомпонентный)                                 150/1,18*1,05/6,12=21,8                  Расход: 5,5кг/м2</t>
  </si>
  <si>
    <t xml:space="preserve">                  Раздел 4. СТАЛЬНЫЕ КОНСТРУКЦИИ (2)</t>
  </si>
  <si>
    <t xml:space="preserve">                  Остаточный объем работ</t>
  </si>
  <si>
    <t xml:space="preserve">                  Раздел 5. АНТИКОРРОЗИОННАЯ ЗАЩИТА</t>
  </si>
  <si>
    <t>Обезжиривание уайт-спиритом</t>
  </si>
  <si>
    <r>
      <t>ТЕР13-07-002-02</t>
    </r>
    <r>
      <rPr>
        <i/>
        <sz val="10"/>
        <rFont val="Arial"/>
        <family val="2"/>
        <charset val="204"/>
      </rPr>
      <t xml:space="preserve">
</t>
    </r>
  </si>
  <si>
    <t>100 м2 обезжириваемой поверхности</t>
  </si>
  <si>
    <t xml:space="preserve">                  АНТИКОРРОЗИОННАЯ ЗАЩИТА плоских закладных деталей</t>
  </si>
  <si>
    <r>
      <t>Окраска поверхностей за 2 раза цинконаполненной краской Цинол
84,59 = 2 072,49 - 0,04 x 49 697,40</t>
    </r>
    <r>
      <rPr>
        <i/>
        <sz val="10"/>
        <rFont val="Arial"/>
        <family val="2"/>
        <charset val="204"/>
      </rPr>
      <t xml:space="preserve">
КОЭФ. К ПОЗИЦИИ:
к = 2 за два раза ПЗ=2 (ОЗП=2; ЭМ=2 к расх.; ЗПМ=2; МАТ=2 к расх.; ТЗ=2; ТЗМ=2)</t>
    </r>
  </si>
  <si>
    <r>
      <t>ТЕР13-03-004-10</t>
    </r>
    <r>
      <rPr>
        <i/>
        <sz val="10"/>
        <rFont val="Arial"/>
        <family val="2"/>
        <charset val="204"/>
      </rPr>
      <t xml:space="preserve">
прим.</t>
    </r>
  </si>
  <si>
    <t>Краски масляные: цинковые МА-011-0</t>
  </si>
  <si>
    <r>
      <t>СЦМ-101-0383</t>
    </r>
    <r>
      <rPr>
        <i/>
        <sz val="10"/>
        <rFont val="Arial"/>
        <family val="2"/>
        <charset val="204"/>
      </rPr>
      <t xml:space="preserve">
Добавить взамен</t>
    </r>
  </si>
  <si>
    <t>т</t>
  </si>
  <si>
    <t xml:space="preserve">                  АНТИКОРРОЗИОННАЯ ЗАЩИТА трубных закладных деталей</t>
  </si>
  <si>
    <r>
      <t>Окраска металлических поверхностей цинконаполненной краской "Цинол"
84,59 = 2 072,49 - 0,04 x 49 697,40</t>
    </r>
    <r>
      <rPr>
        <i/>
        <sz val="10"/>
        <rFont val="Arial"/>
        <family val="2"/>
        <charset val="204"/>
      </rPr>
      <t xml:space="preserve">
КОЭФ. К ПОЗИЦИИ:
за три слоя К=3 ПЗ=3 (ОЗП=3; ЭМ=3 к расх.; ЗПМ=3; МАТ=3 к расх.; ТЗ=3; ТЗМ=3)</t>
    </r>
  </si>
  <si>
    <t>Краски масляные и алкидные густотертые: цинковые</t>
  </si>
  <si>
    <r>
      <t>СЦМ-101-0383</t>
    </r>
    <r>
      <rPr>
        <i/>
        <sz val="10"/>
        <rFont val="Arial"/>
        <family val="2"/>
        <charset val="204"/>
      </rPr>
      <t xml:space="preserve">
прим.</t>
    </r>
  </si>
  <si>
    <t>ИТОГИ ПО СМЕТЕ</t>
  </si>
  <si>
    <t>322006</t>
  </si>
  <si>
    <t>Инвестор:</t>
  </si>
  <si>
    <t>00035702</t>
  </si>
  <si>
    <t>Заказчик-застройщик: ОАО " Концерн Росэнергоатом",109507,г.Москва, ул. Ферганская, д.25, тел.  589-25-29</t>
  </si>
  <si>
    <t>08844275</t>
  </si>
  <si>
    <t>Генподрядчик: ОАО "Атомэнергопроект",105005,г.Москва, ул.Бакунинская, д.7, стр.1, тел.261-02-40</t>
  </si>
  <si>
    <t>08634359</t>
  </si>
  <si>
    <t>Субподрядчик: ОАО "Энергоспецмонтаж" 107150, г.Москва, ул.Бойцовая 27, тел. 160-42-25</t>
  </si>
  <si>
    <t>07629706</t>
  </si>
  <si>
    <t>Стройка:  "Нововоронежская АЭС - 2 с энергоблоками № 1,2", г.Нововоронеж, Промзона</t>
  </si>
  <si>
    <t>Объект: 21UKZ. Блок №2</t>
  </si>
  <si>
    <t>Кабельные тоннели системы безопасности в зоне главного корпуса</t>
  </si>
  <si>
    <t>Геометрия.</t>
  </si>
  <si>
    <t>283//08108/378</t>
  </si>
  <si>
    <t>20.07.2011г.</t>
  </si>
  <si>
    <t>Предыдущие изменения:</t>
  </si>
  <si>
    <t>NW2P.D.120.2.1UKZ&amp;&amp;.&amp;&amp;&amp;&amp;&amp;.012.TL.0001=1 (Инв.№ 12-1739)</t>
  </si>
  <si>
    <t>Номер документа</t>
  </si>
  <si>
    <t>Дата составления</t>
  </si>
  <si>
    <t>Отчетный период</t>
  </si>
  <si>
    <t>NW2P.D.120.2.1UKZ&amp;&amp;.&amp;&amp;&amp;&amp;&amp;.012.TL.0001=2 (Инв.№ 52-1103)</t>
  </si>
  <si>
    <t>с</t>
  </si>
  <si>
    <t>по</t>
  </si>
  <si>
    <t>NW2P.D.120.2.1UKZ&amp;&amp;.&amp;&amp;&amp;&amp;&amp;.012.TL.0001=3 (Инв.№ 52-2246)</t>
  </si>
  <si>
    <t>Все работы выполняются во исполнении Договора с Заказчиком</t>
  </si>
  <si>
    <t xml:space="preserve">ОАО "Концерн Росэнергоатом" № 08/108/378 от 15.08.2008 г. </t>
  </si>
  <si>
    <t>в редакции Соглашения № 9-1</t>
  </si>
  <si>
    <t>руб.</t>
  </si>
  <si>
    <t>Составил:  Инженер 1 категории СДО ВУС-ЭСМ                                             Т.В .Ломакина</t>
  </si>
  <si>
    <t>Проверил:  Инженер 2 категории ОСР НФ-ДС                                                    А.Н.Завьялов</t>
  </si>
  <si>
    <t>Проверил:</t>
  </si>
  <si>
    <t>Инженер 1 категоии ОТН УКС НВ АЭС-2</t>
  </si>
  <si>
    <t xml:space="preserve">                          А.И. Анисимов</t>
  </si>
  <si>
    <t>Основание:</t>
  </si>
  <si>
    <t>NW2P.D.120.2.1UKZ&amp;&amp;.&amp;&amp;&amp;&amp;&amp;.012.TL.0001=4 (Инв.№ 52-2092)</t>
  </si>
  <si>
    <t>Декабрь 2012 года (не прошла в декабре)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</si>
</sst>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25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8"/>
      <name val="Arial"/>
      <family val="2"/>
      <charset val="204"/>
    </font>
    <font>
      <sz val="10"/>
      <name val="Arial Cyr"/>
      <family val="2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Arial Cyr"/>
      <family val="2"/>
      <charset val="204"/>
    </font>
    <font>
      <sz val="12"/>
      <name val="Arial Cyr"/>
      <family val="2"/>
      <charset val="204"/>
    </font>
    <font>
      <sz val="10"/>
      <name val="Helv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1" fillId="0" borderId="0"/>
    <xf numFmtId="0" fontId="7" fillId="0" borderId="0"/>
    <xf numFmtId="0" fontId="24" fillId="0" borderId="0"/>
    <xf numFmtId="44" fontId="1" fillId="0" borderId="0" applyFont="0" applyFill="0" applyBorder="0" applyAlignment="0" applyProtection="0"/>
  </cellStyleXfs>
  <cellXfs count="180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vertical="top"/>
    </xf>
    <xf numFmtId="0" fontId="0" fillId="0" borderId="2" xfId="0" applyFill="1" applyBorder="1" applyAlignment="1">
      <alignment vertical="top"/>
    </xf>
    <xf numFmtId="0" fontId="0" fillId="0" borderId="3" xfId="0" applyFill="1" applyBorder="1" applyAlignment="1">
      <alignment vertical="top"/>
    </xf>
    <xf numFmtId="0" fontId="6" fillId="0" borderId="0" xfId="0" applyFont="1" applyFill="1" applyAlignment="1">
      <alignment horizontal="right" vertical="top" wrapText="1"/>
    </xf>
    <xf numFmtId="0" fontId="9" fillId="0" borderId="1" xfId="0" applyFont="1" applyFill="1" applyBorder="1" applyAlignment="1">
      <alignment vertical="top"/>
    </xf>
    <xf numFmtId="0" fontId="2" fillId="0" borderId="6" xfId="0" applyFont="1" applyFill="1" applyBorder="1" applyAlignment="1">
      <alignment horizontal="center" vertical="top"/>
    </xf>
    <xf numFmtId="0" fontId="2" fillId="0" borderId="6" xfId="0" applyFont="1" applyFill="1" applyBorder="1" applyAlignment="1">
      <alignment horizontal="left" vertical="top" wrapText="1"/>
    </xf>
    <xf numFmtId="49" fontId="2" fillId="0" borderId="6" xfId="0" applyNumberFormat="1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right" vertical="top" wrapText="1"/>
    </xf>
    <xf numFmtId="0" fontId="2" fillId="0" borderId="6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horizontal="right" vertical="top" wrapText="1"/>
    </xf>
    <xf numFmtId="0" fontId="3" fillId="0" borderId="1" xfId="0" applyFont="1" applyFill="1" applyBorder="1" applyAlignment="1">
      <alignment vertical="top"/>
    </xf>
    <xf numFmtId="0" fontId="2" fillId="0" borderId="1" xfId="0" applyFont="1" applyFill="1" applyBorder="1" applyAlignment="1">
      <alignment vertical="top"/>
    </xf>
    <xf numFmtId="0" fontId="10" fillId="0" borderId="6" xfId="0" applyFont="1" applyFill="1" applyBorder="1" applyAlignment="1">
      <alignment horizontal="right" vertical="top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left" vertical="top" wrapText="1"/>
    </xf>
    <xf numFmtId="49" fontId="2" fillId="0" borderId="0" xfId="0" applyNumberFormat="1" applyFont="1" applyFill="1" applyAlignment="1">
      <alignment horizontal="left" vertical="top" wrapText="1"/>
    </xf>
    <xf numFmtId="0" fontId="2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center" vertical="justify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justify"/>
    </xf>
    <xf numFmtId="49" fontId="2" fillId="0" borderId="0" xfId="0" applyNumberFormat="1" applyFont="1" applyFill="1" applyAlignment="1">
      <alignment horizontal="center" vertical="justify"/>
    </xf>
    <xf numFmtId="0" fontId="2" fillId="0" borderId="0" xfId="0" applyFont="1" applyFill="1" applyAlignment="1">
      <alignment horizontal="right" vertical="top"/>
    </xf>
    <xf numFmtId="0" fontId="6" fillId="0" borderId="0" xfId="0" applyFont="1" applyFill="1" applyAlignment="1">
      <alignment vertical="top"/>
    </xf>
    <xf numFmtId="0" fontId="6" fillId="0" borderId="0" xfId="0" applyFont="1" applyFill="1"/>
    <xf numFmtId="0" fontId="12" fillId="0" borderId="0" xfId="1" applyFont="1" applyBorder="1" applyAlignment="1">
      <alignment horizontal="center" vertical="top" wrapText="1"/>
    </xf>
    <xf numFmtId="0" fontId="13" fillId="0" borderId="0" xfId="1" applyFont="1" applyBorder="1" applyAlignment="1">
      <alignment horizontal="center" vertical="top"/>
    </xf>
    <xf numFmtId="49" fontId="13" fillId="0" borderId="0" xfId="1" applyNumberFormat="1" applyFont="1" applyBorder="1" applyAlignment="1">
      <alignment horizontal="left" vertical="top"/>
    </xf>
    <xf numFmtId="0" fontId="12" fillId="0" borderId="0" xfId="1" applyFont="1" applyBorder="1" applyAlignment="1"/>
    <xf numFmtId="0" fontId="12" fillId="0" borderId="0" xfId="1" applyFont="1" applyBorder="1" applyAlignment="1">
      <alignment horizontal="center" wrapText="1"/>
    </xf>
    <xf numFmtId="0" fontId="12" fillId="0" borderId="0" xfId="1" applyFont="1" applyBorder="1" applyAlignment="1">
      <alignment horizontal="right" vertical="top"/>
    </xf>
    <xf numFmtId="0" fontId="12" fillId="0" borderId="1" xfId="1" applyFont="1" applyBorder="1" applyAlignment="1">
      <alignment horizontal="center" vertical="top"/>
    </xf>
    <xf numFmtId="0" fontId="12" fillId="0" borderId="6" xfId="1" applyFont="1" applyBorder="1" applyAlignment="1">
      <alignment horizontal="center" vertical="top"/>
    </xf>
    <xf numFmtId="0" fontId="12" fillId="0" borderId="0" xfId="1" applyFont="1" applyBorder="1" applyAlignment="1">
      <alignment horizontal="right" vertical="top" wrapText="1"/>
    </xf>
    <xf numFmtId="0" fontId="12" fillId="0" borderId="0" xfId="1" applyFont="1" applyBorder="1" applyAlignment="1">
      <alignment horizontal="right"/>
    </xf>
    <xf numFmtId="49" fontId="14" fillId="0" borderId="1" xfId="1" applyNumberFormat="1" applyFont="1" applyBorder="1" applyAlignment="1">
      <alignment horizontal="center" vertical="top" wrapText="1"/>
    </xf>
    <xf numFmtId="49" fontId="14" fillId="0" borderId="6" xfId="1" applyNumberFormat="1" applyFont="1" applyBorder="1" applyAlignment="1">
      <alignment horizontal="center" vertical="top" wrapText="1"/>
    </xf>
    <xf numFmtId="49" fontId="14" fillId="0" borderId="0" xfId="1" applyNumberFormat="1" applyFont="1" applyBorder="1" applyAlignment="1"/>
    <xf numFmtId="0" fontId="14" fillId="0" borderId="0" xfId="1" applyFont="1" applyBorder="1" applyAlignment="1"/>
    <xf numFmtId="49" fontId="14" fillId="0" borderId="0" xfId="1" applyNumberFormat="1" applyFont="1" applyBorder="1" applyAlignment="1">
      <alignment horizontal="left" vertical="top"/>
    </xf>
    <xf numFmtId="0" fontId="14" fillId="0" borderId="0" xfId="1" applyFont="1" applyBorder="1" applyAlignment="1">
      <alignment horizontal="center" wrapText="1"/>
    </xf>
    <xf numFmtId="0" fontId="14" fillId="0" borderId="0" xfId="1" applyFont="1" applyBorder="1" applyAlignment="1">
      <alignment horizontal="right" vertical="top"/>
    </xf>
    <xf numFmtId="0" fontId="15" fillId="0" borderId="0" xfId="1" applyFont="1" applyBorder="1" applyAlignment="1">
      <alignment horizontal="right" vertical="top"/>
    </xf>
    <xf numFmtId="0" fontId="15" fillId="0" borderId="0" xfId="1" applyFont="1" applyBorder="1" applyAlignment="1">
      <alignment horizontal="right" vertical="top" wrapText="1"/>
    </xf>
    <xf numFmtId="0" fontId="14" fillId="0" borderId="7" xfId="1" applyFont="1" applyBorder="1" applyAlignment="1">
      <alignment horizontal="center" vertical="top" wrapText="1"/>
    </xf>
    <xf numFmtId="0" fontId="14" fillId="0" borderId="10" xfId="1" applyFont="1" applyBorder="1" applyAlignment="1">
      <alignment horizontal="center" vertical="top" wrapText="1"/>
    </xf>
    <xf numFmtId="49" fontId="14" fillId="0" borderId="2" xfId="1" applyNumberFormat="1" applyFont="1" applyBorder="1" applyAlignment="1"/>
    <xf numFmtId="0" fontId="14" fillId="0" borderId="2" xfId="1" applyFont="1" applyBorder="1" applyAlignment="1"/>
    <xf numFmtId="49" fontId="14" fillId="0" borderId="2" xfId="1" applyNumberFormat="1" applyFont="1" applyBorder="1" applyAlignment="1">
      <alignment horizontal="left" vertical="top"/>
    </xf>
    <xf numFmtId="0" fontId="14" fillId="0" borderId="2" xfId="1" applyFont="1" applyBorder="1" applyAlignment="1">
      <alignment horizontal="center" wrapText="1"/>
    </xf>
    <xf numFmtId="0" fontId="14" fillId="0" borderId="2" xfId="1" applyFont="1" applyBorder="1" applyAlignment="1">
      <alignment horizontal="right" vertical="top"/>
    </xf>
    <xf numFmtId="0" fontId="15" fillId="0" borderId="2" xfId="1" applyFont="1" applyBorder="1" applyAlignment="1">
      <alignment horizontal="right" vertical="top"/>
    </xf>
    <xf numFmtId="0" fontId="15" fillId="0" borderId="2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right"/>
    </xf>
    <xf numFmtId="0" fontId="14" fillId="0" borderId="1" xfId="1" applyFont="1" applyBorder="1" applyAlignment="1">
      <alignment horizontal="center" vertical="top" wrapText="1"/>
    </xf>
    <xf numFmtId="0" fontId="14" fillId="0" borderId="6" xfId="1" applyFont="1" applyBorder="1" applyAlignment="1">
      <alignment horizontal="center" vertical="top" wrapText="1"/>
    </xf>
    <xf numFmtId="0" fontId="14" fillId="0" borderId="13" xfId="1" applyFont="1" applyBorder="1" applyAlignment="1">
      <alignment horizontal="center" vertical="top" wrapText="1"/>
    </xf>
    <xf numFmtId="0" fontId="14" fillId="0" borderId="1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/>
    </xf>
    <xf numFmtId="49" fontId="14" fillId="0" borderId="1" xfId="1" applyNumberFormat="1" applyFont="1" applyBorder="1" applyAlignment="1">
      <alignment horizontal="center"/>
    </xf>
    <xf numFmtId="49" fontId="14" fillId="0" borderId="6" xfId="1" applyNumberFormat="1" applyFont="1" applyBorder="1" applyAlignment="1">
      <alignment horizontal="center"/>
    </xf>
    <xf numFmtId="0" fontId="14" fillId="0" borderId="3" xfId="1" applyFont="1" applyBorder="1" applyAlignment="1">
      <alignment horizontal="center"/>
    </xf>
    <xf numFmtId="0" fontId="14" fillId="0" borderId="1" xfId="1" applyFont="1" applyBorder="1" applyAlignment="1">
      <alignment horizontal="center"/>
    </xf>
    <xf numFmtId="0" fontId="14" fillId="0" borderId="6" xfId="1" applyFont="1" applyBorder="1" applyAlignment="1">
      <alignment horizontal="center"/>
    </xf>
    <xf numFmtId="49" fontId="16" fillId="0" borderId="2" xfId="1" applyNumberFormat="1" applyFont="1" applyBorder="1" applyAlignment="1">
      <alignment horizontal="left" vertical="center" wrapText="1"/>
    </xf>
    <xf numFmtId="0" fontId="12" fillId="0" borderId="5" xfId="1" applyFont="1" applyBorder="1" applyAlignment="1">
      <alignment horizontal="center"/>
    </xf>
    <xf numFmtId="49" fontId="17" fillId="0" borderId="4" xfId="1" applyNumberFormat="1" applyFont="1" applyBorder="1" applyAlignment="1">
      <alignment horizontal="left" vertical="center"/>
    </xf>
    <xf numFmtId="49" fontId="16" fillId="0" borderId="0" xfId="1" applyNumberFormat="1" applyFont="1" applyBorder="1" applyAlignment="1">
      <alignment horizontal="left"/>
    </xf>
    <xf numFmtId="0" fontId="18" fillId="0" borderId="2" xfId="1" applyFont="1" applyBorder="1" applyAlignment="1">
      <alignment horizontal="center"/>
    </xf>
    <xf numFmtId="0" fontId="14" fillId="0" borderId="6" xfId="1" applyFont="1" applyBorder="1" applyAlignment="1">
      <alignment horizontal="center"/>
    </xf>
    <xf numFmtId="0" fontId="14" fillId="0" borderId="9" xfId="1" applyFont="1" applyBorder="1" applyAlignment="1">
      <alignment horizontal="center"/>
    </xf>
    <xf numFmtId="0" fontId="14" fillId="0" borderId="9" xfId="1" applyFont="1" applyBorder="1" applyAlignment="1">
      <alignment horizontal="center" vertical="top" wrapText="1"/>
    </xf>
    <xf numFmtId="0" fontId="14" fillId="0" borderId="11" xfId="1" applyFont="1" applyBorder="1" applyAlignment="1">
      <alignment horizontal="center" vertical="top" wrapText="1"/>
    </xf>
    <xf numFmtId="0" fontId="15" fillId="0" borderId="0" xfId="1" applyFont="1" applyBorder="1" applyAlignment="1">
      <alignment horizontal="center" vertical="top"/>
    </xf>
    <xf numFmtId="0" fontId="15" fillId="0" borderId="1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0" fontId="12" fillId="0" borderId="0" xfId="1" applyFont="1" applyBorder="1" applyAlignment="1">
      <alignment horizontal="left" vertical="top"/>
    </xf>
    <xf numFmtId="0" fontId="12" fillId="0" borderId="0" xfId="1" applyFont="1" applyBorder="1" applyAlignment="1">
      <alignment horizontal="center" vertical="top"/>
    </xf>
    <xf numFmtId="49" fontId="12" fillId="0" borderId="0" xfId="1" applyNumberFormat="1" applyFont="1" applyBorder="1" applyAlignment="1">
      <alignment horizontal="left" vertical="top"/>
    </xf>
    <xf numFmtId="0" fontId="14" fillId="0" borderId="0" xfId="1" applyFont="1" applyBorder="1" applyAlignment="1">
      <alignment vertical="top"/>
    </xf>
    <xf numFmtId="0" fontId="11" fillId="0" borderId="0" xfId="1" applyBorder="1" applyAlignment="1">
      <alignment horizontal="right" vertical="top"/>
    </xf>
    <xf numFmtId="0" fontId="11" fillId="0" borderId="1" xfId="1" applyBorder="1" applyAlignment="1">
      <alignment horizontal="center" vertical="top"/>
    </xf>
    <xf numFmtId="0" fontId="11" fillId="0" borderId="6" xfId="1" applyBorder="1" applyAlignment="1">
      <alignment horizontal="center" vertical="top"/>
    </xf>
    <xf numFmtId="0" fontId="19" fillId="0" borderId="0" xfId="1" applyFont="1" applyAlignment="1">
      <alignment horizontal="center" vertical="top"/>
    </xf>
    <xf numFmtId="0" fontId="20" fillId="0" borderId="0" xfId="2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1" fillId="0" borderId="0" xfId="1" applyBorder="1" applyAlignment="1">
      <alignment horizontal="center" vertical="center" wrapText="1"/>
    </xf>
    <xf numFmtId="0" fontId="14" fillId="0" borderId="1" xfId="1" applyFont="1" applyBorder="1" applyAlignment="1">
      <alignment horizontal="center" wrapText="1"/>
    </xf>
    <xf numFmtId="0" fontId="14" fillId="0" borderId="6" xfId="1" applyFont="1" applyBorder="1" applyAlignment="1">
      <alignment horizontal="center" wrapText="1"/>
    </xf>
    <xf numFmtId="0" fontId="15" fillId="0" borderId="1" xfId="1" applyFont="1" applyBorder="1" applyAlignment="1">
      <alignment horizontal="center"/>
    </xf>
    <xf numFmtId="14" fontId="14" fillId="0" borderId="1" xfId="1" applyNumberFormat="1" applyFont="1" applyBorder="1" applyAlignment="1">
      <alignment horizontal="center"/>
    </xf>
    <xf numFmtId="14" fontId="14" fillId="0" borderId="1" xfId="1" applyNumberFormat="1" applyFont="1" applyBorder="1" applyAlignment="1">
      <alignment horizontal="center"/>
    </xf>
    <xf numFmtId="14" fontId="14" fillId="0" borderId="1" xfId="1" applyNumberFormat="1" applyFont="1" applyBorder="1" applyAlignment="1">
      <alignment horizontal="center" wrapText="1"/>
    </xf>
    <xf numFmtId="14" fontId="14" fillId="0" borderId="6" xfId="1" applyNumberFormat="1" applyFont="1" applyBorder="1" applyAlignment="1">
      <alignment horizontal="center" wrapText="1"/>
    </xf>
    <xf numFmtId="0" fontId="21" fillId="0" borderId="0" xfId="1" applyFont="1" applyAlignment="1">
      <alignment horizontal="left" wrapText="1"/>
    </xf>
    <xf numFmtId="0" fontId="21" fillId="0" borderId="0" xfId="1" applyFont="1" applyAlignment="1">
      <alignment horizontal="left" vertical="top"/>
    </xf>
    <xf numFmtId="0" fontId="21" fillId="0" borderId="0" xfId="1" applyFont="1" applyAlignment="1">
      <alignment horizontal="left" vertical="center"/>
    </xf>
    <xf numFmtId="49" fontId="21" fillId="0" borderId="0" xfId="1" applyNumberFormat="1" applyFont="1" applyAlignment="1">
      <alignment horizontal="left" vertical="center"/>
    </xf>
    <xf numFmtId="0" fontId="19" fillId="0" borderId="0" xfId="1" applyFont="1" applyAlignment="1">
      <alignment horizontal="left" vertical="top"/>
    </xf>
    <xf numFmtId="0" fontId="21" fillId="0" borderId="0" xfId="1" applyFont="1" applyAlignment="1">
      <alignment horizontal="right" vertical="top" wrapText="1"/>
    </xf>
    <xf numFmtId="0" fontId="11" fillId="0" borderId="0" xfId="1" applyFont="1" applyAlignment="1">
      <alignment horizontal="right" vertical="top"/>
    </xf>
    <xf numFmtId="0" fontId="21" fillId="0" borderId="0" xfId="0" applyFont="1" applyFill="1" applyBorder="1" applyAlignment="1">
      <alignment horizontal="left" vertical="top"/>
    </xf>
    <xf numFmtId="0" fontId="21" fillId="0" borderId="0" xfId="1" applyFont="1" applyBorder="1" applyAlignment="1">
      <alignment horizontal="left" vertical="top"/>
    </xf>
    <xf numFmtId="0" fontId="21" fillId="0" borderId="0" xfId="1" applyFont="1" applyBorder="1" applyAlignment="1">
      <alignment horizontal="center" vertical="center"/>
    </xf>
    <xf numFmtId="0" fontId="21" fillId="0" borderId="0" xfId="0" applyFont="1" applyFill="1" applyAlignment="1">
      <alignment horizontal="left" vertical="top"/>
    </xf>
    <xf numFmtId="0" fontId="21" fillId="0" borderId="0" xfId="1" applyFont="1" applyBorder="1" applyAlignment="1">
      <alignment vertical="top"/>
    </xf>
    <xf numFmtId="49" fontId="14" fillId="0" borderId="0" xfId="1" applyNumberFormat="1" applyFont="1" applyAlignment="1">
      <alignment horizontal="left" vertical="center"/>
    </xf>
    <xf numFmtId="0" fontId="22" fillId="0" borderId="0" xfId="1" applyFont="1" applyAlignment="1">
      <alignment horizontal="right" vertical="top"/>
    </xf>
    <xf numFmtId="49" fontId="14" fillId="0" borderId="0" xfId="1" applyNumberFormat="1" applyFont="1" applyBorder="1" applyAlignment="1">
      <alignment horizontal="left" vertical="center"/>
    </xf>
    <xf numFmtId="0" fontId="19" fillId="0" borderId="0" xfId="1" applyFont="1" applyBorder="1" applyAlignment="1">
      <alignment horizontal="left" vertical="top"/>
    </xf>
    <xf numFmtId="0" fontId="21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right" vertical="top"/>
    </xf>
    <xf numFmtId="0" fontId="22" fillId="0" borderId="0" xfId="1" applyFont="1" applyBorder="1" applyAlignment="1">
      <alignment horizontal="right" vertical="top"/>
    </xf>
    <xf numFmtId="0" fontId="21" fillId="0" borderId="0" xfId="1" applyFont="1" applyAlignment="1">
      <alignment wrapText="1"/>
    </xf>
    <xf numFmtId="49" fontId="14" fillId="0" borderId="0" xfId="1" applyNumberFormat="1" applyFont="1" applyAlignment="1">
      <alignment wrapText="1"/>
    </xf>
    <xf numFmtId="0" fontId="21" fillId="0" borderId="0" xfId="1" applyFont="1" applyAlignment="1">
      <alignment vertical="top"/>
    </xf>
    <xf numFmtId="0" fontId="21" fillId="0" borderId="0" xfId="1" applyFont="1" applyAlignment="1"/>
    <xf numFmtId="0" fontId="21" fillId="0" borderId="0" xfId="1" applyFont="1" applyAlignment="1">
      <alignment horizontal="center" wrapText="1"/>
    </xf>
    <xf numFmtId="0" fontId="21" fillId="0" borderId="0" xfId="1" applyFont="1"/>
    <xf numFmtId="49" fontId="14" fillId="0" borderId="0" xfId="1" applyNumberFormat="1" applyFont="1"/>
    <xf numFmtId="0" fontId="21" fillId="0" borderId="0" xfId="1" applyFont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21" fillId="0" borderId="0" xfId="1" applyFont="1" applyAlignment="1">
      <alignment vertical="center"/>
    </xf>
    <xf numFmtId="49" fontId="14" fillId="0" borderId="0" xfId="1" applyNumberFormat="1" applyFont="1" applyAlignment="1">
      <alignment vertical="center"/>
    </xf>
    <xf numFmtId="0" fontId="21" fillId="0" borderId="5" xfId="1" applyFont="1" applyBorder="1" applyAlignment="1">
      <alignment vertical="center"/>
    </xf>
    <xf numFmtId="0" fontId="21" fillId="0" borderId="5" xfId="1" applyFont="1" applyBorder="1" applyAlignment="1"/>
    <xf numFmtId="3" fontId="19" fillId="0" borderId="5" xfId="1" applyNumberFormat="1" applyFont="1" applyBorder="1" applyAlignment="1">
      <alignment horizontal="left"/>
    </xf>
    <xf numFmtId="0" fontId="21" fillId="0" borderId="5" xfId="1" applyFont="1" applyBorder="1" applyAlignment="1">
      <alignment horizontal="left"/>
    </xf>
    <xf numFmtId="0" fontId="15" fillId="0" borderId="0" xfId="1" applyFont="1"/>
    <xf numFmtId="0" fontId="11" fillId="0" borderId="0" xfId="1"/>
    <xf numFmtId="0" fontId="23" fillId="0" borderId="0" xfId="1" applyFont="1"/>
    <xf numFmtId="0" fontId="11" fillId="0" borderId="0" xfId="1" applyFont="1"/>
    <xf numFmtId="0" fontId="22" fillId="0" borderId="0" xfId="1" applyFont="1"/>
    <xf numFmtId="0" fontId="21" fillId="0" borderId="5" xfId="1" applyFont="1" applyBorder="1" applyAlignment="1">
      <alignment horizontal="left"/>
    </xf>
    <xf numFmtId="0" fontId="15" fillId="0" borderId="0" xfId="1" applyFont="1" applyAlignment="1">
      <alignment horizontal="left" vertical="center"/>
    </xf>
    <xf numFmtId="0" fontId="15" fillId="0" borderId="0" xfId="1" applyFont="1" applyAlignment="1"/>
    <xf numFmtId="0" fontId="21" fillId="0" borderId="5" xfId="1" applyFont="1" applyBorder="1" applyAlignment="1">
      <alignment horizontal="left" vertical="top"/>
    </xf>
    <xf numFmtId="49" fontId="14" fillId="0" borderId="0" xfId="1" applyNumberFormat="1" applyFont="1" applyAlignment="1">
      <alignment horizontal="center" vertical="center"/>
    </xf>
    <xf numFmtId="0" fontId="21" fillId="0" borderId="0" xfId="1" applyFont="1" applyAlignment="1">
      <alignment horizontal="right" vertical="top"/>
    </xf>
    <xf numFmtId="0" fontId="21" fillId="0" borderId="0" xfId="1" applyFont="1" applyAlignment="1">
      <alignment horizontal="center" vertical="top"/>
    </xf>
    <xf numFmtId="0" fontId="15" fillId="0" borderId="0" xfId="1" applyFont="1" applyAlignment="1">
      <alignment vertical="center"/>
    </xf>
    <xf numFmtId="0" fontId="21" fillId="0" borderId="5" xfId="0" applyFont="1" applyFill="1" applyBorder="1" applyAlignment="1">
      <alignment horizontal="left" vertical="top"/>
    </xf>
    <xf numFmtId="0" fontId="21" fillId="0" borderId="5" xfId="3" applyFont="1" applyFill="1" applyBorder="1" applyAlignment="1">
      <alignment vertical="center"/>
    </xf>
    <xf numFmtId="0" fontId="21" fillId="0" borderId="5" xfId="3" applyFont="1" applyFill="1" applyBorder="1" applyAlignment="1">
      <alignment horizontal="center" vertical="center"/>
    </xf>
    <xf numFmtId="49" fontId="21" fillId="0" borderId="5" xfId="4" applyNumberFormat="1" applyFont="1" applyFill="1" applyBorder="1" applyAlignment="1">
      <alignment vertical="center"/>
    </xf>
    <xf numFmtId="0" fontId="0" fillId="0" borderId="5" xfId="0" applyBorder="1"/>
    <xf numFmtId="0" fontId="21" fillId="0" borderId="0" xfId="0" applyFont="1" applyFill="1" applyBorder="1" applyAlignment="1">
      <alignment horizontal="center" vertical="top"/>
    </xf>
    <xf numFmtId="0" fontId="21" fillId="0" borderId="4" xfId="0" applyFont="1" applyBorder="1" applyAlignment="1">
      <alignment horizontal="center" vertical="top"/>
    </xf>
  </cellXfs>
  <cellStyles count="5">
    <cellStyle name="Денежный 2" xfId="4"/>
    <cellStyle name="Обычный" xfId="0" builtinId="0"/>
    <cellStyle name="Обычный 2" xfId="2"/>
    <cellStyle name="Обычный 3" xfId="1"/>
    <cellStyle name="Стиль 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BZ1967"/>
  <sheetViews>
    <sheetView showGridLines="0" tabSelected="1" view="pageBreakPreview" zoomScaleNormal="115" zoomScaleSheetLayoutView="100" workbookViewId="0">
      <pane xSplit="8" ySplit="3" topLeftCell="BC113" activePane="bottomRight" state="frozen"/>
      <selection pane="topRight" activeCell="I1" sqref="I1"/>
      <selection pane="bottomLeft" activeCell="A4" sqref="A4"/>
      <selection pane="bottomRight" activeCell="BU115" sqref="BU115"/>
    </sheetView>
  </sheetViews>
  <sheetFormatPr defaultRowHeight="12.75" outlineLevelRow="1"/>
  <cols>
    <col min="1" max="1" width="5.5703125" style="47" customWidth="1"/>
    <col min="2" max="2" width="5.85546875" style="48" customWidth="1"/>
    <col min="3" max="3" width="24" style="49" customWidth="1"/>
    <col min="4" max="4" width="10.7109375" style="50" customWidth="1"/>
    <col min="5" max="5" width="8.42578125" style="51" customWidth="1"/>
    <col min="6" max="7" width="9.28515625" style="51" customWidth="1"/>
    <col min="8" max="8" width="8.42578125" style="52" customWidth="1"/>
    <col min="9" max="9" width="10.42578125" style="52" customWidth="1"/>
    <col min="10" max="11" width="9.140625" style="53"/>
    <col min="12" max="20" width="0" style="53" hidden="1" customWidth="1"/>
    <col min="21" max="23" width="9.140625" style="53"/>
    <col min="24" max="26" width="0" style="53" hidden="1" customWidth="1"/>
    <col min="27" max="59" width="9.140625" style="53"/>
    <col min="60" max="71" width="0" style="53" hidden="1" customWidth="1"/>
    <col min="72" max="16384" width="9.140625" style="53"/>
  </cols>
  <sheetData>
    <row r="1" spans="1:78" s="10" customFormat="1" ht="27.75" customHeight="1">
      <c r="A1" s="1" t="s">
        <v>11</v>
      </c>
      <c r="B1" s="2"/>
      <c r="C1" s="3" t="s">
        <v>12</v>
      </c>
      <c r="D1" s="4" t="s">
        <v>13</v>
      </c>
      <c r="E1" s="3" t="s">
        <v>20</v>
      </c>
      <c r="F1" s="5" t="s">
        <v>14</v>
      </c>
      <c r="G1" s="5" t="s">
        <v>21</v>
      </c>
      <c r="H1" s="3" t="s">
        <v>22</v>
      </c>
      <c r="I1" s="1" t="s">
        <v>48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7"/>
      <c r="BY1" s="8" t="s">
        <v>49</v>
      </c>
      <c r="BZ1" s="9"/>
    </row>
    <row r="2" spans="1:78" s="10" customFormat="1" ht="21.75" customHeight="1">
      <c r="A2" s="11" t="s">
        <v>18</v>
      </c>
      <c r="B2" s="11" t="s">
        <v>19</v>
      </c>
      <c r="C2" s="12"/>
      <c r="D2" s="13"/>
      <c r="E2" s="12"/>
      <c r="F2" s="14"/>
      <c r="G2" s="14"/>
      <c r="H2" s="12"/>
      <c r="I2" s="8" t="s">
        <v>26</v>
      </c>
      <c r="J2" s="15"/>
      <c r="K2" s="9"/>
      <c r="L2" s="8" t="s">
        <v>27</v>
      </c>
      <c r="M2" s="15"/>
      <c r="N2" s="9"/>
      <c r="O2" s="8" t="s">
        <v>28</v>
      </c>
      <c r="P2" s="15"/>
      <c r="Q2" s="9"/>
      <c r="R2" s="8" t="s">
        <v>29</v>
      </c>
      <c r="S2" s="15"/>
      <c r="T2" s="9"/>
      <c r="U2" s="8" t="s">
        <v>30</v>
      </c>
      <c r="V2" s="15"/>
      <c r="W2" s="9"/>
      <c r="X2" s="8" t="s">
        <v>31</v>
      </c>
      <c r="Y2" s="15"/>
      <c r="Z2" s="9"/>
      <c r="AA2" s="8" t="s">
        <v>32</v>
      </c>
      <c r="AB2" s="15"/>
      <c r="AC2" s="9"/>
      <c r="AD2" s="8" t="s">
        <v>33</v>
      </c>
      <c r="AE2" s="15"/>
      <c r="AF2" s="9"/>
      <c r="AG2" s="8" t="s">
        <v>34</v>
      </c>
      <c r="AH2" s="15"/>
      <c r="AI2" s="9"/>
      <c r="AJ2" s="8" t="s">
        <v>35</v>
      </c>
      <c r="AK2" s="15"/>
      <c r="AL2" s="9"/>
      <c r="AM2" s="8" t="s">
        <v>36</v>
      </c>
      <c r="AN2" s="15"/>
      <c r="AO2" s="9"/>
      <c r="AP2" s="8" t="s">
        <v>37</v>
      </c>
      <c r="AQ2" s="15"/>
      <c r="AR2" s="9"/>
      <c r="AS2" s="8" t="s">
        <v>38</v>
      </c>
      <c r="AT2" s="15"/>
      <c r="AU2" s="9"/>
      <c r="AV2" s="8" t="s">
        <v>39</v>
      </c>
      <c r="AW2" s="15"/>
      <c r="AX2" s="9"/>
      <c r="AY2" s="8" t="s">
        <v>40</v>
      </c>
      <c r="AZ2" s="15"/>
      <c r="BA2" s="9"/>
      <c r="BB2" s="8" t="s">
        <v>41</v>
      </c>
      <c r="BC2" s="15"/>
      <c r="BD2" s="9"/>
      <c r="BE2" s="8" t="s">
        <v>42</v>
      </c>
      <c r="BF2" s="15"/>
      <c r="BG2" s="9"/>
      <c r="BH2" s="8" t="s">
        <v>43</v>
      </c>
      <c r="BI2" s="15"/>
      <c r="BJ2" s="9"/>
      <c r="BK2" s="8" t="s">
        <v>44</v>
      </c>
      <c r="BL2" s="15"/>
      <c r="BM2" s="9"/>
      <c r="BN2" s="8" t="s">
        <v>45</v>
      </c>
      <c r="BO2" s="15"/>
      <c r="BP2" s="9"/>
      <c r="BQ2" s="8" t="s">
        <v>46</v>
      </c>
      <c r="BR2" s="15"/>
      <c r="BS2" s="9"/>
      <c r="BT2" s="8" t="s">
        <v>208</v>
      </c>
      <c r="BU2" s="15"/>
      <c r="BV2" s="9"/>
      <c r="BW2" s="8" t="s">
        <v>47</v>
      </c>
      <c r="BX2" s="9"/>
      <c r="BY2" s="16"/>
      <c r="BZ2" s="17"/>
    </row>
    <row r="3" spans="1:78" s="10" customFormat="1" ht="80.25" customHeight="1">
      <c r="A3" s="18"/>
      <c r="B3" s="18"/>
      <c r="C3" s="19"/>
      <c r="D3" s="20"/>
      <c r="E3" s="19"/>
      <c r="F3" s="21"/>
      <c r="G3" s="21"/>
      <c r="H3" s="19"/>
      <c r="I3" s="22" t="s">
        <v>23</v>
      </c>
      <c r="J3" s="22" t="s">
        <v>24</v>
      </c>
      <c r="K3" s="22" t="s">
        <v>25</v>
      </c>
      <c r="L3" s="22" t="s">
        <v>23</v>
      </c>
      <c r="M3" s="22" t="s">
        <v>24</v>
      </c>
      <c r="N3" s="22" t="s">
        <v>25</v>
      </c>
      <c r="O3" s="22" t="s">
        <v>23</v>
      </c>
      <c r="P3" s="22" t="s">
        <v>24</v>
      </c>
      <c r="Q3" s="22" t="s">
        <v>25</v>
      </c>
      <c r="R3" s="22" t="s">
        <v>23</v>
      </c>
      <c r="S3" s="22" t="s">
        <v>24</v>
      </c>
      <c r="T3" s="22" t="s">
        <v>25</v>
      </c>
      <c r="U3" s="22" t="s">
        <v>23</v>
      </c>
      <c r="V3" s="22" t="s">
        <v>24</v>
      </c>
      <c r="W3" s="22" t="s">
        <v>25</v>
      </c>
      <c r="X3" s="22" t="s">
        <v>23</v>
      </c>
      <c r="Y3" s="22" t="s">
        <v>24</v>
      </c>
      <c r="Z3" s="22" t="s">
        <v>25</v>
      </c>
      <c r="AA3" s="22" t="s">
        <v>23</v>
      </c>
      <c r="AB3" s="22" t="s">
        <v>24</v>
      </c>
      <c r="AC3" s="22" t="s">
        <v>25</v>
      </c>
      <c r="AD3" s="22" t="s">
        <v>23</v>
      </c>
      <c r="AE3" s="22" t="s">
        <v>24</v>
      </c>
      <c r="AF3" s="22" t="s">
        <v>25</v>
      </c>
      <c r="AG3" s="22" t="s">
        <v>23</v>
      </c>
      <c r="AH3" s="22" t="s">
        <v>24</v>
      </c>
      <c r="AI3" s="22" t="s">
        <v>25</v>
      </c>
      <c r="AJ3" s="22" t="s">
        <v>23</v>
      </c>
      <c r="AK3" s="22" t="s">
        <v>24</v>
      </c>
      <c r="AL3" s="22" t="s">
        <v>25</v>
      </c>
      <c r="AM3" s="22" t="s">
        <v>23</v>
      </c>
      <c r="AN3" s="22" t="s">
        <v>24</v>
      </c>
      <c r="AO3" s="22" t="s">
        <v>25</v>
      </c>
      <c r="AP3" s="22" t="s">
        <v>23</v>
      </c>
      <c r="AQ3" s="22" t="s">
        <v>24</v>
      </c>
      <c r="AR3" s="22" t="s">
        <v>25</v>
      </c>
      <c r="AS3" s="22" t="s">
        <v>23</v>
      </c>
      <c r="AT3" s="22" t="s">
        <v>24</v>
      </c>
      <c r="AU3" s="22" t="s">
        <v>25</v>
      </c>
      <c r="AV3" s="22" t="s">
        <v>23</v>
      </c>
      <c r="AW3" s="22" t="s">
        <v>24</v>
      </c>
      <c r="AX3" s="22" t="s">
        <v>25</v>
      </c>
      <c r="AY3" s="22" t="s">
        <v>23</v>
      </c>
      <c r="AZ3" s="22" t="s">
        <v>24</v>
      </c>
      <c r="BA3" s="22" t="s">
        <v>25</v>
      </c>
      <c r="BB3" s="22" t="s">
        <v>23</v>
      </c>
      <c r="BC3" s="22" t="s">
        <v>24</v>
      </c>
      <c r="BD3" s="22" t="s">
        <v>25</v>
      </c>
      <c r="BE3" s="22" t="s">
        <v>23</v>
      </c>
      <c r="BF3" s="22" t="s">
        <v>24</v>
      </c>
      <c r="BG3" s="22" t="s">
        <v>25</v>
      </c>
      <c r="BH3" s="22" t="s">
        <v>23</v>
      </c>
      <c r="BI3" s="22" t="s">
        <v>24</v>
      </c>
      <c r="BJ3" s="22" t="s">
        <v>25</v>
      </c>
      <c r="BK3" s="22" t="s">
        <v>23</v>
      </c>
      <c r="BL3" s="22" t="s">
        <v>24</v>
      </c>
      <c r="BM3" s="22" t="s">
        <v>25</v>
      </c>
      <c r="BN3" s="22" t="s">
        <v>23</v>
      </c>
      <c r="BO3" s="22" t="s">
        <v>24</v>
      </c>
      <c r="BP3" s="22" t="s">
        <v>25</v>
      </c>
      <c r="BQ3" s="22" t="s">
        <v>23</v>
      </c>
      <c r="BR3" s="22" t="s">
        <v>24</v>
      </c>
      <c r="BS3" s="22" t="s">
        <v>25</v>
      </c>
      <c r="BT3" s="22" t="s">
        <v>23</v>
      </c>
      <c r="BU3" s="22" t="s">
        <v>24</v>
      </c>
      <c r="BV3" s="22" t="s">
        <v>25</v>
      </c>
      <c r="BW3" s="22" t="s">
        <v>23</v>
      </c>
      <c r="BX3" s="22" t="s">
        <v>24</v>
      </c>
      <c r="BY3" s="22" t="s">
        <v>23</v>
      </c>
      <c r="BZ3" s="22" t="s">
        <v>24</v>
      </c>
    </row>
    <row r="4" spans="1:78" s="26" customFormat="1">
      <c r="A4" s="23">
        <v>1</v>
      </c>
      <c r="B4" s="23">
        <v>2</v>
      </c>
      <c r="C4" s="23">
        <v>3</v>
      </c>
      <c r="D4" s="24">
        <v>4</v>
      </c>
      <c r="E4" s="23">
        <v>5</v>
      </c>
      <c r="F4" s="23">
        <v>6</v>
      </c>
      <c r="G4" s="23">
        <v>7</v>
      </c>
      <c r="H4" s="25">
        <v>8</v>
      </c>
      <c r="I4" s="22">
        <v>9</v>
      </c>
      <c r="J4" s="22">
        <v>10</v>
      </c>
      <c r="K4" s="22">
        <v>11</v>
      </c>
      <c r="L4" s="22">
        <v>12</v>
      </c>
      <c r="M4" s="22">
        <v>13</v>
      </c>
      <c r="N4" s="22">
        <v>14</v>
      </c>
      <c r="O4" s="22">
        <v>15</v>
      </c>
      <c r="P4" s="22">
        <v>16</v>
      </c>
      <c r="Q4" s="22">
        <v>17</v>
      </c>
      <c r="R4" s="22">
        <v>18</v>
      </c>
      <c r="S4" s="22">
        <v>19</v>
      </c>
      <c r="T4" s="22">
        <v>20</v>
      </c>
      <c r="U4" s="22">
        <v>21</v>
      </c>
      <c r="V4" s="22">
        <v>22</v>
      </c>
      <c r="W4" s="22">
        <v>23</v>
      </c>
      <c r="X4" s="22">
        <v>24</v>
      </c>
      <c r="Y4" s="22">
        <v>25</v>
      </c>
      <c r="Z4" s="22">
        <v>26</v>
      </c>
      <c r="AA4" s="22">
        <v>27</v>
      </c>
      <c r="AB4" s="22">
        <v>28</v>
      </c>
      <c r="AC4" s="22">
        <v>29</v>
      </c>
      <c r="AD4" s="22">
        <v>30</v>
      </c>
      <c r="AE4" s="22">
        <v>31</v>
      </c>
      <c r="AF4" s="22">
        <v>32</v>
      </c>
      <c r="AG4" s="22">
        <v>33</v>
      </c>
      <c r="AH4" s="22">
        <v>34</v>
      </c>
      <c r="AI4" s="22">
        <v>35</v>
      </c>
      <c r="AJ4" s="22">
        <v>36</v>
      </c>
      <c r="AK4" s="22">
        <v>37</v>
      </c>
      <c r="AL4" s="22">
        <v>38</v>
      </c>
      <c r="AM4" s="22">
        <v>39</v>
      </c>
      <c r="AN4" s="22">
        <v>40</v>
      </c>
      <c r="AO4" s="22">
        <v>41</v>
      </c>
      <c r="AP4" s="22">
        <v>42</v>
      </c>
      <c r="AQ4" s="22">
        <v>43</v>
      </c>
      <c r="AR4" s="22">
        <v>44</v>
      </c>
      <c r="AS4" s="22">
        <v>45</v>
      </c>
      <c r="AT4" s="22">
        <v>46</v>
      </c>
      <c r="AU4" s="22">
        <v>47</v>
      </c>
      <c r="AV4" s="22">
        <v>48</v>
      </c>
      <c r="AW4" s="22">
        <v>49</v>
      </c>
      <c r="AX4" s="22">
        <v>50</v>
      </c>
      <c r="AY4" s="22">
        <v>51</v>
      </c>
      <c r="AZ4" s="22">
        <v>52</v>
      </c>
      <c r="BA4" s="22">
        <v>53</v>
      </c>
      <c r="BB4" s="22">
        <v>54</v>
      </c>
      <c r="BC4" s="22">
        <v>55</v>
      </c>
      <c r="BD4" s="22">
        <v>56</v>
      </c>
      <c r="BE4" s="22">
        <v>57</v>
      </c>
      <c r="BF4" s="22">
        <v>58</v>
      </c>
      <c r="BG4" s="22">
        <v>59</v>
      </c>
      <c r="BH4" s="22">
        <v>60</v>
      </c>
      <c r="BI4" s="22">
        <v>61</v>
      </c>
      <c r="BJ4" s="22">
        <v>62</v>
      </c>
      <c r="BK4" s="22">
        <v>63</v>
      </c>
      <c r="BL4" s="22">
        <v>64</v>
      </c>
      <c r="BM4" s="22">
        <v>65</v>
      </c>
      <c r="BN4" s="22">
        <v>66</v>
      </c>
      <c r="BO4" s="22">
        <v>67</v>
      </c>
      <c r="BP4" s="22">
        <v>68</v>
      </c>
      <c r="BQ4" s="22">
        <v>69</v>
      </c>
      <c r="BR4" s="22">
        <v>70</v>
      </c>
      <c r="BS4" s="22">
        <v>71</v>
      </c>
      <c r="BT4" s="22">
        <v>72</v>
      </c>
      <c r="BU4" s="22">
        <v>73</v>
      </c>
      <c r="BV4" s="22">
        <v>74</v>
      </c>
      <c r="BW4" s="22">
        <v>75</v>
      </c>
      <c r="BX4" s="22">
        <v>76</v>
      </c>
      <c r="BY4" s="22">
        <v>77</v>
      </c>
      <c r="BZ4" s="22">
        <v>78</v>
      </c>
    </row>
    <row r="5" spans="1:78" s="30" customFormat="1" ht="22.5" customHeight="1">
      <c r="A5" s="27" t="s">
        <v>51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9"/>
    </row>
    <row r="6" spans="1:78" s="30" customFormat="1" ht="19.149999999999999" customHeight="1">
      <c r="A6" s="31" t="s">
        <v>52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9"/>
    </row>
    <row r="7" spans="1:78" s="30" customFormat="1" ht="89.25">
      <c r="A7" s="32">
        <v>1</v>
      </c>
      <c r="B7" s="32">
        <v>1</v>
      </c>
      <c r="C7" s="33" t="s">
        <v>53</v>
      </c>
      <c r="D7" s="34" t="s">
        <v>54</v>
      </c>
      <c r="E7" s="35" t="s">
        <v>55</v>
      </c>
      <c r="F7" s="36">
        <v>3164.12</v>
      </c>
      <c r="G7" s="37">
        <v>8.77E-2</v>
      </c>
      <c r="H7" s="38">
        <v>277</v>
      </c>
      <c r="I7" s="38">
        <v>8.77E-2</v>
      </c>
      <c r="J7" s="38">
        <v>277</v>
      </c>
      <c r="K7" s="38">
        <f>J7</f>
        <v>277</v>
      </c>
      <c r="L7" s="39"/>
      <c r="M7" s="39"/>
      <c r="N7" s="39">
        <f>M7+K7</f>
        <v>277</v>
      </c>
      <c r="O7" s="39"/>
      <c r="P7" s="39"/>
      <c r="Q7" s="39"/>
      <c r="R7" s="39"/>
      <c r="S7" s="39"/>
      <c r="T7" s="39"/>
      <c r="U7" s="39"/>
      <c r="V7" s="39"/>
      <c r="W7" s="39">
        <f>V7+K7</f>
        <v>277</v>
      </c>
      <c r="X7" s="39"/>
      <c r="Y7" s="39"/>
      <c r="Z7" s="39"/>
      <c r="AA7" s="39"/>
      <c r="AB7" s="39"/>
      <c r="AC7" s="39">
        <f>AB7+W7</f>
        <v>277</v>
      </c>
      <c r="AD7" s="39"/>
      <c r="AE7" s="39"/>
      <c r="AF7" s="39">
        <f>AE7+AC7</f>
        <v>277</v>
      </c>
      <c r="AG7" s="39"/>
      <c r="AH7" s="39"/>
      <c r="AI7" s="39">
        <f>AH7+AF7</f>
        <v>277</v>
      </c>
      <c r="AJ7" s="39"/>
      <c r="AK7" s="39"/>
      <c r="AL7" s="39">
        <f>AK7+AI7</f>
        <v>277</v>
      </c>
      <c r="AM7" s="39"/>
      <c r="AN7" s="39"/>
      <c r="AO7" s="39">
        <f>AN7+AL7</f>
        <v>277</v>
      </c>
      <c r="AP7" s="39"/>
      <c r="AQ7" s="39"/>
      <c r="AR7" s="39">
        <f>AQ7+AO7</f>
        <v>277</v>
      </c>
      <c r="AS7" s="39"/>
      <c r="AT7" s="39"/>
      <c r="AU7" s="39">
        <f>AT7+AR7</f>
        <v>277</v>
      </c>
      <c r="AV7" s="39"/>
      <c r="AW7" s="39"/>
      <c r="AX7" s="39">
        <f>AW7+AU7</f>
        <v>277</v>
      </c>
      <c r="AY7" s="39"/>
      <c r="AZ7" s="39"/>
      <c r="BA7" s="39">
        <f>AZ7+AX7</f>
        <v>277</v>
      </c>
      <c r="BB7" s="39"/>
      <c r="BC7" s="39"/>
      <c r="BD7" s="39">
        <f>BC7+BA7</f>
        <v>277</v>
      </c>
      <c r="BE7" s="39"/>
      <c r="BF7" s="39"/>
      <c r="BG7" s="39">
        <f>BF7+BD7</f>
        <v>277</v>
      </c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>
        <f>BU7+BG7</f>
        <v>277</v>
      </c>
      <c r="BW7" s="38">
        <v>8.77E-2</v>
      </c>
      <c r="BX7" s="38">
        <f>BV7</f>
        <v>277</v>
      </c>
      <c r="BY7" s="39"/>
      <c r="BZ7" s="39">
        <f>H7-BX7</f>
        <v>0</v>
      </c>
    </row>
    <row r="8" spans="1:78" s="30" customFormat="1" ht="38.25">
      <c r="A8" s="32">
        <v>2</v>
      </c>
      <c r="B8" s="32">
        <v>2</v>
      </c>
      <c r="C8" s="33" t="s">
        <v>56</v>
      </c>
      <c r="D8" s="34" t="s">
        <v>57</v>
      </c>
      <c r="E8" s="35" t="s">
        <v>58</v>
      </c>
      <c r="F8" s="36">
        <v>514</v>
      </c>
      <c r="G8" s="37">
        <v>8.9450000000000003</v>
      </c>
      <c r="H8" s="38">
        <v>4598</v>
      </c>
      <c r="I8" s="38">
        <v>8.9450000000000003</v>
      </c>
      <c r="J8" s="38">
        <v>4598</v>
      </c>
      <c r="K8" s="38">
        <f t="shared" ref="K8:K71" si="0">J8</f>
        <v>4598</v>
      </c>
      <c r="L8" s="39"/>
      <c r="M8" s="39"/>
      <c r="N8" s="39">
        <f t="shared" ref="N8:N71" si="1">M8+K8</f>
        <v>4598</v>
      </c>
      <c r="O8" s="39"/>
      <c r="P8" s="39"/>
      <c r="Q8" s="39"/>
      <c r="R8" s="39"/>
      <c r="S8" s="39"/>
      <c r="T8" s="39"/>
      <c r="U8" s="39"/>
      <c r="V8" s="39"/>
      <c r="W8" s="39">
        <f t="shared" ref="W8:W71" si="2">V8+K8</f>
        <v>4598</v>
      </c>
      <c r="X8" s="39"/>
      <c r="Y8" s="39"/>
      <c r="Z8" s="39"/>
      <c r="AA8" s="39"/>
      <c r="AB8" s="39"/>
      <c r="AC8" s="39">
        <f t="shared" ref="AC8:AC71" si="3">AB8+W8</f>
        <v>4598</v>
      </c>
      <c r="AD8" s="39"/>
      <c r="AE8" s="39"/>
      <c r="AF8" s="39">
        <f t="shared" ref="AF8:AF71" si="4">AE8+AC8</f>
        <v>4598</v>
      </c>
      <c r="AG8" s="39"/>
      <c r="AH8" s="39"/>
      <c r="AI8" s="39">
        <f t="shared" ref="AI8:AI71" si="5">AH8+AF8</f>
        <v>4598</v>
      </c>
      <c r="AJ8" s="39"/>
      <c r="AK8" s="39"/>
      <c r="AL8" s="39">
        <f t="shared" ref="AL8:AL71" si="6">AK8+AI8</f>
        <v>4598</v>
      </c>
      <c r="AM8" s="39"/>
      <c r="AN8" s="39"/>
      <c r="AO8" s="39">
        <f t="shared" ref="AO8:AO71" si="7">AN8+AL8</f>
        <v>4598</v>
      </c>
      <c r="AP8" s="39"/>
      <c r="AQ8" s="39"/>
      <c r="AR8" s="39">
        <f t="shared" ref="AR8:AR71" si="8">AQ8+AO8</f>
        <v>4598</v>
      </c>
      <c r="AS8" s="39"/>
      <c r="AT8" s="39"/>
      <c r="AU8" s="39">
        <f t="shared" ref="AU8:AU71" si="9">AT8+AR8</f>
        <v>4598</v>
      </c>
      <c r="AV8" s="39"/>
      <c r="AW8" s="39"/>
      <c r="AX8" s="39">
        <f t="shared" ref="AX8:AX71" si="10">AW8+AU8</f>
        <v>4598</v>
      </c>
      <c r="AY8" s="39"/>
      <c r="AZ8" s="39"/>
      <c r="BA8" s="39">
        <f t="shared" ref="BA8:BA71" si="11">AZ8+AX8</f>
        <v>4598</v>
      </c>
      <c r="BB8" s="39"/>
      <c r="BC8" s="39"/>
      <c r="BD8" s="39">
        <f t="shared" ref="BD8:BD71" si="12">BC8+BA8</f>
        <v>4598</v>
      </c>
      <c r="BE8" s="39"/>
      <c r="BF8" s="39"/>
      <c r="BG8" s="39">
        <f t="shared" ref="BG8:BG71" si="13">BF8+BD8</f>
        <v>4598</v>
      </c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>
        <f t="shared" ref="BV8:BV71" si="14">BU8+BG8</f>
        <v>4598</v>
      </c>
      <c r="BW8" s="38">
        <v>8.9450000000000003</v>
      </c>
      <c r="BX8" s="38">
        <f t="shared" ref="BX8:BX71" si="15">BV8</f>
        <v>4598</v>
      </c>
      <c r="BY8" s="39"/>
      <c r="BZ8" s="39">
        <f t="shared" ref="BZ8:BZ71" si="16">H8-BX8</f>
        <v>0</v>
      </c>
    </row>
    <row r="9" spans="1:78" s="30" customFormat="1" ht="63.75">
      <c r="A9" s="32">
        <v>3</v>
      </c>
      <c r="B9" s="32">
        <v>3</v>
      </c>
      <c r="C9" s="33" t="s">
        <v>59</v>
      </c>
      <c r="D9" s="34" t="s">
        <v>60</v>
      </c>
      <c r="E9" s="35" t="s">
        <v>61</v>
      </c>
      <c r="F9" s="36">
        <v>1355.27</v>
      </c>
      <c r="G9" s="37">
        <v>0.74299999999999999</v>
      </c>
      <c r="H9" s="38">
        <v>1007</v>
      </c>
      <c r="I9" s="38">
        <v>0.74299999999999999</v>
      </c>
      <c r="J9" s="38">
        <v>1008</v>
      </c>
      <c r="K9" s="38">
        <f t="shared" si="0"/>
        <v>1008</v>
      </c>
      <c r="L9" s="39"/>
      <c r="M9" s="39"/>
      <c r="N9" s="39">
        <f t="shared" si="1"/>
        <v>1008</v>
      </c>
      <c r="O9" s="39"/>
      <c r="P9" s="39"/>
      <c r="Q9" s="39"/>
      <c r="R9" s="39"/>
      <c r="S9" s="39"/>
      <c r="T9" s="39"/>
      <c r="U9" s="39"/>
      <c r="V9" s="39"/>
      <c r="W9" s="39">
        <f t="shared" si="2"/>
        <v>1008</v>
      </c>
      <c r="X9" s="39"/>
      <c r="Y9" s="39"/>
      <c r="Z9" s="39"/>
      <c r="AA9" s="39"/>
      <c r="AB9" s="39"/>
      <c r="AC9" s="39">
        <f t="shared" si="3"/>
        <v>1008</v>
      </c>
      <c r="AD9" s="39"/>
      <c r="AE9" s="39"/>
      <c r="AF9" s="39">
        <f t="shared" si="4"/>
        <v>1008</v>
      </c>
      <c r="AG9" s="39"/>
      <c r="AH9" s="39"/>
      <c r="AI9" s="39">
        <f t="shared" si="5"/>
        <v>1008</v>
      </c>
      <c r="AJ9" s="39"/>
      <c r="AK9" s="39"/>
      <c r="AL9" s="39">
        <f t="shared" si="6"/>
        <v>1008</v>
      </c>
      <c r="AM9" s="39"/>
      <c r="AN9" s="39"/>
      <c r="AO9" s="39">
        <f t="shared" si="7"/>
        <v>1008</v>
      </c>
      <c r="AP9" s="39"/>
      <c r="AQ9" s="39"/>
      <c r="AR9" s="39">
        <f t="shared" si="8"/>
        <v>1008</v>
      </c>
      <c r="AS9" s="39"/>
      <c r="AT9" s="39"/>
      <c r="AU9" s="39">
        <f t="shared" si="9"/>
        <v>1008</v>
      </c>
      <c r="AV9" s="39"/>
      <c r="AW9" s="39"/>
      <c r="AX9" s="39">
        <f t="shared" si="10"/>
        <v>1008</v>
      </c>
      <c r="AY9" s="39"/>
      <c r="AZ9" s="39"/>
      <c r="BA9" s="39">
        <f t="shared" si="11"/>
        <v>1008</v>
      </c>
      <c r="BB9" s="39"/>
      <c r="BC9" s="39"/>
      <c r="BD9" s="39">
        <f t="shared" si="12"/>
        <v>1008</v>
      </c>
      <c r="BE9" s="39"/>
      <c r="BF9" s="39"/>
      <c r="BG9" s="39">
        <f t="shared" si="13"/>
        <v>1008</v>
      </c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>
        <f t="shared" si="14"/>
        <v>1008</v>
      </c>
      <c r="BW9" s="38">
        <v>0.74299999999999999</v>
      </c>
      <c r="BX9" s="38">
        <f t="shared" si="15"/>
        <v>1008</v>
      </c>
      <c r="BY9" s="39"/>
      <c r="BZ9" s="39">
        <f t="shared" si="16"/>
        <v>-1</v>
      </c>
    </row>
    <row r="10" spans="1:78" s="30" customFormat="1" ht="165.75">
      <c r="A10" s="32">
        <v>4</v>
      </c>
      <c r="B10" s="32">
        <v>4</v>
      </c>
      <c r="C10" s="33" t="s">
        <v>62</v>
      </c>
      <c r="D10" s="34" t="s">
        <v>63</v>
      </c>
      <c r="E10" s="35" t="s">
        <v>61</v>
      </c>
      <c r="F10" s="36">
        <v>519.5</v>
      </c>
      <c r="G10" s="37">
        <v>0.74299999999999999</v>
      </c>
      <c r="H10" s="38">
        <v>386</v>
      </c>
      <c r="I10" s="38">
        <v>0.74299999999999999</v>
      </c>
      <c r="J10" s="38">
        <v>387</v>
      </c>
      <c r="K10" s="38">
        <f t="shared" si="0"/>
        <v>387</v>
      </c>
      <c r="L10" s="39"/>
      <c r="M10" s="39"/>
      <c r="N10" s="39">
        <f t="shared" si="1"/>
        <v>387</v>
      </c>
      <c r="O10" s="39"/>
      <c r="P10" s="39"/>
      <c r="Q10" s="39"/>
      <c r="R10" s="39"/>
      <c r="S10" s="39"/>
      <c r="T10" s="39"/>
      <c r="U10" s="39"/>
      <c r="V10" s="39"/>
      <c r="W10" s="39">
        <f t="shared" si="2"/>
        <v>387</v>
      </c>
      <c r="X10" s="39"/>
      <c r="Y10" s="39"/>
      <c r="Z10" s="39"/>
      <c r="AA10" s="39"/>
      <c r="AB10" s="39"/>
      <c r="AC10" s="39">
        <f t="shared" si="3"/>
        <v>387</v>
      </c>
      <c r="AD10" s="39"/>
      <c r="AE10" s="39"/>
      <c r="AF10" s="39">
        <f t="shared" si="4"/>
        <v>387</v>
      </c>
      <c r="AG10" s="39"/>
      <c r="AH10" s="39"/>
      <c r="AI10" s="39">
        <f t="shared" si="5"/>
        <v>387</v>
      </c>
      <c r="AJ10" s="39"/>
      <c r="AK10" s="39"/>
      <c r="AL10" s="39">
        <f t="shared" si="6"/>
        <v>387</v>
      </c>
      <c r="AM10" s="39"/>
      <c r="AN10" s="39"/>
      <c r="AO10" s="39">
        <f t="shared" si="7"/>
        <v>387</v>
      </c>
      <c r="AP10" s="39"/>
      <c r="AQ10" s="39"/>
      <c r="AR10" s="39">
        <f t="shared" si="8"/>
        <v>387</v>
      </c>
      <c r="AS10" s="39"/>
      <c r="AT10" s="39"/>
      <c r="AU10" s="39">
        <f t="shared" si="9"/>
        <v>387</v>
      </c>
      <c r="AV10" s="39"/>
      <c r="AW10" s="39"/>
      <c r="AX10" s="39">
        <f t="shared" si="10"/>
        <v>387</v>
      </c>
      <c r="AY10" s="39"/>
      <c r="AZ10" s="39"/>
      <c r="BA10" s="39">
        <f t="shared" si="11"/>
        <v>387</v>
      </c>
      <c r="BB10" s="39"/>
      <c r="BC10" s="39"/>
      <c r="BD10" s="39">
        <f t="shared" si="12"/>
        <v>387</v>
      </c>
      <c r="BE10" s="39"/>
      <c r="BF10" s="39"/>
      <c r="BG10" s="39">
        <f t="shared" si="13"/>
        <v>387</v>
      </c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>
        <f t="shared" si="14"/>
        <v>387</v>
      </c>
      <c r="BW10" s="38">
        <v>0.74299999999999999</v>
      </c>
      <c r="BX10" s="38">
        <f t="shared" si="15"/>
        <v>387</v>
      </c>
      <c r="BY10" s="39"/>
      <c r="BZ10" s="39">
        <f t="shared" si="16"/>
        <v>-1</v>
      </c>
    </row>
    <row r="11" spans="1:78" s="30" customFormat="1" ht="51">
      <c r="A11" s="32">
        <v>5</v>
      </c>
      <c r="B11" s="32">
        <v>5</v>
      </c>
      <c r="C11" s="33" t="s">
        <v>64</v>
      </c>
      <c r="D11" s="34" t="s">
        <v>60</v>
      </c>
      <c r="E11" s="35" t="s">
        <v>61</v>
      </c>
      <c r="F11" s="36">
        <v>1355.27</v>
      </c>
      <c r="G11" s="37">
        <v>0.74299999999999999</v>
      </c>
      <c r="H11" s="38">
        <v>1007</v>
      </c>
      <c r="I11" s="38">
        <v>0.74299999999999999</v>
      </c>
      <c r="J11" s="38">
        <v>1008</v>
      </c>
      <c r="K11" s="38">
        <f t="shared" si="0"/>
        <v>1008</v>
      </c>
      <c r="L11" s="39"/>
      <c r="M11" s="39"/>
      <c r="N11" s="39">
        <f t="shared" si="1"/>
        <v>1008</v>
      </c>
      <c r="O11" s="39"/>
      <c r="P11" s="39"/>
      <c r="Q11" s="39"/>
      <c r="R11" s="39"/>
      <c r="S11" s="39"/>
      <c r="T11" s="39"/>
      <c r="U11" s="39"/>
      <c r="V11" s="39"/>
      <c r="W11" s="39">
        <f t="shared" si="2"/>
        <v>1008</v>
      </c>
      <c r="X11" s="39"/>
      <c r="Y11" s="39"/>
      <c r="Z11" s="39"/>
      <c r="AA11" s="39"/>
      <c r="AB11" s="39"/>
      <c r="AC11" s="39">
        <f t="shared" si="3"/>
        <v>1008</v>
      </c>
      <c r="AD11" s="39"/>
      <c r="AE11" s="39"/>
      <c r="AF11" s="39">
        <f t="shared" si="4"/>
        <v>1008</v>
      </c>
      <c r="AG11" s="39"/>
      <c r="AH11" s="39"/>
      <c r="AI11" s="39">
        <f t="shared" si="5"/>
        <v>1008</v>
      </c>
      <c r="AJ11" s="39"/>
      <c r="AK11" s="39"/>
      <c r="AL11" s="39">
        <f t="shared" si="6"/>
        <v>1008</v>
      </c>
      <c r="AM11" s="39"/>
      <c r="AN11" s="39"/>
      <c r="AO11" s="39">
        <f t="shared" si="7"/>
        <v>1008</v>
      </c>
      <c r="AP11" s="39"/>
      <c r="AQ11" s="39"/>
      <c r="AR11" s="39">
        <f t="shared" si="8"/>
        <v>1008</v>
      </c>
      <c r="AS11" s="39"/>
      <c r="AT11" s="39"/>
      <c r="AU11" s="39">
        <f t="shared" si="9"/>
        <v>1008</v>
      </c>
      <c r="AV11" s="39"/>
      <c r="AW11" s="39"/>
      <c r="AX11" s="39">
        <f t="shared" si="10"/>
        <v>1008</v>
      </c>
      <c r="AY11" s="39"/>
      <c r="AZ11" s="39"/>
      <c r="BA11" s="39">
        <f t="shared" si="11"/>
        <v>1008</v>
      </c>
      <c r="BB11" s="39"/>
      <c r="BC11" s="39"/>
      <c r="BD11" s="39">
        <f t="shared" si="12"/>
        <v>1008</v>
      </c>
      <c r="BE11" s="39"/>
      <c r="BF11" s="39"/>
      <c r="BG11" s="39">
        <f t="shared" si="13"/>
        <v>1008</v>
      </c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>
        <f t="shared" si="14"/>
        <v>1008</v>
      </c>
      <c r="BW11" s="38">
        <v>0.74299999999999999</v>
      </c>
      <c r="BX11" s="38">
        <f t="shared" si="15"/>
        <v>1008</v>
      </c>
      <c r="BY11" s="39"/>
      <c r="BZ11" s="39">
        <f t="shared" si="16"/>
        <v>-1</v>
      </c>
    </row>
    <row r="12" spans="1:78" s="30" customFormat="1" ht="165.75">
      <c r="A12" s="32">
        <v>6</v>
      </c>
      <c r="B12" s="32">
        <v>6</v>
      </c>
      <c r="C12" s="33" t="s">
        <v>65</v>
      </c>
      <c r="D12" s="34" t="s">
        <v>63</v>
      </c>
      <c r="E12" s="35" t="s">
        <v>61</v>
      </c>
      <c r="F12" s="36">
        <v>519.5</v>
      </c>
      <c r="G12" s="37">
        <v>0.74299999999999999</v>
      </c>
      <c r="H12" s="38">
        <v>386</v>
      </c>
      <c r="I12" s="38">
        <v>0.74299999999999999</v>
      </c>
      <c r="J12" s="38">
        <v>387</v>
      </c>
      <c r="K12" s="38">
        <f t="shared" si="0"/>
        <v>387</v>
      </c>
      <c r="L12" s="39"/>
      <c r="M12" s="39"/>
      <c r="N12" s="39">
        <f t="shared" si="1"/>
        <v>387</v>
      </c>
      <c r="O12" s="39"/>
      <c r="P12" s="39"/>
      <c r="Q12" s="39"/>
      <c r="R12" s="39"/>
      <c r="S12" s="39"/>
      <c r="T12" s="39"/>
      <c r="U12" s="39"/>
      <c r="V12" s="39"/>
      <c r="W12" s="39">
        <f t="shared" si="2"/>
        <v>387</v>
      </c>
      <c r="X12" s="39"/>
      <c r="Y12" s="39"/>
      <c r="Z12" s="39"/>
      <c r="AA12" s="39"/>
      <c r="AB12" s="39"/>
      <c r="AC12" s="39">
        <f t="shared" si="3"/>
        <v>387</v>
      </c>
      <c r="AD12" s="39"/>
      <c r="AE12" s="39"/>
      <c r="AF12" s="39">
        <f t="shared" si="4"/>
        <v>387</v>
      </c>
      <c r="AG12" s="39"/>
      <c r="AH12" s="39"/>
      <c r="AI12" s="39">
        <f t="shared" si="5"/>
        <v>387</v>
      </c>
      <c r="AJ12" s="39"/>
      <c r="AK12" s="39"/>
      <c r="AL12" s="39">
        <f t="shared" si="6"/>
        <v>387</v>
      </c>
      <c r="AM12" s="39"/>
      <c r="AN12" s="39"/>
      <c r="AO12" s="39">
        <f t="shared" si="7"/>
        <v>387</v>
      </c>
      <c r="AP12" s="39"/>
      <c r="AQ12" s="39"/>
      <c r="AR12" s="39">
        <f t="shared" si="8"/>
        <v>387</v>
      </c>
      <c r="AS12" s="39"/>
      <c r="AT12" s="39"/>
      <c r="AU12" s="39">
        <f t="shared" si="9"/>
        <v>387</v>
      </c>
      <c r="AV12" s="39"/>
      <c r="AW12" s="39"/>
      <c r="AX12" s="39">
        <f t="shared" si="10"/>
        <v>387</v>
      </c>
      <c r="AY12" s="39"/>
      <c r="AZ12" s="39"/>
      <c r="BA12" s="39">
        <f t="shared" si="11"/>
        <v>387</v>
      </c>
      <c r="BB12" s="39"/>
      <c r="BC12" s="39"/>
      <c r="BD12" s="39">
        <f t="shared" si="12"/>
        <v>387</v>
      </c>
      <c r="BE12" s="39"/>
      <c r="BF12" s="39"/>
      <c r="BG12" s="39">
        <f t="shared" si="13"/>
        <v>387</v>
      </c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>
        <f t="shared" si="14"/>
        <v>387</v>
      </c>
      <c r="BW12" s="38">
        <v>0.74299999999999999</v>
      </c>
      <c r="BX12" s="38">
        <f t="shared" si="15"/>
        <v>387</v>
      </c>
      <c r="BY12" s="39"/>
      <c r="BZ12" s="39">
        <f t="shared" si="16"/>
        <v>-1</v>
      </c>
    </row>
    <row r="13" spans="1:78" s="30" customFormat="1" ht="114.75">
      <c r="A13" s="32">
        <v>7</v>
      </c>
      <c r="B13" s="32">
        <v>7</v>
      </c>
      <c r="C13" s="33" t="s">
        <v>66</v>
      </c>
      <c r="D13" s="34" t="s">
        <v>67</v>
      </c>
      <c r="E13" s="35" t="s">
        <v>68</v>
      </c>
      <c r="F13" s="36">
        <v>17456.650000000001</v>
      </c>
      <c r="G13" s="37">
        <v>1.077</v>
      </c>
      <c r="H13" s="38">
        <v>18801</v>
      </c>
      <c r="I13" s="39"/>
      <c r="J13" s="39"/>
      <c r="K13" s="39">
        <f t="shared" si="0"/>
        <v>0</v>
      </c>
      <c r="L13" s="39"/>
      <c r="M13" s="39"/>
      <c r="N13" s="39">
        <f t="shared" si="1"/>
        <v>0</v>
      </c>
      <c r="O13" s="39"/>
      <c r="P13" s="39"/>
      <c r="Q13" s="39"/>
      <c r="R13" s="39"/>
      <c r="S13" s="39"/>
      <c r="T13" s="39"/>
      <c r="U13" s="38">
        <v>1.077</v>
      </c>
      <c r="V13" s="38">
        <v>18801</v>
      </c>
      <c r="W13" s="38">
        <f t="shared" si="2"/>
        <v>18801</v>
      </c>
      <c r="X13" s="39"/>
      <c r="Y13" s="39"/>
      <c r="Z13" s="39"/>
      <c r="AA13" s="39"/>
      <c r="AB13" s="39"/>
      <c r="AC13" s="39">
        <f t="shared" si="3"/>
        <v>18801</v>
      </c>
      <c r="AD13" s="39"/>
      <c r="AE13" s="39"/>
      <c r="AF13" s="39">
        <f t="shared" si="4"/>
        <v>18801</v>
      </c>
      <c r="AG13" s="39"/>
      <c r="AH13" s="39"/>
      <c r="AI13" s="39">
        <f t="shared" si="5"/>
        <v>18801</v>
      </c>
      <c r="AJ13" s="39"/>
      <c r="AK13" s="39"/>
      <c r="AL13" s="39">
        <f t="shared" si="6"/>
        <v>18801</v>
      </c>
      <c r="AM13" s="39"/>
      <c r="AN13" s="39"/>
      <c r="AO13" s="39">
        <f t="shared" si="7"/>
        <v>18801</v>
      </c>
      <c r="AP13" s="39"/>
      <c r="AQ13" s="39"/>
      <c r="AR13" s="39">
        <f t="shared" si="8"/>
        <v>18801</v>
      </c>
      <c r="AS13" s="39"/>
      <c r="AT13" s="39"/>
      <c r="AU13" s="39">
        <f t="shared" si="9"/>
        <v>18801</v>
      </c>
      <c r="AV13" s="39"/>
      <c r="AW13" s="39"/>
      <c r="AX13" s="39">
        <f t="shared" si="10"/>
        <v>18801</v>
      </c>
      <c r="AY13" s="39"/>
      <c r="AZ13" s="39"/>
      <c r="BA13" s="39">
        <f t="shared" si="11"/>
        <v>18801</v>
      </c>
      <c r="BB13" s="39"/>
      <c r="BC13" s="39"/>
      <c r="BD13" s="39">
        <f t="shared" si="12"/>
        <v>18801</v>
      </c>
      <c r="BE13" s="39"/>
      <c r="BF13" s="39"/>
      <c r="BG13" s="39">
        <f t="shared" si="13"/>
        <v>18801</v>
      </c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>
        <f t="shared" si="14"/>
        <v>18801</v>
      </c>
      <c r="BW13" s="38">
        <v>1.077</v>
      </c>
      <c r="BX13" s="38">
        <f t="shared" si="15"/>
        <v>18801</v>
      </c>
      <c r="BY13" s="39"/>
      <c r="BZ13" s="39">
        <f t="shared" si="16"/>
        <v>0</v>
      </c>
    </row>
    <row r="14" spans="1:78" s="30" customFormat="1" ht="38.25">
      <c r="A14" s="32">
        <v>8</v>
      </c>
      <c r="B14" s="32">
        <v>8</v>
      </c>
      <c r="C14" s="33" t="s">
        <v>69</v>
      </c>
      <c r="D14" s="34" t="s">
        <v>70</v>
      </c>
      <c r="E14" s="35" t="s">
        <v>58</v>
      </c>
      <c r="F14" s="36">
        <v>607</v>
      </c>
      <c r="G14" s="37">
        <v>109.3</v>
      </c>
      <c r="H14" s="38">
        <v>66345</v>
      </c>
      <c r="I14" s="39"/>
      <c r="J14" s="39"/>
      <c r="K14" s="39">
        <f t="shared" si="0"/>
        <v>0</v>
      </c>
      <c r="L14" s="39"/>
      <c r="M14" s="39"/>
      <c r="N14" s="39">
        <f t="shared" si="1"/>
        <v>0</v>
      </c>
      <c r="O14" s="39"/>
      <c r="P14" s="39"/>
      <c r="Q14" s="39"/>
      <c r="R14" s="39"/>
      <c r="S14" s="39"/>
      <c r="T14" s="39"/>
      <c r="U14" s="38">
        <v>109.3</v>
      </c>
      <c r="V14" s="38">
        <v>66355</v>
      </c>
      <c r="W14" s="38">
        <f t="shared" si="2"/>
        <v>66355</v>
      </c>
      <c r="X14" s="39"/>
      <c r="Y14" s="39"/>
      <c r="Z14" s="39"/>
      <c r="AA14" s="39"/>
      <c r="AB14" s="39"/>
      <c r="AC14" s="39">
        <f t="shared" si="3"/>
        <v>66355</v>
      </c>
      <c r="AD14" s="39"/>
      <c r="AE14" s="39"/>
      <c r="AF14" s="39">
        <f t="shared" si="4"/>
        <v>66355</v>
      </c>
      <c r="AG14" s="39"/>
      <c r="AH14" s="39"/>
      <c r="AI14" s="39">
        <f t="shared" si="5"/>
        <v>66355</v>
      </c>
      <c r="AJ14" s="39"/>
      <c r="AK14" s="39"/>
      <c r="AL14" s="39">
        <f t="shared" si="6"/>
        <v>66355</v>
      </c>
      <c r="AM14" s="39"/>
      <c r="AN14" s="39"/>
      <c r="AO14" s="39">
        <f t="shared" si="7"/>
        <v>66355</v>
      </c>
      <c r="AP14" s="39"/>
      <c r="AQ14" s="39"/>
      <c r="AR14" s="39">
        <f t="shared" si="8"/>
        <v>66355</v>
      </c>
      <c r="AS14" s="39"/>
      <c r="AT14" s="39"/>
      <c r="AU14" s="39">
        <f t="shared" si="9"/>
        <v>66355</v>
      </c>
      <c r="AV14" s="39"/>
      <c r="AW14" s="39"/>
      <c r="AX14" s="39">
        <f t="shared" si="10"/>
        <v>66355</v>
      </c>
      <c r="AY14" s="39"/>
      <c r="AZ14" s="39"/>
      <c r="BA14" s="39">
        <f t="shared" si="11"/>
        <v>66355</v>
      </c>
      <c r="BB14" s="39"/>
      <c r="BC14" s="39"/>
      <c r="BD14" s="39">
        <f t="shared" si="12"/>
        <v>66355</v>
      </c>
      <c r="BE14" s="39"/>
      <c r="BF14" s="39"/>
      <c r="BG14" s="39">
        <f t="shared" si="13"/>
        <v>66355</v>
      </c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>
        <f t="shared" si="14"/>
        <v>66355</v>
      </c>
      <c r="BW14" s="38">
        <v>109.3</v>
      </c>
      <c r="BX14" s="38">
        <f t="shared" si="15"/>
        <v>66355</v>
      </c>
      <c r="BY14" s="39"/>
      <c r="BZ14" s="39">
        <f t="shared" si="16"/>
        <v>-10</v>
      </c>
    </row>
    <row r="15" spans="1:78" s="30" customFormat="1" ht="51">
      <c r="A15" s="32">
        <v>9</v>
      </c>
      <c r="B15" s="32">
        <v>9</v>
      </c>
      <c r="C15" s="33" t="s">
        <v>71</v>
      </c>
      <c r="D15" s="34" t="s">
        <v>72</v>
      </c>
      <c r="E15" s="35" t="s">
        <v>58</v>
      </c>
      <c r="F15" s="36">
        <v>13.38</v>
      </c>
      <c r="G15" s="37">
        <v>109.3</v>
      </c>
      <c r="H15" s="38">
        <v>1462</v>
      </c>
      <c r="I15" s="39"/>
      <c r="J15" s="39"/>
      <c r="K15" s="39">
        <f t="shared" si="0"/>
        <v>0</v>
      </c>
      <c r="L15" s="39"/>
      <c r="M15" s="39"/>
      <c r="N15" s="39">
        <f t="shared" si="1"/>
        <v>0</v>
      </c>
      <c r="O15" s="39"/>
      <c r="P15" s="39"/>
      <c r="Q15" s="39"/>
      <c r="R15" s="39"/>
      <c r="S15" s="39"/>
      <c r="T15" s="39"/>
      <c r="U15" s="38">
        <v>109.3</v>
      </c>
      <c r="V15" s="38">
        <v>1463</v>
      </c>
      <c r="W15" s="38">
        <f t="shared" si="2"/>
        <v>1463</v>
      </c>
      <c r="X15" s="39"/>
      <c r="Y15" s="39"/>
      <c r="Z15" s="39"/>
      <c r="AA15" s="39"/>
      <c r="AB15" s="39"/>
      <c r="AC15" s="39">
        <f t="shared" si="3"/>
        <v>1463</v>
      </c>
      <c r="AD15" s="39"/>
      <c r="AE15" s="39"/>
      <c r="AF15" s="39">
        <f t="shared" si="4"/>
        <v>1463</v>
      </c>
      <c r="AG15" s="39"/>
      <c r="AH15" s="39"/>
      <c r="AI15" s="39">
        <f t="shared" si="5"/>
        <v>1463</v>
      </c>
      <c r="AJ15" s="39"/>
      <c r="AK15" s="39"/>
      <c r="AL15" s="39">
        <f t="shared" si="6"/>
        <v>1463</v>
      </c>
      <c r="AM15" s="39"/>
      <c r="AN15" s="39"/>
      <c r="AO15" s="39">
        <f t="shared" si="7"/>
        <v>1463</v>
      </c>
      <c r="AP15" s="39"/>
      <c r="AQ15" s="39"/>
      <c r="AR15" s="39">
        <f t="shared" si="8"/>
        <v>1463</v>
      </c>
      <c r="AS15" s="39"/>
      <c r="AT15" s="39"/>
      <c r="AU15" s="39">
        <f t="shared" si="9"/>
        <v>1463</v>
      </c>
      <c r="AV15" s="39"/>
      <c r="AW15" s="39"/>
      <c r="AX15" s="39">
        <f t="shared" si="10"/>
        <v>1463</v>
      </c>
      <c r="AY15" s="39"/>
      <c r="AZ15" s="39"/>
      <c r="BA15" s="39">
        <f t="shared" si="11"/>
        <v>1463</v>
      </c>
      <c r="BB15" s="39"/>
      <c r="BC15" s="39"/>
      <c r="BD15" s="39">
        <f t="shared" si="12"/>
        <v>1463</v>
      </c>
      <c r="BE15" s="39"/>
      <c r="BF15" s="39"/>
      <c r="BG15" s="39">
        <f t="shared" si="13"/>
        <v>1463</v>
      </c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>
        <f t="shared" si="14"/>
        <v>1463</v>
      </c>
      <c r="BW15" s="38">
        <v>109.3</v>
      </c>
      <c r="BX15" s="38">
        <f t="shared" si="15"/>
        <v>1463</v>
      </c>
      <c r="BY15" s="39"/>
      <c r="BZ15" s="39">
        <f t="shared" si="16"/>
        <v>-1</v>
      </c>
    </row>
    <row r="16" spans="1:78" s="30" customFormat="1" ht="12.75" hidden="1" customHeight="1">
      <c r="A16" s="40" t="s">
        <v>73</v>
      </c>
      <c r="B16" s="28"/>
      <c r="C16" s="28"/>
      <c r="D16" s="29"/>
      <c r="E16" s="35"/>
      <c r="F16" s="36"/>
      <c r="G16" s="36"/>
      <c r="H16" s="38">
        <v>94269</v>
      </c>
      <c r="I16" s="39"/>
      <c r="J16" s="38">
        <v>7661</v>
      </c>
      <c r="K16" s="38">
        <f t="shared" si="0"/>
        <v>7661</v>
      </c>
      <c r="L16" s="39"/>
      <c r="M16" s="38"/>
      <c r="N16" s="38">
        <f t="shared" si="1"/>
        <v>7661</v>
      </c>
      <c r="O16" s="39"/>
      <c r="P16" s="38"/>
      <c r="Q16" s="38">
        <v>7661</v>
      </c>
      <c r="R16" s="39"/>
      <c r="S16" s="38"/>
      <c r="T16" s="38">
        <v>7661</v>
      </c>
      <c r="U16" s="39"/>
      <c r="V16" s="38">
        <v>86608</v>
      </c>
      <c r="W16" s="38">
        <f t="shared" si="2"/>
        <v>94269</v>
      </c>
      <c r="X16" s="39"/>
      <c r="Y16" s="38"/>
      <c r="Z16" s="38">
        <v>94269</v>
      </c>
      <c r="AA16" s="39"/>
      <c r="AB16" s="38"/>
      <c r="AC16" s="38">
        <f t="shared" si="3"/>
        <v>94269</v>
      </c>
      <c r="AD16" s="39"/>
      <c r="AE16" s="38"/>
      <c r="AF16" s="38">
        <f t="shared" si="4"/>
        <v>94269</v>
      </c>
      <c r="AG16" s="39"/>
      <c r="AH16" s="38"/>
      <c r="AI16" s="38">
        <f t="shared" si="5"/>
        <v>94269</v>
      </c>
      <c r="AJ16" s="39"/>
      <c r="AK16" s="38"/>
      <c r="AL16" s="38">
        <f t="shared" si="6"/>
        <v>94269</v>
      </c>
      <c r="AM16" s="39"/>
      <c r="AN16" s="38"/>
      <c r="AO16" s="38">
        <f t="shared" si="7"/>
        <v>94269</v>
      </c>
      <c r="AP16" s="39"/>
      <c r="AQ16" s="38"/>
      <c r="AR16" s="38">
        <f t="shared" si="8"/>
        <v>94269</v>
      </c>
      <c r="AS16" s="39"/>
      <c r="AT16" s="38"/>
      <c r="AU16" s="38">
        <f t="shared" si="9"/>
        <v>94269</v>
      </c>
      <c r="AV16" s="39"/>
      <c r="AW16" s="38"/>
      <c r="AX16" s="38">
        <f t="shared" si="10"/>
        <v>94269</v>
      </c>
      <c r="AY16" s="39"/>
      <c r="AZ16" s="38"/>
      <c r="BA16" s="38">
        <f t="shared" si="11"/>
        <v>94269</v>
      </c>
      <c r="BB16" s="39"/>
      <c r="BC16" s="38"/>
      <c r="BD16" s="38">
        <f t="shared" si="12"/>
        <v>94269</v>
      </c>
      <c r="BE16" s="39"/>
      <c r="BF16" s="38"/>
      <c r="BG16" s="38">
        <f t="shared" si="13"/>
        <v>94269</v>
      </c>
      <c r="BH16" s="39"/>
      <c r="BI16" s="38"/>
      <c r="BJ16" s="38">
        <v>94269</v>
      </c>
      <c r="BK16" s="39"/>
      <c r="BL16" s="38"/>
      <c r="BM16" s="38">
        <v>94269</v>
      </c>
      <c r="BN16" s="39"/>
      <c r="BO16" s="38"/>
      <c r="BP16" s="38">
        <v>94269</v>
      </c>
      <c r="BQ16" s="39"/>
      <c r="BR16" s="38"/>
      <c r="BS16" s="38">
        <v>94269</v>
      </c>
      <c r="BT16" s="39"/>
      <c r="BU16" s="38"/>
      <c r="BV16" s="38">
        <f t="shared" si="14"/>
        <v>94269</v>
      </c>
      <c r="BW16" s="39"/>
      <c r="BX16" s="38">
        <f t="shared" si="15"/>
        <v>94269</v>
      </c>
      <c r="BY16" s="39"/>
      <c r="BZ16" s="38">
        <f t="shared" si="16"/>
        <v>0</v>
      </c>
    </row>
    <row r="17" spans="1:78" s="30" customFormat="1" ht="12.75" hidden="1" customHeight="1" outlineLevel="1">
      <c r="A17" s="41" t="s">
        <v>74</v>
      </c>
      <c r="B17" s="28"/>
      <c r="C17" s="28"/>
      <c r="D17" s="29"/>
      <c r="E17" s="35"/>
      <c r="F17" s="36"/>
      <c r="G17" s="36"/>
      <c r="H17" s="38">
        <v>80782</v>
      </c>
      <c r="I17" s="39"/>
      <c r="J17" s="38">
        <v>6824</v>
      </c>
      <c r="K17" s="38">
        <f t="shared" si="0"/>
        <v>6824</v>
      </c>
      <c r="L17" s="39"/>
      <c r="M17" s="38"/>
      <c r="N17" s="38">
        <f t="shared" si="1"/>
        <v>6824</v>
      </c>
      <c r="O17" s="39"/>
      <c r="P17" s="38"/>
      <c r="Q17" s="38">
        <v>6824</v>
      </c>
      <c r="R17" s="39"/>
      <c r="S17" s="38"/>
      <c r="T17" s="38">
        <v>6824</v>
      </c>
      <c r="U17" s="39"/>
      <c r="V17" s="38">
        <v>73958</v>
      </c>
      <c r="W17" s="38">
        <f t="shared" si="2"/>
        <v>80782</v>
      </c>
      <c r="X17" s="39"/>
      <c r="Y17" s="38"/>
      <c r="Z17" s="38">
        <v>80782</v>
      </c>
      <c r="AA17" s="39"/>
      <c r="AB17" s="38"/>
      <c r="AC17" s="38">
        <f t="shared" si="3"/>
        <v>80782</v>
      </c>
      <c r="AD17" s="39"/>
      <c r="AE17" s="38"/>
      <c r="AF17" s="38">
        <f t="shared" si="4"/>
        <v>80782</v>
      </c>
      <c r="AG17" s="39"/>
      <c r="AH17" s="38"/>
      <c r="AI17" s="38">
        <f t="shared" si="5"/>
        <v>80782</v>
      </c>
      <c r="AJ17" s="39"/>
      <c r="AK17" s="38"/>
      <c r="AL17" s="38">
        <f t="shared" si="6"/>
        <v>80782</v>
      </c>
      <c r="AM17" s="39"/>
      <c r="AN17" s="38"/>
      <c r="AO17" s="38">
        <f t="shared" si="7"/>
        <v>80782</v>
      </c>
      <c r="AP17" s="39"/>
      <c r="AQ17" s="38"/>
      <c r="AR17" s="38">
        <f t="shared" si="8"/>
        <v>80782</v>
      </c>
      <c r="AS17" s="39"/>
      <c r="AT17" s="38"/>
      <c r="AU17" s="38">
        <f t="shared" si="9"/>
        <v>80782</v>
      </c>
      <c r="AV17" s="39"/>
      <c r="AW17" s="38"/>
      <c r="AX17" s="38">
        <f t="shared" si="10"/>
        <v>80782</v>
      </c>
      <c r="AY17" s="39"/>
      <c r="AZ17" s="38"/>
      <c r="BA17" s="38">
        <f t="shared" si="11"/>
        <v>80782</v>
      </c>
      <c r="BB17" s="39"/>
      <c r="BC17" s="38"/>
      <c r="BD17" s="38">
        <f t="shared" si="12"/>
        <v>80782</v>
      </c>
      <c r="BE17" s="39"/>
      <c r="BF17" s="38"/>
      <c r="BG17" s="38">
        <f t="shared" si="13"/>
        <v>80782</v>
      </c>
      <c r="BH17" s="39"/>
      <c r="BI17" s="38"/>
      <c r="BJ17" s="38">
        <v>80782</v>
      </c>
      <c r="BK17" s="39"/>
      <c r="BL17" s="38"/>
      <c r="BM17" s="38">
        <v>80782</v>
      </c>
      <c r="BN17" s="39"/>
      <c r="BO17" s="38"/>
      <c r="BP17" s="38">
        <v>80782</v>
      </c>
      <c r="BQ17" s="39"/>
      <c r="BR17" s="38"/>
      <c r="BS17" s="38">
        <v>80782</v>
      </c>
      <c r="BT17" s="39"/>
      <c r="BU17" s="38"/>
      <c r="BV17" s="38">
        <f t="shared" si="14"/>
        <v>80782</v>
      </c>
      <c r="BW17" s="39"/>
      <c r="BX17" s="38">
        <f t="shared" si="15"/>
        <v>80782</v>
      </c>
      <c r="BY17" s="39"/>
      <c r="BZ17" s="38">
        <f t="shared" si="16"/>
        <v>0</v>
      </c>
    </row>
    <row r="18" spans="1:78" s="30" customFormat="1" ht="12.75" hidden="1" customHeight="1" outlineLevel="1">
      <c r="A18" s="41" t="s">
        <v>75</v>
      </c>
      <c r="B18" s="28"/>
      <c r="C18" s="28"/>
      <c r="D18" s="29"/>
      <c r="E18" s="35"/>
      <c r="F18" s="36"/>
      <c r="G18" s="36"/>
      <c r="H18" s="38">
        <v>5708</v>
      </c>
      <c r="I18" s="39"/>
      <c r="J18" s="38">
        <v>264</v>
      </c>
      <c r="K18" s="38">
        <f t="shared" si="0"/>
        <v>264</v>
      </c>
      <c r="L18" s="39"/>
      <c r="M18" s="38"/>
      <c r="N18" s="38">
        <f t="shared" si="1"/>
        <v>264</v>
      </c>
      <c r="O18" s="39"/>
      <c r="P18" s="38"/>
      <c r="Q18" s="38">
        <v>264</v>
      </c>
      <c r="R18" s="39"/>
      <c r="S18" s="38"/>
      <c r="T18" s="38">
        <v>264</v>
      </c>
      <c r="U18" s="39"/>
      <c r="V18" s="38">
        <v>5444</v>
      </c>
      <c r="W18" s="38">
        <f t="shared" si="2"/>
        <v>5708</v>
      </c>
      <c r="X18" s="39"/>
      <c r="Y18" s="38"/>
      <c r="Z18" s="38">
        <v>5708</v>
      </c>
      <c r="AA18" s="39"/>
      <c r="AB18" s="38"/>
      <c r="AC18" s="38">
        <f t="shared" si="3"/>
        <v>5708</v>
      </c>
      <c r="AD18" s="39"/>
      <c r="AE18" s="38"/>
      <c r="AF18" s="38">
        <f t="shared" si="4"/>
        <v>5708</v>
      </c>
      <c r="AG18" s="39"/>
      <c r="AH18" s="38"/>
      <c r="AI18" s="38">
        <f t="shared" si="5"/>
        <v>5708</v>
      </c>
      <c r="AJ18" s="39"/>
      <c r="AK18" s="38"/>
      <c r="AL18" s="38">
        <f t="shared" si="6"/>
        <v>5708</v>
      </c>
      <c r="AM18" s="39"/>
      <c r="AN18" s="38"/>
      <c r="AO18" s="38">
        <f t="shared" si="7"/>
        <v>5708</v>
      </c>
      <c r="AP18" s="39"/>
      <c r="AQ18" s="38"/>
      <c r="AR18" s="38">
        <f t="shared" si="8"/>
        <v>5708</v>
      </c>
      <c r="AS18" s="39"/>
      <c r="AT18" s="38"/>
      <c r="AU18" s="38">
        <f t="shared" si="9"/>
        <v>5708</v>
      </c>
      <c r="AV18" s="39"/>
      <c r="AW18" s="38"/>
      <c r="AX18" s="38">
        <f t="shared" si="10"/>
        <v>5708</v>
      </c>
      <c r="AY18" s="39"/>
      <c r="AZ18" s="38"/>
      <c r="BA18" s="38">
        <f t="shared" si="11"/>
        <v>5708</v>
      </c>
      <c r="BB18" s="39"/>
      <c r="BC18" s="38"/>
      <c r="BD18" s="38">
        <f t="shared" si="12"/>
        <v>5708</v>
      </c>
      <c r="BE18" s="39"/>
      <c r="BF18" s="38"/>
      <c r="BG18" s="38">
        <f t="shared" si="13"/>
        <v>5708</v>
      </c>
      <c r="BH18" s="39"/>
      <c r="BI18" s="38"/>
      <c r="BJ18" s="38">
        <v>5708</v>
      </c>
      <c r="BK18" s="39"/>
      <c r="BL18" s="38"/>
      <c r="BM18" s="38">
        <v>5708</v>
      </c>
      <c r="BN18" s="39"/>
      <c r="BO18" s="38"/>
      <c r="BP18" s="38">
        <v>5708</v>
      </c>
      <c r="BQ18" s="39"/>
      <c r="BR18" s="38"/>
      <c r="BS18" s="38">
        <v>5708</v>
      </c>
      <c r="BT18" s="39"/>
      <c r="BU18" s="38"/>
      <c r="BV18" s="38">
        <f t="shared" si="14"/>
        <v>5708</v>
      </c>
      <c r="BW18" s="39"/>
      <c r="BX18" s="38">
        <f t="shared" si="15"/>
        <v>5708</v>
      </c>
      <c r="BY18" s="39"/>
      <c r="BZ18" s="38">
        <f t="shared" si="16"/>
        <v>0</v>
      </c>
    </row>
    <row r="19" spans="1:78" s="30" customFormat="1" ht="12.75" hidden="1" customHeight="1" outlineLevel="1">
      <c r="A19" s="41" t="s">
        <v>76</v>
      </c>
      <c r="B19" s="28"/>
      <c r="C19" s="28"/>
      <c r="D19" s="29"/>
      <c r="E19" s="35"/>
      <c r="F19" s="36"/>
      <c r="G19" s="36"/>
      <c r="H19" s="38">
        <v>8614</v>
      </c>
      <c r="I19" s="39"/>
      <c r="J19" s="38">
        <v>621</v>
      </c>
      <c r="K19" s="38">
        <f t="shared" si="0"/>
        <v>621</v>
      </c>
      <c r="L19" s="39"/>
      <c r="M19" s="38"/>
      <c r="N19" s="38">
        <f t="shared" si="1"/>
        <v>621</v>
      </c>
      <c r="O19" s="39"/>
      <c r="P19" s="38"/>
      <c r="Q19" s="38">
        <v>621</v>
      </c>
      <c r="R19" s="39"/>
      <c r="S19" s="38"/>
      <c r="T19" s="38">
        <v>621</v>
      </c>
      <c r="U19" s="39"/>
      <c r="V19" s="38">
        <v>7993</v>
      </c>
      <c r="W19" s="38">
        <f t="shared" si="2"/>
        <v>8614</v>
      </c>
      <c r="X19" s="39"/>
      <c r="Y19" s="38"/>
      <c r="Z19" s="38">
        <v>8614</v>
      </c>
      <c r="AA19" s="39"/>
      <c r="AB19" s="38"/>
      <c r="AC19" s="38">
        <f t="shared" si="3"/>
        <v>8614</v>
      </c>
      <c r="AD19" s="39"/>
      <c r="AE19" s="38"/>
      <c r="AF19" s="38">
        <f t="shared" si="4"/>
        <v>8614</v>
      </c>
      <c r="AG19" s="39"/>
      <c r="AH19" s="38"/>
      <c r="AI19" s="38">
        <f t="shared" si="5"/>
        <v>8614</v>
      </c>
      <c r="AJ19" s="39"/>
      <c r="AK19" s="38"/>
      <c r="AL19" s="38">
        <f t="shared" si="6"/>
        <v>8614</v>
      </c>
      <c r="AM19" s="39"/>
      <c r="AN19" s="38"/>
      <c r="AO19" s="38">
        <f t="shared" si="7"/>
        <v>8614</v>
      </c>
      <c r="AP19" s="39"/>
      <c r="AQ19" s="38"/>
      <c r="AR19" s="38">
        <f t="shared" si="8"/>
        <v>8614</v>
      </c>
      <c r="AS19" s="39"/>
      <c r="AT19" s="38"/>
      <c r="AU19" s="38">
        <f t="shared" si="9"/>
        <v>8614</v>
      </c>
      <c r="AV19" s="39"/>
      <c r="AW19" s="38"/>
      <c r="AX19" s="38">
        <f t="shared" si="10"/>
        <v>8614</v>
      </c>
      <c r="AY19" s="39"/>
      <c r="AZ19" s="38"/>
      <c r="BA19" s="38">
        <f t="shared" si="11"/>
        <v>8614</v>
      </c>
      <c r="BB19" s="39"/>
      <c r="BC19" s="38"/>
      <c r="BD19" s="38">
        <f t="shared" si="12"/>
        <v>8614</v>
      </c>
      <c r="BE19" s="39"/>
      <c r="BF19" s="38"/>
      <c r="BG19" s="38">
        <f t="shared" si="13"/>
        <v>8614</v>
      </c>
      <c r="BH19" s="39"/>
      <c r="BI19" s="38"/>
      <c r="BJ19" s="38">
        <v>8614</v>
      </c>
      <c r="BK19" s="39"/>
      <c r="BL19" s="38"/>
      <c r="BM19" s="38">
        <v>8614</v>
      </c>
      <c r="BN19" s="39"/>
      <c r="BO19" s="38"/>
      <c r="BP19" s="38">
        <v>8614</v>
      </c>
      <c r="BQ19" s="39"/>
      <c r="BR19" s="38"/>
      <c r="BS19" s="38">
        <v>8614</v>
      </c>
      <c r="BT19" s="39"/>
      <c r="BU19" s="38"/>
      <c r="BV19" s="38">
        <f t="shared" si="14"/>
        <v>8614</v>
      </c>
      <c r="BW19" s="39"/>
      <c r="BX19" s="38">
        <f t="shared" si="15"/>
        <v>8614</v>
      </c>
      <c r="BY19" s="39"/>
      <c r="BZ19" s="38">
        <f t="shared" si="16"/>
        <v>0</v>
      </c>
    </row>
    <row r="20" spans="1:78" s="30" customFormat="1" ht="12.75" hidden="1" customHeight="1">
      <c r="A20" s="40" t="s">
        <v>77</v>
      </c>
      <c r="B20" s="28"/>
      <c r="C20" s="28"/>
      <c r="D20" s="29"/>
      <c r="E20" s="35"/>
      <c r="F20" s="36"/>
      <c r="G20" s="36"/>
      <c r="H20" s="38">
        <v>9132</v>
      </c>
      <c r="I20" s="39"/>
      <c r="J20" s="38">
        <v>740</v>
      </c>
      <c r="K20" s="38">
        <f t="shared" si="0"/>
        <v>740</v>
      </c>
      <c r="L20" s="39"/>
      <c r="M20" s="38"/>
      <c r="N20" s="38">
        <f t="shared" si="1"/>
        <v>740</v>
      </c>
      <c r="O20" s="39"/>
      <c r="P20" s="38"/>
      <c r="Q20" s="38">
        <v>740</v>
      </c>
      <c r="R20" s="39"/>
      <c r="S20" s="38"/>
      <c r="T20" s="38">
        <v>740</v>
      </c>
      <c r="U20" s="39"/>
      <c r="V20" s="38">
        <v>8393</v>
      </c>
      <c r="W20" s="38">
        <f t="shared" si="2"/>
        <v>9133</v>
      </c>
      <c r="X20" s="39"/>
      <c r="Y20" s="38"/>
      <c r="Z20" s="38">
        <v>9133</v>
      </c>
      <c r="AA20" s="39"/>
      <c r="AB20" s="38"/>
      <c r="AC20" s="38">
        <f t="shared" si="3"/>
        <v>9133</v>
      </c>
      <c r="AD20" s="39"/>
      <c r="AE20" s="38"/>
      <c r="AF20" s="38">
        <f t="shared" si="4"/>
        <v>9133</v>
      </c>
      <c r="AG20" s="39"/>
      <c r="AH20" s="38"/>
      <c r="AI20" s="38">
        <f t="shared" si="5"/>
        <v>9133</v>
      </c>
      <c r="AJ20" s="39"/>
      <c r="AK20" s="38"/>
      <c r="AL20" s="38">
        <f t="shared" si="6"/>
        <v>9133</v>
      </c>
      <c r="AM20" s="39"/>
      <c r="AN20" s="38"/>
      <c r="AO20" s="38">
        <f t="shared" si="7"/>
        <v>9133</v>
      </c>
      <c r="AP20" s="39"/>
      <c r="AQ20" s="38"/>
      <c r="AR20" s="38">
        <f t="shared" si="8"/>
        <v>9133</v>
      </c>
      <c r="AS20" s="39"/>
      <c r="AT20" s="38"/>
      <c r="AU20" s="38">
        <f t="shared" si="9"/>
        <v>9133</v>
      </c>
      <c r="AV20" s="39"/>
      <c r="AW20" s="38"/>
      <c r="AX20" s="38">
        <f t="shared" si="10"/>
        <v>9133</v>
      </c>
      <c r="AY20" s="39"/>
      <c r="AZ20" s="38"/>
      <c r="BA20" s="38">
        <f t="shared" si="11"/>
        <v>9133</v>
      </c>
      <c r="BB20" s="39"/>
      <c r="BC20" s="38"/>
      <c r="BD20" s="38">
        <f t="shared" si="12"/>
        <v>9133</v>
      </c>
      <c r="BE20" s="39"/>
      <c r="BF20" s="38"/>
      <c r="BG20" s="38">
        <f t="shared" si="13"/>
        <v>9133</v>
      </c>
      <c r="BH20" s="39"/>
      <c r="BI20" s="38"/>
      <c r="BJ20" s="38">
        <v>9133</v>
      </c>
      <c r="BK20" s="39"/>
      <c r="BL20" s="38"/>
      <c r="BM20" s="38">
        <v>9133</v>
      </c>
      <c r="BN20" s="39"/>
      <c r="BO20" s="38"/>
      <c r="BP20" s="38">
        <v>9133</v>
      </c>
      <c r="BQ20" s="39"/>
      <c r="BR20" s="38"/>
      <c r="BS20" s="38">
        <v>9133</v>
      </c>
      <c r="BT20" s="39"/>
      <c r="BU20" s="38"/>
      <c r="BV20" s="38">
        <f t="shared" si="14"/>
        <v>9133</v>
      </c>
      <c r="BW20" s="39"/>
      <c r="BX20" s="38">
        <f t="shared" si="15"/>
        <v>9133</v>
      </c>
      <c r="BY20" s="39"/>
      <c r="BZ20" s="38">
        <f t="shared" si="16"/>
        <v>-1</v>
      </c>
    </row>
    <row r="21" spans="1:78" s="30" customFormat="1" ht="12.75" hidden="1" customHeight="1">
      <c r="A21" s="40" t="s">
        <v>78</v>
      </c>
      <c r="B21" s="28"/>
      <c r="C21" s="28"/>
      <c r="D21" s="29"/>
      <c r="E21" s="35"/>
      <c r="F21" s="36"/>
      <c r="G21" s="36"/>
      <c r="H21" s="38">
        <v>5648</v>
      </c>
      <c r="I21" s="39"/>
      <c r="J21" s="38">
        <v>453</v>
      </c>
      <c r="K21" s="38">
        <f t="shared" si="0"/>
        <v>453</v>
      </c>
      <c r="L21" s="39"/>
      <c r="M21" s="38"/>
      <c r="N21" s="38">
        <f t="shared" si="1"/>
        <v>453</v>
      </c>
      <c r="O21" s="39"/>
      <c r="P21" s="38"/>
      <c r="Q21" s="38">
        <v>453</v>
      </c>
      <c r="R21" s="39"/>
      <c r="S21" s="38"/>
      <c r="T21" s="38">
        <v>453</v>
      </c>
      <c r="U21" s="39"/>
      <c r="V21" s="38">
        <v>5195</v>
      </c>
      <c r="W21" s="38">
        <f t="shared" si="2"/>
        <v>5648</v>
      </c>
      <c r="X21" s="39"/>
      <c r="Y21" s="38"/>
      <c r="Z21" s="38">
        <v>5648</v>
      </c>
      <c r="AA21" s="39"/>
      <c r="AB21" s="38"/>
      <c r="AC21" s="38">
        <f t="shared" si="3"/>
        <v>5648</v>
      </c>
      <c r="AD21" s="39"/>
      <c r="AE21" s="38"/>
      <c r="AF21" s="38">
        <f t="shared" si="4"/>
        <v>5648</v>
      </c>
      <c r="AG21" s="39"/>
      <c r="AH21" s="38"/>
      <c r="AI21" s="38">
        <f t="shared" si="5"/>
        <v>5648</v>
      </c>
      <c r="AJ21" s="39"/>
      <c r="AK21" s="38"/>
      <c r="AL21" s="38">
        <f t="shared" si="6"/>
        <v>5648</v>
      </c>
      <c r="AM21" s="39"/>
      <c r="AN21" s="38"/>
      <c r="AO21" s="38">
        <f t="shared" si="7"/>
        <v>5648</v>
      </c>
      <c r="AP21" s="39"/>
      <c r="AQ21" s="38"/>
      <c r="AR21" s="38">
        <f t="shared" si="8"/>
        <v>5648</v>
      </c>
      <c r="AS21" s="39"/>
      <c r="AT21" s="38"/>
      <c r="AU21" s="38">
        <f t="shared" si="9"/>
        <v>5648</v>
      </c>
      <c r="AV21" s="39"/>
      <c r="AW21" s="38"/>
      <c r="AX21" s="38">
        <f t="shared" si="10"/>
        <v>5648</v>
      </c>
      <c r="AY21" s="39"/>
      <c r="AZ21" s="38"/>
      <c r="BA21" s="38">
        <f t="shared" si="11"/>
        <v>5648</v>
      </c>
      <c r="BB21" s="39"/>
      <c r="BC21" s="38"/>
      <c r="BD21" s="38">
        <f t="shared" si="12"/>
        <v>5648</v>
      </c>
      <c r="BE21" s="39"/>
      <c r="BF21" s="38"/>
      <c r="BG21" s="38">
        <f t="shared" si="13"/>
        <v>5648</v>
      </c>
      <c r="BH21" s="39"/>
      <c r="BI21" s="38"/>
      <c r="BJ21" s="38">
        <v>5648</v>
      </c>
      <c r="BK21" s="39"/>
      <c r="BL21" s="38"/>
      <c r="BM21" s="38">
        <v>5648</v>
      </c>
      <c r="BN21" s="39"/>
      <c r="BO21" s="38"/>
      <c r="BP21" s="38">
        <v>5648</v>
      </c>
      <c r="BQ21" s="39"/>
      <c r="BR21" s="38"/>
      <c r="BS21" s="38">
        <v>5648</v>
      </c>
      <c r="BT21" s="39"/>
      <c r="BU21" s="38"/>
      <c r="BV21" s="38">
        <f t="shared" si="14"/>
        <v>5648</v>
      </c>
      <c r="BW21" s="39"/>
      <c r="BX21" s="38">
        <f t="shared" si="15"/>
        <v>5648</v>
      </c>
      <c r="BY21" s="39"/>
      <c r="BZ21" s="38">
        <f t="shared" si="16"/>
        <v>0</v>
      </c>
    </row>
    <row r="22" spans="1:78" s="30" customFormat="1" ht="12.75" hidden="1" customHeight="1">
      <c r="A22" s="40" t="s">
        <v>79</v>
      </c>
      <c r="B22" s="28"/>
      <c r="C22" s="28"/>
      <c r="D22" s="29"/>
      <c r="E22" s="35"/>
      <c r="F22" s="36"/>
      <c r="G22" s="36"/>
      <c r="H22" s="38">
        <v>109049</v>
      </c>
      <c r="I22" s="39"/>
      <c r="J22" s="38">
        <v>8854</v>
      </c>
      <c r="K22" s="38">
        <f t="shared" si="0"/>
        <v>8854</v>
      </c>
      <c r="L22" s="39"/>
      <c r="M22" s="38"/>
      <c r="N22" s="38">
        <f t="shared" si="1"/>
        <v>8854</v>
      </c>
      <c r="O22" s="39"/>
      <c r="P22" s="38"/>
      <c r="Q22" s="38">
        <v>8854</v>
      </c>
      <c r="R22" s="39"/>
      <c r="S22" s="38"/>
      <c r="T22" s="38">
        <v>8854</v>
      </c>
      <c r="U22" s="39"/>
      <c r="V22" s="38">
        <v>100196</v>
      </c>
      <c r="W22" s="38">
        <f t="shared" si="2"/>
        <v>109050</v>
      </c>
      <c r="X22" s="39"/>
      <c r="Y22" s="38"/>
      <c r="Z22" s="38">
        <v>109050</v>
      </c>
      <c r="AA22" s="39"/>
      <c r="AB22" s="38"/>
      <c r="AC22" s="38">
        <f t="shared" si="3"/>
        <v>109050</v>
      </c>
      <c r="AD22" s="39"/>
      <c r="AE22" s="38"/>
      <c r="AF22" s="38">
        <f t="shared" si="4"/>
        <v>109050</v>
      </c>
      <c r="AG22" s="39"/>
      <c r="AH22" s="38"/>
      <c r="AI22" s="38">
        <f t="shared" si="5"/>
        <v>109050</v>
      </c>
      <c r="AJ22" s="39"/>
      <c r="AK22" s="38"/>
      <c r="AL22" s="38">
        <f t="shared" si="6"/>
        <v>109050</v>
      </c>
      <c r="AM22" s="39"/>
      <c r="AN22" s="38"/>
      <c r="AO22" s="38">
        <f t="shared" si="7"/>
        <v>109050</v>
      </c>
      <c r="AP22" s="39"/>
      <c r="AQ22" s="38"/>
      <c r="AR22" s="38">
        <f t="shared" si="8"/>
        <v>109050</v>
      </c>
      <c r="AS22" s="39"/>
      <c r="AT22" s="38"/>
      <c r="AU22" s="38">
        <f t="shared" si="9"/>
        <v>109050</v>
      </c>
      <c r="AV22" s="39"/>
      <c r="AW22" s="38"/>
      <c r="AX22" s="38">
        <f t="shared" si="10"/>
        <v>109050</v>
      </c>
      <c r="AY22" s="39"/>
      <c r="AZ22" s="38"/>
      <c r="BA22" s="38">
        <f t="shared" si="11"/>
        <v>109050</v>
      </c>
      <c r="BB22" s="39"/>
      <c r="BC22" s="38"/>
      <c r="BD22" s="38">
        <f t="shared" si="12"/>
        <v>109050</v>
      </c>
      <c r="BE22" s="39"/>
      <c r="BF22" s="38"/>
      <c r="BG22" s="38">
        <f t="shared" si="13"/>
        <v>109050</v>
      </c>
      <c r="BH22" s="39"/>
      <c r="BI22" s="38"/>
      <c r="BJ22" s="38">
        <v>109050</v>
      </c>
      <c r="BK22" s="39"/>
      <c r="BL22" s="38"/>
      <c r="BM22" s="38">
        <v>109050</v>
      </c>
      <c r="BN22" s="39"/>
      <c r="BO22" s="38"/>
      <c r="BP22" s="38">
        <v>109050</v>
      </c>
      <c r="BQ22" s="39"/>
      <c r="BR22" s="38"/>
      <c r="BS22" s="38">
        <v>109050</v>
      </c>
      <c r="BT22" s="39"/>
      <c r="BU22" s="38"/>
      <c r="BV22" s="38">
        <f t="shared" si="14"/>
        <v>109050</v>
      </c>
      <c r="BW22" s="39"/>
      <c r="BX22" s="38">
        <f t="shared" si="15"/>
        <v>109050</v>
      </c>
      <c r="BY22" s="39"/>
      <c r="BZ22" s="38">
        <f t="shared" si="16"/>
        <v>-1</v>
      </c>
    </row>
    <row r="23" spans="1:78" s="30" customFormat="1" ht="12.75" hidden="1" customHeight="1">
      <c r="A23" s="40" t="s">
        <v>80</v>
      </c>
      <c r="B23" s="28"/>
      <c r="C23" s="28"/>
      <c r="D23" s="29"/>
      <c r="E23" s="35"/>
      <c r="F23" s="36"/>
      <c r="G23" s="36"/>
      <c r="H23" s="42">
        <v>109049</v>
      </c>
      <c r="I23" s="39"/>
      <c r="J23" s="42">
        <v>8854</v>
      </c>
      <c r="K23" s="42">
        <f t="shared" si="0"/>
        <v>8854</v>
      </c>
      <c r="L23" s="39"/>
      <c r="M23" s="42"/>
      <c r="N23" s="42">
        <f t="shared" si="1"/>
        <v>8854</v>
      </c>
      <c r="O23" s="39"/>
      <c r="P23" s="42"/>
      <c r="Q23" s="42">
        <v>8854</v>
      </c>
      <c r="R23" s="39"/>
      <c r="S23" s="42"/>
      <c r="T23" s="42">
        <v>8854</v>
      </c>
      <c r="U23" s="39"/>
      <c r="V23" s="42">
        <v>100196</v>
      </c>
      <c r="W23" s="42">
        <f t="shared" si="2"/>
        <v>109050</v>
      </c>
      <c r="X23" s="39"/>
      <c r="Y23" s="42"/>
      <c r="Z23" s="42">
        <v>109050</v>
      </c>
      <c r="AA23" s="39"/>
      <c r="AB23" s="42"/>
      <c r="AC23" s="42">
        <f t="shared" si="3"/>
        <v>109050</v>
      </c>
      <c r="AD23" s="39"/>
      <c r="AE23" s="42"/>
      <c r="AF23" s="42">
        <f t="shared" si="4"/>
        <v>109050</v>
      </c>
      <c r="AG23" s="39"/>
      <c r="AH23" s="42"/>
      <c r="AI23" s="42">
        <f t="shared" si="5"/>
        <v>109050</v>
      </c>
      <c r="AJ23" s="39"/>
      <c r="AK23" s="42"/>
      <c r="AL23" s="42">
        <f t="shared" si="6"/>
        <v>109050</v>
      </c>
      <c r="AM23" s="39"/>
      <c r="AN23" s="42"/>
      <c r="AO23" s="42">
        <f t="shared" si="7"/>
        <v>109050</v>
      </c>
      <c r="AP23" s="39"/>
      <c r="AQ23" s="42"/>
      <c r="AR23" s="42">
        <f t="shared" si="8"/>
        <v>109050</v>
      </c>
      <c r="AS23" s="39"/>
      <c r="AT23" s="42"/>
      <c r="AU23" s="42">
        <f t="shared" si="9"/>
        <v>109050</v>
      </c>
      <c r="AV23" s="39"/>
      <c r="AW23" s="42"/>
      <c r="AX23" s="42">
        <f t="shared" si="10"/>
        <v>109050</v>
      </c>
      <c r="AY23" s="39"/>
      <c r="AZ23" s="42"/>
      <c r="BA23" s="42">
        <f t="shared" si="11"/>
        <v>109050</v>
      </c>
      <c r="BB23" s="39"/>
      <c r="BC23" s="42"/>
      <c r="BD23" s="42">
        <f t="shared" si="12"/>
        <v>109050</v>
      </c>
      <c r="BE23" s="39"/>
      <c r="BF23" s="42"/>
      <c r="BG23" s="42">
        <f t="shared" si="13"/>
        <v>109050</v>
      </c>
      <c r="BH23" s="39"/>
      <c r="BI23" s="42"/>
      <c r="BJ23" s="42">
        <v>109050</v>
      </c>
      <c r="BK23" s="39"/>
      <c r="BL23" s="42"/>
      <c r="BM23" s="42">
        <v>109050</v>
      </c>
      <c r="BN23" s="39"/>
      <c r="BO23" s="42"/>
      <c r="BP23" s="42">
        <v>109050</v>
      </c>
      <c r="BQ23" s="39"/>
      <c r="BR23" s="42"/>
      <c r="BS23" s="42">
        <v>109050</v>
      </c>
      <c r="BT23" s="39"/>
      <c r="BU23" s="42"/>
      <c r="BV23" s="42">
        <f t="shared" si="14"/>
        <v>109050</v>
      </c>
      <c r="BW23" s="39"/>
      <c r="BX23" s="42">
        <f t="shared" si="15"/>
        <v>109050</v>
      </c>
      <c r="BY23" s="39"/>
      <c r="BZ23" s="42">
        <f t="shared" si="16"/>
        <v>-1</v>
      </c>
    </row>
    <row r="24" spans="1:78" s="30" customFormat="1" ht="22.5" customHeight="1">
      <c r="A24" s="27" t="s">
        <v>81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9"/>
    </row>
    <row r="25" spans="1:78" s="30" customFormat="1" ht="19.149999999999999" customHeight="1">
      <c r="A25" s="31" t="s">
        <v>52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9"/>
    </row>
    <row r="26" spans="1:78" s="30" customFormat="1" ht="38.25">
      <c r="A26" s="32">
        <v>10</v>
      </c>
      <c r="B26" s="32">
        <v>10</v>
      </c>
      <c r="C26" s="33" t="s">
        <v>82</v>
      </c>
      <c r="D26" s="34" t="s">
        <v>83</v>
      </c>
      <c r="E26" s="35" t="s">
        <v>84</v>
      </c>
      <c r="F26" s="36">
        <v>7583.55</v>
      </c>
      <c r="G26" s="37">
        <v>0.223</v>
      </c>
      <c r="H26" s="38">
        <v>1691</v>
      </c>
      <c r="I26" s="39"/>
      <c r="J26" s="39"/>
      <c r="K26" s="39">
        <f t="shared" si="0"/>
        <v>0</v>
      </c>
      <c r="L26" s="39"/>
      <c r="M26" s="39"/>
      <c r="N26" s="39">
        <f t="shared" si="1"/>
        <v>0</v>
      </c>
      <c r="O26" s="39"/>
      <c r="P26" s="39"/>
      <c r="Q26" s="39"/>
      <c r="R26" s="39"/>
      <c r="S26" s="39"/>
      <c r="T26" s="39"/>
      <c r="U26" s="38">
        <v>0.223</v>
      </c>
      <c r="V26" s="38">
        <v>1688</v>
      </c>
      <c r="W26" s="38">
        <f t="shared" si="2"/>
        <v>1688</v>
      </c>
      <c r="X26" s="39"/>
      <c r="Y26" s="39"/>
      <c r="Z26" s="39"/>
      <c r="AA26" s="39"/>
      <c r="AB26" s="39"/>
      <c r="AC26" s="39">
        <f t="shared" si="3"/>
        <v>1688</v>
      </c>
      <c r="AD26" s="39"/>
      <c r="AE26" s="39"/>
      <c r="AF26" s="39">
        <f t="shared" si="4"/>
        <v>1688</v>
      </c>
      <c r="AG26" s="39"/>
      <c r="AH26" s="39"/>
      <c r="AI26" s="39">
        <f t="shared" si="5"/>
        <v>1688</v>
      </c>
      <c r="AJ26" s="39"/>
      <c r="AK26" s="39"/>
      <c r="AL26" s="39">
        <f t="shared" si="6"/>
        <v>1688</v>
      </c>
      <c r="AM26" s="39"/>
      <c r="AN26" s="39"/>
      <c r="AO26" s="39">
        <f t="shared" si="7"/>
        <v>1688</v>
      </c>
      <c r="AP26" s="39"/>
      <c r="AQ26" s="39"/>
      <c r="AR26" s="39">
        <f t="shared" si="8"/>
        <v>1688</v>
      </c>
      <c r="AS26" s="39"/>
      <c r="AT26" s="39"/>
      <c r="AU26" s="39">
        <f t="shared" si="9"/>
        <v>1688</v>
      </c>
      <c r="AV26" s="39"/>
      <c r="AW26" s="39"/>
      <c r="AX26" s="39">
        <f t="shared" si="10"/>
        <v>1688</v>
      </c>
      <c r="AY26" s="39"/>
      <c r="AZ26" s="39"/>
      <c r="BA26" s="39">
        <f t="shared" si="11"/>
        <v>1688</v>
      </c>
      <c r="BB26" s="39"/>
      <c r="BC26" s="39"/>
      <c r="BD26" s="39">
        <f t="shared" si="12"/>
        <v>1688</v>
      </c>
      <c r="BE26" s="39"/>
      <c r="BF26" s="39"/>
      <c r="BG26" s="39">
        <f t="shared" si="13"/>
        <v>1688</v>
      </c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>
        <f t="shared" si="14"/>
        <v>1688</v>
      </c>
      <c r="BW26" s="38">
        <v>0.223</v>
      </c>
      <c r="BX26" s="38">
        <f t="shared" si="15"/>
        <v>1688</v>
      </c>
      <c r="BY26" s="39"/>
      <c r="BZ26" s="39">
        <f t="shared" si="16"/>
        <v>3</v>
      </c>
    </row>
    <row r="27" spans="1:78" s="30" customFormat="1" ht="38.25">
      <c r="A27" s="32">
        <v>11</v>
      </c>
      <c r="B27" s="32">
        <v>11</v>
      </c>
      <c r="C27" s="33" t="s">
        <v>82</v>
      </c>
      <c r="D27" s="34" t="s">
        <v>83</v>
      </c>
      <c r="E27" s="35" t="s">
        <v>84</v>
      </c>
      <c r="F27" s="36">
        <v>7583.55</v>
      </c>
      <c r="G27" s="37">
        <v>1.5109999999999999</v>
      </c>
      <c r="H27" s="38">
        <v>11459</v>
      </c>
      <c r="I27" s="39"/>
      <c r="J27" s="39"/>
      <c r="K27" s="39">
        <f t="shared" si="0"/>
        <v>0</v>
      </c>
      <c r="L27" s="39"/>
      <c r="M27" s="39"/>
      <c r="N27" s="39">
        <f t="shared" si="1"/>
        <v>0</v>
      </c>
      <c r="O27" s="39"/>
      <c r="P27" s="39"/>
      <c r="Q27" s="39"/>
      <c r="R27" s="39"/>
      <c r="S27" s="39"/>
      <c r="T27" s="39"/>
      <c r="U27" s="38">
        <v>1.5109999999999999</v>
      </c>
      <c r="V27" s="38">
        <v>11456</v>
      </c>
      <c r="W27" s="38">
        <f t="shared" si="2"/>
        <v>11456</v>
      </c>
      <c r="X27" s="39"/>
      <c r="Y27" s="39"/>
      <c r="Z27" s="39"/>
      <c r="AA27" s="39"/>
      <c r="AB27" s="39"/>
      <c r="AC27" s="39">
        <f t="shared" si="3"/>
        <v>11456</v>
      </c>
      <c r="AD27" s="39"/>
      <c r="AE27" s="39"/>
      <c r="AF27" s="39">
        <f t="shared" si="4"/>
        <v>11456</v>
      </c>
      <c r="AG27" s="39"/>
      <c r="AH27" s="39"/>
      <c r="AI27" s="39">
        <f t="shared" si="5"/>
        <v>11456</v>
      </c>
      <c r="AJ27" s="39"/>
      <c r="AK27" s="39"/>
      <c r="AL27" s="39">
        <f t="shared" si="6"/>
        <v>11456</v>
      </c>
      <c r="AM27" s="39"/>
      <c r="AN27" s="39"/>
      <c r="AO27" s="39">
        <f t="shared" si="7"/>
        <v>11456</v>
      </c>
      <c r="AP27" s="39"/>
      <c r="AQ27" s="39"/>
      <c r="AR27" s="39">
        <f t="shared" si="8"/>
        <v>11456</v>
      </c>
      <c r="AS27" s="39"/>
      <c r="AT27" s="39"/>
      <c r="AU27" s="39">
        <f t="shared" si="9"/>
        <v>11456</v>
      </c>
      <c r="AV27" s="39"/>
      <c r="AW27" s="39"/>
      <c r="AX27" s="39">
        <f t="shared" si="10"/>
        <v>11456</v>
      </c>
      <c r="AY27" s="39"/>
      <c r="AZ27" s="39"/>
      <c r="BA27" s="39">
        <f t="shared" si="11"/>
        <v>11456</v>
      </c>
      <c r="BB27" s="39"/>
      <c r="BC27" s="39"/>
      <c r="BD27" s="39">
        <f t="shared" si="12"/>
        <v>11456</v>
      </c>
      <c r="BE27" s="39"/>
      <c r="BF27" s="39"/>
      <c r="BG27" s="39">
        <f t="shared" si="13"/>
        <v>11456</v>
      </c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>
        <f t="shared" si="14"/>
        <v>11456</v>
      </c>
      <c r="BW27" s="38">
        <v>1.5109999999999999</v>
      </c>
      <c r="BX27" s="38">
        <f t="shared" si="15"/>
        <v>11456</v>
      </c>
      <c r="BY27" s="39"/>
      <c r="BZ27" s="39">
        <f t="shared" si="16"/>
        <v>3</v>
      </c>
    </row>
    <row r="28" spans="1:78" s="30" customFormat="1" ht="38.25">
      <c r="A28" s="32">
        <v>12</v>
      </c>
      <c r="B28" s="32">
        <v>12</v>
      </c>
      <c r="C28" s="33" t="s">
        <v>85</v>
      </c>
      <c r="D28" s="34" t="s">
        <v>86</v>
      </c>
      <c r="E28" s="35" t="s">
        <v>84</v>
      </c>
      <c r="F28" s="36">
        <v>7229.82</v>
      </c>
      <c r="G28" s="37">
        <v>0.26400000000000001</v>
      </c>
      <c r="H28" s="38">
        <v>1909</v>
      </c>
      <c r="I28" s="39"/>
      <c r="J28" s="39"/>
      <c r="K28" s="39">
        <f t="shared" si="0"/>
        <v>0</v>
      </c>
      <c r="L28" s="39"/>
      <c r="M28" s="39"/>
      <c r="N28" s="39">
        <f t="shared" si="1"/>
        <v>0</v>
      </c>
      <c r="O28" s="39"/>
      <c r="P28" s="39"/>
      <c r="Q28" s="39"/>
      <c r="R28" s="39"/>
      <c r="S28" s="39"/>
      <c r="T28" s="39"/>
      <c r="U28" s="38">
        <v>0.26400000000000001</v>
      </c>
      <c r="V28" s="38">
        <v>1912</v>
      </c>
      <c r="W28" s="38">
        <f t="shared" si="2"/>
        <v>1912</v>
      </c>
      <c r="X28" s="39"/>
      <c r="Y28" s="39"/>
      <c r="Z28" s="39"/>
      <c r="AA28" s="39"/>
      <c r="AB28" s="39"/>
      <c r="AC28" s="39">
        <f t="shared" si="3"/>
        <v>1912</v>
      </c>
      <c r="AD28" s="39"/>
      <c r="AE28" s="39"/>
      <c r="AF28" s="39">
        <f t="shared" si="4"/>
        <v>1912</v>
      </c>
      <c r="AG28" s="39"/>
      <c r="AH28" s="39"/>
      <c r="AI28" s="39">
        <f t="shared" si="5"/>
        <v>1912</v>
      </c>
      <c r="AJ28" s="39"/>
      <c r="AK28" s="39"/>
      <c r="AL28" s="39">
        <f t="shared" si="6"/>
        <v>1912</v>
      </c>
      <c r="AM28" s="39"/>
      <c r="AN28" s="39"/>
      <c r="AO28" s="39">
        <f t="shared" si="7"/>
        <v>1912</v>
      </c>
      <c r="AP28" s="39"/>
      <c r="AQ28" s="39"/>
      <c r="AR28" s="39">
        <f t="shared" si="8"/>
        <v>1912</v>
      </c>
      <c r="AS28" s="39"/>
      <c r="AT28" s="39"/>
      <c r="AU28" s="39">
        <f t="shared" si="9"/>
        <v>1912</v>
      </c>
      <c r="AV28" s="39"/>
      <c r="AW28" s="39"/>
      <c r="AX28" s="39">
        <f t="shared" si="10"/>
        <v>1912</v>
      </c>
      <c r="AY28" s="39"/>
      <c r="AZ28" s="39"/>
      <c r="BA28" s="39">
        <f t="shared" si="11"/>
        <v>1912</v>
      </c>
      <c r="BB28" s="39"/>
      <c r="BC28" s="39"/>
      <c r="BD28" s="39">
        <f t="shared" si="12"/>
        <v>1912</v>
      </c>
      <c r="BE28" s="39"/>
      <c r="BF28" s="39"/>
      <c r="BG28" s="39">
        <f t="shared" si="13"/>
        <v>1912</v>
      </c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>
        <f t="shared" si="14"/>
        <v>1912</v>
      </c>
      <c r="BW28" s="38">
        <v>0.26400000000000001</v>
      </c>
      <c r="BX28" s="38">
        <f t="shared" si="15"/>
        <v>1912</v>
      </c>
      <c r="BY28" s="39"/>
      <c r="BZ28" s="39">
        <f t="shared" si="16"/>
        <v>-3</v>
      </c>
    </row>
    <row r="29" spans="1:78" s="30" customFormat="1" ht="12.75" hidden="1" customHeight="1">
      <c r="A29" s="40" t="s">
        <v>73</v>
      </c>
      <c r="B29" s="28"/>
      <c r="C29" s="28"/>
      <c r="D29" s="29"/>
      <c r="E29" s="35"/>
      <c r="F29" s="36"/>
      <c r="G29" s="36"/>
      <c r="H29" s="38">
        <v>15059</v>
      </c>
      <c r="I29" s="39"/>
      <c r="J29" s="38"/>
      <c r="K29" s="38">
        <f t="shared" si="0"/>
        <v>0</v>
      </c>
      <c r="L29" s="39"/>
      <c r="M29" s="38"/>
      <c r="N29" s="38">
        <f t="shared" si="1"/>
        <v>0</v>
      </c>
      <c r="O29" s="39"/>
      <c r="P29" s="38"/>
      <c r="Q29" s="38"/>
      <c r="R29" s="39"/>
      <c r="S29" s="38"/>
      <c r="T29" s="38"/>
      <c r="U29" s="39"/>
      <c r="V29" s="38">
        <v>15059</v>
      </c>
      <c r="W29" s="38">
        <f t="shared" si="2"/>
        <v>15059</v>
      </c>
      <c r="X29" s="39"/>
      <c r="Y29" s="38"/>
      <c r="Z29" s="38">
        <v>15059</v>
      </c>
      <c r="AA29" s="39"/>
      <c r="AB29" s="38"/>
      <c r="AC29" s="38">
        <f t="shared" si="3"/>
        <v>15059</v>
      </c>
      <c r="AD29" s="39"/>
      <c r="AE29" s="38"/>
      <c r="AF29" s="38">
        <f t="shared" si="4"/>
        <v>15059</v>
      </c>
      <c r="AG29" s="39"/>
      <c r="AH29" s="38"/>
      <c r="AI29" s="38">
        <f t="shared" si="5"/>
        <v>15059</v>
      </c>
      <c r="AJ29" s="39"/>
      <c r="AK29" s="38"/>
      <c r="AL29" s="38">
        <f t="shared" si="6"/>
        <v>15059</v>
      </c>
      <c r="AM29" s="39"/>
      <c r="AN29" s="38"/>
      <c r="AO29" s="38">
        <f t="shared" si="7"/>
        <v>15059</v>
      </c>
      <c r="AP29" s="39"/>
      <c r="AQ29" s="38"/>
      <c r="AR29" s="38">
        <f t="shared" si="8"/>
        <v>15059</v>
      </c>
      <c r="AS29" s="39"/>
      <c r="AT29" s="38"/>
      <c r="AU29" s="38">
        <f t="shared" si="9"/>
        <v>15059</v>
      </c>
      <c r="AV29" s="39"/>
      <c r="AW29" s="38"/>
      <c r="AX29" s="38">
        <f t="shared" si="10"/>
        <v>15059</v>
      </c>
      <c r="AY29" s="39"/>
      <c r="AZ29" s="38"/>
      <c r="BA29" s="38">
        <f t="shared" si="11"/>
        <v>15059</v>
      </c>
      <c r="BB29" s="39"/>
      <c r="BC29" s="38"/>
      <c r="BD29" s="38">
        <f t="shared" si="12"/>
        <v>15059</v>
      </c>
      <c r="BE29" s="39"/>
      <c r="BF29" s="38"/>
      <c r="BG29" s="38">
        <f t="shared" si="13"/>
        <v>15059</v>
      </c>
      <c r="BH29" s="39"/>
      <c r="BI29" s="38"/>
      <c r="BJ29" s="38">
        <v>15059</v>
      </c>
      <c r="BK29" s="39"/>
      <c r="BL29" s="38"/>
      <c r="BM29" s="38">
        <v>15059</v>
      </c>
      <c r="BN29" s="39"/>
      <c r="BO29" s="38"/>
      <c r="BP29" s="38">
        <v>15059</v>
      </c>
      <c r="BQ29" s="39"/>
      <c r="BR29" s="38"/>
      <c r="BS29" s="38">
        <v>15059</v>
      </c>
      <c r="BT29" s="39"/>
      <c r="BU29" s="38"/>
      <c r="BV29" s="38">
        <f t="shared" si="14"/>
        <v>15059</v>
      </c>
      <c r="BW29" s="39"/>
      <c r="BX29" s="38">
        <f t="shared" si="15"/>
        <v>15059</v>
      </c>
      <c r="BY29" s="39"/>
      <c r="BZ29" s="38">
        <f t="shared" si="16"/>
        <v>0</v>
      </c>
    </row>
    <row r="30" spans="1:78" s="30" customFormat="1" ht="12.75" hidden="1" customHeight="1" outlineLevel="1">
      <c r="A30" s="41" t="s">
        <v>74</v>
      </c>
      <c r="B30" s="28"/>
      <c r="C30" s="28"/>
      <c r="D30" s="29"/>
      <c r="E30" s="35"/>
      <c r="F30" s="36"/>
      <c r="G30" s="36"/>
      <c r="H30" s="38">
        <v>14014</v>
      </c>
      <c r="I30" s="39"/>
      <c r="J30" s="38"/>
      <c r="K30" s="38">
        <f t="shared" si="0"/>
        <v>0</v>
      </c>
      <c r="L30" s="39"/>
      <c r="M30" s="38"/>
      <c r="N30" s="38">
        <f t="shared" si="1"/>
        <v>0</v>
      </c>
      <c r="O30" s="39"/>
      <c r="P30" s="38"/>
      <c r="Q30" s="38"/>
      <c r="R30" s="39"/>
      <c r="S30" s="38"/>
      <c r="T30" s="38"/>
      <c r="U30" s="39"/>
      <c r="V30" s="38">
        <v>14014</v>
      </c>
      <c r="W30" s="38">
        <f t="shared" si="2"/>
        <v>14014</v>
      </c>
      <c r="X30" s="39"/>
      <c r="Y30" s="38"/>
      <c r="Z30" s="38">
        <v>14014</v>
      </c>
      <c r="AA30" s="39"/>
      <c r="AB30" s="38"/>
      <c r="AC30" s="38">
        <f t="shared" si="3"/>
        <v>14014</v>
      </c>
      <c r="AD30" s="39"/>
      <c r="AE30" s="38"/>
      <c r="AF30" s="38">
        <f t="shared" si="4"/>
        <v>14014</v>
      </c>
      <c r="AG30" s="39"/>
      <c r="AH30" s="38"/>
      <c r="AI30" s="38">
        <f t="shared" si="5"/>
        <v>14014</v>
      </c>
      <c r="AJ30" s="39"/>
      <c r="AK30" s="38"/>
      <c r="AL30" s="38">
        <f t="shared" si="6"/>
        <v>14014</v>
      </c>
      <c r="AM30" s="39"/>
      <c r="AN30" s="38"/>
      <c r="AO30" s="38">
        <f t="shared" si="7"/>
        <v>14014</v>
      </c>
      <c r="AP30" s="39"/>
      <c r="AQ30" s="38"/>
      <c r="AR30" s="38">
        <f t="shared" si="8"/>
        <v>14014</v>
      </c>
      <c r="AS30" s="39"/>
      <c r="AT30" s="38"/>
      <c r="AU30" s="38">
        <f t="shared" si="9"/>
        <v>14014</v>
      </c>
      <c r="AV30" s="39"/>
      <c r="AW30" s="38"/>
      <c r="AX30" s="38">
        <f t="shared" si="10"/>
        <v>14014</v>
      </c>
      <c r="AY30" s="39"/>
      <c r="AZ30" s="38"/>
      <c r="BA30" s="38">
        <f t="shared" si="11"/>
        <v>14014</v>
      </c>
      <c r="BB30" s="39"/>
      <c r="BC30" s="38"/>
      <c r="BD30" s="38">
        <f t="shared" si="12"/>
        <v>14014</v>
      </c>
      <c r="BE30" s="39"/>
      <c r="BF30" s="38"/>
      <c r="BG30" s="38">
        <f t="shared" si="13"/>
        <v>14014</v>
      </c>
      <c r="BH30" s="39"/>
      <c r="BI30" s="38"/>
      <c r="BJ30" s="38">
        <v>14014</v>
      </c>
      <c r="BK30" s="39"/>
      <c r="BL30" s="38"/>
      <c r="BM30" s="38">
        <v>14014</v>
      </c>
      <c r="BN30" s="39"/>
      <c r="BO30" s="38"/>
      <c r="BP30" s="38">
        <v>14014</v>
      </c>
      <c r="BQ30" s="39"/>
      <c r="BR30" s="38"/>
      <c r="BS30" s="38">
        <v>14014</v>
      </c>
      <c r="BT30" s="39"/>
      <c r="BU30" s="38"/>
      <c r="BV30" s="38">
        <f t="shared" si="14"/>
        <v>14014</v>
      </c>
      <c r="BW30" s="39"/>
      <c r="BX30" s="38">
        <f t="shared" si="15"/>
        <v>14014</v>
      </c>
      <c r="BY30" s="39"/>
      <c r="BZ30" s="38">
        <f t="shared" si="16"/>
        <v>0</v>
      </c>
    </row>
    <row r="31" spans="1:78" s="30" customFormat="1" ht="12.75" hidden="1" customHeight="1" outlineLevel="1">
      <c r="A31" s="41" t="s">
        <v>75</v>
      </c>
      <c r="B31" s="28"/>
      <c r="C31" s="28"/>
      <c r="D31" s="29"/>
      <c r="E31" s="35"/>
      <c r="F31" s="36"/>
      <c r="G31" s="36"/>
      <c r="H31" s="38">
        <v>60</v>
      </c>
      <c r="I31" s="39"/>
      <c r="J31" s="38"/>
      <c r="K31" s="38">
        <f t="shared" si="0"/>
        <v>0</v>
      </c>
      <c r="L31" s="39"/>
      <c r="M31" s="38"/>
      <c r="N31" s="38">
        <f t="shared" si="1"/>
        <v>0</v>
      </c>
      <c r="O31" s="39"/>
      <c r="P31" s="38"/>
      <c r="Q31" s="38"/>
      <c r="R31" s="39"/>
      <c r="S31" s="38"/>
      <c r="T31" s="38"/>
      <c r="U31" s="39"/>
      <c r="V31" s="38">
        <v>60</v>
      </c>
      <c r="W31" s="38">
        <f t="shared" si="2"/>
        <v>60</v>
      </c>
      <c r="X31" s="39"/>
      <c r="Y31" s="38"/>
      <c r="Z31" s="38">
        <v>60</v>
      </c>
      <c r="AA31" s="39"/>
      <c r="AB31" s="38"/>
      <c r="AC31" s="38">
        <f t="shared" si="3"/>
        <v>60</v>
      </c>
      <c r="AD31" s="39"/>
      <c r="AE31" s="38"/>
      <c r="AF31" s="38">
        <f t="shared" si="4"/>
        <v>60</v>
      </c>
      <c r="AG31" s="39"/>
      <c r="AH31" s="38"/>
      <c r="AI31" s="38">
        <f t="shared" si="5"/>
        <v>60</v>
      </c>
      <c r="AJ31" s="39"/>
      <c r="AK31" s="38"/>
      <c r="AL31" s="38">
        <f t="shared" si="6"/>
        <v>60</v>
      </c>
      <c r="AM31" s="39"/>
      <c r="AN31" s="38"/>
      <c r="AO31" s="38">
        <f t="shared" si="7"/>
        <v>60</v>
      </c>
      <c r="AP31" s="39"/>
      <c r="AQ31" s="38"/>
      <c r="AR31" s="38">
        <f t="shared" si="8"/>
        <v>60</v>
      </c>
      <c r="AS31" s="39"/>
      <c r="AT31" s="38"/>
      <c r="AU31" s="38">
        <f t="shared" si="9"/>
        <v>60</v>
      </c>
      <c r="AV31" s="39"/>
      <c r="AW31" s="38"/>
      <c r="AX31" s="38">
        <f t="shared" si="10"/>
        <v>60</v>
      </c>
      <c r="AY31" s="39"/>
      <c r="AZ31" s="38"/>
      <c r="BA31" s="38">
        <f t="shared" si="11"/>
        <v>60</v>
      </c>
      <c r="BB31" s="39"/>
      <c r="BC31" s="38"/>
      <c r="BD31" s="38">
        <f t="shared" si="12"/>
        <v>60</v>
      </c>
      <c r="BE31" s="39"/>
      <c r="BF31" s="38"/>
      <c r="BG31" s="38">
        <f t="shared" si="13"/>
        <v>60</v>
      </c>
      <c r="BH31" s="39"/>
      <c r="BI31" s="38"/>
      <c r="BJ31" s="38">
        <v>60</v>
      </c>
      <c r="BK31" s="39"/>
      <c r="BL31" s="38"/>
      <c r="BM31" s="38">
        <v>60</v>
      </c>
      <c r="BN31" s="39"/>
      <c r="BO31" s="38"/>
      <c r="BP31" s="38">
        <v>60</v>
      </c>
      <c r="BQ31" s="39"/>
      <c r="BR31" s="38"/>
      <c r="BS31" s="38">
        <v>60</v>
      </c>
      <c r="BT31" s="39"/>
      <c r="BU31" s="38"/>
      <c r="BV31" s="38">
        <f t="shared" si="14"/>
        <v>60</v>
      </c>
      <c r="BW31" s="39"/>
      <c r="BX31" s="38">
        <f t="shared" si="15"/>
        <v>60</v>
      </c>
      <c r="BY31" s="39"/>
      <c r="BZ31" s="38">
        <f t="shared" si="16"/>
        <v>0</v>
      </c>
    </row>
    <row r="32" spans="1:78" s="30" customFormat="1" ht="12.75" hidden="1" customHeight="1" outlineLevel="1">
      <c r="A32" s="41" t="s">
        <v>76</v>
      </c>
      <c r="B32" s="28"/>
      <c r="C32" s="28"/>
      <c r="D32" s="29"/>
      <c r="E32" s="35"/>
      <c r="F32" s="36"/>
      <c r="G32" s="36"/>
      <c r="H32" s="38">
        <v>993</v>
      </c>
      <c r="I32" s="39"/>
      <c r="J32" s="38"/>
      <c r="K32" s="38">
        <f t="shared" si="0"/>
        <v>0</v>
      </c>
      <c r="L32" s="39"/>
      <c r="M32" s="38"/>
      <c r="N32" s="38">
        <f t="shared" si="1"/>
        <v>0</v>
      </c>
      <c r="O32" s="39"/>
      <c r="P32" s="38"/>
      <c r="Q32" s="38"/>
      <c r="R32" s="39"/>
      <c r="S32" s="38"/>
      <c r="T32" s="38"/>
      <c r="U32" s="39"/>
      <c r="V32" s="38">
        <v>993</v>
      </c>
      <c r="W32" s="38">
        <f t="shared" si="2"/>
        <v>993</v>
      </c>
      <c r="X32" s="39"/>
      <c r="Y32" s="38"/>
      <c r="Z32" s="38">
        <v>993</v>
      </c>
      <c r="AA32" s="39"/>
      <c r="AB32" s="38"/>
      <c r="AC32" s="38">
        <f t="shared" si="3"/>
        <v>993</v>
      </c>
      <c r="AD32" s="39"/>
      <c r="AE32" s="38"/>
      <c r="AF32" s="38">
        <f t="shared" si="4"/>
        <v>993</v>
      </c>
      <c r="AG32" s="39"/>
      <c r="AH32" s="38"/>
      <c r="AI32" s="38">
        <f t="shared" si="5"/>
        <v>993</v>
      </c>
      <c r="AJ32" s="39"/>
      <c r="AK32" s="38"/>
      <c r="AL32" s="38">
        <f t="shared" si="6"/>
        <v>993</v>
      </c>
      <c r="AM32" s="39"/>
      <c r="AN32" s="38"/>
      <c r="AO32" s="38">
        <f t="shared" si="7"/>
        <v>993</v>
      </c>
      <c r="AP32" s="39"/>
      <c r="AQ32" s="38"/>
      <c r="AR32" s="38">
        <f t="shared" si="8"/>
        <v>993</v>
      </c>
      <c r="AS32" s="39"/>
      <c r="AT32" s="38"/>
      <c r="AU32" s="38">
        <f t="shared" si="9"/>
        <v>993</v>
      </c>
      <c r="AV32" s="39"/>
      <c r="AW32" s="38"/>
      <c r="AX32" s="38">
        <f t="shared" si="10"/>
        <v>993</v>
      </c>
      <c r="AY32" s="39"/>
      <c r="AZ32" s="38"/>
      <c r="BA32" s="38">
        <f t="shared" si="11"/>
        <v>993</v>
      </c>
      <c r="BB32" s="39"/>
      <c r="BC32" s="38"/>
      <c r="BD32" s="38">
        <f t="shared" si="12"/>
        <v>993</v>
      </c>
      <c r="BE32" s="39"/>
      <c r="BF32" s="38"/>
      <c r="BG32" s="38">
        <f t="shared" si="13"/>
        <v>993</v>
      </c>
      <c r="BH32" s="39"/>
      <c r="BI32" s="38"/>
      <c r="BJ32" s="38">
        <v>993</v>
      </c>
      <c r="BK32" s="39"/>
      <c r="BL32" s="38"/>
      <c r="BM32" s="38">
        <v>993</v>
      </c>
      <c r="BN32" s="39"/>
      <c r="BO32" s="38"/>
      <c r="BP32" s="38">
        <v>993</v>
      </c>
      <c r="BQ32" s="39"/>
      <c r="BR32" s="38"/>
      <c r="BS32" s="38">
        <v>993</v>
      </c>
      <c r="BT32" s="39"/>
      <c r="BU32" s="38"/>
      <c r="BV32" s="38">
        <f t="shared" si="14"/>
        <v>993</v>
      </c>
      <c r="BW32" s="39"/>
      <c r="BX32" s="38">
        <f t="shared" si="15"/>
        <v>993</v>
      </c>
      <c r="BY32" s="39"/>
      <c r="BZ32" s="38">
        <f t="shared" si="16"/>
        <v>0</v>
      </c>
    </row>
    <row r="33" spans="1:78" s="30" customFormat="1" ht="12.75" hidden="1" customHeight="1">
      <c r="A33" s="40" t="s">
        <v>77</v>
      </c>
      <c r="B33" s="28"/>
      <c r="C33" s="28"/>
      <c r="D33" s="29"/>
      <c r="E33" s="35"/>
      <c r="F33" s="36"/>
      <c r="G33" s="36"/>
      <c r="H33" s="38">
        <v>1043</v>
      </c>
      <c r="I33" s="39"/>
      <c r="J33" s="38"/>
      <c r="K33" s="38">
        <f t="shared" si="0"/>
        <v>0</v>
      </c>
      <c r="L33" s="39"/>
      <c r="M33" s="38"/>
      <c r="N33" s="38">
        <f t="shared" si="1"/>
        <v>0</v>
      </c>
      <c r="O33" s="39"/>
      <c r="P33" s="38"/>
      <c r="Q33" s="38"/>
      <c r="R33" s="39"/>
      <c r="S33" s="38"/>
      <c r="T33" s="38"/>
      <c r="U33" s="39"/>
      <c r="V33" s="38">
        <v>1043</v>
      </c>
      <c r="W33" s="38">
        <f t="shared" si="2"/>
        <v>1043</v>
      </c>
      <c r="X33" s="39"/>
      <c r="Y33" s="38"/>
      <c r="Z33" s="38">
        <v>1043</v>
      </c>
      <c r="AA33" s="39"/>
      <c r="AB33" s="38"/>
      <c r="AC33" s="38">
        <f t="shared" si="3"/>
        <v>1043</v>
      </c>
      <c r="AD33" s="39"/>
      <c r="AE33" s="38"/>
      <c r="AF33" s="38">
        <f t="shared" si="4"/>
        <v>1043</v>
      </c>
      <c r="AG33" s="39"/>
      <c r="AH33" s="38"/>
      <c r="AI33" s="38">
        <f t="shared" si="5"/>
        <v>1043</v>
      </c>
      <c r="AJ33" s="39"/>
      <c r="AK33" s="38"/>
      <c r="AL33" s="38">
        <f t="shared" si="6"/>
        <v>1043</v>
      </c>
      <c r="AM33" s="39"/>
      <c r="AN33" s="38"/>
      <c r="AO33" s="38">
        <f t="shared" si="7"/>
        <v>1043</v>
      </c>
      <c r="AP33" s="39"/>
      <c r="AQ33" s="38"/>
      <c r="AR33" s="38">
        <f t="shared" si="8"/>
        <v>1043</v>
      </c>
      <c r="AS33" s="39"/>
      <c r="AT33" s="38"/>
      <c r="AU33" s="38">
        <f t="shared" si="9"/>
        <v>1043</v>
      </c>
      <c r="AV33" s="39"/>
      <c r="AW33" s="38"/>
      <c r="AX33" s="38">
        <f t="shared" si="10"/>
        <v>1043</v>
      </c>
      <c r="AY33" s="39"/>
      <c r="AZ33" s="38"/>
      <c r="BA33" s="38">
        <f t="shared" si="11"/>
        <v>1043</v>
      </c>
      <c r="BB33" s="39"/>
      <c r="BC33" s="38"/>
      <c r="BD33" s="38">
        <f t="shared" si="12"/>
        <v>1043</v>
      </c>
      <c r="BE33" s="39"/>
      <c r="BF33" s="38"/>
      <c r="BG33" s="38">
        <f t="shared" si="13"/>
        <v>1043</v>
      </c>
      <c r="BH33" s="39"/>
      <c r="BI33" s="38"/>
      <c r="BJ33" s="38">
        <v>1043</v>
      </c>
      <c r="BK33" s="39"/>
      <c r="BL33" s="38"/>
      <c r="BM33" s="38">
        <v>1043</v>
      </c>
      <c r="BN33" s="39"/>
      <c r="BO33" s="38"/>
      <c r="BP33" s="38">
        <v>1043</v>
      </c>
      <c r="BQ33" s="39"/>
      <c r="BR33" s="38"/>
      <c r="BS33" s="38">
        <v>1043</v>
      </c>
      <c r="BT33" s="39"/>
      <c r="BU33" s="38"/>
      <c r="BV33" s="38">
        <f t="shared" si="14"/>
        <v>1043</v>
      </c>
      <c r="BW33" s="39"/>
      <c r="BX33" s="38">
        <f t="shared" si="15"/>
        <v>1043</v>
      </c>
      <c r="BY33" s="39"/>
      <c r="BZ33" s="38">
        <f t="shared" si="16"/>
        <v>0</v>
      </c>
    </row>
    <row r="34" spans="1:78" s="30" customFormat="1" ht="12.75" hidden="1" customHeight="1">
      <c r="A34" s="40" t="s">
        <v>78</v>
      </c>
      <c r="B34" s="28"/>
      <c r="C34" s="28"/>
      <c r="D34" s="29"/>
      <c r="E34" s="35"/>
      <c r="F34" s="36"/>
      <c r="G34" s="36"/>
      <c r="H34" s="38">
        <v>645</v>
      </c>
      <c r="I34" s="39"/>
      <c r="J34" s="38"/>
      <c r="K34" s="38">
        <f t="shared" si="0"/>
        <v>0</v>
      </c>
      <c r="L34" s="39"/>
      <c r="M34" s="38"/>
      <c r="N34" s="38">
        <f t="shared" si="1"/>
        <v>0</v>
      </c>
      <c r="O34" s="39"/>
      <c r="P34" s="38"/>
      <c r="Q34" s="38"/>
      <c r="R34" s="39"/>
      <c r="S34" s="38"/>
      <c r="T34" s="38"/>
      <c r="U34" s="39"/>
      <c r="V34" s="38">
        <v>645</v>
      </c>
      <c r="W34" s="38">
        <f t="shared" si="2"/>
        <v>645</v>
      </c>
      <c r="X34" s="39"/>
      <c r="Y34" s="38"/>
      <c r="Z34" s="38">
        <v>645</v>
      </c>
      <c r="AA34" s="39"/>
      <c r="AB34" s="38"/>
      <c r="AC34" s="38">
        <f t="shared" si="3"/>
        <v>645</v>
      </c>
      <c r="AD34" s="39"/>
      <c r="AE34" s="38"/>
      <c r="AF34" s="38">
        <f t="shared" si="4"/>
        <v>645</v>
      </c>
      <c r="AG34" s="39"/>
      <c r="AH34" s="38"/>
      <c r="AI34" s="38">
        <f t="shared" si="5"/>
        <v>645</v>
      </c>
      <c r="AJ34" s="39"/>
      <c r="AK34" s="38"/>
      <c r="AL34" s="38">
        <f t="shared" si="6"/>
        <v>645</v>
      </c>
      <c r="AM34" s="39"/>
      <c r="AN34" s="38"/>
      <c r="AO34" s="38">
        <f t="shared" si="7"/>
        <v>645</v>
      </c>
      <c r="AP34" s="39"/>
      <c r="AQ34" s="38"/>
      <c r="AR34" s="38">
        <f t="shared" si="8"/>
        <v>645</v>
      </c>
      <c r="AS34" s="39"/>
      <c r="AT34" s="38"/>
      <c r="AU34" s="38">
        <f t="shared" si="9"/>
        <v>645</v>
      </c>
      <c r="AV34" s="39"/>
      <c r="AW34" s="38"/>
      <c r="AX34" s="38">
        <f t="shared" si="10"/>
        <v>645</v>
      </c>
      <c r="AY34" s="39"/>
      <c r="AZ34" s="38"/>
      <c r="BA34" s="38">
        <f t="shared" si="11"/>
        <v>645</v>
      </c>
      <c r="BB34" s="39"/>
      <c r="BC34" s="38"/>
      <c r="BD34" s="38">
        <f t="shared" si="12"/>
        <v>645</v>
      </c>
      <c r="BE34" s="39"/>
      <c r="BF34" s="38"/>
      <c r="BG34" s="38">
        <f t="shared" si="13"/>
        <v>645</v>
      </c>
      <c r="BH34" s="39"/>
      <c r="BI34" s="38"/>
      <c r="BJ34" s="38">
        <v>645</v>
      </c>
      <c r="BK34" s="39"/>
      <c r="BL34" s="38"/>
      <c r="BM34" s="38">
        <v>645</v>
      </c>
      <c r="BN34" s="39"/>
      <c r="BO34" s="38"/>
      <c r="BP34" s="38">
        <v>645</v>
      </c>
      <c r="BQ34" s="39"/>
      <c r="BR34" s="38"/>
      <c r="BS34" s="38">
        <v>645</v>
      </c>
      <c r="BT34" s="39"/>
      <c r="BU34" s="38"/>
      <c r="BV34" s="38">
        <f t="shared" si="14"/>
        <v>645</v>
      </c>
      <c r="BW34" s="39"/>
      <c r="BX34" s="38">
        <f t="shared" si="15"/>
        <v>645</v>
      </c>
      <c r="BY34" s="39"/>
      <c r="BZ34" s="38">
        <f t="shared" si="16"/>
        <v>0</v>
      </c>
    </row>
    <row r="35" spans="1:78" s="30" customFormat="1" ht="12.75" hidden="1" customHeight="1">
      <c r="A35" s="40" t="s">
        <v>79</v>
      </c>
      <c r="B35" s="28"/>
      <c r="C35" s="28"/>
      <c r="D35" s="29"/>
      <c r="E35" s="35"/>
      <c r="F35" s="36"/>
      <c r="G35" s="36"/>
      <c r="H35" s="38">
        <v>16747</v>
      </c>
      <c r="I35" s="39"/>
      <c r="J35" s="38"/>
      <c r="K35" s="38">
        <f t="shared" si="0"/>
        <v>0</v>
      </c>
      <c r="L35" s="39"/>
      <c r="M35" s="38"/>
      <c r="N35" s="38">
        <f t="shared" si="1"/>
        <v>0</v>
      </c>
      <c r="O35" s="39"/>
      <c r="P35" s="38"/>
      <c r="Q35" s="38"/>
      <c r="R35" s="39"/>
      <c r="S35" s="38"/>
      <c r="T35" s="38"/>
      <c r="U35" s="39"/>
      <c r="V35" s="38">
        <v>16747</v>
      </c>
      <c r="W35" s="38">
        <f t="shared" si="2"/>
        <v>16747</v>
      </c>
      <c r="X35" s="39"/>
      <c r="Y35" s="38"/>
      <c r="Z35" s="38">
        <v>16747</v>
      </c>
      <c r="AA35" s="39"/>
      <c r="AB35" s="38"/>
      <c r="AC35" s="38">
        <f t="shared" si="3"/>
        <v>16747</v>
      </c>
      <c r="AD35" s="39"/>
      <c r="AE35" s="38"/>
      <c r="AF35" s="38">
        <f t="shared" si="4"/>
        <v>16747</v>
      </c>
      <c r="AG35" s="39"/>
      <c r="AH35" s="38"/>
      <c r="AI35" s="38">
        <f t="shared" si="5"/>
        <v>16747</v>
      </c>
      <c r="AJ35" s="39"/>
      <c r="AK35" s="38"/>
      <c r="AL35" s="38">
        <f t="shared" si="6"/>
        <v>16747</v>
      </c>
      <c r="AM35" s="39"/>
      <c r="AN35" s="38"/>
      <c r="AO35" s="38">
        <f t="shared" si="7"/>
        <v>16747</v>
      </c>
      <c r="AP35" s="39"/>
      <c r="AQ35" s="38"/>
      <c r="AR35" s="38">
        <f t="shared" si="8"/>
        <v>16747</v>
      </c>
      <c r="AS35" s="39"/>
      <c r="AT35" s="38"/>
      <c r="AU35" s="38">
        <f t="shared" si="9"/>
        <v>16747</v>
      </c>
      <c r="AV35" s="39"/>
      <c r="AW35" s="38"/>
      <c r="AX35" s="38">
        <f t="shared" si="10"/>
        <v>16747</v>
      </c>
      <c r="AY35" s="39"/>
      <c r="AZ35" s="38"/>
      <c r="BA35" s="38">
        <f t="shared" si="11"/>
        <v>16747</v>
      </c>
      <c r="BB35" s="39"/>
      <c r="BC35" s="38"/>
      <c r="BD35" s="38">
        <f t="shared" si="12"/>
        <v>16747</v>
      </c>
      <c r="BE35" s="39"/>
      <c r="BF35" s="38"/>
      <c r="BG35" s="38">
        <f t="shared" si="13"/>
        <v>16747</v>
      </c>
      <c r="BH35" s="39"/>
      <c r="BI35" s="38"/>
      <c r="BJ35" s="38">
        <v>16747</v>
      </c>
      <c r="BK35" s="39"/>
      <c r="BL35" s="38"/>
      <c r="BM35" s="38">
        <v>16747</v>
      </c>
      <c r="BN35" s="39"/>
      <c r="BO35" s="38"/>
      <c r="BP35" s="38">
        <v>16747</v>
      </c>
      <c r="BQ35" s="39"/>
      <c r="BR35" s="38"/>
      <c r="BS35" s="38">
        <v>16747</v>
      </c>
      <c r="BT35" s="39"/>
      <c r="BU35" s="38"/>
      <c r="BV35" s="38">
        <f t="shared" si="14"/>
        <v>16747</v>
      </c>
      <c r="BW35" s="39"/>
      <c r="BX35" s="38">
        <f t="shared" si="15"/>
        <v>16747</v>
      </c>
      <c r="BY35" s="39"/>
      <c r="BZ35" s="38">
        <f t="shared" si="16"/>
        <v>0</v>
      </c>
    </row>
    <row r="36" spans="1:78" s="30" customFormat="1" ht="12.75" hidden="1" customHeight="1">
      <c r="A36" s="40" t="s">
        <v>80</v>
      </c>
      <c r="B36" s="28"/>
      <c r="C36" s="28"/>
      <c r="D36" s="29"/>
      <c r="E36" s="35"/>
      <c r="F36" s="36"/>
      <c r="G36" s="36"/>
      <c r="H36" s="42">
        <v>16747</v>
      </c>
      <c r="I36" s="39"/>
      <c r="J36" s="42"/>
      <c r="K36" s="42">
        <f t="shared" si="0"/>
        <v>0</v>
      </c>
      <c r="L36" s="39"/>
      <c r="M36" s="42"/>
      <c r="N36" s="42">
        <f t="shared" si="1"/>
        <v>0</v>
      </c>
      <c r="O36" s="39"/>
      <c r="P36" s="42"/>
      <c r="Q36" s="42"/>
      <c r="R36" s="39"/>
      <c r="S36" s="42"/>
      <c r="T36" s="42"/>
      <c r="U36" s="39"/>
      <c r="V36" s="42">
        <v>16747</v>
      </c>
      <c r="W36" s="42">
        <f t="shared" si="2"/>
        <v>16747</v>
      </c>
      <c r="X36" s="39"/>
      <c r="Y36" s="42"/>
      <c r="Z36" s="42">
        <v>16747</v>
      </c>
      <c r="AA36" s="39"/>
      <c r="AB36" s="42"/>
      <c r="AC36" s="42">
        <f t="shared" si="3"/>
        <v>16747</v>
      </c>
      <c r="AD36" s="39"/>
      <c r="AE36" s="42"/>
      <c r="AF36" s="42">
        <f t="shared" si="4"/>
        <v>16747</v>
      </c>
      <c r="AG36" s="39"/>
      <c r="AH36" s="42"/>
      <c r="AI36" s="42">
        <f t="shared" si="5"/>
        <v>16747</v>
      </c>
      <c r="AJ36" s="39"/>
      <c r="AK36" s="42"/>
      <c r="AL36" s="42">
        <f t="shared" si="6"/>
        <v>16747</v>
      </c>
      <c r="AM36" s="39"/>
      <c r="AN36" s="42"/>
      <c r="AO36" s="42">
        <f t="shared" si="7"/>
        <v>16747</v>
      </c>
      <c r="AP36" s="39"/>
      <c r="AQ36" s="42"/>
      <c r="AR36" s="42">
        <f t="shared" si="8"/>
        <v>16747</v>
      </c>
      <c r="AS36" s="39"/>
      <c r="AT36" s="42"/>
      <c r="AU36" s="42">
        <f t="shared" si="9"/>
        <v>16747</v>
      </c>
      <c r="AV36" s="39"/>
      <c r="AW36" s="42"/>
      <c r="AX36" s="42">
        <f t="shared" si="10"/>
        <v>16747</v>
      </c>
      <c r="AY36" s="39"/>
      <c r="AZ36" s="42"/>
      <c r="BA36" s="42">
        <f t="shared" si="11"/>
        <v>16747</v>
      </c>
      <c r="BB36" s="39"/>
      <c r="BC36" s="42"/>
      <c r="BD36" s="42">
        <f t="shared" si="12"/>
        <v>16747</v>
      </c>
      <c r="BE36" s="39"/>
      <c r="BF36" s="42"/>
      <c r="BG36" s="42">
        <f t="shared" si="13"/>
        <v>16747</v>
      </c>
      <c r="BH36" s="39"/>
      <c r="BI36" s="42"/>
      <c r="BJ36" s="42">
        <v>16747</v>
      </c>
      <c r="BK36" s="39"/>
      <c r="BL36" s="42"/>
      <c r="BM36" s="42">
        <v>16747</v>
      </c>
      <c r="BN36" s="39"/>
      <c r="BO36" s="42"/>
      <c r="BP36" s="42">
        <v>16747</v>
      </c>
      <c r="BQ36" s="39"/>
      <c r="BR36" s="42"/>
      <c r="BS36" s="42">
        <v>16747</v>
      </c>
      <c r="BT36" s="39"/>
      <c r="BU36" s="42"/>
      <c r="BV36" s="42">
        <f t="shared" si="14"/>
        <v>16747</v>
      </c>
      <c r="BW36" s="39"/>
      <c r="BX36" s="42">
        <f t="shared" si="15"/>
        <v>16747</v>
      </c>
      <c r="BY36" s="39"/>
      <c r="BZ36" s="42">
        <f t="shared" si="16"/>
        <v>0</v>
      </c>
    </row>
    <row r="37" spans="1:78" s="30" customFormat="1" ht="22.5" customHeight="1">
      <c r="A37" s="27" t="s">
        <v>87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9"/>
    </row>
    <row r="38" spans="1:78" s="30" customFormat="1" ht="19.149999999999999" customHeight="1">
      <c r="A38" s="31" t="s">
        <v>88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9"/>
    </row>
    <row r="39" spans="1:78" s="30" customFormat="1" ht="89.25">
      <c r="A39" s="32">
        <v>13</v>
      </c>
      <c r="B39" s="32">
        <v>13</v>
      </c>
      <c r="C39" s="33" t="s">
        <v>53</v>
      </c>
      <c r="D39" s="34" t="s">
        <v>54</v>
      </c>
      <c r="E39" s="35" t="s">
        <v>55</v>
      </c>
      <c r="F39" s="36">
        <v>3164.12</v>
      </c>
      <c r="G39" s="37">
        <v>0.61929999999999996</v>
      </c>
      <c r="H39" s="38">
        <v>1960</v>
      </c>
      <c r="I39" s="39"/>
      <c r="J39" s="39"/>
      <c r="K39" s="39">
        <f t="shared" si="0"/>
        <v>0</v>
      </c>
      <c r="L39" s="39"/>
      <c r="M39" s="39"/>
      <c r="N39" s="39">
        <f t="shared" si="1"/>
        <v>0</v>
      </c>
      <c r="O39" s="39"/>
      <c r="P39" s="39"/>
      <c r="Q39" s="39"/>
      <c r="R39" s="39"/>
      <c r="S39" s="39"/>
      <c r="T39" s="39"/>
      <c r="U39" s="39"/>
      <c r="V39" s="39"/>
      <c r="W39" s="39">
        <f t="shared" si="2"/>
        <v>0</v>
      </c>
      <c r="X39" s="39"/>
      <c r="Y39" s="39"/>
      <c r="Z39" s="39"/>
      <c r="AA39" s="38">
        <v>0.11</v>
      </c>
      <c r="AB39" s="38">
        <v>348</v>
      </c>
      <c r="AC39" s="38">
        <f t="shared" si="3"/>
        <v>348</v>
      </c>
      <c r="AD39" s="38">
        <v>5.0999999999999997E-2</v>
      </c>
      <c r="AE39" s="38">
        <v>161</v>
      </c>
      <c r="AF39" s="38">
        <f t="shared" si="4"/>
        <v>509</v>
      </c>
      <c r="AG39" s="38">
        <v>0.16</v>
      </c>
      <c r="AH39" s="38">
        <v>506</v>
      </c>
      <c r="AI39" s="38">
        <f t="shared" si="5"/>
        <v>1015</v>
      </c>
      <c r="AJ39" s="39"/>
      <c r="AK39" s="39"/>
      <c r="AL39" s="39">
        <f t="shared" si="6"/>
        <v>1015</v>
      </c>
      <c r="AM39" s="39"/>
      <c r="AN39" s="39"/>
      <c r="AO39" s="39">
        <f t="shared" si="7"/>
        <v>1015</v>
      </c>
      <c r="AP39" s="38">
        <v>7.0000000000000007E-2</v>
      </c>
      <c r="AQ39" s="38">
        <v>221</v>
      </c>
      <c r="AR39" s="38">
        <f t="shared" si="8"/>
        <v>1236</v>
      </c>
      <c r="AS39" s="38">
        <v>0.152</v>
      </c>
      <c r="AT39" s="38">
        <v>481</v>
      </c>
      <c r="AU39" s="38">
        <f t="shared" si="9"/>
        <v>1717</v>
      </c>
      <c r="AV39" s="39"/>
      <c r="AW39" s="39"/>
      <c r="AX39" s="39">
        <f t="shared" si="10"/>
        <v>1717</v>
      </c>
      <c r="AY39" s="39"/>
      <c r="AZ39" s="39"/>
      <c r="BA39" s="39">
        <f t="shared" si="11"/>
        <v>1717</v>
      </c>
      <c r="BB39" s="39"/>
      <c r="BC39" s="39"/>
      <c r="BD39" s="39">
        <f t="shared" si="12"/>
        <v>1717</v>
      </c>
      <c r="BE39" s="39"/>
      <c r="BF39" s="39"/>
      <c r="BG39" s="39">
        <f t="shared" si="13"/>
        <v>1717</v>
      </c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8">
        <v>7.6300000000000007E-2</v>
      </c>
      <c r="BU39" s="38">
        <v>241</v>
      </c>
      <c r="BV39" s="38">
        <f t="shared" si="14"/>
        <v>1958</v>
      </c>
      <c r="BW39" s="38">
        <v>0.61929999999999996</v>
      </c>
      <c r="BX39" s="38">
        <f t="shared" si="15"/>
        <v>1958</v>
      </c>
      <c r="BY39" s="39"/>
      <c r="BZ39" s="38">
        <f t="shared" si="16"/>
        <v>2</v>
      </c>
    </row>
    <row r="40" spans="1:78" s="30" customFormat="1" ht="38.25">
      <c r="A40" s="32">
        <v>14</v>
      </c>
      <c r="B40" s="32">
        <v>14</v>
      </c>
      <c r="C40" s="33" t="s">
        <v>56</v>
      </c>
      <c r="D40" s="34" t="s">
        <v>57</v>
      </c>
      <c r="E40" s="35" t="s">
        <v>58</v>
      </c>
      <c r="F40" s="36">
        <v>514</v>
      </c>
      <c r="G40" s="37">
        <v>63.17</v>
      </c>
      <c r="H40" s="38">
        <v>32469</v>
      </c>
      <c r="I40" s="39"/>
      <c r="J40" s="39"/>
      <c r="K40" s="39">
        <f t="shared" si="0"/>
        <v>0</v>
      </c>
      <c r="L40" s="39"/>
      <c r="M40" s="39"/>
      <c r="N40" s="39">
        <f t="shared" si="1"/>
        <v>0</v>
      </c>
      <c r="O40" s="39"/>
      <c r="P40" s="39"/>
      <c r="Q40" s="39"/>
      <c r="R40" s="39"/>
      <c r="S40" s="39"/>
      <c r="T40" s="39"/>
      <c r="U40" s="39"/>
      <c r="V40" s="39"/>
      <c r="W40" s="39">
        <f t="shared" si="2"/>
        <v>0</v>
      </c>
      <c r="X40" s="39"/>
      <c r="Y40" s="39"/>
      <c r="Z40" s="39"/>
      <c r="AA40" s="38">
        <v>11.22</v>
      </c>
      <c r="AB40" s="38">
        <v>5767</v>
      </c>
      <c r="AC40" s="38">
        <f t="shared" si="3"/>
        <v>5767</v>
      </c>
      <c r="AD40" s="38">
        <v>5.2</v>
      </c>
      <c r="AE40" s="38">
        <v>2673</v>
      </c>
      <c r="AF40" s="38">
        <f t="shared" si="4"/>
        <v>8440</v>
      </c>
      <c r="AG40" s="38">
        <v>16.239999999999998</v>
      </c>
      <c r="AH40" s="38">
        <v>8347</v>
      </c>
      <c r="AI40" s="38">
        <f t="shared" si="5"/>
        <v>16787</v>
      </c>
      <c r="AJ40" s="39"/>
      <c r="AK40" s="39"/>
      <c r="AL40" s="39">
        <f t="shared" si="6"/>
        <v>16787</v>
      </c>
      <c r="AM40" s="39"/>
      <c r="AN40" s="39"/>
      <c r="AO40" s="39">
        <f t="shared" si="7"/>
        <v>16787</v>
      </c>
      <c r="AP40" s="38">
        <v>7.14</v>
      </c>
      <c r="AQ40" s="38">
        <v>3670</v>
      </c>
      <c r="AR40" s="38">
        <f t="shared" si="8"/>
        <v>20457</v>
      </c>
      <c r="AS40" s="38">
        <v>15.43</v>
      </c>
      <c r="AT40" s="38">
        <v>7931</v>
      </c>
      <c r="AU40" s="38">
        <f t="shared" si="9"/>
        <v>28388</v>
      </c>
      <c r="AV40" s="39"/>
      <c r="AW40" s="39"/>
      <c r="AX40" s="39">
        <f t="shared" si="10"/>
        <v>28388</v>
      </c>
      <c r="AY40" s="39"/>
      <c r="AZ40" s="39"/>
      <c r="BA40" s="39">
        <f t="shared" si="11"/>
        <v>28388</v>
      </c>
      <c r="BB40" s="39"/>
      <c r="BC40" s="39"/>
      <c r="BD40" s="39">
        <f t="shared" si="12"/>
        <v>28388</v>
      </c>
      <c r="BE40" s="39"/>
      <c r="BF40" s="39"/>
      <c r="BG40" s="39">
        <f t="shared" si="13"/>
        <v>28388</v>
      </c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8">
        <v>7.94</v>
      </c>
      <c r="BU40" s="38">
        <v>4081</v>
      </c>
      <c r="BV40" s="38">
        <f t="shared" si="14"/>
        <v>32469</v>
      </c>
      <c r="BW40" s="38">
        <v>63.17</v>
      </c>
      <c r="BX40" s="38">
        <f t="shared" si="15"/>
        <v>32469</v>
      </c>
      <c r="BY40" s="39"/>
      <c r="BZ40" s="39">
        <f t="shared" si="16"/>
        <v>0</v>
      </c>
    </row>
    <row r="41" spans="1:78" s="30" customFormat="1" ht="63.75">
      <c r="A41" s="32">
        <v>15</v>
      </c>
      <c r="B41" s="32">
        <v>15</v>
      </c>
      <c r="C41" s="33" t="s">
        <v>59</v>
      </c>
      <c r="D41" s="34" t="s">
        <v>60</v>
      </c>
      <c r="E41" s="35" t="s">
        <v>61</v>
      </c>
      <c r="F41" s="36">
        <v>1355.27</v>
      </c>
      <c r="G41" s="37">
        <v>15.9237</v>
      </c>
      <c r="H41" s="38">
        <v>21581</v>
      </c>
      <c r="I41" s="39"/>
      <c r="J41" s="39"/>
      <c r="K41" s="39">
        <f t="shared" si="0"/>
        <v>0</v>
      </c>
      <c r="L41" s="39"/>
      <c r="M41" s="39"/>
      <c r="N41" s="39">
        <f t="shared" si="1"/>
        <v>0</v>
      </c>
      <c r="O41" s="39"/>
      <c r="P41" s="39"/>
      <c r="Q41" s="39"/>
      <c r="R41" s="39"/>
      <c r="S41" s="39"/>
      <c r="T41" s="39"/>
      <c r="U41" s="39"/>
      <c r="V41" s="39"/>
      <c r="W41" s="39">
        <f t="shared" si="2"/>
        <v>0</v>
      </c>
      <c r="X41" s="39"/>
      <c r="Y41" s="39"/>
      <c r="Z41" s="39"/>
      <c r="AA41" s="38">
        <v>0.8</v>
      </c>
      <c r="AB41" s="38">
        <v>1084</v>
      </c>
      <c r="AC41" s="38">
        <f t="shared" si="3"/>
        <v>1084</v>
      </c>
      <c r="AD41" s="38">
        <v>0.51</v>
      </c>
      <c r="AE41" s="38">
        <v>691</v>
      </c>
      <c r="AF41" s="38">
        <f t="shared" si="4"/>
        <v>1775</v>
      </c>
      <c r="AG41" s="38">
        <v>1.6</v>
      </c>
      <c r="AH41" s="38">
        <v>2168</v>
      </c>
      <c r="AI41" s="38">
        <f t="shared" si="5"/>
        <v>3943</v>
      </c>
      <c r="AJ41" s="38">
        <v>0.8</v>
      </c>
      <c r="AK41" s="38">
        <v>1084</v>
      </c>
      <c r="AL41" s="38">
        <f t="shared" si="6"/>
        <v>5027</v>
      </c>
      <c r="AM41" s="38">
        <v>0.99</v>
      </c>
      <c r="AN41" s="38">
        <v>1342</v>
      </c>
      <c r="AO41" s="38">
        <f t="shared" si="7"/>
        <v>6369</v>
      </c>
      <c r="AP41" s="38">
        <v>0.7</v>
      </c>
      <c r="AQ41" s="38">
        <v>949</v>
      </c>
      <c r="AR41" s="38">
        <f t="shared" si="8"/>
        <v>7318</v>
      </c>
      <c r="AS41" s="38">
        <v>1.47</v>
      </c>
      <c r="AT41" s="38">
        <v>1992</v>
      </c>
      <c r="AU41" s="38">
        <f t="shared" si="9"/>
        <v>9310</v>
      </c>
      <c r="AV41" s="39"/>
      <c r="AW41" s="39"/>
      <c r="AX41" s="39">
        <f t="shared" si="10"/>
        <v>9310</v>
      </c>
      <c r="AY41" s="38">
        <v>0.72</v>
      </c>
      <c r="AZ41" s="38">
        <v>976</v>
      </c>
      <c r="BA41" s="38">
        <f t="shared" si="11"/>
        <v>10286</v>
      </c>
      <c r="BB41" s="38">
        <v>0.6</v>
      </c>
      <c r="BC41" s="38">
        <v>813</v>
      </c>
      <c r="BD41" s="38">
        <f t="shared" si="12"/>
        <v>11099</v>
      </c>
      <c r="BE41" s="38">
        <v>6.23</v>
      </c>
      <c r="BF41" s="38">
        <v>8443</v>
      </c>
      <c r="BG41" s="38">
        <f t="shared" si="13"/>
        <v>19542</v>
      </c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8">
        <v>1.5037</v>
      </c>
      <c r="BU41" s="38">
        <v>2038</v>
      </c>
      <c r="BV41" s="38">
        <f t="shared" si="14"/>
        <v>21580</v>
      </c>
      <c r="BW41" s="38">
        <v>15.9237</v>
      </c>
      <c r="BX41" s="38">
        <f t="shared" si="15"/>
        <v>21580</v>
      </c>
      <c r="BY41" s="39"/>
      <c r="BZ41" s="38">
        <f t="shared" si="16"/>
        <v>1</v>
      </c>
    </row>
    <row r="42" spans="1:78" s="30" customFormat="1" ht="165.75">
      <c r="A42" s="32">
        <v>16</v>
      </c>
      <c r="B42" s="32">
        <v>16</v>
      </c>
      <c r="C42" s="33" t="s">
        <v>62</v>
      </c>
      <c r="D42" s="34" t="s">
        <v>63</v>
      </c>
      <c r="E42" s="35" t="s">
        <v>61</v>
      </c>
      <c r="F42" s="36">
        <v>519.5</v>
      </c>
      <c r="G42" s="37">
        <v>15.9237</v>
      </c>
      <c r="H42" s="38">
        <v>8272</v>
      </c>
      <c r="I42" s="39"/>
      <c r="J42" s="39"/>
      <c r="K42" s="39">
        <f t="shared" si="0"/>
        <v>0</v>
      </c>
      <c r="L42" s="39"/>
      <c r="M42" s="39"/>
      <c r="N42" s="39">
        <f t="shared" si="1"/>
        <v>0</v>
      </c>
      <c r="O42" s="39"/>
      <c r="P42" s="39"/>
      <c r="Q42" s="39"/>
      <c r="R42" s="39"/>
      <c r="S42" s="39"/>
      <c r="T42" s="39"/>
      <c r="U42" s="39"/>
      <c r="V42" s="39"/>
      <c r="W42" s="39">
        <f t="shared" si="2"/>
        <v>0</v>
      </c>
      <c r="X42" s="39"/>
      <c r="Y42" s="39"/>
      <c r="Z42" s="39"/>
      <c r="AA42" s="38">
        <v>0.8</v>
      </c>
      <c r="AB42" s="38">
        <v>416</v>
      </c>
      <c r="AC42" s="38">
        <f t="shared" si="3"/>
        <v>416</v>
      </c>
      <c r="AD42" s="38">
        <v>0.51</v>
      </c>
      <c r="AE42" s="38">
        <v>265</v>
      </c>
      <c r="AF42" s="38">
        <f t="shared" si="4"/>
        <v>681</v>
      </c>
      <c r="AG42" s="38">
        <v>1.6</v>
      </c>
      <c r="AH42" s="38">
        <v>831</v>
      </c>
      <c r="AI42" s="38">
        <f t="shared" si="5"/>
        <v>1512</v>
      </c>
      <c r="AJ42" s="38">
        <v>0.8</v>
      </c>
      <c r="AK42" s="38">
        <v>416</v>
      </c>
      <c r="AL42" s="38">
        <f t="shared" si="6"/>
        <v>1928</v>
      </c>
      <c r="AM42" s="38">
        <v>0.99</v>
      </c>
      <c r="AN42" s="38">
        <v>514</v>
      </c>
      <c r="AO42" s="38">
        <f t="shared" si="7"/>
        <v>2442</v>
      </c>
      <c r="AP42" s="38">
        <v>0.7</v>
      </c>
      <c r="AQ42" s="38">
        <v>364</v>
      </c>
      <c r="AR42" s="38">
        <f t="shared" si="8"/>
        <v>2806</v>
      </c>
      <c r="AS42" s="38">
        <v>1.47</v>
      </c>
      <c r="AT42" s="38">
        <v>764</v>
      </c>
      <c r="AU42" s="38">
        <f t="shared" si="9"/>
        <v>3570</v>
      </c>
      <c r="AV42" s="39"/>
      <c r="AW42" s="39"/>
      <c r="AX42" s="39">
        <f t="shared" si="10"/>
        <v>3570</v>
      </c>
      <c r="AY42" s="38">
        <v>0.72</v>
      </c>
      <c r="AZ42" s="38">
        <v>374</v>
      </c>
      <c r="BA42" s="38">
        <f t="shared" si="11"/>
        <v>3944</v>
      </c>
      <c r="BB42" s="38">
        <v>0.6</v>
      </c>
      <c r="BC42" s="38">
        <v>312</v>
      </c>
      <c r="BD42" s="38">
        <f t="shared" si="12"/>
        <v>4256</v>
      </c>
      <c r="BE42" s="38">
        <v>6.23</v>
      </c>
      <c r="BF42" s="38">
        <v>3236</v>
      </c>
      <c r="BG42" s="38">
        <f t="shared" si="13"/>
        <v>7492</v>
      </c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8">
        <v>1.5037</v>
      </c>
      <c r="BU42" s="38">
        <v>781</v>
      </c>
      <c r="BV42" s="38">
        <f t="shared" si="14"/>
        <v>8273</v>
      </c>
      <c r="BW42" s="38">
        <v>15.9237</v>
      </c>
      <c r="BX42" s="38">
        <f t="shared" si="15"/>
        <v>8273</v>
      </c>
      <c r="BY42" s="39"/>
      <c r="BZ42" s="38">
        <f t="shared" si="16"/>
        <v>-1</v>
      </c>
    </row>
    <row r="43" spans="1:78" s="30" customFormat="1" ht="63.75">
      <c r="A43" s="32">
        <v>17</v>
      </c>
      <c r="B43" s="32">
        <v>17</v>
      </c>
      <c r="C43" s="33" t="s">
        <v>89</v>
      </c>
      <c r="D43" s="34" t="s">
        <v>90</v>
      </c>
      <c r="E43" s="35" t="s">
        <v>91</v>
      </c>
      <c r="F43" s="36">
        <v>3040.5</v>
      </c>
      <c r="G43" s="36">
        <v>1.59</v>
      </c>
      <c r="H43" s="38">
        <v>4834</v>
      </c>
      <c r="I43" s="39"/>
      <c r="J43" s="39"/>
      <c r="K43" s="39">
        <f t="shared" si="0"/>
        <v>0</v>
      </c>
      <c r="L43" s="39"/>
      <c r="M43" s="39"/>
      <c r="N43" s="39">
        <f t="shared" si="1"/>
        <v>0</v>
      </c>
      <c r="O43" s="39"/>
      <c r="P43" s="39"/>
      <c r="Q43" s="39"/>
      <c r="R43" s="39"/>
      <c r="S43" s="39"/>
      <c r="T43" s="39"/>
      <c r="U43" s="39"/>
      <c r="V43" s="39"/>
      <c r="W43" s="39">
        <f t="shared" si="2"/>
        <v>0</v>
      </c>
      <c r="X43" s="39"/>
      <c r="Y43" s="39"/>
      <c r="Z43" s="39"/>
      <c r="AA43" s="39"/>
      <c r="AB43" s="39"/>
      <c r="AC43" s="39">
        <f t="shared" si="3"/>
        <v>0</v>
      </c>
      <c r="AD43" s="39"/>
      <c r="AE43" s="39"/>
      <c r="AF43" s="39">
        <f t="shared" si="4"/>
        <v>0</v>
      </c>
      <c r="AG43" s="39"/>
      <c r="AH43" s="39"/>
      <c r="AI43" s="39">
        <f t="shared" si="5"/>
        <v>0</v>
      </c>
      <c r="AJ43" s="39"/>
      <c r="AK43" s="39"/>
      <c r="AL43" s="39">
        <f t="shared" si="6"/>
        <v>0</v>
      </c>
      <c r="AM43" s="39"/>
      <c r="AN43" s="39"/>
      <c r="AO43" s="39">
        <f t="shared" si="7"/>
        <v>0</v>
      </c>
      <c r="AP43" s="39"/>
      <c r="AQ43" s="39"/>
      <c r="AR43" s="39">
        <f t="shared" si="8"/>
        <v>0</v>
      </c>
      <c r="AS43" s="39"/>
      <c r="AT43" s="39"/>
      <c r="AU43" s="39">
        <f t="shared" si="9"/>
        <v>0</v>
      </c>
      <c r="AV43" s="39"/>
      <c r="AW43" s="39"/>
      <c r="AX43" s="39">
        <f t="shared" si="10"/>
        <v>0</v>
      </c>
      <c r="AY43" s="39"/>
      <c r="AZ43" s="39"/>
      <c r="BA43" s="39">
        <f t="shared" si="11"/>
        <v>0</v>
      </c>
      <c r="BB43" s="39"/>
      <c r="BC43" s="39"/>
      <c r="BD43" s="39">
        <f t="shared" si="12"/>
        <v>0</v>
      </c>
      <c r="BE43" s="39"/>
      <c r="BF43" s="39"/>
      <c r="BG43" s="39">
        <f t="shared" si="13"/>
        <v>0</v>
      </c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8">
        <v>1.59</v>
      </c>
      <c r="BU43" s="38">
        <v>4834</v>
      </c>
      <c r="BV43" s="38">
        <f t="shared" si="14"/>
        <v>4834</v>
      </c>
      <c r="BW43" s="38">
        <v>1.59</v>
      </c>
      <c r="BX43" s="38">
        <f t="shared" si="15"/>
        <v>4834</v>
      </c>
      <c r="BY43" s="39"/>
      <c r="BZ43" s="39">
        <f t="shared" si="16"/>
        <v>0</v>
      </c>
    </row>
    <row r="44" spans="1:78" s="30" customFormat="1" ht="51">
      <c r="A44" s="32">
        <v>18</v>
      </c>
      <c r="B44" s="32">
        <v>18</v>
      </c>
      <c r="C44" s="33" t="s">
        <v>64</v>
      </c>
      <c r="D44" s="34" t="s">
        <v>60</v>
      </c>
      <c r="E44" s="35" t="s">
        <v>61</v>
      </c>
      <c r="F44" s="36">
        <v>1355.27</v>
      </c>
      <c r="G44" s="37">
        <v>15.9237</v>
      </c>
      <c r="H44" s="38">
        <v>21581</v>
      </c>
      <c r="I44" s="39"/>
      <c r="J44" s="39"/>
      <c r="K44" s="39">
        <f t="shared" si="0"/>
        <v>0</v>
      </c>
      <c r="L44" s="39"/>
      <c r="M44" s="39"/>
      <c r="N44" s="39">
        <f t="shared" si="1"/>
        <v>0</v>
      </c>
      <c r="O44" s="39"/>
      <c r="P44" s="39"/>
      <c r="Q44" s="39"/>
      <c r="R44" s="39"/>
      <c r="S44" s="39"/>
      <c r="T44" s="39"/>
      <c r="U44" s="39"/>
      <c r="V44" s="39"/>
      <c r="W44" s="39">
        <f t="shared" si="2"/>
        <v>0</v>
      </c>
      <c r="X44" s="39"/>
      <c r="Y44" s="39"/>
      <c r="Z44" s="39"/>
      <c r="AA44" s="39"/>
      <c r="AB44" s="39"/>
      <c r="AC44" s="39">
        <f t="shared" si="3"/>
        <v>0</v>
      </c>
      <c r="AD44" s="38">
        <v>0.51</v>
      </c>
      <c r="AE44" s="38">
        <v>691</v>
      </c>
      <c r="AF44" s="38">
        <f t="shared" si="4"/>
        <v>691</v>
      </c>
      <c r="AG44" s="38">
        <v>1.6</v>
      </c>
      <c r="AH44" s="38">
        <v>2168</v>
      </c>
      <c r="AI44" s="38">
        <f t="shared" si="5"/>
        <v>2859</v>
      </c>
      <c r="AJ44" s="38">
        <v>0.8</v>
      </c>
      <c r="AK44" s="38">
        <v>1084</v>
      </c>
      <c r="AL44" s="38">
        <f t="shared" si="6"/>
        <v>3943</v>
      </c>
      <c r="AM44" s="38">
        <v>0.99</v>
      </c>
      <c r="AN44" s="38">
        <v>1342</v>
      </c>
      <c r="AO44" s="38">
        <f t="shared" si="7"/>
        <v>5285</v>
      </c>
      <c r="AP44" s="38">
        <v>0.7</v>
      </c>
      <c r="AQ44" s="38">
        <v>949</v>
      </c>
      <c r="AR44" s="38">
        <f t="shared" si="8"/>
        <v>6234</v>
      </c>
      <c r="AS44" s="38">
        <v>1.47</v>
      </c>
      <c r="AT44" s="38">
        <v>1992</v>
      </c>
      <c r="AU44" s="38">
        <f t="shared" si="9"/>
        <v>8226</v>
      </c>
      <c r="AV44" s="39"/>
      <c r="AW44" s="39"/>
      <c r="AX44" s="39">
        <f t="shared" si="10"/>
        <v>8226</v>
      </c>
      <c r="AY44" s="38">
        <v>0.72</v>
      </c>
      <c r="AZ44" s="38">
        <v>976</v>
      </c>
      <c r="BA44" s="38">
        <f t="shared" si="11"/>
        <v>9202</v>
      </c>
      <c r="BB44" s="38">
        <v>0.6</v>
      </c>
      <c r="BC44" s="38">
        <v>813</v>
      </c>
      <c r="BD44" s="38">
        <f t="shared" si="12"/>
        <v>10015</v>
      </c>
      <c r="BE44" s="38">
        <v>7.03</v>
      </c>
      <c r="BF44" s="38">
        <v>9528</v>
      </c>
      <c r="BG44" s="38">
        <f t="shared" si="13"/>
        <v>19543</v>
      </c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8">
        <v>1.5037</v>
      </c>
      <c r="BU44" s="38">
        <v>2038</v>
      </c>
      <c r="BV44" s="38">
        <f t="shared" si="14"/>
        <v>21581</v>
      </c>
      <c r="BW44" s="38">
        <v>15.9237</v>
      </c>
      <c r="BX44" s="38">
        <f t="shared" si="15"/>
        <v>21581</v>
      </c>
      <c r="BY44" s="39"/>
      <c r="BZ44" s="39">
        <f t="shared" si="16"/>
        <v>0</v>
      </c>
    </row>
    <row r="45" spans="1:78" s="30" customFormat="1" ht="165.75">
      <c r="A45" s="32">
        <v>19</v>
      </c>
      <c r="B45" s="32">
        <v>19</v>
      </c>
      <c r="C45" s="33" t="s">
        <v>65</v>
      </c>
      <c r="D45" s="34" t="s">
        <v>63</v>
      </c>
      <c r="E45" s="35" t="s">
        <v>61</v>
      </c>
      <c r="F45" s="36">
        <v>519.5</v>
      </c>
      <c r="G45" s="37">
        <v>15.9237</v>
      </c>
      <c r="H45" s="38">
        <v>8272</v>
      </c>
      <c r="I45" s="39"/>
      <c r="J45" s="39"/>
      <c r="K45" s="39">
        <f t="shared" si="0"/>
        <v>0</v>
      </c>
      <c r="L45" s="39"/>
      <c r="M45" s="39"/>
      <c r="N45" s="39">
        <f t="shared" si="1"/>
        <v>0</v>
      </c>
      <c r="O45" s="39"/>
      <c r="P45" s="39"/>
      <c r="Q45" s="39"/>
      <c r="R45" s="39"/>
      <c r="S45" s="39"/>
      <c r="T45" s="39"/>
      <c r="U45" s="39"/>
      <c r="V45" s="39"/>
      <c r="W45" s="39">
        <f t="shared" si="2"/>
        <v>0</v>
      </c>
      <c r="X45" s="39"/>
      <c r="Y45" s="39"/>
      <c r="Z45" s="39"/>
      <c r="AA45" s="39"/>
      <c r="AB45" s="39"/>
      <c r="AC45" s="39">
        <f t="shared" si="3"/>
        <v>0</v>
      </c>
      <c r="AD45" s="38">
        <v>0.51</v>
      </c>
      <c r="AE45" s="38">
        <v>265</v>
      </c>
      <c r="AF45" s="38">
        <f t="shared" si="4"/>
        <v>265</v>
      </c>
      <c r="AG45" s="38">
        <v>1.6</v>
      </c>
      <c r="AH45" s="38">
        <v>831</v>
      </c>
      <c r="AI45" s="38">
        <f t="shared" si="5"/>
        <v>1096</v>
      </c>
      <c r="AJ45" s="38">
        <v>0.8</v>
      </c>
      <c r="AK45" s="38">
        <v>416</v>
      </c>
      <c r="AL45" s="38">
        <f t="shared" si="6"/>
        <v>1512</v>
      </c>
      <c r="AM45" s="38">
        <v>0.99</v>
      </c>
      <c r="AN45" s="38">
        <v>514</v>
      </c>
      <c r="AO45" s="38">
        <f t="shared" si="7"/>
        <v>2026</v>
      </c>
      <c r="AP45" s="38">
        <v>0.7</v>
      </c>
      <c r="AQ45" s="38">
        <v>364</v>
      </c>
      <c r="AR45" s="38">
        <f t="shared" si="8"/>
        <v>2390</v>
      </c>
      <c r="AS45" s="38">
        <v>1.47</v>
      </c>
      <c r="AT45" s="38">
        <v>764</v>
      </c>
      <c r="AU45" s="38">
        <f t="shared" si="9"/>
        <v>3154</v>
      </c>
      <c r="AV45" s="39"/>
      <c r="AW45" s="39"/>
      <c r="AX45" s="39">
        <f t="shared" si="10"/>
        <v>3154</v>
      </c>
      <c r="AY45" s="38">
        <v>0.72</v>
      </c>
      <c r="AZ45" s="38">
        <v>374</v>
      </c>
      <c r="BA45" s="38">
        <f t="shared" si="11"/>
        <v>3528</v>
      </c>
      <c r="BB45" s="38">
        <v>0.6</v>
      </c>
      <c r="BC45" s="38">
        <v>312</v>
      </c>
      <c r="BD45" s="38">
        <f t="shared" si="12"/>
        <v>3840</v>
      </c>
      <c r="BE45" s="38">
        <v>7.03</v>
      </c>
      <c r="BF45" s="38">
        <v>3652</v>
      </c>
      <c r="BG45" s="38">
        <f t="shared" si="13"/>
        <v>7492</v>
      </c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8">
        <v>1.5037</v>
      </c>
      <c r="BU45" s="38">
        <v>781</v>
      </c>
      <c r="BV45" s="38">
        <f t="shared" si="14"/>
        <v>8273</v>
      </c>
      <c r="BW45" s="38">
        <v>15.9237</v>
      </c>
      <c r="BX45" s="38">
        <f t="shared" si="15"/>
        <v>8273</v>
      </c>
      <c r="BY45" s="39"/>
      <c r="BZ45" s="38">
        <f t="shared" si="16"/>
        <v>-1</v>
      </c>
    </row>
    <row r="46" spans="1:78" s="30" customFormat="1" ht="89.25">
      <c r="A46" s="32">
        <v>20</v>
      </c>
      <c r="B46" s="32">
        <v>20</v>
      </c>
      <c r="C46" s="33" t="s">
        <v>92</v>
      </c>
      <c r="D46" s="34" t="s">
        <v>93</v>
      </c>
      <c r="E46" s="35" t="s">
        <v>94</v>
      </c>
      <c r="F46" s="36">
        <v>389483.6</v>
      </c>
      <c r="G46" s="36">
        <v>3.41</v>
      </c>
      <c r="H46" s="38">
        <v>1328139</v>
      </c>
      <c r="I46" s="39"/>
      <c r="J46" s="39"/>
      <c r="K46" s="39">
        <f t="shared" si="0"/>
        <v>0</v>
      </c>
      <c r="L46" s="39"/>
      <c r="M46" s="39"/>
      <c r="N46" s="39">
        <f t="shared" si="1"/>
        <v>0</v>
      </c>
      <c r="O46" s="39"/>
      <c r="P46" s="39"/>
      <c r="Q46" s="39"/>
      <c r="R46" s="39"/>
      <c r="S46" s="39"/>
      <c r="T46" s="39"/>
      <c r="U46" s="39"/>
      <c r="V46" s="39"/>
      <c r="W46" s="39">
        <f t="shared" si="2"/>
        <v>0</v>
      </c>
      <c r="X46" s="39"/>
      <c r="Y46" s="39"/>
      <c r="Z46" s="39"/>
      <c r="AA46" s="38">
        <v>0.22</v>
      </c>
      <c r="AB46" s="38">
        <v>3840</v>
      </c>
      <c r="AC46" s="38">
        <f t="shared" si="3"/>
        <v>3840</v>
      </c>
      <c r="AD46" s="38">
        <v>0.21099999999999999</v>
      </c>
      <c r="AE46" s="38">
        <v>3684</v>
      </c>
      <c r="AF46" s="38">
        <f t="shared" si="4"/>
        <v>7524</v>
      </c>
      <c r="AG46" s="38">
        <v>0.9</v>
      </c>
      <c r="AH46" s="38">
        <v>15711</v>
      </c>
      <c r="AI46" s="38">
        <f t="shared" si="5"/>
        <v>23235</v>
      </c>
      <c r="AJ46" s="38">
        <v>0.62</v>
      </c>
      <c r="AK46" s="38">
        <v>10827</v>
      </c>
      <c r="AL46" s="38">
        <f t="shared" si="6"/>
        <v>34062</v>
      </c>
      <c r="AM46" s="38">
        <v>0.64</v>
      </c>
      <c r="AN46" s="38">
        <v>11172</v>
      </c>
      <c r="AO46" s="38">
        <f t="shared" si="7"/>
        <v>45234</v>
      </c>
      <c r="AP46" s="38">
        <v>0.81899999999999995</v>
      </c>
      <c r="AQ46" s="38">
        <f>14664-366.6</f>
        <v>14297.4</v>
      </c>
      <c r="AR46" s="38">
        <f t="shared" si="8"/>
        <v>59531.4</v>
      </c>
      <c r="AS46" s="39"/>
      <c r="AT46" s="39"/>
      <c r="AU46" s="39">
        <f t="shared" si="9"/>
        <v>59531.4</v>
      </c>
      <c r="AV46" s="39"/>
      <c r="AW46" s="39"/>
      <c r="AX46" s="39">
        <f t="shared" si="10"/>
        <v>59531.4</v>
      </c>
      <c r="AY46" s="39"/>
      <c r="AZ46" s="39"/>
      <c r="BA46" s="39">
        <f t="shared" si="11"/>
        <v>59531.4</v>
      </c>
      <c r="BB46" s="39"/>
      <c r="BC46" s="39"/>
      <c r="BD46" s="39">
        <f t="shared" si="12"/>
        <v>59531.4</v>
      </c>
      <c r="BE46" s="39"/>
      <c r="BF46" s="39"/>
      <c r="BG46" s="39">
        <f t="shared" si="13"/>
        <v>59531.4</v>
      </c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>
        <f t="shared" si="14"/>
        <v>59531.4</v>
      </c>
      <c r="BW46" s="38">
        <v>3.41</v>
      </c>
      <c r="BX46" s="38">
        <f t="shared" si="15"/>
        <v>59531.4</v>
      </c>
      <c r="BY46" s="39"/>
      <c r="BZ46" s="39">
        <f t="shared" si="16"/>
        <v>1268607.6000000001</v>
      </c>
    </row>
    <row r="47" spans="1:78" s="30" customFormat="1" ht="89.25">
      <c r="A47" s="32">
        <v>21</v>
      </c>
      <c r="B47" s="32">
        <v>21</v>
      </c>
      <c r="C47" s="33" t="s">
        <v>95</v>
      </c>
      <c r="D47" s="34" t="s">
        <v>96</v>
      </c>
      <c r="E47" s="35" t="s">
        <v>94</v>
      </c>
      <c r="F47" s="36">
        <v>226411.02</v>
      </c>
      <c r="G47" s="36">
        <v>3.5569999999999999</v>
      </c>
      <c r="H47" s="38">
        <v>805344</v>
      </c>
      <c r="I47" s="39"/>
      <c r="J47" s="39"/>
      <c r="K47" s="39">
        <f t="shared" si="0"/>
        <v>0</v>
      </c>
      <c r="L47" s="39"/>
      <c r="M47" s="39"/>
      <c r="N47" s="39">
        <f t="shared" si="1"/>
        <v>0</v>
      </c>
      <c r="O47" s="39"/>
      <c r="P47" s="39"/>
      <c r="Q47" s="39"/>
      <c r="R47" s="39"/>
      <c r="S47" s="39"/>
      <c r="T47" s="39"/>
      <c r="U47" s="39"/>
      <c r="V47" s="39"/>
      <c r="W47" s="39">
        <f t="shared" si="2"/>
        <v>0</v>
      </c>
      <c r="X47" s="39"/>
      <c r="Y47" s="39"/>
      <c r="Z47" s="39"/>
      <c r="AA47" s="39"/>
      <c r="AB47" s="39"/>
      <c r="AC47" s="39">
        <f t="shared" si="3"/>
        <v>0</v>
      </c>
      <c r="AD47" s="39"/>
      <c r="AE47" s="39"/>
      <c r="AF47" s="39">
        <f t="shared" si="4"/>
        <v>0</v>
      </c>
      <c r="AG47" s="39"/>
      <c r="AH47" s="39"/>
      <c r="AI47" s="39">
        <f t="shared" si="5"/>
        <v>0</v>
      </c>
      <c r="AJ47" s="39"/>
      <c r="AK47" s="39"/>
      <c r="AL47" s="39">
        <f t="shared" si="6"/>
        <v>0</v>
      </c>
      <c r="AM47" s="39"/>
      <c r="AN47" s="39"/>
      <c r="AO47" s="39">
        <f t="shared" si="7"/>
        <v>0</v>
      </c>
      <c r="AP47" s="38">
        <v>2.1000000000000001E-2</v>
      </c>
      <c r="AQ47" s="38">
        <v>366.6</v>
      </c>
      <c r="AR47" s="38">
        <f t="shared" si="8"/>
        <v>366.6</v>
      </c>
      <c r="AS47" s="38">
        <v>0.85</v>
      </c>
      <c r="AT47" s="38">
        <v>14838</v>
      </c>
      <c r="AU47" s="38">
        <f t="shared" si="9"/>
        <v>15204.6</v>
      </c>
      <c r="AV47" s="38">
        <v>1.04</v>
      </c>
      <c r="AW47" s="38">
        <v>18155</v>
      </c>
      <c r="AX47" s="38">
        <f t="shared" si="10"/>
        <v>33359.599999999999</v>
      </c>
      <c r="AY47" s="39"/>
      <c r="AZ47" s="39"/>
      <c r="BA47" s="39">
        <f t="shared" si="11"/>
        <v>33359.599999999999</v>
      </c>
      <c r="BB47" s="38">
        <v>0.64</v>
      </c>
      <c r="BC47" s="38">
        <v>144903</v>
      </c>
      <c r="BD47" s="38">
        <f t="shared" si="12"/>
        <v>178262.6</v>
      </c>
      <c r="BE47" s="39"/>
      <c r="BF47" s="39"/>
      <c r="BG47" s="39">
        <f t="shared" si="13"/>
        <v>178262.6</v>
      </c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8">
        <v>1.006</v>
      </c>
      <c r="BU47" s="38">
        <v>227769</v>
      </c>
      <c r="BV47" s="38">
        <f t="shared" si="14"/>
        <v>406031.6</v>
      </c>
      <c r="BW47" s="38">
        <v>3.5569999999999999</v>
      </c>
      <c r="BX47" s="38">
        <f t="shared" si="15"/>
        <v>406031.6</v>
      </c>
      <c r="BY47" s="39"/>
      <c r="BZ47" s="38">
        <f t="shared" si="16"/>
        <v>399312.4</v>
      </c>
    </row>
    <row r="48" spans="1:78" s="30" customFormat="1" ht="38.25">
      <c r="A48" s="32">
        <v>22</v>
      </c>
      <c r="B48" s="32">
        <v>22</v>
      </c>
      <c r="C48" s="33" t="s">
        <v>69</v>
      </c>
      <c r="D48" s="34" t="s">
        <v>70</v>
      </c>
      <c r="E48" s="35" t="s">
        <v>58</v>
      </c>
      <c r="F48" s="36">
        <v>607</v>
      </c>
      <c r="G48" s="36">
        <v>707.1</v>
      </c>
      <c r="H48" s="38">
        <v>429210</v>
      </c>
      <c r="I48" s="39"/>
      <c r="J48" s="39"/>
      <c r="K48" s="39">
        <f t="shared" si="0"/>
        <v>0</v>
      </c>
      <c r="L48" s="39"/>
      <c r="M48" s="39"/>
      <c r="N48" s="39">
        <f t="shared" si="1"/>
        <v>0</v>
      </c>
      <c r="O48" s="39"/>
      <c r="P48" s="39"/>
      <c r="Q48" s="39"/>
      <c r="R48" s="39"/>
      <c r="S48" s="39"/>
      <c r="T48" s="39"/>
      <c r="U48" s="39"/>
      <c r="V48" s="39"/>
      <c r="W48" s="39">
        <f t="shared" si="2"/>
        <v>0</v>
      </c>
      <c r="X48" s="39"/>
      <c r="Y48" s="39"/>
      <c r="Z48" s="39"/>
      <c r="AA48" s="38">
        <v>22.33</v>
      </c>
      <c r="AB48" s="38">
        <v>13554</v>
      </c>
      <c r="AC48" s="38">
        <f t="shared" si="3"/>
        <v>13554</v>
      </c>
      <c r="AD48" s="38">
        <v>21.41</v>
      </c>
      <c r="AE48" s="38">
        <v>12996</v>
      </c>
      <c r="AF48" s="38">
        <f t="shared" si="4"/>
        <v>26550</v>
      </c>
      <c r="AG48" s="38">
        <v>92.364999999999995</v>
      </c>
      <c r="AH48" s="38">
        <v>56066</v>
      </c>
      <c r="AI48" s="38">
        <f t="shared" si="5"/>
        <v>82616</v>
      </c>
      <c r="AJ48" s="38">
        <v>62.93</v>
      </c>
      <c r="AK48" s="38">
        <v>38199</v>
      </c>
      <c r="AL48" s="38">
        <f t="shared" si="6"/>
        <v>120815</v>
      </c>
      <c r="AM48" s="38">
        <v>64.959999999999994</v>
      </c>
      <c r="AN48" s="38">
        <v>39431</v>
      </c>
      <c r="AO48" s="38">
        <f t="shared" si="7"/>
        <v>160246</v>
      </c>
      <c r="AP48" s="38">
        <v>85.26</v>
      </c>
      <c r="AQ48" s="38">
        <v>51753</v>
      </c>
      <c r="AR48" s="38">
        <f t="shared" si="8"/>
        <v>211999</v>
      </c>
      <c r="AS48" s="38">
        <v>86.28</v>
      </c>
      <c r="AT48" s="38">
        <v>52372</v>
      </c>
      <c r="AU48" s="38">
        <f t="shared" si="9"/>
        <v>264371</v>
      </c>
      <c r="AV48" s="38">
        <v>105.56</v>
      </c>
      <c r="AW48" s="38">
        <v>64075</v>
      </c>
      <c r="AX48" s="38">
        <f t="shared" si="10"/>
        <v>328446</v>
      </c>
      <c r="AY48" s="39"/>
      <c r="AZ48" s="39"/>
      <c r="BA48" s="39">
        <f t="shared" si="11"/>
        <v>328446</v>
      </c>
      <c r="BB48" s="38">
        <v>64.959999999999994</v>
      </c>
      <c r="BC48" s="38">
        <v>39431</v>
      </c>
      <c r="BD48" s="38">
        <f t="shared" si="12"/>
        <v>367877</v>
      </c>
      <c r="BE48" s="39"/>
      <c r="BF48" s="39"/>
      <c r="BG48" s="39">
        <f t="shared" si="13"/>
        <v>367877</v>
      </c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8">
        <v>186.47499999999999</v>
      </c>
      <c r="BU48" s="38">
        <v>113190</v>
      </c>
      <c r="BV48" s="38">
        <f t="shared" si="14"/>
        <v>481067</v>
      </c>
      <c r="BW48" s="38">
        <v>792.53</v>
      </c>
      <c r="BX48" s="38">
        <f t="shared" si="15"/>
        <v>481067</v>
      </c>
      <c r="BY48" s="38">
        <v>-85.43</v>
      </c>
      <c r="BZ48" s="38">
        <f t="shared" si="16"/>
        <v>-51857</v>
      </c>
    </row>
    <row r="49" spans="1:78" s="30" customFormat="1" ht="153">
      <c r="A49" s="32">
        <v>23</v>
      </c>
      <c r="B49" s="32">
        <v>23</v>
      </c>
      <c r="C49" s="33" t="s">
        <v>97</v>
      </c>
      <c r="D49" s="34" t="s">
        <v>98</v>
      </c>
      <c r="E49" s="35" t="s">
        <v>58</v>
      </c>
      <c r="F49" s="36">
        <v>13.38</v>
      </c>
      <c r="G49" s="36">
        <v>707.1</v>
      </c>
      <c r="H49" s="38">
        <v>9461</v>
      </c>
      <c r="I49" s="39"/>
      <c r="J49" s="39"/>
      <c r="K49" s="39">
        <f t="shared" si="0"/>
        <v>0</v>
      </c>
      <c r="L49" s="39"/>
      <c r="M49" s="39"/>
      <c r="N49" s="39">
        <f t="shared" si="1"/>
        <v>0</v>
      </c>
      <c r="O49" s="39"/>
      <c r="P49" s="39"/>
      <c r="Q49" s="39"/>
      <c r="R49" s="39"/>
      <c r="S49" s="39"/>
      <c r="T49" s="39"/>
      <c r="U49" s="39"/>
      <c r="V49" s="39"/>
      <c r="W49" s="39">
        <f t="shared" si="2"/>
        <v>0</v>
      </c>
      <c r="X49" s="39"/>
      <c r="Y49" s="39"/>
      <c r="Z49" s="39"/>
      <c r="AA49" s="38">
        <v>22.33</v>
      </c>
      <c r="AB49" s="38">
        <v>299</v>
      </c>
      <c r="AC49" s="38">
        <f t="shared" si="3"/>
        <v>299</v>
      </c>
      <c r="AD49" s="38">
        <v>21.41</v>
      </c>
      <c r="AE49" s="38">
        <v>286</v>
      </c>
      <c r="AF49" s="38">
        <f t="shared" si="4"/>
        <v>585</v>
      </c>
      <c r="AG49" s="38">
        <v>92.364999999999995</v>
      </c>
      <c r="AH49" s="38">
        <v>1236</v>
      </c>
      <c r="AI49" s="38">
        <f t="shared" si="5"/>
        <v>1821</v>
      </c>
      <c r="AJ49" s="38">
        <v>62.93</v>
      </c>
      <c r="AK49" s="38">
        <v>842</v>
      </c>
      <c r="AL49" s="38">
        <f t="shared" si="6"/>
        <v>2663</v>
      </c>
      <c r="AM49" s="38">
        <v>64.959999999999994</v>
      </c>
      <c r="AN49" s="38">
        <v>869</v>
      </c>
      <c r="AO49" s="38">
        <f t="shared" si="7"/>
        <v>3532</v>
      </c>
      <c r="AP49" s="38">
        <v>85.26</v>
      </c>
      <c r="AQ49" s="38">
        <v>1141</v>
      </c>
      <c r="AR49" s="38">
        <f t="shared" si="8"/>
        <v>4673</v>
      </c>
      <c r="AS49" s="38">
        <v>86.28</v>
      </c>
      <c r="AT49" s="38">
        <v>1154</v>
      </c>
      <c r="AU49" s="38">
        <f t="shared" si="9"/>
        <v>5827</v>
      </c>
      <c r="AV49" s="38">
        <v>105.56</v>
      </c>
      <c r="AW49" s="38">
        <v>1412</v>
      </c>
      <c r="AX49" s="38">
        <f t="shared" si="10"/>
        <v>7239</v>
      </c>
      <c r="AY49" s="39"/>
      <c r="AZ49" s="39"/>
      <c r="BA49" s="39">
        <f t="shared" si="11"/>
        <v>7239</v>
      </c>
      <c r="BB49" s="38">
        <v>64.959999999999994</v>
      </c>
      <c r="BC49" s="38">
        <v>869</v>
      </c>
      <c r="BD49" s="38">
        <f t="shared" si="12"/>
        <v>8108</v>
      </c>
      <c r="BE49" s="39"/>
      <c r="BF49" s="39"/>
      <c r="BG49" s="39">
        <f t="shared" si="13"/>
        <v>8108</v>
      </c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8">
        <v>186.47499999999999</v>
      </c>
      <c r="BU49" s="38">
        <v>2495</v>
      </c>
      <c r="BV49" s="38">
        <f t="shared" si="14"/>
        <v>10603</v>
      </c>
      <c r="BW49" s="38">
        <v>792.53</v>
      </c>
      <c r="BX49" s="38">
        <f t="shared" si="15"/>
        <v>10603</v>
      </c>
      <c r="BY49" s="38">
        <v>-85.43</v>
      </c>
      <c r="BZ49" s="38">
        <f t="shared" si="16"/>
        <v>-1142</v>
      </c>
    </row>
    <row r="50" spans="1:78" s="30" customFormat="1" ht="63.75">
      <c r="A50" s="32">
        <v>24</v>
      </c>
      <c r="B50" s="32">
        <v>24</v>
      </c>
      <c r="C50" s="33" t="s">
        <v>99</v>
      </c>
      <c r="D50" s="34" t="s">
        <v>100</v>
      </c>
      <c r="E50" s="35" t="s">
        <v>58</v>
      </c>
      <c r="F50" s="36">
        <v>1.69</v>
      </c>
      <c r="G50" s="36">
        <v>707.1</v>
      </c>
      <c r="H50" s="38">
        <v>1195</v>
      </c>
      <c r="I50" s="39"/>
      <c r="J50" s="39"/>
      <c r="K50" s="39">
        <f t="shared" si="0"/>
        <v>0</v>
      </c>
      <c r="L50" s="39"/>
      <c r="M50" s="39"/>
      <c r="N50" s="39">
        <f t="shared" si="1"/>
        <v>0</v>
      </c>
      <c r="O50" s="39"/>
      <c r="P50" s="39"/>
      <c r="Q50" s="39"/>
      <c r="R50" s="39"/>
      <c r="S50" s="39"/>
      <c r="T50" s="39"/>
      <c r="U50" s="39"/>
      <c r="V50" s="39"/>
      <c r="W50" s="39">
        <f t="shared" si="2"/>
        <v>0</v>
      </c>
      <c r="X50" s="39"/>
      <c r="Y50" s="39"/>
      <c r="Z50" s="39"/>
      <c r="AA50" s="39"/>
      <c r="AB50" s="39"/>
      <c r="AC50" s="39">
        <f t="shared" si="3"/>
        <v>0</v>
      </c>
      <c r="AD50" s="39"/>
      <c r="AE50" s="39"/>
      <c r="AF50" s="39">
        <f t="shared" si="4"/>
        <v>0</v>
      </c>
      <c r="AG50" s="39"/>
      <c r="AH50" s="39"/>
      <c r="AI50" s="39">
        <f t="shared" si="5"/>
        <v>0</v>
      </c>
      <c r="AJ50" s="39"/>
      <c r="AK50" s="39"/>
      <c r="AL50" s="39">
        <f t="shared" si="6"/>
        <v>0</v>
      </c>
      <c r="AM50" s="39"/>
      <c r="AN50" s="39"/>
      <c r="AO50" s="39">
        <f t="shared" si="7"/>
        <v>0</v>
      </c>
      <c r="AP50" s="39"/>
      <c r="AQ50" s="39"/>
      <c r="AR50" s="39">
        <f t="shared" si="8"/>
        <v>0</v>
      </c>
      <c r="AS50" s="39"/>
      <c r="AT50" s="39"/>
      <c r="AU50" s="39">
        <f t="shared" si="9"/>
        <v>0</v>
      </c>
      <c r="AV50" s="39"/>
      <c r="AW50" s="39"/>
      <c r="AX50" s="39">
        <f t="shared" si="10"/>
        <v>0</v>
      </c>
      <c r="AY50" s="39"/>
      <c r="AZ50" s="39"/>
      <c r="BA50" s="39">
        <f t="shared" si="11"/>
        <v>0</v>
      </c>
      <c r="BB50" s="38">
        <v>64.959999999999994</v>
      </c>
      <c r="BC50" s="38">
        <v>110</v>
      </c>
      <c r="BD50" s="38">
        <f t="shared" si="12"/>
        <v>110</v>
      </c>
      <c r="BE50" s="39"/>
      <c r="BF50" s="39"/>
      <c r="BG50" s="39">
        <f t="shared" si="13"/>
        <v>110</v>
      </c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8">
        <v>186.47499999999999</v>
      </c>
      <c r="BU50" s="38">
        <v>315</v>
      </c>
      <c r="BV50" s="38">
        <f t="shared" si="14"/>
        <v>425</v>
      </c>
      <c r="BW50" s="38">
        <v>251.435</v>
      </c>
      <c r="BX50" s="38">
        <f t="shared" si="15"/>
        <v>425</v>
      </c>
      <c r="BY50" s="38">
        <v>455.66500000000002</v>
      </c>
      <c r="BZ50" s="38">
        <f t="shared" si="16"/>
        <v>770</v>
      </c>
    </row>
    <row r="51" spans="1:78" s="30" customFormat="1" ht="63.75">
      <c r="A51" s="32">
        <v>25</v>
      </c>
      <c r="B51" s="32">
        <v>25</v>
      </c>
      <c r="C51" s="33" t="s">
        <v>101</v>
      </c>
      <c r="D51" s="34" t="s">
        <v>102</v>
      </c>
      <c r="E51" s="35" t="s">
        <v>103</v>
      </c>
      <c r="F51" s="36">
        <v>19.670000000000002</v>
      </c>
      <c r="G51" s="36">
        <v>2273.4</v>
      </c>
      <c r="H51" s="38">
        <v>44718</v>
      </c>
      <c r="I51" s="39"/>
      <c r="J51" s="39"/>
      <c r="K51" s="39">
        <f t="shared" si="0"/>
        <v>0</v>
      </c>
      <c r="L51" s="39"/>
      <c r="M51" s="39"/>
      <c r="N51" s="39">
        <f t="shared" si="1"/>
        <v>0</v>
      </c>
      <c r="O51" s="39"/>
      <c r="P51" s="39"/>
      <c r="Q51" s="39"/>
      <c r="R51" s="39"/>
      <c r="S51" s="39"/>
      <c r="T51" s="39"/>
      <c r="U51" s="39"/>
      <c r="V51" s="39"/>
      <c r="W51" s="39">
        <f t="shared" si="2"/>
        <v>0</v>
      </c>
      <c r="X51" s="39"/>
      <c r="Y51" s="39"/>
      <c r="Z51" s="39"/>
      <c r="AA51" s="39"/>
      <c r="AB51" s="39"/>
      <c r="AC51" s="39">
        <f t="shared" si="3"/>
        <v>0</v>
      </c>
      <c r="AD51" s="39"/>
      <c r="AE51" s="39"/>
      <c r="AF51" s="39">
        <f t="shared" si="4"/>
        <v>0</v>
      </c>
      <c r="AG51" s="39"/>
      <c r="AH51" s="39"/>
      <c r="AI51" s="39">
        <f t="shared" si="5"/>
        <v>0</v>
      </c>
      <c r="AJ51" s="39"/>
      <c r="AK51" s="39"/>
      <c r="AL51" s="39">
        <f t="shared" si="6"/>
        <v>0</v>
      </c>
      <c r="AM51" s="39"/>
      <c r="AN51" s="39"/>
      <c r="AO51" s="39">
        <f t="shared" si="7"/>
        <v>0</v>
      </c>
      <c r="AP51" s="39"/>
      <c r="AQ51" s="39"/>
      <c r="AR51" s="39">
        <f t="shared" si="8"/>
        <v>0</v>
      </c>
      <c r="AS51" s="39"/>
      <c r="AT51" s="39"/>
      <c r="AU51" s="39">
        <f t="shared" si="9"/>
        <v>0</v>
      </c>
      <c r="AV51" s="39"/>
      <c r="AW51" s="39"/>
      <c r="AX51" s="39">
        <f t="shared" si="10"/>
        <v>0</v>
      </c>
      <c r="AY51" s="39"/>
      <c r="AZ51" s="39"/>
      <c r="BA51" s="39">
        <f t="shared" si="11"/>
        <v>0</v>
      </c>
      <c r="BB51" s="39"/>
      <c r="BC51" s="39"/>
      <c r="BD51" s="39">
        <f t="shared" si="12"/>
        <v>0</v>
      </c>
      <c r="BE51" s="39"/>
      <c r="BF51" s="39"/>
      <c r="BG51" s="39">
        <f t="shared" si="13"/>
        <v>0</v>
      </c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>
        <f t="shared" si="14"/>
        <v>0</v>
      </c>
      <c r="BW51" s="39"/>
      <c r="BX51" s="39">
        <f t="shared" si="15"/>
        <v>0</v>
      </c>
      <c r="BY51" s="38">
        <v>2273.4</v>
      </c>
      <c r="BZ51" s="38">
        <f t="shared" si="16"/>
        <v>44718</v>
      </c>
    </row>
    <row r="52" spans="1:78" s="30" customFormat="1" ht="63.75">
      <c r="A52" s="32">
        <v>26</v>
      </c>
      <c r="B52" s="32">
        <v>26</v>
      </c>
      <c r="C52" s="33" t="s">
        <v>104</v>
      </c>
      <c r="D52" s="34" t="s">
        <v>105</v>
      </c>
      <c r="E52" s="35" t="s">
        <v>103</v>
      </c>
      <c r="F52" s="36">
        <v>13.49</v>
      </c>
      <c r="G52" s="37">
        <v>1185.7</v>
      </c>
      <c r="H52" s="38">
        <v>15995</v>
      </c>
      <c r="I52" s="39"/>
      <c r="J52" s="39"/>
      <c r="K52" s="39">
        <f t="shared" si="0"/>
        <v>0</v>
      </c>
      <c r="L52" s="39"/>
      <c r="M52" s="39"/>
      <c r="N52" s="39">
        <f t="shared" si="1"/>
        <v>0</v>
      </c>
      <c r="O52" s="39"/>
      <c r="P52" s="39"/>
      <c r="Q52" s="39"/>
      <c r="R52" s="39"/>
      <c r="S52" s="39"/>
      <c r="T52" s="39"/>
      <c r="U52" s="39"/>
      <c r="V52" s="39"/>
      <c r="W52" s="39">
        <f t="shared" si="2"/>
        <v>0</v>
      </c>
      <c r="X52" s="39"/>
      <c r="Y52" s="39"/>
      <c r="Z52" s="39"/>
      <c r="AA52" s="39"/>
      <c r="AB52" s="39"/>
      <c r="AC52" s="39">
        <f t="shared" si="3"/>
        <v>0</v>
      </c>
      <c r="AD52" s="39"/>
      <c r="AE52" s="39"/>
      <c r="AF52" s="39">
        <f t="shared" si="4"/>
        <v>0</v>
      </c>
      <c r="AG52" s="39"/>
      <c r="AH52" s="39"/>
      <c r="AI52" s="39">
        <f t="shared" si="5"/>
        <v>0</v>
      </c>
      <c r="AJ52" s="39"/>
      <c r="AK52" s="39"/>
      <c r="AL52" s="39">
        <f t="shared" si="6"/>
        <v>0</v>
      </c>
      <c r="AM52" s="39"/>
      <c r="AN52" s="39"/>
      <c r="AO52" s="39">
        <f t="shared" si="7"/>
        <v>0</v>
      </c>
      <c r="AP52" s="39"/>
      <c r="AQ52" s="39"/>
      <c r="AR52" s="39">
        <f t="shared" si="8"/>
        <v>0</v>
      </c>
      <c r="AS52" s="39"/>
      <c r="AT52" s="39"/>
      <c r="AU52" s="39">
        <f t="shared" si="9"/>
        <v>0</v>
      </c>
      <c r="AV52" s="39"/>
      <c r="AW52" s="39"/>
      <c r="AX52" s="39">
        <f t="shared" si="10"/>
        <v>0</v>
      </c>
      <c r="AY52" s="39"/>
      <c r="AZ52" s="39"/>
      <c r="BA52" s="39">
        <f t="shared" si="11"/>
        <v>0</v>
      </c>
      <c r="BB52" s="38">
        <v>208.52</v>
      </c>
      <c r="BC52" s="38">
        <v>2813</v>
      </c>
      <c r="BD52" s="38">
        <f t="shared" si="12"/>
        <v>2813</v>
      </c>
      <c r="BE52" s="39"/>
      <c r="BF52" s="39"/>
      <c r="BG52" s="39">
        <f t="shared" si="13"/>
        <v>2813</v>
      </c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8">
        <v>365.63799999999998</v>
      </c>
      <c r="BU52" s="38">
        <v>4932</v>
      </c>
      <c r="BV52" s="38">
        <f t="shared" si="14"/>
        <v>7745</v>
      </c>
      <c r="BW52" s="38">
        <v>574.15800000000002</v>
      </c>
      <c r="BX52" s="38">
        <f t="shared" si="15"/>
        <v>7745</v>
      </c>
      <c r="BY52" s="38">
        <v>611.54200000000003</v>
      </c>
      <c r="BZ52" s="38">
        <f t="shared" si="16"/>
        <v>8250</v>
      </c>
    </row>
    <row r="53" spans="1:78" s="30" customFormat="1" ht="76.5">
      <c r="A53" s="32">
        <v>27</v>
      </c>
      <c r="B53" s="32">
        <v>27</v>
      </c>
      <c r="C53" s="33" t="s">
        <v>106</v>
      </c>
      <c r="D53" s="34" t="s">
        <v>107</v>
      </c>
      <c r="E53" s="35" t="s">
        <v>108</v>
      </c>
      <c r="F53" s="36">
        <v>12217.22</v>
      </c>
      <c r="G53" s="36">
        <v>3.407</v>
      </c>
      <c r="H53" s="38">
        <v>41624</v>
      </c>
      <c r="I53" s="39"/>
      <c r="J53" s="39"/>
      <c r="K53" s="39">
        <f t="shared" si="0"/>
        <v>0</v>
      </c>
      <c r="L53" s="39"/>
      <c r="M53" s="39"/>
      <c r="N53" s="39">
        <f t="shared" si="1"/>
        <v>0</v>
      </c>
      <c r="O53" s="39"/>
      <c r="P53" s="39"/>
      <c r="Q53" s="39"/>
      <c r="R53" s="39"/>
      <c r="S53" s="39"/>
      <c r="T53" s="39"/>
      <c r="U53" s="39"/>
      <c r="V53" s="39"/>
      <c r="W53" s="39">
        <f t="shared" si="2"/>
        <v>0</v>
      </c>
      <c r="X53" s="39"/>
      <c r="Y53" s="39"/>
      <c r="Z53" s="39"/>
      <c r="AA53" s="38">
        <v>8.3000000000000004E-2</v>
      </c>
      <c r="AB53" s="38">
        <v>1014</v>
      </c>
      <c r="AC53" s="38">
        <f t="shared" si="3"/>
        <v>1014</v>
      </c>
      <c r="AD53" s="38">
        <v>4.4999999999999998E-2</v>
      </c>
      <c r="AE53" s="38">
        <v>550</v>
      </c>
      <c r="AF53" s="38">
        <f t="shared" si="4"/>
        <v>1564</v>
      </c>
      <c r="AG53" s="38">
        <v>9.4E-2</v>
      </c>
      <c r="AH53" s="38">
        <v>1148</v>
      </c>
      <c r="AI53" s="38">
        <f t="shared" si="5"/>
        <v>2712</v>
      </c>
      <c r="AJ53" s="38">
        <v>0.3</v>
      </c>
      <c r="AK53" s="38">
        <v>3665</v>
      </c>
      <c r="AL53" s="38">
        <f t="shared" si="6"/>
        <v>6377</v>
      </c>
      <c r="AM53" s="38">
        <v>0.218</v>
      </c>
      <c r="AN53" s="38">
        <v>2663</v>
      </c>
      <c r="AO53" s="38">
        <f t="shared" si="7"/>
        <v>9040</v>
      </c>
      <c r="AP53" s="38">
        <v>0.45600000000000002</v>
      </c>
      <c r="AQ53" s="38">
        <v>5571</v>
      </c>
      <c r="AR53" s="38">
        <f t="shared" si="8"/>
        <v>14611</v>
      </c>
      <c r="AS53" s="38">
        <v>0.32</v>
      </c>
      <c r="AT53" s="38">
        <v>3910</v>
      </c>
      <c r="AU53" s="38">
        <f t="shared" si="9"/>
        <v>18521</v>
      </c>
      <c r="AV53" s="38">
        <v>0.45600000000000002</v>
      </c>
      <c r="AW53" s="38">
        <v>5571</v>
      </c>
      <c r="AX53" s="38">
        <f t="shared" si="10"/>
        <v>24092</v>
      </c>
      <c r="AY53" s="38">
        <v>0.3</v>
      </c>
      <c r="AZ53" s="38">
        <v>3665</v>
      </c>
      <c r="BA53" s="38">
        <f t="shared" si="11"/>
        <v>27757</v>
      </c>
      <c r="BB53" s="38">
        <v>0.15</v>
      </c>
      <c r="BC53" s="38">
        <v>1833</v>
      </c>
      <c r="BD53" s="38">
        <f t="shared" si="12"/>
        <v>29590</v>
      </c>
      <c r="BE53" s="39"/>
      <c r="BF53" s="39"/>
      <c r="BG53" s="39">
        <f t="shared" si="13"/>
        <v>29590</v>
      </c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8">
        <v>0.98499999999999999</v>
      </c>
      <c r="BU53" s="38">
        <v>12034</v>
      </c>
      <c r="BV53" s="38">
        <f t="shared" si="14"/>
        <v>41624</v>
      </c>
      <c r="BW53" s="38">
        <v>3.407</v>
      </c>
      <c r="BX53" s="38">
        <f t="shared" si="15"/>
        <v>41624</v>
      </c>
      <c r="BY53" s="39"/>
      <c r="BZ53" s="39">
        <f t="shared" si="16"/>
        <v>0</v>
      </c>
    </row>
    <row r="54" spans="1:78" s="30" customFormat="1" ht="38.25">
      <c r="A54" s="32">
        <v>28</v>
      </c>
      <c r="B54" s="32">
        <v>28</v>
      </c>
      <c r="C54" s="33" t="s">
        <v>109</v>
      </c>
      <c r="D54" s="34" t="s">
        <v>110</v>
      </c>
      <c r="E54" s="35" t="s">
        <v>111</v>
      </c>
      <c r="F54" s="36">
        <v>1037.83</v>
      </c>
      <c r="G54" s="37">
        <v>5.0999999999999996</v>
      </c>
      <c r="H54" s="38">
        <v>5293</v>
      </c>
      <c r="I54" s="39"/>
      <c r="J54" s="39"/>
      <c r="K54" s="39">
        <f t="shared" si="0"/>
        <v>0</v>
      </c>
      <c r="L54" s="39"/>
      <c r="M54" s="39"/>
      <c r="N54" s="39">
        <f t="shared" si="1"/>
        <v>0</v>
      </c>
      <c r="O54" s="39"/>
      <c r="P54" s="39"/>
      <c r="Q54" s="39"/>
      <c r="R54" s="39"/>
      <c r="S54" s="39"/>
      <c r="T54" s="39"/>
      <c r="U54" s="39"/>
      <c r="V54" s="39"/>
      <c r="W54" s="39">
        <f t="shared" si="2"/>
        <v>0</v>
      </c>
      <c r="X54" s="39"/>
      <c r="Y54" s="39"/>
      <c r="Z54" s="39"/>
      <c r="AA54" s="38">
        <v>0.04</v>
      </c>
      <c r="AB54" s="38">
        <v>42</v>
      </c>
      <c r="AC54" s="38">
        <f t="shared" si="3"/>
        <v>42</v>
      </c>
      <c r="AD54" s="38">
        <v>8.5000000000000006E-2</v>
      </c>
      <c r="AE54" s="38">
        <v>88</v>
      </c>
      <c r="AF54" s="38">
        <f t="shared" si="4"/>
        <v>130</v>
      </c>
      <c r="AG54" s="39"/>
      <c r="AH54" s="39"/>
      <c r="AI54" s="39">
        <f t="shared" si="5"/>
        <v>130</v>
      </c>
      <c r="AJ54" s="38">
        <v>0.9</v>
      </c>
      <c r="AK54" s="38">
        <v>934</v>
      </c>
      <c r="AL54" s="38">
        <f t="shared" si="6"/>
        <v>1064</v>
      </c>
      <c r="AM54" s="38">
        <v>0.01</v>
      </c>
      <c r="AN54" s="38">
        <v>10</v>
      </c>
      <c r="AO54" s="38">
        <f t="shared" si="7"/>
        <v>1074</v>
      </c>
      <c r="AP54" s="39"/>
      <c r="AQ54" s="39"/>
      <c r="AR54" s="39">
        <f t="shared" si="8"/>
        <v>1074</v>
      </c>
      <c r="AS54" s="38">
        <v>1.04</v>
      </c>
      <c r="AT54" s="38">
        <v>1079</v>
      </c>
      <c r="AU54" s="38">
        <f t="shared" si="9"/>
        <v>2153</v>
      </c>
      <c r="AV54" s="39"/>
      <c r="AW54" s="39"/>
      <c r="AX54" s="39">
        <f t="shared" si="10"/>
        <v>2153</v>
      </c>
      <c r="AY54" s="39"/>
      <c r="AZ54" s="39"/>
      <c r="BA54" s="39">
        <f t="shared" si="11"/>
        <v>2153</v>
      </c>
      <c r="BB54" s="38">
        <v>0.8</v>
      </c>
      <c r="BC54" s="38">
        <v>830</v>
      </c>
      <c r="BD54" s="38">
        <f t="shared" si="12"/>
        <v>2983</v>
      </c>
      <c r="BE54" s="39"/>
      <c r="BF54" s="39"/>
      <c r="BG54" s="39">
        <f t="shared" si="13"/>
        <v>2983</v>
      </c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8">
        <v>2.2250000000000001</v>
      </c>
      <c r="BU54" s="38">
        <v>2309</v>
      </c>
      <c r="BV54" s="38">
        <f t="shared" si="14"/>
        <v>5292</v>
      </c>
      <c r="BW54" s="38">
        <v>5.0999999999999996</v>
      </c>
      <c r="BX54" s="38">
        <f t="shared" si="15"/>
        <v>5292</v>
      </c>
      <c r="BY54" s="39"/>
      <c r="BZ54" s="38">
        <f t="shared" si="16"/>
        <v>1</v>
      </c>
    </row>
    <row r="55" spans="1:78" s="30" customFormat="1" ht="51">
      <c r="A55" s="32">
        <v>29</v>
      </c>
      <c r="B55" s="32">
        <v>29</v>
      </c>
      <c r="C55" s="33" t="s">
        <v>112</v>
      </c>
      <c r="D55" s="34" t="s">
        <v>113</v>
      </c>
      <c r="E55" s="35" t="s">
        <v>84</v>
      </c>
      <c r="F55" s="36">
        <v>12741.17</v>
      </c>
      <c r="G55" s="36">
        <v>4.7000000000000002E-3</v>
      </c>
      <c r="H55" s="38">
        <v>60</v>
      </c>
      <c r="I55" s="39"/>
      <c r="J55" s="39"/>
      <c r="K55" s="39">
        <f t="shared" si="0"/>
        <v>0</v>
      </c>
      <c r="L55" s="39"/>
      <c r="M55" s="39"/>
      <c r="N55" s="39">
        <f t="shared" si="1"/>
        <v>0</v>
      </c>
      <c r="O55" s="39"/>
      <c r="P55" s="39"/>
      <c r="Q55" s="39"/>
      <c r="R55" s="39"/>
      <c r="S55" s="39"/>
      <c r="T55" s="39"/>
      <c r="U55" s="39"/>
      <c r="V55" s="39"/>
      <c r="W55" s="39">
        <f t="shared" si="2"/>
        <v>0</v>
      </c>
      <c r="X55" s="39"/>
      <c r="Y55" s="39"/>
      <c r="Z55" s="39"/>
      <c r="AA55" s="39"/>
      <c r="AB55" s="39"/>
      <c r="AC55" s="39">
        <f t="shared" si="3"/>
        <v>0</v>
      </c>
      <c r="AD55" s="38">
        <v>2.9999999999999997E-4</v>
      </c>
      <c r="AE55" s="38">
        <v>38</v>
      </c>
      <c r="AF55" s="38">
        <f t="shared" si="4"/>
        <v>38</v>
      </c>
      <c r="AG55" s="39"/>
      <c r="AH55" s="39"/>
      <c r="AI55" s="39">
        <f t="shared" si="5"/>
        <v>38</v>
      </c>
      <c r="AJ55" s="38">
        <v>2.9999999999999997E-4</v>
      </c>
      <c r="AK55" s="38">
        <v>4</v>
      </c>
      <c r="AL55" s="38">
        <f t="shared" si="6"/>
        <v>42</v>
      </c>
      <c r="AM55" s="39"/>
      <c r="AN55" s="39"/>
      <c r="AO55" s="39">
        <f t="shared" si="7"/>
        <v>42</v>
      </c>
      <c r="AP55" s="38">
        <v>8.9999999999999998E-4</v>
      </c>
      <c r="AQ55" s="38">
        <v>11</v>
      </c>
      <c r="AR55" s="38">
        <f t="shared" si="8"/>
        <v>53</v>
      </c>
      <c r="AS55" s="38">
        <v>1.1999999999999999E-3</v>
      </c>
      <c r="AT55" s="38">
        <v>15</v>
      </c>
      <c r="AU55" s="38">
        <f t="shared" si="9"/>
        <v>68</v>
      </c>
      <c r="AV55" s="39"/>
      <c r="AW55" s="39"/>
      <c r="AX55" s="39">
        <f t="shared" si="10"/>
        <v>68</v>
      </c>
      <c r="AY55" s="39"/>
      <c r="AZ55" s="39"/>
      <c r="BA55" s="39">
        <f t="shared" si="11"/>
        <v>68</v>
      </c>
      <c r="BB55" s="39"/>
      <c r="BC55" s="39"/>
      <c r="BD55" s="39">
        <f t="shared" si="12"/>
        <v>68</v>
      </c>
      <c r="BE55" s="39"/>
      <c r="BF55" s="39"/>
      <c r="BG55" s="39">
        <f t="shared" si="13"/>
        <v>68</v>
      </c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8">
        <v>2E-3</v>
      </c>
      <c r="BU55" s="38">
        <v>25</v>
      </c>
      <c r="BV55" s="38">
        <f t="shared" si="14"/>
        <v>93</v>
      </c>
      <c r="BW55" s="38">
        <v>4.7000000000000002E-3</v>
      </c>
      <c r="BX55" s="38">
        <f t="shared" si="15"/>
        <v>93</v>
      </c>
      <c r="BY55" s="39"/>
      <c r="BZ55" s="38">
        <f t="shared" si="16"/>
        <v>-33</v>
      </c>
    </row>
    <row r="56" spans="1:78" s="30" customFormat="1" ht="63.75">
      <c r="A56" s="32">
        <v>30</v>
      </c>
      <c r="B56" s="32">
        <v>30</v>
      </c>
      <c r="C56" s="33" t="s">
        <v>114</v>
      </c>
      <c r="D56" s="34" t="s">
        <v>115</v>
      </c>
      <c r="E56" s="35" t="s">
        <v>116</v>
      </c>
      <c r="F56" s="36">
        <v>749.32</v>
      </c>
      <c r="G56" s="37">
        <v>42</v>
      </c>
      <c r="H56" s="38">
        <v>31471</v>
      </c>
      <c r="I56" s="39"/>
      <c r="J56" s="39"/>
      <c r="K56" s="39">
        <f t="shared" si="0"/>
        <v>0</v>
      </c>
      <c r="L56" s="39"/>
      <c r="M56" s="39"/>
      <c r="N56" s="39">
        <f t="shared" si="1"/>
        <v>0</v>
      </c>
      <c r="O56" s="39"/>
      <c r="P56" s="39"/>
      <c r="Q56" s="39"/>
      <c r="R56" s="39"/>
      <c r="S56" s="39"/>
      <c r="T56" s="39"/>
      <c r="U56" s="39"/>
      <c r="V56" s="39"/>
      <c r="W56" s="39">
        <f t="shared" si="2"/>
        <v>0</v>
      </c>
      <c r="X56" s="39"/>
      <c r="Y56" s="39"/>
      <c r="Z56" s="39"/>
      <c r="AA56" s="39"/>
      <c r="AB56" s="39"/>
      <c r="AC56" s="39">
        <f t="shared" si="3"/>
        <v>0</v>
      </c>
      <c r="AD56" s="39"/>
      <c r="AE56" s="39"/>
      <c r="AF56" s="39">
        <f t="shared" si="4"/>
        <v>0</v>
      </c>
      <c r="AG56" s="39"/>
      <c r="AH56" s="39"/>
      <c r="AI56" s="39">
        <f t="shared" si="5"/>
        <v>0</v>
      </c>
      <c r="AJ56" s="39"/>
      <c r="AK56" s="39"/>
      <c r="AL56" s="39">
        <f t="shared" si="6"/>
        <v>0</v>
      </c>
      <c r="AM56" s="39"/>
      <c r="AN56" s="39"/>
      <c r="AO56" s="39">
        <f t="shared" si="7"/>
        <v>0</v>
      </c>
      <c r="AP56" s="39"/>
      <c r="AQ56" s="39"/>
      <c r="AR56" s="39">
        <f t="shared" si="8"/>
        <v>0</v>
      </c>
      <c r="AS56" s="39"/>
      <c r="AT56" s="39"/>
      <c r="AU56" s="39">
        <f t="shared" si="9"/>
        <v>0</v>
      </c>
      <c r="AV56" s="39"/>
      <c r="AW56" s="39"/>
      <c r="AX56" s="39">
        <f t="shared" si="10"/>
        <v>0</v>
      </c>
      <c r="AY56" s="39"/>
      <c r="AZ56" s="39"/>
      <c r="BA56" s="39">
        <f t="shared" si="11"/>
        <v>0</v>
      </c>
      <c r="BB56" s="39"/>
      <c r="BC56" s="39"/>
      <c r="BD56" s="39">
        <f t="shared" si="12"/>
        <v>0</v>
      </c>
      <c r="BE56" s="39"/>
      <c r="BF56" s="39"/>
      <c r="BG56" s="39">
        <f t="shared" si="13"/>
        <v>0</v>
      </c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>
        <f t="shared" si="14"/>
        <v>0</v>
      </c>
      <c r="BW56" s="39"/>
      <c r="BX56" s="39">
        <f t="shared" si="15"/>
        <v>0</v>
      </c>
      <c r="BY56" s="38">
        <v>42</v>
      </c>
      <c r="BZ56" s="38">
        <f t="shared" si="16"/>
        <v>31471</v>
      </c>
    </row>
    <row r="57" spans="1:78" s="30" customFormat="1" ht="63.75">
      <c r="A57" s="32">
        <v>31</v>
      </c>
      <c r="B57" s="32">
        <v>31</v>
      </c>
      <c r="C57" s="33" t="s">
        <v>117</v>
      </c>
      <c r="D57" s="34" t="s">
        <v>118</v>
      </c>
      <c r="E57" s="35" t="s">
        <v>111</v>
      </c>
      <c r="F57" s="36">
        <v>2217.62</v>
      </c>
      <c r="G57" s="37">
        <v>1.9</v>
      </c>
      <c r="H57" s="38">
        <v>4213</v>
      </c>
      <c r="I57" s="39"/>
      <c r="J57" s="39"/>
      <c r="K57" s="39">
        <f t="shared" si="0"/>
        <v>0</v>
      </c>
      <c r="L57" s="39"/>
      <c r="M57" s="39"/>
      <c r="N57" s="39">
        <f t="shared" si="1"/>
        <v>0</v>
      </c>
      <c r="O57" s="39"/>
      <c r="P57" s="39"/>
      <c r="Q57" s="39"/>
      <c r="R57" s="39"/>
      <c r="S57" s="39"/>
      <c r="T57" s="39"/>
      <c r="U57" s="39"/>
      <c r="V57" s="39"/>
      <c r="W57" s="39">
        <f t="shared" si="2"/>
        <v>0</v>
      </c>
      <c r="X57" s="39"/>
      <c r="Y57" s="39"/>
      <c r="Z57" s="39"/>
      <c r="AA57" s="39"/>
      <c r="AB57" s="39"/>
      <c r="AC57" s="39">
        <f t="shared" si="3"/>
        <v>0</v>
      </c>
      <c r="AD57" s="39"/>
      <c r="AE57" s="39"/>
      <c r="AF57" s="39">
        <f t="shared" si="4"/>
        <v>0</v>
      </c>
      <c r="AG57" s="39"/>
      <c r="AH57" s="39"/>
      <c r="AI57" s="39">
        <f t="shared" si="5"/>
        <v>0</v>
      </c>
      <c r="AJ57" s="39"/>
      <c r="AK57" s="39"/>
      <c r="AL57" s="39">
        <f t="shared" si="6"/>
        <v>0</v>
      </c>
      <c r="AM57" s="39"/>
      <c r="AN57" s="39"/>
      <c r="AO57" s="39">
        <f t="shared" si="7"/>
        <v>0</v>
      </c>
      <c r="AP57" s="38">
        <v>0.4</v>
      </c>
      <c r="AQ57" s="38">
        <v>887</v>
      </c>
      <c r="AR57" s="38">
        <f t="shared" si="8"/>
        <v>887</v>
      </c>
      <c r="AS57" s="39"/>
      <c r="AT57" s="39"/>
      <c r="AU57" s="39">
        <f t="shared" si="9"/>
        <v>887</v>
      </c>
      <c r="AV57" s="39"/>
      <c r="AW57" s="39"/>
      <c r="AX57" s="39">
        <f t="shared" si="10"/>
        <v>887</v>
      </c>
      <c r="AY57" s="39"/>
      <c r="AZ57" s="39"/>
      <c r="BA57" s="39">
        <f t="shared" si="11"/>
        <v>887</v>
      </c>
      <c r="BB57" s="39"/>
      <c r="BC57" s="39"/>
      <c r="BD57" s="39">
        <f t="shared" si="12"/>
        <v>887</v>
      </c>
      <c r="BE57" s="39"/>
      <c r="BF57" s="39"/>
      <c r="BG57" s="39">
        <f t="shared" si="13"/>
        <v>887</v>
      </c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8">
        <v>1</v>
      </c>
      <c r="BU57" s="38">
        <v>2218</v>
      </c>
      <c r="BV57" s="38">
        <f t="shared" si="14"/>
        <v>3105</v>
      </c>
      <c r="BW57" s="38">
        <v>1.4</v>
      </c>
      <c r="BX57" s="38">
        <f t="shared" si="15"/>
        <v>3105</v>
      </c>
      <c r="BY57" s="38">
        <v>0.5</v>
      </c>
      <c r="BZ57" s="38">
        <f t="shared" si="16"/>
        <v>1108</v>
      </c>
    </row>
    <row r="58" spans="1:78" s="30" customFormat="1" ht="89.25">
      <c r="A58" s="32">
        <v>32</v>
      </c>
      <c r="B58" s="32">
        <v>32</v>
      </c>
      <c r="C58" s="33" t="s">
        <v>119</v>
      </c>
      <c r="D58" s="34" t="s">
        <v>120</v>
      </c>
      <c r="E58" s="35" t="s">
        <v>121</v>
      </c>
      <c r="F58" s="36">
        <v>713.83</v>
      </c>
      <c r="G58" s="36">
        <v>1.46</v>
      </c>
      <c r="H58" s="38">
        <v>1042</v>
      </c>
      <c r="I58" s="39"/>
      <c r="J58" s="39"/>
      <c r="K58" s="39">
        <f t="shared" si="0"/>
        <v>0</v>
      </c>
      <c r="L58" s="39"/>
      <c r="M58" s="39"/>
      <c r="N58" s="39">
        <f t="shared" si="1"/>
        <v>0</v>
      </c>
      <c r="O58" s="39"/>
      <c r="P58" s="39"/>
      <c r="Q58" s="39"/>
      <c r="R58" s="39"/>
      <c r="S58" s="39"/>
      <c r="T58" s="39"/>
      <c r="U58" s="39"/>
      <c r="V58" s="39"/>
      <c r="W58" s="39">
        <f t="shared" si="2"/>
        <v>0</v>
      </c>
      <c r="X58" s="39"/>
      <c r="Y58" s="39"/>
      <c r="Z58" s="39"/>
      <c r="AA58" s="39"/>
      <c r="AB58" s="39"/>
      <c r="AC58" s="39">
        <f t="shared" si="3"/>
        <v>0</v>
      </c>
      <c r="AD58" s="39"/>
      <c r="AE58" s="39"/>
      <c r="AF58" s="39">
        <f t="shared" si="4"/>
        <v>0</v>
      </c>
      <c r="AG58" s="39"/>
      <c r="AH58" s="39"/>
      <c r="AI58" s="39">
        <f t="shared" si="5"/>
        <v>0</v>
      </c>
      <c r="AJ58" s="39"/>
      <c r="AK58" s="39"/>
      <c r="AL58" s="39">
        <f t="shared" si="6"/>
        <v>0</v>
      </c>
      <c r="AM58" s="39"/>
      <c r="AN58" s="39"/>
      <c r="AO58" s="39">
        <f t="shared" si="7"/>
        <v>0</v>
      </c>
      <c r="AP58" s="39"/>
      <c r="AQ58" s="39"/>
      <c r="AR58" s="39">
        <f t="shared" si="8"/>
        <v>0</v>
      </c>
      <c r="AS58" s="39"/>
      <c r="AT58" s="39"/>
      <c r="AU58" s="39">
        <f t="shared" si="9"/>
        <v>0</v>
      </c>
      <c r="AV58" s="39"/>
      <c r="AW58" s="39"/>
      <c r="AX58" s="39">
        <f t="shared" si="10"/>
        <v>0</v>
      </c>
      <c r="AY58" s="39"/>
      <c r="AZ58" s="39"/>
      <c r="BA58" s="39">
        <f t="shared" si="11"/>
        <v>0</v>
      </c>
      <c r="BB58" s="39"/>
      <c r="BC58" s="39"/>
      <c r="BD58" s="39">
        <f t="shared" si="12"/>
        <v>0</v>
      </c>
      <c r="BE58" s="39"/>
      <c r="BF58" s="39"/>
      <c r="BG58" s="39">
        <f t="shared" si="13"/>
        <v>0</v>
      </c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>
        <f t="shared" si="14"/>
        <v>0</v>
      </c>
      <c r="BW58" s="39"/>
      <c r="BX58" s="39">
        <f t="shared" si="15"/>
        <v>0</v>
      </c>
      <c r="BY58" s="38">
        <v>1.46</v>
      </c>
      <c r="BZ58" s="38">
        <f t="shared" si="16"/>
        <v>1042</v>
      </c>
    </row>
    <row r="59" spans="1:78" s="30" customFormat="1" ht="38.25">
      <c r="A59" s="32">
        <v>33</v>
      </c>
      <c r="B59" s="32">
        <v>33</v>
      </c>
      <c r="C59" s="33" t="s">
        <v>122</v>
      </c>
      <c r="D59" s="34" t="s">
        <v>123</v>
      </c>
      <c r="E59" s="35" t="s">
        <v>124</v>
      </c>
      <c r="F59" s="36">
        <v>244</v>
      </c>
      <c r="G59" s="36">
        <v>17.52</v>
      </c>
      <c r="H59" s="38">
        <v>4275</v>
      </c>
      <c r="I59" s="39"/>
      <c r="J59" s="39"/>
      <c r="K59" s="39">
        <f t="shared" si="0"/>
        <v>0</v>
      </c>
      <c r="L59" s="39"/>
      <c r="M59" s="39"/>
      <c r="N59" s="39">
        <f t="shared" si="1"/>
        <v>0</v>
      </c>
      <c r="O59" s="39"/>
      <c r="P59" s="39"/>
      <c r="Q59" s="39"/>
      <c r="R59" s="39"/>
      <c r="S59" s="39"/>
      <c r="T59" s="39"/>
      <c r="U59" s="39"/>
      <c r="V59" s="39"/>
      <c r="W59" s="39">
        <f t="shared" si="2"/>
        <v>0</v>
      </c>
      <c r="X59" s="39"/>
      <c r="Y59" s="39"/>
      <c r="Z59" s="39"/>
      <c r="AA59" s="39"/>
      <c r="AB59" s="39"/>
      <c r="AC59" s="39">
        <f t="shared" si="3"/>
        <v>0</v>
      </c>
      <c r="AD59" s="39"/>
      <c r="AE59" s="39"/>
      <c r="AF59" s="39">
        <f t="shared" si="4"/>
        <v>0</v>
      </c>
      <c r="AG59" s="39"/>
      <c r="AH59" s="39"/>
      <c r="AI59" s="39">
        <f t="shared" si="5"/>
        <v>0</v>
      </c>
      <c r="AJ59" s="39"/>
      <c r="AK59" s="39"/>
      <c r="AL59" s="39">
        <f t="shared" si="6"/>
        <v>0</v>
      </c>
      <c r="AM59" s="39"/>
      <c r="AN59" s="39"/>
      <c r="AO59" s="39">
        <f t="shared" si="7"/>
        <v>0</v>
      </c>
      <c r="AP59" s="39"/>
      <c r="AQ59" s="39"/>
      <c r="AR59" s="39">
        <f t="shared" si="8"/>
        <v>0</v>
      </c>
      <c r="AS59" s="39"/>
      <c r="AT59" s="39"/>
      <c r="AU59" s="39">
        <f t="shared" si="9"/>
        <v>0</v>
      </c>
      <c r="AV59" s="39"/>
      <c r="AW59" s="39"/>
      <c r="AX59" s="39">
        <f t="shared" si="10"/>
        <v>0</v>
      </c>
      <c r="AY59" s="39"/>
      <c r="AZ59" s="39"/>
      <c r="BA59" s="39">
        <f t="shared" si="11"/>
        <v>0</v>
      </c>
      <c r="BB59" s="39"/>
      <c r="BC59" s="39"/>
      <c r="BD59" s="39">
        <f t="shared" si="12"/>
        <v>0</v>
      </c>
      <c r="BE59" s="39"/>
      <c r="BF59" s="39"/>
      <c r="BG59" s="39">
        <f t="shared" si="13"/>
        <v>0</v>
      </c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>
        <f t="shared" si="14"/>
        <v>0</v>
      </c>
      <c r="BW59" s="39"/>
      <c r="BX59" s="39">
        <f t="shared" si="15"/>
        <v>0</v>
      </c>
      <c r="BY59" s="38">
        <v>17.52</v>
      </c>
      <c r="BZ59" s="38">
        <f t="shared" si="16"/>
        <v>4275</v>
      </c>
    </row>
    <row r="60" spans="1:78" s="30" customFormat="1" ht="19.149999999999999" customHeight="1">
      <c r="A60" s="31" t="s">
        <v>125</v>
      </c>
      <c r="B60" s="28"/>
      <c r="C60" s="28"/>
      <c r="D60" s="28"/>
      <c r="E60" s="28"/>
      <c r="F60" s="28"/>
      <c r="G60" s="28"/>
      <c r="H60" s="28"/>
      <c r="I60" s="28"/>
      <c r="J60" s="28"/>
      <c r="K60" s="28">
        <f t="shared" si="0"/>
        <v>0</v>
      </c>
      <c r="L60" s="28"/>
      <c r="M60" s="28"/>
      <c r="N60" s="28">
        <f t="shared" si="1"/>
        <v>0</v>
      </c>
      <c r="O60" s="28"/>
      <c r="P60" s="28"/>
      <c r="Q60" s="28"/>
      <c r="R60" s="28"/>
      <c r="S60" s="28"/>
      <c r="T60" s="28"/>
      <c r="U60" s="28"/>
      <c r="V60" s="28"/>
      <c r="W60" s="28">
        <f t="shared" si="2"/>
        <v>0</v>
      </c>
      <c r="X60" s="28"/>
      <c r="Y60" s="28"/>
      <c r="Z60" s="28"/>
      <c r="AA60" s="28"/>
      <c r="AB60" s="28"/>
      <c r="AC60" s="28">
        <f t="shared" si="3"/>
        <v>0</v>
      </c>
      <c r="AD60" s="28"/>
      <c r="AE60" s="28"/>
      <c r="AF60" s="28">
        <f t="shared" si="4"/>
        <v>0</v>
      </c>
      <c r="AG60" s="28"/>
      <c r="AH60" s="28"/>
      <c r="AI60" s="28">
        <f t="shared" si="5"/>
        <v>0</v>
      </c>
      <c r="AJ60" s="28"/>
      <c r="AK60" s="28"/>
      <c r="AL60" s="28">
        <f t="shared" si="6"/>
        <v>0</v>
      </c>
      <c r="AM60" s="28"/>
      <c r="AN60" s="28"/>
      <c r="AO60" s="28">
        <f t="shared" si="7"/>
        <v>0</v>
      </c>
      <c r="AP60" s="28"/>
      <c r="AQ60" s="28"/>
      <c r="AR60" s="28">
        <f t="shared" si="8"/>
        <v>0</v>
      </c>
      <c r="AS60" s="28"/>
      <c r="AT60" s="28"/>
      <c r="AU60" s="28">
        <f t="shared" si="9"/>
        <v>0</v>
      </c>
      <c r="AV60" s="28"/>
      <c r="AW60" s="28"/>
      <c r="AX60" s="28">
        <f t="shared" si="10"/>
        <v>0</v>
      </c>
      <c r="AY60" s="28"/>
      <c r="AZ60" s="28"/>
      <c r="BA60" s="28">
        <f t="shared" si="11"/>
        <v>0</v>
      </c>
      <c r="BB60" s="28"/>
      <c r="BC60" s="28"/>
      <c r="BD60" s="28">
        <f t="shared" si="12"/>
        <v>0</v>
      </c>
      <c r="BE60" s="28"/>
      <c r="BF60" s="28"/>
      <c r="BG60" s="28">
        <f t="shared" si="13"/>
        <v>0</v>
      </c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>
        <f t="shared" si="14"/>
        <v>0</v>
      </c>
      <c r="BW60" s="28"/>
      <c r="BX60" s="28">
        <f t="shared" si="15"/>
        <v>0</v>
      </c>
      <c r="BY60" s="28"/>
      <c r="BZ60" s="29">
        <f t="shared" si="16"/>
        <v>0</v>
      </c>
    </row>
    <row r="61" spans="1:78" s="30" customFormat="1" ht="19.149999999999999" customHeight="1">
      <c r="A61" s="31" t="s">
        <v>126</v>
      </c>
      <c r="B61" s="28"/>
      <c r="C61" s="28"/>
      <c r="D61" s="28"/>
      <c r="E61" s="28"/>
      <c r="F61" s="28"/>
      <c r="G61" s="28"/>
      <c r="H61" s="28"/>
      <c r="I61" s="28"/>
      <c r="J61" s="28"/>
      <c r="K61" s="28">
        <f t="shared" si="0"/>
        <v>0</v>
      </c>
      <c r="L61" s="28"/>
      <c r="M61" s="28"/>
      <c r="N61" s="28">
        <f t="shared" si="1"/>
        <v>0</v>
      </c>
      <c r="O61" s="28"/>
      <c r="P61" s="28"/>
      <c r="Q61" s="28"/>
      <c r="R61" s="28"/>
      <c r="S61" s="28"/>
      <c r="T61" s="28"/>
      <c r="U61" s="28"/>
      <c r="V61" s="28"/>
      <c r="W61" s="28">
        <f t="shared" si="2"/>
        <v>0</v>
      </c>
      <c r="X61" s="28"/>
      <c r="Y61" s="28"/>
      <c r="Z61" s="28"/>
      <c r="AA61" s="28"/>
      <c r="AB61" s="28"/>
      <c r="AC61" s="28">
        <f t="shared" si="3"/>
        <v>0</v>
      </c>
      <c r="AD61" s="28"/>
      <c r="AE61" s="28"/>
      <c r="AF61" s="28">
        <f t="shared" si="4"/>
        <v>0</v>
      </c>
      <c r="AG61" s="28"/>
      <c r="AH61" s="28"/>
      <c r="AI61" s="28">
        <f t="shared" si="5"/>
        <v>0</v>
      </c>
      <c r="AJ61" s="28"/>
      <c r="AK61" s="28"/>
      <c r="AL61" s="28">
        <f t="shared" si="6"/>
        <v>0</v>
      </c>
      <c r="AM61" s="28"/>
      <c r="AN61" s="28"/>
      <c r="AO61" s="28">
        <f t="shared" si="7"/>
        <v>0</v>
      </c>
      <c r="AP61" s="28"/>
      <c r="AQ61" s="28"/>
      <c r="AR61" s="28">
        <f t="shared" si="8"/>
        <v>0</v>
      </c>
      <c r="AS61" s="28"/>
      <c r="AT61" s="28"/>
      <c r="AU61" s="28">
        <f t="shared" si="9"/>
        <v>0</v>
      </c>
      <c r="AV61" s="28"/>
      <c r="AW61" s="28"/>
      <c r="AX61" s="28">
        <f t="shared" si="10"/>
        <v>0</v>
      </c>
      <c r="AY61" s="28"/>
      <c r="AZ61" s="28"/>
      <c r="BA61" s="28">
        <f t="shared" si="11"/>
        <v>0</v>
      </c>
      <c r="BB61" s="28"/>
      <c r="BC61" s="28"/>
      <c r="BD61" s="28">
        <f t="shared" si="12"/>
        <v>0</v>
      </c>
      <c r="BE61" s="28"/>
      <c r="BF61" s="28"/>
      <c r="BG61" s="28">
        <f t="shared" si="13"/>
        <v>0</v>
      </c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>
        <f t="shared" si="14"/>
        <v>0</v>
      </c>
      <c r="BW61" s="28"/>
      <c r="BX61" s="28">
        <f t="shared" si="15"/>
        <v>0</v>
      </c>
      <c r="BY61" s="28"/>
      <c r="BZ61" s="29">
        <f t="shared" si="16"/>
        <v>0</v>
      </c>
    </row>
    <row r="62" spans="1:78" s="30" customFormat="1" ht="63.75">
      <c r="A62" s="32">
        <v>34</v>
      </c>
      <c r="B62" s="32">
        <v>34</v>
      </c>
      <c r="C62" s="33" t="s">
        <v>127</v>
      </c>
      <c r="D62" s="34" t="s">
        <v>128</v>
      </c>
      <c r="E62" s="35" t="s">
        <v>129</v>
      </c>
      <c r="F62" s="36">
        <v>7.28</v>
      </c>
      <c r="G62" s="37">
        <v>1191</v>
      </c>
      <c r="H62" s="38">
        <v>8670</v>
      </c>
      <c r="I62" s="39"/>
      <c r="J62" s="39"/>
      <c r="K62" s="39">
        <f t="shared" si="0"/>
        <v>0</v>
      </c>
      <c r="L62" s="39"/>
      <c r="M62" s="39"/>
      <c r="N62" s="39">
        <f t="shared" si="1"/>
        <v>0</v>
      </c>
      <c r="O62" s="39"/>
      <c r="P62" s="39"/>
      <c r="Q62" s="39"/>
      <c r="R62" s="39"/>
      <c r="S62" s="39"/>
      <c r="T62" s="39"/>
      <c r="U62" s="39"/>
      <c r="V62" s="39"/>
      <c r="W62" s="39">
        <f t="shared" si="2"/>
        <v>0</v>
      </c>
      <c r="X62" s="39"/>
      <c r="Y62" s="39"/>
      <c r="Z62" s="39"/>
      <c r="AA62" s="39"/>
      <c r="AB62" s="39"/>
      <c r="AC62" s="39">
        <f t="shared" si="3"/>
        <v>0</v>
      </c>
      <c r="AD62" s="39"/>
      <c r="AE62" s="39"/>
      <c r="AF62" s="39">
        <f t="shared" si="4"/>
        <v>0</v>
      </c>
      <c r="AG62" s="39"/>
      <c r="AH62" s="39"/>
      <c r="AI62" s="39">
        <f t="shared" si="5"/>
        <v>0</v>
      </c>
      <c r="AJ62" s="39"/>
      <c r="AK62" s="39"/>
      <c r="AL62" s="39">
        <f t="shared" si="6"/>
        <v>0</v>
      </c>
      <c r="AM62" s="39"/>
      <c r="AN62" s="39"/>
      <c r="AO62" s="39">
        <f t="shared" si="7"/>
        <v>0</v>
      </c>
      <c r="AP62" s="39"/>
      <c r="AQ62" s="39"/>
      <c r="AR62" s="39">
        <f t="shared" si="8"/>
        <v>0</v>
      </c>
      <c r="AS62" s="39"/>
      <c r="AT62" s="39"/>
      <c r="AU62" s="39">
        <f t="shared" si="9"/>
        <v>0</v>
      </c>
      <c r="AV62" s="39"/>
      <c r="AW62" s="39"/>
      <c r="AX62" s="39">
        <f t="shared" si="10"/>
        <v>0</v>
      </c>
      <c r="AY62" s="38">
        <v>184</v>
      </c>
      <c r="AZ62" s="38">
        <v>1340</v>
      </c>
      <c r="BA62" s="38">
        <f t="shared" si="11"/>
        <v>1340</v>
      </c>
      <c r="BB62" s="39"/>
      <c r="BC62" s="39"/>
      <c r="BD62" s="39">
        <f t="shared" si="12"/>
        <v>1340</v>
      </c>
      <c r="BE62" s="38">
        <v>180</v>
      </c>
      <c r="BF62" s="38">
        <v>1310</v>
      </c>
      <c r="BG62" s="38">
        <f t="shared" si="13"/>
        <v>2650</v>
      </c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8">
        <v>827</v>
      </c>
      <c r="BU62" s="38">
        <v>6021</v>
      </c>
      <c r="BV62" s="38">
        <f t="shared" si="14"/>
        <v>8671</v>
      </c>
      <c r="BW62" s="38">
        <v>1191</v>
      </c>
      <c r="BX62" s="38">
        <f t="shared" si="15"/>
        <v>8671</v>
      </c>
      <c r="BY62" s="39"/>
      <c r="BZ62" s="38">
        <f t="shared" si="16"/>
        <v>-1</v>
      </c>
    </row>
    <row r="63" spans="1:78" s="30" customFormat="1" ht="63.75">
      <c r="A63" s="32">
        <v>35</v>
      </c>
      <c r="B63" s="32">
        <v>35</v>
      </c>
      <c r="C63" s="33" t="s">
        <v>130</v>
      </c>
      <c r="D63" s="34" t="s">
        <v>131</v>
      </c>
      <c r="E63" s="35" t="s">
        <v>132</v>
      </c>
      <c r="F63" s="36">
        <v>1.08</v>
      </c>
      <c r="G63" s="37">
        <v>1191</v>
      </c>
      <c r="H63" s="38">
        <v>1286</v>
      </c>
      <c r="I63" s="39"/>
      <c r="J63" s="39"/>
      <c r="K63" s="39">
        <f t="shared" si="0"/>
        <v>0</v>
      </c>
      <c r="L63" s="39"/>
      <c r="M63" s="39"/>
      <c r="N63" s="39">
        <f t="shared" si="1"/>
        <v>0</v>
      </c>
      <c r="O63" s="39"/>
      <c r="P63" s="39"/>
      <c r="Q63" s="39"/>
      <c r="R63" s="39"/>
      <c r="S63" s="39"/>
      <c r="T63" s="39"/>
      <c r="U63" s="39"/>
      <c r="V63" s="39"/>
      <c r="W63" s="39">
        <f t="shared" si="2"/>
        <v>0</v>
      </c>
      <c r="X63" s="39"/>
      <c r="Y63" s="39"/>
      <c r="Z63" s="39"/>
      <c r="AA63" s="39"/>
      <c r="AB63" s="39"/>
      <c r="AC63" s="39">
        <f t="shared" si="3"/>
        <v>0</v>
      </c>
      <c r="AD63" s="39"/>
      <c r="AE63" s="39"/>
      <c r="AF63" s="39">
        <f t="shared" si="4"/>
        <v>0</v>
      </c>
      <c r="AG63" s="39"/>
      <c r="AH63" s="39"/>
      <c r="AI63" s="39">
        <f t="shared" si="5"/>
        <v>0</v>
      </c>
      <c r="AJ63" s="39"/>
      <c r="AK63" s="39"/>
      <c r="AL63" s="39">
        <f t="shared" si="6"/>
        <v>0</v>
      </c>
      <c r="AM63" s="39"/>
      <c r="AN63" s="39"/>
      <c r="AO63" s="39">
        <f t="shared" si="7"/>
        <v>0</v>
      </c>
      <c r="AP63" s="39"/>
      <c r="AQ63" s="39"/>
      <c r="AR63" s="39">
        <f t="shared" si="8"/>
        <v>0</v>
      </c>
      <c r="AS63" s="39"/>
      <c r="AT63" s="39"/>
      <c r="AU63" s="39">
        <f t="shared" si="9"/>
        <v>0</v>
      </c>
      <c r="AV63" s="39"/>
      <c r="AW63" s="39"/>
      <c r="AX63" s="39">
        <f t="shared" si="10"/>
        <v>0</v>
      </c>
      <c r="AY63" s="38">
        <v>184</v>
      </c>
      <c r="AZ63" s="38">
        <v>199</v>
      </c>
      <c r="BA63" s="38">
        <f t="shared" si="11"/>
        <v>199</v>
      </c>
      <c r="BB63" s="39"/>
      <c r="BC63" s="39"/>
      <c r="BD63" s="39">
        <f t="shared" si="12"/>
        <v>199</v>
      </c>
      <c r="BE63" s="38">
        <v>180</v>
      </c>
      <c r="BF63" s="38">
        <v>194</v>
      </c>
      <c r="BG63" s="38">
        <f t="shared" si="13"/>
        <v>393</v>
      </c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8">
        <v>827</v>
      </c>
      <c r="BU63" s="38">
        <v>893</v>
      </c>
      <c r="BV63" s="38">
        <f t="shared" si="14"/>
        <v>1286</v>
      </c>
      <c r="BW63" s="38">
        <v>1191</v>
      </c>
      <c r="BX63" s="38">
        <f t="shared" si="15"/>
        <v>1286</v>
      </c>
      <c r="BY63" s="39"/>
      <c r="BZ63" s="39">
        <f t="shared" si="16"/>
        <v>0</v>
      </c>
    </row>
    <row r="64" spans="1:78" s="30" customFormat="1" ht="51">
      <c r="A64" s="32">
        <v>36</v>
      </c>
      <c r="B64" s="32">
        <v>36</v>
      </c>
      <c r="C64" s="33" t="s">
        <v>133</v>
      </c>
      <c r="D64" s="34" t="s">
        <v>134</v>
      </c>
      <c r="E64" s="35" t="s">
        <v>135</v>
      </c>
      <c r="F64" s="36">
        <v>45.5</v>
      </c>
      <c r="G64" s="36">
        <v>11.91</v>
      </c>
      <c r="H64" s="38">
        <v>542</v>
      </c>
      <c r="I64" s="39"/>
      <c r="J64" s="39"/>
      <c r="K64" s="39">
        <f t="shared" si="0"/>
        <v>0</v>
      </c>
      <c r="L64" s="39"/>
      <c r="M64" s="39"/>
      <c r="N64" s="39">
        <f t="shared" si="1"/>
        <v>0</v>
      </c>
      <c r="O64" s="39"/>
      <c r="P64" s="39"/>
      <c r="Q64" s="39"/>
      <c r="R64" s="39"/>
      <c r="S64" s="39"/>
      <c r="T64" s="39"/>
      <c r="U64" s="39"/>
      <c r="V64" s="39"/>
      <c r="W64" s="39">
        <f t="shared" si="2"/>
        <v>0</v>
      </c>
      <c r="X64" s="39"/>
      <c r="Y64" s="39"/>
      <c r="Z64" s="39"/>
      <c r="AA64" s="39"/>
      <c r="AB64" s="39"/>
      <c r="AC64" s="39">
        <f t="shared" si="3"/>
        <v>0</v>
      </c>
      <c r="AD64" s="39"/>
      <c r="AE64" s="39"/>
      <c r="AF64" s="39">
        <f t="shared" si="4"/>
        <v>0</v>
      </c>
      <c r="AG64" s="39"/>
      <c r="AH64" s="39"/>
      <c r="AI64" s="39">
        <f t="shared" si="5"/>
        <v>0</v>
      </c>
      <c r="AJ64" s="39"/>
      <c r="AK64" s="39"/>
      <c r="AL64" s="39">
        <f t="shared" si="6"/>
        <v>0</v>
      </c>
      <c r="AM64" s="39"/>
      <c r="AN64" s="39"/>
      <c r="AO64" s="39">
        <f t="shared" si="7"/>
        <v>0</v>
      </c>
      <c r="AP64" s="39"/>
      <c r="AQ64" s="39"/>
      <c r="AR64" s="39">
        <f t="shared" si="8"/>
        <v>0</v>
      </c>
      <c r="AS64" s="39"/>
      <c r="AT64" s="39"/>
      <c r="AU64" s="39">
        <f t="shared" si="9"/>
        <v>0</v>
      </c>
      <c r="AV64" s="39"/>
      <c r="AW64" s="39"/>
      <c r="AX64" s="39">
        <f t="shared" si="10"/>
        <v>0</v>
      </c>
      <c r="AY64" s="38">
        <v>1.84</v>
      </c>
      <c r="AZ64" s="38">
        <v>84</v>
      </c>
      <c r="BA64" s="38">
        <f t="shared" si="11"/>
        <v>84</v>
      </c>
      <c r="BB64" s="39"/>
      <c r="BC64" s="39"/>
      <c r="BD64" s="39">
        <f t="shared" si="12"/>
        <v>84</v>
      </c>
      <c r="BE64" s="38">
        <v>1.8</v>
      </c>
      <c r="BF64" s="38">
        <v>82</v>
      </c>
      <c r="BG64" s="38">
        <f t="shared" si="13"/>
        <v>166</v>
      </c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8">
        <v>8.27</v>
      </c>
      <c r="BU64" s="38">
        <v>376</v>
      </c>
      <c r="BV64" s="38">
        <f t="shared" si="14"/>
        <v>542</v>
      </c>
      <c r="BW64" s="38">
        <v>11.91</v>
      </c>
      <c r="BX64" s="38">
        <f t="shared" si="15"/>
        <v>542</v>
      </c>
      <c r="BY64" s="39"/>
      <c r="BZ64" s="39">
        <f t="shared" si="16"/>
        <v>0</v>
      </c>
    </row>
    <row r="65" spans="1:78" s="30" customFormat="1" ht="76.5">
      <c r="A65" s="32">
        <v>37</v>
      </c>
      <c r="B65" s="32">
        <v>37</v>
      </c>
      <c r="C65" s="33" t="s">
        <v>136</v>
      </c>
      <c r="D65" s="34" t="s">
        <v>137</v>
      </c>
      <c r="E65" s="35" t="s">
        <v>138</v>
      </c>
      <c r="F65" s="36">
        <v>846.21</v>
      </c>
      <c r="G65" s="36">
        <v>11.91</v>
      </c>
      <c r="H65" s="38">
        <v>10078</v>
      </c>
      <c r="I65" s="39"/>
      <c r="J65" s="39"/>
      <c r="K65" s="39">
        <f t="shared" si="0"/>
        <v>0</v>
      </c>
      <c r="L65" s="39"/>
      <c r="M65" s="39"/>
      <c r="N65" s="39">
        <f t="shared" si="1"/>
        <v>0</v>
      </c>
      <c r="O65" s="39"/>
      <c r="P65" s="39"/>
      <c r="Q65" s="39"/>
      <c r="R65" s="39"/>
      <c r="S65" s="39"/>
      <c r="T65" s="39"/>
      <c r="U65" s="39"/>
      <c r="V65" s="39"/>
      <c r="W65" s="39">
        <f t="shared" si="2"/>
        <v>0</v>
      </c>
      <c r="X65" s="39"/>
      <c r="Y65" s="39"/>
      <c r="Z65" s="39"/>
      <c r="AA65" s="39"/>
      <c r="AB65" s="39"/>
      <c r="AC65" s="39">
        <f t="shared" si="3"/>
        <v>0</v>
      </c>
      <c r="AD65" s="39"/>
      <c r="AE65" s="39"/>
      <c r="AF65" s="39">
        <f t="shared" si="4"/>
        <v>0</v>
      </c>
      <c r="AG65" s="39"/>
      <c r="AH65" s="39"/>
      <c r="AI65" s="39">
        <f t="shared" si="5"/>
        <v>0</v>
      </c>
      <c r="AJ65" s="39"/>
      <c r="AK65" s="39"/>
      <c r="AL65" s="39">
        <f t="shared" si="6"/>
        <v>0</v>
      </c>
      <c r="AM65" s="39"/>
      <c r="AN65" s="39"/>
      <c r="AO65" s="39">
        <f t="shared" si="7"/>
        <v>0</v>
      </c>
      <c r="AP65" s="39"/>
      <c r="AQ65" s="39"/>
      <c r="AR65" s="39">
        <f t="shared" si="8"/>
        <v>0</v>
      </c>
      <c r="AS65" s="39"/>
      <c r="AT65" s="39"/>
      <c r="AU65" s="39">
        <f t="shared" si="9"/>
        <v>0</v>
      </c>
      <c r="AV65" s="39"/>
      <c r="AW65" s="39"/>
      <c r="AX65" s="39">
        <f t="shared" si="10"/>
        <v>0</v>
      </c>
      <c r="AY65" s="38">
        <v>1.84</v>
      </c>
      <c r="AZ65" s="38">
        <v>1557</v>
      </c>
      <c r="BA65" s="38">
        <f t="shared" si="11"/>
        <v>1557</v>
      </c>
      <c r="BB65" s="39"/>
      <c r="BC65" s="39"/>
      <c r="BD65" s="39">
        <f t="shared" si="12"/>
        <v>1557</v>
      </c>
      <c r="BE65" s="38">
        <v>1.8</v>
      </c>
      <c r="BF65" s="38">
        <v>1523</v>
      </c>
      <c r="BG65" s="38">
        <f t="shared" si="13"/>
        <v>3080</v>
      </c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8">
        <v>8.27</v>
      </c>
      <c r="BU65" s="38">
        <v>6998</v>
      </c>
      <c r="BV65" s="38">
        <f t="shared" si="14"/>
        <v>10078</v>
      </c>
      <c r="BW65" s="38">
        <v>11.91</v>
      </c>
      <c r="BX65" s="38">
        <f t="shared" si="15"/>
        <v>10078</v>
      </c>
      <c r="BY65" s="39"/>
      <c r="BZ65" s="39">
        <f t="shared" si="16"/>
        <v>0</v>
      </c>
    </row>
    <row r="66" spans="1:78" s="30" customFormat="1" ht="51">
      <c r="A66" s="32">
        <v>38</v>
      </c>
      <c r="B66" s="32">
        <v>38</v>
      </c>
      <c r="C66" s="33" t="s">
        <v>139</v>
      </c>
      <c r="D66" s="34" t="s">
        <v>140</v>
      </c>
      <c r="E66" s="35" t="s">
        <v>141</v>
      </c>
      <c r="F66" s="36">
        <v>30.53</v>
      </c>
      <c r="G66" s="36">
        <v>7026.9</v>
      </c>
      <c r="H66" s="38">
        <v>214531</v>
      </c>
      <c r="I66" s="39"/>
      <c r="J66" s="39"/>
      <c r="K66" s="39">
        <f t="shared" si="0"/>
        <v>0</v>
      </c>
      <c r="L66" s="39"/>
      <c r="M66" s="39"/>
      <c r="N66" s="39">
        <f t="shared" si="1"/>
        <v>0</v>
      </c>
      <c r="O66" s="39"/>
      <c r="P66" s="39"/>
      <c r="Q66" s="39"/>
      <c r="R66" s="39"/>
      <c r="S66" s="39"/>
      <c r="T66" s="39"/>
      <c r="U66" s="39"/>
      <c r="V66" s="39"/>
      <c r="W66" s="39">
        <f t="shared" si="2"/>
        <v>0</v>
      </c>
      <c r="X66" s="39"/>
      <c r="Y66" s="39"/>
      <c r="Z66" s="39"/>
      <c r="AA66" s="39"/>
      <c r="AB66" s="39"/>
      <c r="AC66" s="39">
        <f t="shared" si="3"/>
        <v>0</v>
      </c>
      <c r="AD66" s="39"/>
      <c r="AE66" s="39"/>
      <c r="AF66" s="39">
        <f t="shared" si="4"/>
        <v>0</v>
      </c>
      <c r="AG66" s="39"/>
      <c r="AH66" s="39"/>
      <c r="AI66" s="39">
        <f t="shared" si="5"/>
        <v>0</v>
      </c>
      <c r="AJ66" s="39"/>
      <c r="AK66" s="39"/>
      <c r="AL66" s="39">
        <f t="shared" si="6"/>
        <v>0</v>
      </c>
      <c r="AM66" s="39"/>
      <c r="AN66" s="39"/>
      <c r="AO66" s="39">
        <f t="shared" si="7"/>
        <v>0</v>
      </c>
      <c r="AP66" s="39"/>
      <c r="AQ66" s="39"/>
      <c r="AR66" s="39">
        <f t="shared" si="8"/>
        <v>0</v>
      </c>
      <c r="AS66" s="39"/>
      <c r="AT66" s="39"/>
      <c r="AU66" s="39">
        <f t="shared" si="9"/>
        <v>0</v>
      </c>
      <c r="AV66" s="39"/>
      <c r="AW66" s="39"/>
      <c r="AX66" s="39">
        <f t="shared" si="10"/>
        <v>0</v>
      </c>
      <c r="AY66" s="38">
        <v>1085.5999999999999</v>
      </c>
      <c r="AZ66" s="38">
        <v>33143</v>
      </c>
      <c r="BA66" s="38">
        <f t="shared" si="11"/>
        <v>33143</v>
      </c>
      <c r="BB66" s="39"/>
      <c r="BC66" s="39"/>
      <c r="BD66" s="39">
        <f t="shared" si="12"/>
        <v>33143</v>
      </c>
      <c r="BE66" s="38">
        <v>1062</v>
      </c>
      <c r="BF66" s="38">
        <v>32423</v>
      </c>
      <c r="BG66" s="38">
        <f t="shared" si="13"/>
        <v>65566</v>
      </c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8">
        <v>4879.3</v>
      </c>
      <c r="BU66" s="38">
        <v>148965</v>
      </c>
      <c r="BV66" s="38">
        <f t="shared" si="14"/>
        <v>214531</v>
      </c>
      <c r="BW66" s="38">
        <v>7026.9</v>
      </c>
      <c r="BX66" s="38">
        <f t="shared" si="15"/>
        <v>214531</v>
      </c>
      <c r="BY66" s="39"/>
      <c r="BZ66" s="39">
        <f t="shared" si="16"/>
        <v>0</v>
      </c>
    </row>
    <row r="67" spans="1:78" s="30" customFormat="1" ht="89.25">
      <c r="A67" s="32">
        <v>39</v>
      </c>
      <c r="B67" s="32">
        <v>39</v>
      </c>
      <c r="C67" s="33" t="s">
        <v>142</v>
      </c>
      <c r="D67" s="34" t="s">
        <v>143</v>
      </c>
      <c r="E67" s="35" t="s">
        <v>144</v>
      </c>
      <c r="F67" s="36">
        <v>3371.49</v>
      </c>
      <c r="G67" s="36">
        <v>4.1334999999999997E-2</v>
      </c>
      <c r="H67" s="38">
        <v>139</v>
      </c>
      <c r="I67" s="39"/>
      <c r="J67" s="39"/>
      <c r="K67" s="39">
        <f t="shared" si="0"/>
        <v>0</v>
      </c>
      <c r="L67" s="39"/>
      <c r="M67" s="39"/>
      <c r="N67" s="39">
        <f t="shared" si="1"/>
        <v>0</v>
      </c>
      <c r="O67" s="39"/>
      <c r="P67" s="39"/>
      <c r="Q67" s="39"/>
      <c r="R67" s="39"/>
      <c r="S67" s="39"/>
      <c r="T67" s="39"/>
      <c r="U67" s="39"/>
      <c r="V67" s="39"/>
      <c r="W67" s="39">
        <f t="shared" si="2"/>
        <v>0</v>
      </c>
      <c r="X67" s="39"/>
      <c r="Y67" s="39"/>
      <c r="Z67" s="39"/>
      <c r="AA67" s="39"/>
      <c r="AB67" s="39"/>
      <c r="AC67" s="39">
        <f t="shared" si="3"/>
        <v>0</v>
      </c>
      <c r="AD67" s="39"/>
      <c r="AE67" s="39"/>
      <c r="AF67" s="39">
        <f t="shared" si="4"/>
        <v>0</v>
      </c>
      <c r="AG67" s="39"/>
      <c r="AH67" s="39"/>
      <c r="AI67" s="39">
        <f t="shared" si="5"/>
        <v>0</v>
      </c>
      <c r="AJ67" s="39"/>
      <c r="AK67" s="39"/>
      <c r="AL67" s="39">
        <f t="shared" si="6"/>
        <v>0</v>
      </c>
      <c r="AM67" s="39"/>
      <c r="AN67" s="39"/>
      <c r="AO67" s="39">
        <f t="shared" si="7"/>
        <v>0</v>
      </c>
      <c r="AP67" s="39"/>
      <c r="AQ67" s="39"/>
      <c r="AR67" s="39">
        <f t="shared" si="8"/>
        <v>0</v>
      </c>
      <c r="AS67" s="39"/>
      <c r="AT67" s="39"/>
      <c r="AU67" s="39">
        <f t="shared" si="9"/>
        <v>0</v>
      </c>
      <c r="AV67" s="39"/>
      <c r="AW67" s="39"/>
      <c r="AX67" s="39">
        <f t="shared" si="10"/>
        <v>0</v>
      </c>
      <c r="AY67" s="38">
        <v>6.4000000000000003E-3</v>
      </c>
      <c r="AZ67" s="38">
        <v>20</v>
      </c>
      <c r="BA67" s="38">
        <f t="shared" si="11"/>
        <v>20</v>
      </c>
      <c r="BB67" s="39"/>
      <c r="BC67" s="39"/>
      <c r="BD67" s="39">
        <f t="shared" si="12"/>
        <v>20</v>
      </c>
      <c r="BE67" s="38">
        <v>6.1999999999999998E-3</v>
      </c>
      <c r="BF67" s="38">
        <v>21</v>
      </c>
      <c r="BG67" s="38">
        <f t="shared" si="13"/>
        <v>41</v>
      </c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8">
        <v>2.8735E-2</v>
      </c>
      <c r="BU67" s="38">
        <v>97</v>
      </c>
      <c r="BV67" s="38">
        <f t="shared" si="14"/>
        <v>138</v>
      </c>
      <c r="BW67" s="38">
        <v>4.1300000000000003E-2</v>
      </c>
      <c r="BX67" s="38">
        <f t="shared" si="15"/>
        <v>138</v>
      </c>
      <c r="BY67" s="39"/>
      <c r="BZ67" s="38">
        <f t="shared" si="16"/>
        <v>1</v>
      </c>
    </row>
    <row r="68" spans="1:78" s="30" customFormat="1" ht="63.75">
      <c r="A68" s="32">
        <v>40</v>
      </c>
      <c r="B68" s="32">
        <v>40</v>
      </c>
      <c r="C68" s="33" t="s">
        <v>130</v>
      </c>
      <c r="D68" s="34" t="s">
        <v>131</v>
      </c>
      <c r="E68" s="35" t="s">
        <v>132</v>
      </c>
      <c r="F68" s="36">
        <v>1.08</v>
      </c>
      <c r="G68" s="37">
        <v>1191</v>
      </c>
      <c r="H68" s="38">
        <v>1286</v>
      </c>
      <c r="I68" s="39"/>
      <c r="J68" s="39"/>
      <c r="K68" s="39">
        <f t="shared" si="0"/>
        <v>0</v>
      </c>
      <c r="L68" s="39"/>
      <c r="M68" s="39"/>
      <c r="N68" s="39">
        <f t="shared" si="1"/>
        <v>0</v>
      </c>
      <c r="O68" s="39"/>
      <c r="P68" s="39"/>
      <c r="Q68" s="39"/>
      <c r="R68" s="39"/>
      <c r="S68" s="39"/>
      <c r="T68" s="39"/>
      <c r="U68" s="39"/>
      <c r="V68" s="39"/>
      <c r="W68" s="39">
        <f t="shared" si="2"/>
        <v>0</v>
      </c>
      <c r="X68" s="39"/>
      <c r="Y68" s="39"/>
      <c r="Z68" s="39"/>
      <c r="AA68" s="39"/>
      <c r="AB68" s="39"/>
      <c r="AC68" s="39">
        <f t="shared" si="3"/>
        <v>0</v>
      </c>
      <c r="AD68" s="39"/>
      <c r="AE68" s="39"/>
      <c r="AF68" s="39">
        <f t="shared" si="4"/>
        <v>0</v>
      </c>
      <c r="AG68" s="39"/>
      <c r="AH68" s="39"/>
      <c r="AI68" s="39">
        <f t="shared" si="5"/>
        <v>0</v>
      </c>
      <c r="AJ68" s="39"/>
      <c r="AK68" s="39"/>
      <c r="AL68" s="39">
        <f t="shared" si="6"/>
        <v>0</v>
      </c>
      <c r="AM68" s="39"/>
      <c r="AN68" s="39"/>
      <c r="AO68" s="39">
        <f t="shared" si="7"/>
        <v>0</v>
      </c>
      <c r="AP68" s="39"/>
      <c r="AQ68" s="39"/>
      <c r="AR68" s="39">
        <f t="shared" si="8"/>
        <v>0</v>
      </c>
      <c r="AS68" s="39"/>
      <c r="AT68" s="39"/>
      <c r="AU68" s="39">
        <f t="shared" si="9"/>
        <v>0</v>
      </c>
      <c r="AV68" s="39"/>
      <c r="AW68" s="39"/>
      <c r="AX68" s="39">
        <f t="shared" si="10"/>
        <v>0</v>
      </c>
      <c r="AY68" s="38">
        <v>184</v>
      </c>
      <c r="AZ68" s="38">
        <v>199</v>
      </c>
      <c r="BA68" s="38">
        <f t="shared" si="11"/>
        <v>199</v>
      </c>
      <c r="BB68" s="39"/>
      <c r="BC68" s="39"/>
      <c r="BD68" s="39">
        <f t="shared" si="12"/>
        <v>199</v>
      </c>
      <c r="BE68" s="38">
        <v>180</v>
      </c>
      <c r="BF68" s="38">
        <v>194</v>
      </c>
      <c r="BG68" s="38">
        <f t="shared" si="13"/>
        <v>393</v>
      </c>
      <c r="BH68" s="39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8">
        <v>827</v>
      </c>
      <c r="BU68" s="38">
        <v>893</v>
      </c>
      <c r="BV68" s="38">
        <f t="shared" si="14"/>
        <v>1286</v>
      </c>
      <c r="BW68" s="38">
        <v>1191</v>
      </c>
      <c r="BX68" s="38">
        <f t="shared" si="15"/>
        <v>1286</v>
      </c>
      <c r="BY68" s="39"/>
      <c r="BZ68" s="39">
        <f t="shared" si="16"/>
        <v>0</v>
      </c>
    </row>
    <row r="69" spans="1:78" s="30" customFormat="1" ht="76.5">
      <c r="A69" s="32">
        <v>41</v>
      </c>
      <c r="B69" s="32">
        <v>41</v>
      </c>
      <c r="C69" s="33" t="s">
        <v>145</v>
      </c>
      <c r="D69" s="34" t="s">
        <v>146</v>
      </c>
      <c r="E69" s="35" t="s">
        <v>147</v>
      </c>
      <c r="F69" s="36">
        <v>39.950000000000003</v>
      </c>
      <c r="G69" s="36">
        <v>11.91</v>
      </c>
      <c r="H69" s="38">
        <v>476</v>
      </c>
      <c r="I69" s="39"/>
      <c r="J69" s="39"/>
      <c r="K69" s="39">
        <f t="shared" si="0"/>
        <v>0</v>
      </c>
      <c r="L69" s="39"/>
      <c r="M69" s="39"/>
      <c r="N69" s="39">
        <f t="shared" si="1"/>
        <v>0</v>
      </c>
      <c r="O69" s="39"/>
      <c r="P69" s="39"/>
      <c r="Q69" s="39"/>
      <c r="R69" s="39"/>
      <c r="S69" s="39"/>
      <c r="T69" s="39"/>
      <c r="U69" s="39"/>
      <c r="V69" s="39"/>
      <c r="W69" s="39">
        <f t="shared" si="2"/>
        <v>0</v>
      </c>
      <c r="X69" s="39"/>
      <c r="Y69" s="39"/>
      <c r="Z69" s="39"/>
      <c r="AA69" s="39"/>
      <c r="AB69" s="39"/>
      <c r="AC69" s="39">
        <f t="shared" si="3"/>
        <v>0</v>
      </c>
      <c r="AD69" s="39"/>
      <c r="AE69" s="39"/>
      <c r="AF69" s="39">
        <f t="shared" si="4"/>
        <v>0</v>
      </c>
      <c r="AG69" s="39"/>
      <c r="AH69" s="39"/>
      <c r="AI69" s="39">
        <f t="shared" si="5"/>
        <v>0</v>
      </c>
      <c r="AJ69" s="39"/>
      <c r="AK69" s="39"/>
      <c r="AL69" s="39">
        <f t="shared" si="6"/>
        <v>0</v>
      </c>
      <c r="AM69" s="39"/>
      <c r="AN69" s="39"/>
      <c r="AO69" s="39">
        <f t="shared" si="7"/>
        <v>0</v>
      </c>
      <c r="AP69" s="39"/>
      <c r="AQ69" s="39"/>
      <c r="AR69" s="39">
        <f t="shared" si="8"/>
        <v>0</v>
      </c>
      <c r="AS69" s="39"/>
      <c r="AT69" s="39"/>
      <c r="AU69" s="39">
        <f t="shared" si="9"/>
        <v>0</v>
      </c>
      <c r="AV69" s="39"/>
      <c r="AW69" s="39"/>
      <c r="AX69" s="39">
        <f t="shared" si="10"/>
        <v>0</v>
      </c>
      <c r="AY69" s="38">
        <v>1.84</v>
      </c>
      <c r="AZ69" s="38">
        <v>74</v>
      </c>
      <c r="BA69" s="38">
        <f t="shared" si="11"/>
        <v>74</v>
      </c>
      <c r="BB69" s="39"/>
      <c r="BC69" s="39"/>
      <c r="BD69" s="39">
        <f t="shared" si="12"/>
        <v>74</v>
      </c>
      <c r="BE69" s="38">
        <v>1.8</v>
      </c>
      <c r="BF69" s="38">
        <v>72</v>
      </c>
      <c r="BG69" s="38">
        <f t="shared" si="13"/>
        <v>146</v>
      </c>
      <c r="BH69" s="39"/>
      <c r="BI69" s="39"/>
      <c r="BJ69" s="39"/>
      <c r="BK69" s="39"/>
      <c r="BL69" s="39"/>
      <c r="BM69" s="39"/>
      <c r="BN69" s="39"/>
      <c r="BO69" s="39"/>
      <c r="BP69" s="39"/>
      <c r="BQ69" s="39"/>
      <c r="BR69" s="39"/>
      <c r="BS69" s="39"/>
      <c r="BT69" s="38">
        <v>8.27</v>
      </c>
      <c r="BU69" s="38">
        <v>330</v>
      </c>
      <c r="BV69" s="38">
        <f t="shared" si="14"/>
        <v>476</v>
      </c>
      <c r="BW69" s="38">
        <v>11.91</v>
      </c>
      <c r="BX69" s="38">
        <f t="shared" si="15"/>
        <v>476</v>
      </c>
      <c r="BY69" s="39"/>
      <c r="BZ69" s="39">
        <f t="shared" si="16"/>
        <v>0</v>
      </c>
    </row>
    <row r="70" spans="1:78" s="30" customFormat="1" ht="51">
      <c r="A70" s="32">
        <v>42</v>
      </c>
      <c r="B70" s="32">
        <v>42</v>
      </c>
      <c r="C70" s="33" t="s">
        <v>148</v>
      </c>
      <c r="D70" s="34" t="s">
        <v>140</v>
      </c>
      <c r="E70" s="35" t="s">
        <v>141</v>
      </c>
      <c r="F70" s="36">
        <v>8.7200000000000006</v>
      </c>
      <c r="G70" s="36">
        <v>416.85</v>
      </c>
      <c r="H70" s="38">
        <v>3635</v>
      </c>
      <c r="I70" s="39"/>
      <c r="J70" s="39"/>
      <c r="K70" s="39">
        <f t="shared" si="0"/>
        <v>0</v>
      </c>
      <c r="L70" s="39"/>
      <c r="M70" s="39"/>
      <c r="N70" s="39">
        <f t="shared" si="1"/>
        <v>0</v>
      </c>
      <c r="O70" s="39"/>
      <c r="P70" s="39"/>
      <c r="Q70" s="39"/>
      <c r="R70" s="39"/>
      <c r="S70" s="39"/>
      <c r="T70" s="39"/>
      <c r="U70" s="39"/>
      <c r="V70" s="39"/>
      <c r="W70" s="39">
        <f t="shared" si="2"/>
        <v>0</v>
      </c>
      <c r="X70" s="39"/>
      <c r="Y70" s="39"/>
      <c r="Z70" s="39"/>
      <c r="AA70" s="39"/>
      <c r="AB70" s="39"/>
      <c r="AC70" s="39">
        <f t="shared" si="3"/>
        <v>0</v>
      </c>
      <c r="AD70" s="39"/>
      <c r="AE70" s="39"/>
      <c r="AF70" s="39">
        <f t="shared" si="4"/>
        <v>0</v>
      </c>
      <c r="AG70" s="39"/>
      <c r="AH70" s="39"/>
      <c r="AI70" s="39">
        <f t="shared" si="5"/>
        <v>0</v>
      </c>
      <c r="AJ70" s="39"/>
      <c r="AK70" s="39"/>
      <c r="AL70" s="39">
        <f t="shared" si="6"/>
        <v>0</v>
      </c>
      <c r="AM70" s="39"/>
      <c r="AN70" s="39"/>
      <c r="AO70" s="39">
        <f t="shared" si="7"/>
        <v>0</v>
      </c>
      <c r="AP70" s="39"/>
      <c r="AQ70" s="39"/>
      <c r="AR70" s="39">
        <f t="shared" si="8"/>
        <v>0</v>
      </c>
      <c r="AS70" s="39"/>
      <c r="AT70" s="39"/>
      <c r="AU70" s="39">
        <f t="shared" si="9"/>
        <v>0</v>
      </c>
      <c r="AV70" s="39"/>
      <c r="AW70" s="39"/>
      <c r="AX70" s="39">
        <f t="shared" si="10"/>
        <v>0</v>
      </c>
      <c r="AY70" s="38">
        <v>64.400000000000006</v>
      </c>
      <c r="AZ70" s="38">
        <v>562</v>
      </c>
      <c r="BA70" s="38">
        <f t="shared" si="11"/>
        <v>562</v>
      </c>
      <c r="BB70" s="39"/>
      <c r="BC70" s="39"/>
      <c r="BD70" s="39">
        <f t="shared" si="12"/>
        <v>562</v>
      </c>
      <c r="BE70" s="38">
        <v>63</v>
      </c>
      <c r="BF70" s="38">
        <v>549</v>
      </c>
      <c r="BG70" s="38">
        <f t="shared" si="13"/>
        <v>1111</v>
      </c>
      <c r="BH70" s="39"/>
      <c r="BI70" s="39"/>
      <c r="BJ70" s="39"/>
      <c r="BK70" s="39"/>
      <c r="BL70" s="39"/>
      <c r="BM70" s="39"/>
      <c r="BN70" s="39"/>
      <c r="BO70" s="39"/>
      <c r="BP70" s="39"/>
      <c r="BQ70" s="39"/>
      <c r="BR70" s="39"/>
      <c r="BS70" s="39"/>
      <c r="BT70" s="38">
        <v>289.45</v>
      </c>
      <c r="BU70" s="38">
        <v>2524</v>
      </c>
      <c r="BV70" s="38">
        <f t="shared" si="14"/>
        <v>3635</v>
      </c>
      <c r="BW70" s="38">
        <v>416.85</v>
      </c>
      <c r="BX70" s="38">
        <f t="shared" si="15"/>
        <v>3635</v>
      </c>
      <c r="BY70" s="39"/>
      <c r="BZ70" s="39">
        <f t="shared" si="16"/>
        <v>0</v>
      </c>
    </row>
    <row r="71" spans="1:78" s="30" customFormat="1" ht="76.5">
      <c r="A71" s="32">
        <v>43</v>
      </c>
      <c r="B71" s="32">
        <v>43</v>
      </c>
      <c r="C71" s="33" t="s">
        <v>136</v>
      </c>
      <c r="D71" s="34" t="s">
        <v>137</v>
      </c>
      <c r="E71" s="35" t="s">
        <v>138</v>
      </c>
      <c r="F71" s="36">
        <v>846.21</v>
      </c>
      <c r="G71" s="36">
        <v>11.91</v>
      </c>
      <c r="H71" s="38">
        <v>10078</v>
      </c>
      <c r="I71" s="39"/>
      <c r="J71" s="39"/>
      <c r="K71" s="39">
        <f t="shared" si="0"/>
        <v>0</v>
      </c>
      <c r="L71" s="39"/>
      <c r="M71" s="39"/>
      <c r="N71" s="39">
        <f t="shared" si="1"/>
        <v>0</v>
      </c>
      <c r="O71" s="39"/>
      <c r="P71" s="39"/>
      <c r="Q71" s="39"/>
      <c r="R71" s="39"/>
      <c r="S71" s="39"/>
      <c r="T71" s="39"/>
      <c r="U71" s="39"/>
      <c r="V71" s="39"/>
      <c r="W71" s="39">
        <f t="shared" si="2"/>
        <v>0</v>
      </c>
      <c r="X71" s="39"/>
      <c r="Y71" s="39"/>
      <c r="Z71" s="39"/>
      <c r="AA71" s="39"/>
      <c r="AB71" s="39"/>
      <c r="AC71" s="39">
        <f t="shared" si="3"/>
        <v>0</v>
      </c>
      <c r="AD71" s="39"/>
      <c r="AE71" s="39"/>
      <c r="AF71" s="39">
        <f t="shared" si="4"/>
        <v>0</v>
      </c>
      <c r="AG71" s="39"/>
      <c r="AH71" s="39"/>
      <c r="AI71" s="39">
        <f t="shared" si="5"/>
        <v>0</v>
      </c>
      <c r="AJ71" s="39"/>
      <c r="AK71" s="39"/>
      <c r="AL71" s="39">
        <f t="shared" si="6"/>
        <v>0</v>
      </c>
      <c r="AM71" s="39"/>
      <c r="AN71" s="39"/>
      <c r="AO71" s="39">
        <f t="shared" si="7"/>
        <v>0</v>
      </c>
      <c r="AP71" s="39"/>
      <c r="AQ71" s="39"/>
      <c r="AR71" s="39">
        <f t="shared" si="8"/>
        <v>0</v>
      </c>
      <c r="AS71" s="39"/>
      <c r="AT71" s="39"/>
      <c r="AU71" s="39">
        <f t="shared" si="9"/>
        <v>0</v>
      </c>
      <c r="AV71" s="39"/>
      <c r="AW71" s="39"/>
      <c r="AX71" s="39">
        <f t="shared" si="10"/>
        <v>0</v>
      </c>
      <c r="AY71" s="38">
        <v>1.84</v>
      </c>
      <c r="AZ71" s="38">
        <v>1557</v>
      </c>
      <c r="BA71" s="38">
        <f t="shared" si="11"/>
        <v>1557</v>
      </c>
      <c r="BB71" s="39"/>
      <c r="BC71" s="39"/>
      <c r="BD71" s="39">
        <f t="shared" si="12"/>
        <v>1557</v>
      </c>
      <c r="BE71" s="38">
        <v>1.8</v>
      </c>
      <c r="BF71" s="38">
        <v>1523</v>
      </c>
      <c r="BG71" s="38">
        <f t="shared" si="13"/>
        <v>3080</v>
      </c>
      <c r="BH71" s="39"/>
      <c r="BI71" s="39"/>
      <c r="BJ71" s="39"/>
      <c r="BK71" s="39"/>
      <c r="BL71" s="39"/>
      <c r="BM71" s="39"/>
      <c r="BN71" s="39"/>
      <c r="BO71" s="39"/>
      <c r="BP71" s="39"/>
      <c r="BQ71" s="39"/>
      <c r="BR71" s="39"/>
      <c r="BS71" s="39"/>
      <c r="BT71" s="38">
        <v>8.27</v>
      </c>
      <c r="BU71" s="38">
        <v>6998</v>
      </c>
      <c r="BV71" s="38">
        <f t="shared" si="14"/>
        <v>10078</v>
      </c>
      <c r="BW71" s="38">
        <v>11.91</v>
      </c>
      <c r="BX71" s="38">
        <f t="shared" si="15"/>
        <v>10078</v>
      </c>
      <c r="BY71" s="39"/>
      <c r="BZ71" s="39">
        <f t="shared" si="16"/>
        <v>0</v>
      </c>
    </row>
    <row r="72" spans="1:78" s="30" customFormat="1" ht="63.75">
      <c r="A72" s="32">
        <v>44</v>
      </c>
      <c r="B72" s="32">
        <v>44</v>
      </c>
      <c r="C72" s="33" t="s">
        <v>149</v>
      </c>
      <c r="D72" s="34" t="s">
        <v>140</v>
      </c>
      <c r="E72" s="35" t="s">
        <v>141</v>
      </c>
      <c r="F72" s="36">
        <v>21.8</v>
      </c>
      <c r="G72" s="36">
        <v>6550.5</v>
      </c>
      <c r="H72" s="38">
        <v>142801</v>
      </c>
      <c r="I72" s="39"/>
      <c r="J72" s="39"/>
      <c r="K72" s="39">
        <f t="shared" ref="K72:K130" si="17">J72</f>
        <v>0</v>
      </c>
      <c r="L72" s="39"/>
      <c r="M72" s="39"/>
      <c r="N72" s="39">
        <f t="shared" ref="N72:N130" si="18">M72+K72</f>
        <v>0</v>
      </c>
      <c r="O72" s="39"/>
      <c r="P72" s="39"/>
      <c r="Q72" s="39"/>
      <c r="R72" s="39"/>
      <c r="S72" s="39"/>
      <c r="T72" s="39"/>
      <c r="U72" s="39"/>
      <c r="V72" s="39"/>
      <c r="W72" s="39">
        <f t="shared" ref="W72:W130" si="19">V72+K72</f>
        <v>0</v>
      </c>
      <c r="X72" s="39"/>
      <c r="Y72" s="39"/>
      <c r="Z72" s="39"/>
      <c r="AA72" s="39"/>
      <c r="AB72" s="39"/>
      <c r="AC72" s="39">
        <f t="shared" ref="AC72:AC130" si="20">AB72+W72</f>
        <v>0</v>
      </c>
      <c r="AD72" s="39"/>
      <c r="AE72" s="39"/>
      <c r="AF72" s="39">
        <f t="shared" ref="AF72:AF130" si="21">AE72+AC72</f>
        <v>0</v>
      </c>
      <c r="AG72" s="39"/>
      <c r="AH72" s="39"/>
      <c r="AI72" s="39">
        <f t="shared" ref="AI72:AI130" si="22">AH72+AF72</f>
        <v>0</v>
      </c>
      <c r="AJ72" s="39"/>
      <c r="AK72" s="39"/>
      <c r="AL72" s="39">
        <f t="shared" ref="AL72:AL130" si="23">AK72+AI72</f>
        <v>0</v>
      </c>
      <c r="AM72" s="39"/>
      <c r="AN72" s="39"/>
      <c r="AO72" s="39">
        <f t="shared" ref="AO72:AO130" si="24">AN72+AL72</f>
        <v>0</v>
      </c>
      <c r="AP72" s="39"/>
      <c r="AQ72" s="39"/>
      <c r="AR72" s="39">
        <f t="shared" ref="AR72:AR130" si="25">AQ72+AO72</f>
        <v>0</v>
      </c>
      <c r="AS72" s="39"/>
      <c r="AT72" s="39"/>
      <c r="AU72" s="39">
        <f t="shared" ref="AU72:AU130" si="26">AT72+AR72</f>
        <v>0</v>
      </c>
      <c r="AV72" s="39"/>
      <c r="AW72" s="39"/>
      <c r="AX72" s="39">
        <f t="shared" ref="AX72:AX130" si="27">AW72+AU72</f>
        <v>0</v>
      </c>
      <c r="AY72" s="38">
        <v>1012</v>
      </c>
      <c r="AZ72" s="38">
        <v>22062</v>
      </c>
      <c r="BA72" s="38">
        <f t="shared" ref="BA72:BA130" si="28">AZ72+AX72</f>
        <v>22062</v>
      </c>
      <c r="BB72" s="39"/>
      <c r="BC72" s="39"/>
      <c r="BD72" s="39">
        <f t="shared" ref="BD72:BD130" si="29">BC72+BA72</f>
        <v>22062</v>
      </c>
      <c r="BE72" s="38">
        <v>990</v>
      </c>
      <c r="BF72" s="38">
        <v>21582</v>
      </c>
      <c r="BG72" s="38">
        <f t="shared" ref="BG72:BG130" si="30">BF72+BD72</f>
        <v>43644</v>
      </c>
      <c r="BH72" s="39"/>
      <c r="BI72" s="39"/>
      <c r="BJ72" s="39"/>
      <c r="BK72" s="39"/>
      <c r="BL72" s="39"/>
      <c r="BM72" s="39"/>
      <c r="BN72" s="39"/>
      <c r="BO72" s="39"/>
      <c r="BP72" s="39"/>
      <c r="BQ72" s="39"/>
      <c r="BR72" s="39"/>
      <c r="BS72" s="39"/>
      <c r="BT72" s="38">
        <v>4548.5</v>
      </c>
      <c r="BU72" s="38">
        <v>99157</v>
      </c>
      <c r="BV72" s="38">
        <f t="shared" ref="BV72:BV130" si="31">BU72+BG72</f>
        <v>142801</v>
      </c>
      <c r="BW72" s="38">
        <v>6550.5</v>
      </c>
      <c r="BX72" s="38">
        <f t="shared" ref="BX72:BX130" si="32">BV72</f>
        <v>142801</v>
      </c>
      <c r="BY72" s="39"/>
      <c r="BZ72" s="39">
        <f t="shared" ref="BZ72:BZ130" si="33">H72-BX72</f>
        <v>0</v>
      </c>
    </row>
    <row r="73" spans="1:78" s="30" customFormat="1" ht="89.25">
      <c r="A73" s="32">
        <v>45</v>
      </c>
      <c r="B73" s="32">
        <v>45</v>
      </c>
      <c r="C73" s="33" t="s">
        <v>142</v>
      </c>
      <c r="D73" s="34" t="s">
        <v>143</v>
      </c>
      <c r="E73" s="35" t="s">
        <v>144</v>
      </c>
      <c r="F73" s="36">
        <v>3371.49</v>
      </c>
      <c r="G73" s="36">
        <v>3.8531999999999997E-2</v>
      </c>
      <c r="H73" s="38">
        <v>130</v>
      </c>
      <c r="I73" s="39"/>
      <c r="J73" s="39"/>
      <c r="K73" s="39">
        <f t="shared" si="17"/>
        <v>0</v>
      </c>
      <c r="L73" s="39"/>
      <c r="M73" s="39"/>
      <c r="N73" s="39">
        <f t="shared" si="18"/>
        <v>0</v>
      </c>
      <c r="O73" s="39"/>
      <c r="P73" s="39"/>
      <c r="Q73" s="39"/>
      <c r="R73" s="39"/>
      <c r="S73" s="39"/>
      <c r="T73" s="39"/>
      <c r="U73" s="39"/>
      <c r="V73" s="39"/>
      <c r="W73" s="39">
        <f t="shared" si="19"/>
        <v>0</v>
      </c>
      <c r="X73" s="39"/>
      <c r="Y73" s="39"/>
      <c r="Z73" s="39"/>
      <c r="AA73" s="39"/>
      <c r="AB73" s="39"/>
      <c r="AC73" s="39">
        <f t="shared" si="20"/>
        <v>0</v>
      </c>
      <c r="AD73" s="39"/>
      <c r="AE73" s="39"/>
      <c r="AF73" s="39">
        <f t="shared" si="21"/>
        <v>0</v>
      </c>
      <c r="AG73" s="39"/>
      <c r="AH73" s="39"/>
      <c r="AI73" s="39">
        <f t="shared" si="22"/>
        <v>0</v>
      </c>
      <c r="AJ73" s="39"/>
      <c r="AK73" s="39"/>
      <c r="AL73" s="39">
        <f t="shared" si="23"/>
        <v>0</v>
      </c>
      <c r="AM73" s="39"/>
      <c r="AN73" s="39"/>
      <c r="AO73" s="39">
        <f t="shared" si="24"/>
        <v>0</v>
      </c>
      <c r="AP73" s="39"/>
      <c r="AQ73" s="39"/>
      <c r="AR73" s="39">
        <f t="shared" si="25"/>
        <v>0</v>
      </c>
      <c r="AS73" s="39"/>
      <c r="AT73" s="39"/>
      <c r="AU73" s="39">
        <f t="shared" si="26"/>
        <v>0</v>
      </c>
      <c r="AV73" s="39"/>
      <c r="AW73" s="39"/>
      <c r="AX73" s="39">
        <f t="shared" si="27"/>
        <v>0</v>
      </c>
      <c r="AY73" s="38">
        <v>6.0000000000000001E-3</v>
      </c>
      <c r="AZ73" s="38">
        <v>20</v>
      </c>
      <c r="BA73" s="38">
        <f t="shared" si="28"/>
        <v>20</v>
      </c>
      <c r="BB73" s="39"/>
      <c r="BC73" s="39"/>
      <c r="BD73" s="39">
        <f t="shared" si="29"/>
        <v>20</v>
      </c>
      <c r="BE73" s="38">
        <v>5.7999999999999996E-3</v>
      </c>
      <c r="BF73" s="38">
        <v>20</v>
      </c>
      <c r="BG73" s="38">
        <f t="shared" si="30"/>
        <v>40</v>
      </c>
      <c r="BH73" s="39"/>
      <c r="BI73" s="39"/>
      <c r="BJ73" s="39"/>
      <c r="BK73" s="39"/>
      <c r="BL73" s="39"/>
      <c r="BM73" s="39"/>
      <c r="BN73" s="39"/>
      <c r="BO73" s="39"/>
      <c r="BP73" s="39"/>
      <c r="BQ73" s="39"/>
      <c r="BR73" s="39"/>
      <c r="BS73" s="39"/>
      <c r="BT73" s="38">
        <v>2.6731999999999999E-2</v>
      </c>
      <c r="BU73" s="38">
        <v>90</v>
      </c>
      <c r="BV73" s="38">
        <f t="shared" si="31"/>
        <v>130</v>
      </c>
      <c r="BW73" s="38">
        <v>3.85E-2</v>
      </c>
      <c r="BX73" s="38">
        <f t="shared" si="32"/>
        <v>130</v>
      </c>
      <c r="BY73" s="39"/>
      <c r="BZ73" s="39">
        <f t="shared" si="33"/>
        <v>0</v>
      </c>
    </row>
    <row r="74" spans="1:78" s="30" customFormat="1" ht="19.149999999999999" customHeight="1">
      <c r="A74" s="31" t="s">
        <v>150</v>
      </c>
      <c r="B74" s="28"/>
      <c r="C74" s="28"/>
      <c r="D74" s="28"/>
      <c r="E74" s="28"/>
      <c r="F74" s="28"/>
      <c r="G74" s="28"/>
      <c r="H74" s="28"/>
      <c r="I74" s="28"/>
      <c r="J74" s="28"/>
      <c r="K74" s="28">
        <f t="shared" si="17"/>
        <v>0</v>
      </c>
      <c r="L74" s="28"/>
      <c r="M74" s="28"/>
      <c r="N74" s="28">
        <f t="shared" si="18"/>
        <v>0</v>
      </c>
      <c r="O74" s="28"/>
      <c r="P74" s="28"/>
      <c r="Q74" s="28"/>
      <c r="R74" s="28"/>
      <c r="S74" s="28"/>
      <c r="T74" s="28"/>
      <c r="U74" s="28"/>
      <c r="V74" s="28"/>
      <c r="W74" s="28">
        <f t="shared" si="19"/>
        <v>0</v>
      </c>
      <c r="X74" s="28"/>
      <c r="Y74" s="28"/>
      <c r="Z74" s="28"/>
      <c r="AA74" s="28"/>
      <c r="AB74" s="28"/>
      <c r="AC74" s="28">
        <f t="shared" si="20"/>
        <v>0</v>
      </c>
      <c r="AD74" s="28"/>
      <c r="AE74" s="28"/>
      <c r="AF74" s="28">
        <f t="shared" si="21"/>
        <v>0</v>
      </c>
      <c r="AG74" s="28"/>
      <c r="AH74" s="28"/>
      <c r="AI74" s="28">
        <f t="shared" si="22"/>
        <v>0</v>
      </c>
      <c r="AJ74" s="28"/>
      <c r="AK74" s="28"/>
      <c r="AL74" s="28">
        <f t="shared" si="23"/>
        <v>0</v>
      </c>
      <c r="AM74" s="28"/>
      <c r="AN74" s="28"/>
      <c r="AO74" s="28">
        <f t="shared" si="24"/>
        <v>0</v>
      </c>
      <c r="AP74" s="28"/>
      <c r="AQ74" s="28"/>
      <c r="AR74" s="28">
        <f t="shared" si="25"/>
        <v>0</v>
      </c>
      <c r="AS74" s="28"/>
      <c r="AT74" s="28"/>
      <c r="AU74" s="28">
        <f t="shared" si="26"/>
        <v>0</v>
      </c>
      <c r="AV74" s="28"/>
      <c r="AW74" s="28"/>
      <c r="AX74" s="28">
        <f t="shared" si="27"/>
        <v>0</v>
      </c>
      <c r="AY74" s="28"/>
      <c r="AZ74" s="28"/>
      <c r="BA74" s="28">
        <f t="shared" si="28"/>
        <v>0</v>
      </c>
      <c r="BB74" s="28"/>
      <c r="BC74" s="28"/>
      <c r="BD74" s="28">
        <f t="shared" si="29"/>
        <v>0</v>
      </c>
      <c r="BE74" s="28"/>
      <c r="BF74" s="28"/>
      <c r="BG74" s="28">
        <f t="shared" si="30"/>
        <v>0</v>
      </c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>
        <f t="shared" si="31"/>
        <v>0</v>
      </c>
      <c r="BW74" s="28"/>
      <c r="BX74" s="28">
        <f t="shared" si="32"/>
        <v>0</v>
      </c>
      <c r="BY74" s="28"/>
      <c r="BZ74" s="29">
        <f t="shared" si="33"/>
        <v>0</v>
      </c>
    </row>
    <row r="75" spans="1:78" s="30" customFormat="1" ht="63.75">
      <c r="A75" s="32">
        <v>46</v>
      </c>
      <c r="B75" s="32">
        <v>46</v>
      </c>
      <c r="C75" s="33" t="s">
        <v>127</v>
      </c>
      <c r="D75" s="34" t="s">
        <v>128</v>
      </c>
      <c r="E75" s="35" t="s">
        <v>129</v>
      </c>
      <c r="F75" s="36">
        <v>7.28</v>
      </c>
      <c r="G75" s="37">
        <v>1085</v>
      </c>
      <c r="H75" s="38">
        <v>7899</v>
      </c>
      <c r="I75" s="39"/>
      <c r="J75" s="39"/>
      <c r="K75" s="39">
        <f t="shared" si="17"/>
        <v>0</v>
      </c>
      <c r="L75" s="39"/>
      <c r="M75" s="39"/>
      <c r="N75" s="39">
        <f t="shared" si="18"/>
        <v>0</v>
      </c>
      <c r="O75" s="39"/>
      <c r="P75" s="39"/>
      <c r="Q75" s="39"/>
      <c r="R75" s="39"/>
      <c r="S75" s="39"/>
      <c r="T75" s="39"/>
      <c r="U75" s="39"/>
      <c r="V75" s="39"/>
      <c r="W75" s="39">
        <f t="shared" si="19"/>
        <v>0</v>
      </c>
      <c r="X75" s="39"/>
      <c r="Y75" s="39"/>
      <c r="Z75" s="39"/>
      <c r="AA75" s="39"/>
      <c r="AB75" s="39"/>
      <c r="AC75" s="39">
        <f t="shared" si="20"/>
        <v>0</v>
      </c>
      <c r="AD75" s="39"/>
      <c r="AE75" s="39"/>
      <c r="AF75" s="39">
        <f t="shared" si="21"/>
        <v>0</v>
      </c>
      <c r="AG75" s="39"/>
      <c r="AH75" s="39"/>
      <c r="AI75" s="39">
        <f t="shared" si="22"/>
        <v>0</v>
      </c>
      <c r="AJ75" s="39"/>
      <c r="AK75" s="39"/>
      <c r="AL75" s="39">
        <f t="shared" si="23"/>
        <v>0</v>
      </c>
      <c r="AM75" s="39"/>
      <c r="AN75" s="39"/>
      <c r="AO75" s="39">
        <f t="shared" si="24"/>
        <v>0</v>
      </c>
      <c r="AP75" s="39"/>
      <c r="AQ75" s="39"/>
      <c r="AR75" s="39">
        <f t="shared" si="25"/>
        <v>0</v>
      </c>
      <c r="AS75" s="39"/>
      <c r="AT75" s="39"/>
      <c r="AU75" s="39">
        <f t="shared" si="26"/>
        <v>0</v>
      </c>
      <c r="AV75" s="39"/>
      <c r="AW75" s="39"/>
      <c r="AX75" s="39">
        <f t="shared" si="27"/>
        <v>0</v>
      </c>
      <c r="AY75" s="39"/>
      <c r="AZ75" s="39"/>
      <c r="BA75" s="39">
        <f t="shared" si="28"/>
        <v>0</v>
      </c>
      <c r="BB75" s="39"/>
      <c r="BC75" s="39"/>
      <c r="BD75" s="39">
        <f t="shared" si="29"/>
        <v>0</v>
      </c>
      <c r="BE75" s="38">
        <v>17</v>
      </c>
      <c r="BF75" s="38">
        <v>124</v>
      </c>
      <c r="BG75" s="38">
        <f t="shared" si="30"/>
        <v>124</v>
      </c>
      <c r="BH75" s="39"/>
      <c r="BI75" s="39"/>
      <c r="BJ75" s="39"/>
      <c r="BK75" s="39"/>
      <c r="BL75" s="39"/>
      <c r="BM75" s="39"/>
      <c r="BN75" s="39"/>
      <c r="BO75" s="39"/>
      <c r="BP75" s="39"/>
      <c r="BQ75" s="39"/>
      <c r="BR75" s="39"/>
      <c r="BS75" s="39"/>
      <c r="BT75" s="38">
        <v>1068</v>
      </c>
      <c r="BU75" s="38">
        <v>7775</v>
      </c>
      <c r="BV75" s="38">
        <f t="shared" si="31"/>
        <v>7899</v>
      </c>
      <c r="BW75" s="38">
        <v>1085</v>
      </c>
      <c r="BX75" s="38">
        <f t="shared" si="32"/>
        <v>7899</v>
      </c>
      <c r="BY75" s="39"/>
      <c r="BZ75" s="39">
        <f t="shared" si="33"/>
        <v>0</v>
      </c>
    </row>
    <row r="76" spans="1:78" s="30" customFormat="1" ht="63.75">
      <c r="A76" s="32">
        <v>47</v>
      </c>
      <c r="B76" s="32">
        <v>47</v>
      </c>
      <c r="C76" s="33" t="s">
        <v>130</v>
      </c>
      <c r="D76" s="34" t="s">
        <v>131</v>
      </c>
      <c r="E76" s="35" t="s">
        <v>132</v>
      </c>
      <c r="F76" s="36">
        <v>1.08</v>
      </c>
      <c r="G76" s="37">
        <v>1085</v>
      </c>
      <c r="H76" s="38">
        <v>1172</v>
      </c>
      <c r="I76" s="39"/>
      <c r="J76" s="39"/>
      <c r="K76" s="39">
        <f t="shared" si="17"/>
        <v>0</v>
      </c>
      <c r="L76" s="39"/>
      <c r="M76" s="39"/>
      <c r="N76" s="39">
        <f t="shared" si="18"/>
        <v>0</v>
      </c>
      <c r="O76" s="39"/>
      <c r="P76" s="39"/>
      <c r="Q76" s="39"/>
      <c r="R76" s="39"/>
      <c r="S76" s="39"/>
      <c r="T76" s="39"/>
      <c r="U76" s="39"/>
      <c r="V76" s="39"/>
      <c r="W76" s="39">
        <f t="shared" si="19"/>
        <v>0</v>
      </c>
      <c r="X76" s="39"/>
      <c r="Y76" s="39"/>
      <c r="Z76" s="39"/>
      <c r="AA76" s="39"/>
      <c r="AB76" s="39"/>
      <c r="AC76" s="39">
        <f t="shared" si="20"/>
        <v>0</v>
      </c>
      <c r="AD76" s="39"/>
      <c r="AE76" s="39"/>
      <c r="AF76" s="39">
        <f t="shared" si="21"/>
        <v>0</v>
      </c>
      <c r="AG76" s="39"/>
      <c r="AH76" s="39"/>
      <c r="AI76" s="39">
        <f t="shared" si="22"/>
        <v>0</v>
      </c>
      <c r="AJ76" s="39"/>
      <c r="AK76" s="39"/>
      <c r="AL76" s="39">
        <f t="shared" si="23"/>
        <v>0</v>
      </c>
      <c r="AM76" s="39"/>
      <c r="AN76" s="39"/>
      <c r="AO76" s="39">
        <f t="shared" si="24"/>
        <v>0</v>
      </c>
      <c r="AP76" s="39"/>
      <c r="AQ76" s="39"/>
      <c r="AR76" s="39">
        <f t="shared" si="25"/>
        <v>0</v>
      </c>
      <c r="AS76" s="39"/>
      <c r="AT76" s="39"/>
      <c r="AU76" s="39">
        <f t="shared" si="26"/>
        <v>0</v>
      </c>
      <c r="AV76" s="39"/>
      <c r="AW76" s="39"/>
      <c r="AX76" s="39">
        <f t="shared" si="27"/>
        <v>0</v>
      </c>
      <c r="AY76" s="39"/>
      <c r="AZ76" s="39"/>
      <c r="BA76" s="39">
        <f t="shared" si="28"/>
        <v>0</v>
      </c>
      <c r="BB76" s="39"/>
      <c r="BC76" s="39"/>
      <c r="BD76" s="39">
        <f t="shared" si="29"/>
        <v>0</v>
      </c>
      <c r="BE76" s="38">
        <v>17</v>
      </c>
      <c r="BF76" s="38">
        <v>18</v>
      </c>
      <c r="BG76" s="38">
        <f t="shared" si="30"/>
        <v>18</v>
      </c>
      <c r="BH76" s="39"/>
      <c r="BI76" s="39"/>
      <c r="BJ76" s="39"/>
      <c r="BK76" s="39"/>
      <c r="BL76" s="39"/>
      <c r="BM76" s="39"/>
      <c r="BN76" s="39"/>
      <c r="BO76" s="39"/>
      <c r="BP76" s="39"/>
      <c r="BQ76" s="39"/>
      <c r="BR76" s="39"/>
      <c r="BS76" s="39"/>
      <c r="BT76" s="38">
        <v>1068</v>
      </c>
      <c r="BU76" s="38">
        <v>1153</v>
      </c>
      <c r="BV76" s="38">
        <f t="shared" si="31"/>
        <v>1171</v>
      </c>
      <c r="BW76" s="38">
        <v>1085</v>
      </c>
      <c r="BX76" s="38">
        <f t="shared" si="32"/>
        <v>1171</v>
      </c>
      <c r="BY76" s="39"/>
      <c r="BZ76" s="38">
        <f t="shared" si="33"/>
        <v>1</v>
      </c>
    </row>
    <row r="77" spans="1:78" s="30" customFormat="1" ht="38.25">
      <c r="A77" s="32">
        <v>48</v>
      </c>
      <c r="B77" s="32">
        <v>48</v>
      </c>
      <c r="C77" s="33" t="s">
        <v>151</v>
      </c>
      <c r="D77" s="34" t="s">
        <v>134</v>
      </c>
      <c r="E77" s="35" t="s">
        <v>135</v>
      </c>
      <c r="F77" s="36">
        <v>45.5</v>
      </c>
      <c r="G77" s="36">
        <v>10.85</v>
      </c>
      <c r="H77" s="38">
        <v>494</v>
      </c>
      <c r="I77" s="39"/>
      <c r="J77" s="39"/>
      <c r="K77" s="39">
        <f t="shared" si="17"/>
        <v>0</v>
      </c>
      <c r="L77" s="39"/>
      <c r="M77" s="39"/>
      <c r="N77" s="39">
        <f t="shared" si="18"/>
        <v>0</v>
      </c>
      <c r="O77" s="39"/>
      <c r="P77" s="39"/>
      <c r="Q77" s="39"/>
      <c r="R77" s="39"/>
      <c r="S77" s="39"/>
      <c r="T77" s="39"/>
      <c r="U77" s="39"/>
      <c r="V77" s="39"/>
      <c r="W77" s="39">
        <f t="shared" si="19"/>
        <v>0</v>
      </c>
      <c r="X77" s="39"/>
      <c r="Y77" s="39"/>
      <c r="Z77" s="39"/>
      <c r="AA77" s="39"/>
      <c r="AB77" s="39"/>
      <c r="AC77" s="39">
        <f t="shared" si="20"/>
        <v>0</v>
      </c>
      <c r="AD77" s="39"/>
      <c r="AE77" s="39"/>
      <c r="AF77" s="39">
        <f t="shared" si="21"/>
        <v>0</v>
      </c>
      <c r="AG77" s="39"/>
      <c r="AH77" s="39"/>
      <c r="AI77" s="39">
        <f t="shared" si="22"/>
        <v>0</v>
      </c>
      <c r="AJ77" s="39"/>
      <c r="AK77" s="39"/>
      <c r="AL77" s="39">
        <f t="shared" si="23"/>
        <v>0</v>
      </c>
      <c r="AM77" s="39"/>
      <c r="AN77" s="39"/>
      <c r="AO77" s="39">
        <f t="shared" si="24"/>
        <v>0</v>
      </c>
      <c r="AP77" s="39"/>
      <c r="AQ77" s="39"/>
      <c r="AR77" s="39">
        <f t="shared" si="25"/>
        <v>0</v>
      </c>
      <c r="AS77" s="39"/>
      <c r="AT77" s="39"/>
      <c r="AU77" s="39">
        <f t="shared" si="26"/>
        <v>0</v>
      </c>
      <c r="AV77" s="39"/>
      <c r="AW77" s="39"/>
      <c r="AX77" s="39">
        <f t="shared" si="27"/>
        <v>0</v>
      </c>
      <c r="AY77" s="39"/>
      <c r="AZ77" s="39"/>
      <c r="BA77" s="39">
        <f t="shared" si="28"/>
        <v>0</v>
      </c>
      <c r="BB77" s="39"/>
      <c r="BC77" s="39"/>
      <c r="BD77" s="39">
        <f t="shared" si="29"/>
        <v>0</v>
      </c>
      <c r="BE77" s="38">
        <v>0.17</v>
      </c>
      <c r="BF77" s="38">
        <v>8</v>
      </c>
      <c r="BG77" s="38">
        <f t="shared" si="30"/>
        <v>8</v>
      </c>
      <c r="BH77" s="39"/>
      <c r="BI77" s="39"/>
      <c r="BJ77" s="39"/>
      <c r="BK77" s="39"/>
      <c r="BL77" s="39"/>
      <c r="BM77" s="39"/>
      <c r="BN77" s="39"/>
      <c r="BO77" s="39"/>
      <c r="BP77" s="39"/>
      <c r="BQ77" s="39"/>
      <c r="BR77" s="39"/>
      <c r="BS77" s="39"/>
      <c r="BT77" s="38">
        <v>10.68</v>
      </c>
      <c r="BU77" s="38">
        <v>486</v>
      </c>
      <c r="BV77" s="38">
        <f t="shared" si="31"/>
        <v>494</v>
      </c>
      <c r="BW77" s="38">
        <v>10.85</v>
      </c>
      <c r="BX77" s="38">
        <f t="shared" si="32"/>
        <v>494</v>
      </c>
      <c r="BY77" s="39"/>
      <c r="BZ77" s="39">
        <f t="shared" si="33"/>
        <v>0</v>
      </c>
    </row>
    <row r="78" spans="1:78" s="30" customFormat="1" ht="76.5">
      <c r="A78" s="32">
        <v>49</v>
      </c>
      <c r="B78" s="32">
        <v>49</v>
      </c>
      <c r="C78" s="33" t="s">
        <v>152</v>
      </c>
      <c r="D78" s="34" t="s">
        <v>153</v>
      </c>
      <c r="E78" s="35" t="s">
        <v>154</v>
      </c>
      <c r="F78" s="36">
        <v>393.85</v>
      </c>
      <c r="G78" s="36">
        <v>10.85</v>
      </c>
      <c r="H78" s="38">
        <v>4273</v>
      </c>
      <c r="I78" s="39"/>
      <c r="J78" s="39"/>
      <c r="K78" s="39">
        <f t="shared" si="17"/>
        <v>0</v>
      </c>
      <c r="L78" s="39"/>
      <c r="M78" s="39"/>
      <c r="N78" s="39">
        <f t="shared" si="18"/>
        <v>0</v>
      </c>
      <c r="O78" s="39"/>
      <c r="P78" s="39"/>
      <c r="Q78" s="39"/>
      <c r="R78" s="39"/>
      <c r="S78" s="39"/>
      <c r="T78" s="39"/>
      <c r="U78" s="39"/>
      <c r="V78" s="39"/>
      <c r="W78" s="39">
        <f t="shared" si="19"/>
        <v>0</v>
      </c>
      <c r="X78" s="39"/>
      <c r="Y78" s="39"/>
      <c r="Z78" s="39"/>
      <c r="AA78" s="39"/>
      <c r="AB78" s="39"/>
      <c r="AC78" s="39">
        <f t="shared" si="20"/>
        <v>0</v>
      </c>
      <c r="AD78" s="39"/>
      <c r="AE78" s="39"/>
      <c r="AF78" s="39">
        <f t="shared" si="21"/>
        <v>0</v>
      </c>
      <c r="AG78" s="39"/>
      <c r="AH78" s="39"/>
      <c r="AI78" s="39">
        <f t="shared" si="22"/>
        <v>0</v>
      </c>
      <c r="AJ78" s="39"/>
      <c r="AK78" s="39"/>
      <c r="AL78" s="39">
        <f t="shared" si="23"/>
        <v>0</v>
      </c>
      <c r="AM78" s="39"/>
      <c r="AN78" s="39"/>
      <c r="AO78" s="39">
        <f t="shared" si="24"/>
        <v>0</v>
      </c>
      <c r="AP78" s="39"/>
      <c r="AQ78" s="39"/>
      <c r="AR78" s="39">
        <f t="shared" si="25"/>
        <v>0</v>
      </c>
      <c r="AS78" s="39"/>
      <c r="AT78" s="39"/>
      <c r="AU78" s="39">
        <f t="shared" si="26"/>
        <v>0</v>
      </c>
      <c r="AV78" s="39"/>
      <c r="AW78" s="39"/>
      <c r="AX78" s="39">
        <f t="shared" si="27"/>
        <v>0</v>
      </c>
      <c r="AY78" s="39"/>
      <c r="AZ78" s="39"/>
      <c r="BA78" s="39">
        <f t="shared" si="28"/>
        <v>0</v>
      </c>
      <c r="BB78" s="39"/>
      <c r="BC78" s="39"/>
      <c r="BD78" s="39">
        <f t="shared" si="29"/>
        <v>0</v>
      </c>
      <c r="BE78" s="38">
        <v>0.17</v>
      </c>
      <c r="BF78" s="38">
        <v>67</v>
      </c>
      <c r="BG78" s="38">
        <f t="shared" si="30"/>
        <v>67</v>
      </c>
      <c r="BH78" s="39"/>
      <c r="BI78" s="39"/>
      <c r="BJ78" s="39"/>
      <c r="BK78" s="39"/>
      <c r="BL78" s="39"/>
      <c r="BM78" s="39"/>
      <c r="BN78" s="39"/>
      <c r="BO78" s="39"/>
      <c r="BP78" s="39"/>
      <c r="BQ78" s="39"/>
      <c r="BR78" s="39"/>
      <c r="BS78" s="39"/>
      <c r="BT78" s="38">
        <v>10.68</v>
      </c>
      <c r="BU78" s="38">
        <v>4206</v>
      </c>
      <c r="BV78" s="38">
        <f t="shared" si="31"/>
        <v>4273</v>
      </c>
      <c r="BW78" s="38">
        <v>10.85</v>
      </c>
      <c r="BX78" s="38">
        <f t="shared" si="32"/>
        <v>4273</v>
      </c>
      <c r="BY78" s="39"/>
      <c r="BZ78" s="39">
        <f t="shared" si="33"/>
        <v>0</v>
      </c>
    </row>
    <row r="79" spans="1:78" s="30" customFormat="1" ht="51">
      <c r="A79" s="32">
        <v>50</v>
      </c>
      <c r="B79" s="32">
        <v>50</v>
      </c>
      <c r="C79" s="33" t="s">
        <v>139</v>
      </c>
      <c r="D79" s="34" t="s">
        <v>140</v>
      </c>
      <c r="E79" s="35" t="s">
        <v>141</v>
      </c>
      <c r="F79" s="36">
        <v>30.53</v>
      </c>
      <c r="G79" s="36">
        <v>6401.5</v>
      </c>
      <c r="H79" s="38">
        <v>195438</v>
      </c>
      <c r="I79" s="39"/>
      <c r="J79" s="39"/>
      <c r="K79" s="39">
        <f t="shared" si="17"/>
        <v>0</v>
      </c>
      <c r="L79" s="39"/>
      <c r="M79" s="39"/>
      <c r="N79" s="39">
        <f t="shared" si="18"/>
        <v>0</v>
      </c>
      <c r="O79" s="39"/>
      <c r="P79" s="39"/>
      <c r="Q79" s="39"/>
      <c r="R79" s="39"/>
      <c r="S79" s="39"/>
      <c r="T79" s="39"/>
      <c r="U79" s="39"/>
      <c r="V79" s="39"/>
      <c r="W79" s="39">
        <f t="shared" si="19"/>
        <v>0</v>
      </c>
      <c r="X79" s="39"/>
      <c r="Y79" s="39"/>
      <c r="Z79" s="39"/>
      <c r="AA79" s="39"/>
      <c r="AB79" s="39"/>
      <c r="AC79" s="39">
        <f t="shared" si="20"/>
        <v>0</v>
      </c>
      <c r="AD79" s="39"/>
      <c r="AE79" s="39"/>
      <c r="AF79" s="39">
        <f t="shared" si="21"/>
        <v>0</v>
      </c>
      <c r="AG79" s="39"/>
      <c r="AH79" s="39"/>
      <c r="AI79" s="39">
        <f t="shared" si="22"/>
        <v>0</v>
      </c>
      <c r="AJ79" s="39"/>
      <c r="AK79" s="39"/>
      <c r="AL79" s="39">
        <f t="shared" si="23"/>
        <v>0</v>
      </c>
      <c r="AM79" s="39"/>
      <c r="AN79" s="39"/>
      <c r="AO79" s="39">
        <f t="shared" si="24"/>
        <v>0</v>
      </c>
      <c r="AP79" s="39"/>
      <c r="AQ79" s="39"/>
      <c r="AR79" s="39">
        <f t="shared" si="25"/>
        <v>0</v>
      </c>
      <c r="AS79" s="39"/>
      <c r="AT79" s="39"/>
      <c r="AU79" s="39">
        <f t="shared" si="26"/>
        <v>0</v>
      </c>
      <c r="AV79" s="39"/>
      <c r="AW79" s="39"/>
      <c r="AX79" s="39">
        <f t="shared" si="27"/>
        <v>0</v>
      </c>
      <c r="AY79" s="39"/>
      <c r="AZ79" s="39"/>
      <c r="BA79" s="39">
        <f t="shared" si="28"/>
        <v>0</v>
      </c>
      <c r="BB79" s="39"/>
      <c r="BC79" s="39"/>
      <c r="BD79" s="39">
        <f t="shared" si="29"/>
        <v>0</v>
      </c>
      <c r="BE79" s="38">
        <v>100.3</v>
      </c>
      <c r="BF79" s="38">
        <v>3062</v>
      </c>
      <c r="BG79" s="38">
        <f t="shared" si="30"/>
        <v>3062</v>
      </c>
      <c r="BH79" s="39"/>
      <c r="BI79" s="39"/>
      <c r="BJ79" s="39"/>
      <c r="BK79" s="39"/>
      <c r="BL79" s="39"/>
      <c r="BM79" s="39"/>
      <c r="BN79" s="39"/>
      <c r="BO79" s="39"/>
      <c r="BP79" s="39"/>
      <c r="BQ79" s="39"/>
      <c r="BR79" s="39"/>
      <c r="BS79" s="39"/>
      <c r="BT79" s="38">
        <v>6301.2</v>
      </c>
      <c r="BU79" s="38">
        <v>192376</v>
      </c>
      <c r="BV79" s="38">
        <f t="shared" si="31"/>
        <v>195438</v>
      </c>
      <c r="BW79" s="38">
        <v>6401.5</v>
      </c>
      <c r="BX79" s="38">
        <f t="shared" si="32"/>
        <v>195438</v>
      </c>
      <c r="BY79" s="39"/>
      <c r="BZ79" s="39">
        <f t="shared" si="33"/>
        <v>0</v>
      </c>
    </row>
    <row r="80" spans="1:78" s="30" customFormat="1" ht="89.25">
      <c r="A80" s="32">
        <v>51</v>
      </c>
      <c r="B80" s="32">
        <v>51</v>
      </c>
      <c r="C80" s="33" t="s">
        <v>142</v>
      </c>
      <c r="D80" s="34" t="s">
        <v>143</v>
      </c>
      <c r="E80" s="35" t="s">
        <v>144</v>
      </c>
      <c r="F80" s="36">
        <v>3371.49</v>
      </c>
      <c r="G80" s="36">
        <v>3.7656000000000002E-2</v>
      </c>
      <c r="H80" s="38">
        <v>127</v>
      </c>
      <c r="I80" s="39"/>
      <c r="J80" s="39"/>
      <c r="K80" s="39">
        <f t="shared" si="17"/>
        <v>0</v>
      </c>
      <c r="L80" s="39"/>
      <c r="M80" s="39"/>
      <c r="N80" s="39">
        <f t="shared" si="18"/>
        <v>0</v>
      </c>
      <c r="O80" s="39"/>
      <c r="P80" s="39"/>
      <c r="Q80" s="39"/>
      <c r="R80" s="39"/>
      <c r="S80" s="39"/>
      <c r="T80" s="39"/>
      <c r="U80" s="39"/>
      <c r="V80" s="39"/>
      <c r="W80" s="39">
        <f t="shared" si="19"/>
        <v>0</v>
      </c>
      <c r="X80" s="39"/>
      <c r="Y80" s="39"/>
      <c r="Z80" s="39"/>
      <c r="AA80" s="39"/>
      <c r="AB80" s="39"/>
      <c r="AC80" s="39">
        <f t="shared" si="20"/>
        <v>0</v>
      </c>
      <c r="AD80" s="39"/>
      <c r="AE80" s="39"/>
      <c r="AF80" s="39">
        <f t="shared" si="21"/>
        <v>0</v>
      </c>
      <c r="AG80" s="39"/>
      <c r="AH80" s="39"/>
      <c r="AI80" s="39">
        <f t="shared" si="22"/>
        <v>0</v>
      </c>
      <c r="AJ80" s="39"/>
      <c r="AK80" s="39"/>
      <c r="AL80" s="39">
        <f t="shared" si="23"/>
        <v>0</v>
      </c>
      <c r="AM80" s="39"/>
      <c r="AN80" s="39"/>
      <c r="AO80" s="39">
        <f t="shared" si="24"/>
        <v>0</v>
      </c>
      <c r="AP80" s="39"/>
      <c r="AQ80" s="39"/>
      <c r="AR80" s="39">
        <f t="shared" si="25"/>
        <v>0</v>
      </c>
      <c r="AS80" s="39"/>
      <c r="AT80" s="39"/>
      <c r="AU80" s="39">
        <f t="shared" si="26"/>
        <v>0</v>
      </c>
      <c r="AV80" s="39"/>
      <c r="AW80" s="39"/>
      <c r="AX80" s="39">
        <f t="shared" si="27"/>
        <v>0</v>
      </c>
      <c r="AY80" s="39"/>
      <c r="AZ80" s="39"/>
      <c r="BA80" s="39">
        <f t="shared" si="28"/>
        <v>0</v>
      </c>
      <c r="BB80" s="39"/>
      <c r="BC80" s="39"/>
      <c r="BD80" s="39">
        <f t="shared" si="29"/>
        <v>0</v>
      </c>
      <c r="BE80" s="38">
        <v>3.8000000000000002E-4</v>
      </c>
      <c r="BF80" s="38">
        <v>1</v>
      </c>
      <c r="BG80" s="38">
        <f t="shared" si="30"/>
        <v>1</v>
      </c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8">
        <v>3.7275999999999997E-2</v>
      </c>
      <c r="BU80" s="38">
        <v>126</v>
      </c>
      <c r="BV80" s="38">
        <f t="shared" si="31"/>
        <v>127</v>
      </c>
      <c r="BW80" s="38">
        <v>3.7699999999999997E-2</v>
      </c>
      <c r="BX80" s="38">
        <f t="shared" si="32"/>
        <v>127</v>
      </c>
      <c r="BY80" s="39"/>
      <c r="BZ80" s="39">
        <f t="shared" si="33"/>
        <v>0</v>
      </c>
    </row>
    <row r="81" spans="1:78" s="30" customFormat="1" ht="63.75">
      <c r="A81" s="32">
        <v>52</v>
      </c>
      <c r="B81" s="32">
        <v>52</v>
      </c>
      <c r="C81" s="33" t="s">
        <v>130</v>
      </c>
      <c r="D81" s="34" t="s">
        <v>131</v>
      </c>
      <c r="E81" s="35" t="s">
        <v>132</v>
      </c>
      <c r="F81" s="36">
        <v>1.08</v>
      </c>
      <c r="G81" s="37">
        <v>1085</v>
      </c>
      <c r="H81" s="38">
        <v>1172</v>
      </c>
      <c r="I81" s="39"/>
      <c r="J81" s="39"/>
      <c r="K81" s="39">
        <f t="shared" si="17"/>
        <v>0</v>
      </c>
      <c r="L81" s="39"/>
      <c r="M81" s="39"/>
      <c r="N81" s="39">
        <f t="shared" si="18"/>
        <v>0</v>
      </c>
      <c r="O81" s="39"/>
      <c r="P81" s="39"/>
      <c r="Q81" s="39"/>
      <c r="R81" s="39"/>
      <c r="S81" s="39"/>
      <c r="T81" s="39"/>
      <c r="U81" s="39"/>
      <c r="V81" s="39"/>
      <c r="W81" s="39">
        <f t="shared" si="19"/>
        <v>0</v>
      </c>
      <c r="X81" s="39"/>
      <c r="Y81" s="39"/>
      <c r="Z81" s="39"/>
      <c r="AA81" s="39"/>
      <c r="AB81" s="39"/>
      <c r="AC81" s="39">
        <f t="shared" si="20"/>
        <v>0</v>
      </c>
      <c r="AD81" s="39"/>
      <c r="AE81" s="39"/>
      <c r="AF81" s="39">
        <f t="shared" si="21"/>
        <v>0</v>
      </c>
      <c r="AG81" s="39"/>
      <c r="AH81" s="39"/>
      <c r="AI81" s="39">
        <f t="shared" si="22"/>
        <v>0</v>
      </c>
      <c r="AJ81" s="39"/>
      <c r="AK81" s="39"/>
      <c r="AL81" s="39">
        <f t="shared" si="23"/>
        <v>0</v>
      </c>
      <c r="AM81" s="39"/>
      <c r="AN81" s="39"/>
      <c r="AO81" s="39">
        <f t="shared" si="24"/>
        <v>0</v>
      </c>
      <c r="AP81" s="39"/>
      <c r="AQ81" s="39"/>
      <c r="AR81" s="39">
        <f t="shared" si="25"/>
        <v>0</v>
      </c>
      <c r="AS81" s="39"/>
      <c r="AT81" s="39"/>
      <c r="AU81" s="39">
        <f t="shared" si="26"/>
        <v>0</v>
      </c>
      <c r="AV81" s="39"/>
      <c r="AW81" s="39"/>
      <c r="AX81" s="39">
        <f t="shared" si="27"/>
        <v>0</v>
      </c>
      <c r="AY81" s="39"/>
      <c r="AZ81" s="39"/>
      <c r="BA81" s="39">
        <f t="shared" si="28"/>
        <v>0</v>
      </c>
      <c r="BB81" s="39"/>
      <c r="BC81" s="39"/>
      <c r="BD81" s="39">
        <f t="shared" si="29"/>
        <v>0</v>
      </c>
      <c r="BE81" s="38">
        <v>17</v>
      </c>
      <c r="BF81" s="38">
        <v>18</v>
      </c>
      <c r="BG81" s="38">
        <f t="shared" si="30"/>
        <v>18</v>
      </c>
      <c r="BH81" s="39"/>
      <c r="BI81" s="39"/>
      <c r="BJ81" s="39"/>
      <c r="BK81" s="39"/>
      <c r="BL81" s="39"/>
      <c r="BM81" s="39"/>
      <c r="BN81" s="39"/>
      <c r="BO81" s="39"/>
      <c r="BP81" s="39"/>
      <c r="BQ81" s="39"/>
      <c r="BR81" s="39"/>
      <c r="BS81" s="39"/>
      <c r="BT81" s="38">
        <v>1068</v>
      </c>
      <c r="BU81" s="38">
        <v>1153</v>
      </c>
      <c r="BV81" s="38">
        <f t="shared" si="31"/>
        <v>1171</v>
      </c>
      <c r="BW81" s="38">
        <v>1085</v>
      </c>
      <c r="BX81" s="38">
        <f t="shared" si="32"/>
        <v>1171</v>
      </c>
      <c r="BY81" s="39"/>
      <c r="BZ81" s="38">
        <f t="shared" si="33"/>
        <v>1</v>
      </c>
    </row>
    <row r="82" spans="1:78" s="30" customFormat="1" ht="76.5">
      <c r="A82" s="32">
        <v>53</v>
      </c>
      <c r="B82" s="32">
        <v>53</v>
      </c>
      <c r="C82" s="33" t="s">
        <v>145</v>
      </c>
      <c r="D82" s="34" t="s">
        <v>146</v>
      </c>
      <c r="E82" s="35" t="s">
        <v>147</v>
      </c>
      <c r="F82" s="36">
        <v>39.950000000000003</v>
      </c>
      <c r="G82" s="36">
        <v>10.85</v>
      </c>
      <c r="H82" s="38">
        <v>433</v>
      </c>
      <c r="I82" s="39"/>
      <c r="J82" s="39"/>
      <c r="K82" s="39">
        <f t="shared" si="17"/>
        <v>0</v>
      </c>
      <c r="L82" s="39"/>
      <c r="M82" s="39"/>
      <c r="N82" s="39">
        <f t="shared" si="18"/>
        <v>0</v>
      </c>
      <c r="O82" s="39"/>
      <c r="P82" s="39"/>
      <c r="Q82" s="39"/>
      <c r="R82" s="39"/>
      <c r="S82" s="39"/>
      <c r="T82" s="39"/>
      <c r="U82" s="39"/>
      <c r="V82" s="39"/>
      <c r="W82" s="39">
        <f t="shared" si="19"/>
        <v>0</v>
      </c>
      <c r="X82" s="39"/>
      <c r="Y82" s="39"/>
      <c r="Z82" s="39"/>
      <c r="AA82" s="39"/>
      <c r="AB82" s="39"/>
      <c r="AC82" s="39">
        <f t="shared" si="20"/>
        <v>0</v>
      </c>
      <c r="AD82" s="39"/>
      <c r="AE82" s="39"/>
      <c r="AF82" s="39">
        <f t="shared" si="21"/>
        <v>0</v>
      </c>
      <c r="AG82" s="39"/>
      <c r="AH82" s="39"/>
      <c r="AI82" s="39">
        <f t="shared" si="22"/>
        <v>0</v>
      </c>
      <c r="AJ82" s="39"/>
      <c r="AK82" s="39"/>
      <c r="AL82" s="39">
        <f t="shared" si="23"/>
        <v>0</v>
      </c>
      <c r="AM82" s="39"/>
      <c r="AN82" s="39"/>
      <c r="AO82" s="39">
        <f t="shared" si="24"/>
        <v>0</v>
      </c>
      <c r="AP82" s="39"/>
      <c r="AQ82" s="39"/>
      <c r="AR82" s="39">
        <f t="shared" si="25"/>
        <v>0</v>
      </c>
      <c r="AS82" s="39"/>
      <c r="AT82" s="39"/>
      <c r="AU82" s="39">
        <f t="shared" si="26"/>
        <v>0</v>
      </c>
      <c r="AV82" s="39"/>
      <c r="AW82" s="39"/>
      <c r="AX82" s="39">
        <f t="shared" si="27"/>
        <v>0</v>
      </c>
      <c r="AY82" s="39"/>
      <c r="AZ82" s="39"/>
      <c r="BA82" s="39">
        <f t="shared" si="28"/>
        <v>0</v>
      </c>
      <c r="BB82" s="39"/>
      <c r="BC82" s="39"/>
      <c r="BD82" s="39">
        <f t="shared" si="29"/>
        <v>0</v>
      </c>
      <c r="BE82" s="38">
        <v>0.17</v>
      </c>
      <c r="BF82" s="38">
        <v>7</v>
      </c>
      <c r="BG82" s="38">
        <f t="shared" si="30"/>
        <v>7</v>
      </c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8">
        <v>10.68</v>
      </c>
      <c r="BU82" s="38">
        <v>427</v>
      </c>
      <c r="BV82" s="38">
        <f t="shared" si="31"/>
        <v>434</v>
      </c>
      <c r="BW82" s="38">
        <v>10.85</v>
      </c>
      <c r="BX82" s="38">
        <f t="shared" si="32"/>
        <v>434</v>
      </c>
      <c r="BY82" s="39"/>
      <c r="BZ82" s="38">
        <f t="shared" si="33"/>
        <v>-1</v>
      </c>
    </row>
    <row r="83" spans="1:78" s="30" customFormat="1" ht="51">
      <c r="A83" s="32">
        <v>54</v>
      </c>
      <c r="B83" s="32">
        <v>54</v>
      </c>
      <c r="C83" s="33" t="s">
        <v>148</v>
      </c>
      <c r="D83" s="34" t="s">
        <v>140</v>
      </c>
      <c r="E83" s="35" t="s">
        <v>141</v>
      </c>
      <c r="F83" s="36">
        <v>8.7200000000000006</v>
      </c>
      <c r="G83" s="36">
        <v>379.75</v>
      </c>
      <c r="H83" s="38">
        <v>3311</v>
      </c>
      <c r="I83" s="39"/>
      <c r="J83" s="39"/>
      <c r="K83" s="39">
        <f t="shared" si="17"/>
        <v>0</v>
      </c>
      <c r="L83" s="39"/>
      <c r="M83" s="39"/>
      <c r="N83" s="39">
        <f t="shared" si="18"/>
        <v>0</v>
      </c>
      <c r="O83" s="39"/>
      <c r="P83" s="39"/>
      <c r="Q83" s="39"/>
      <c r="R83" s="39"/>
      <c r="S83" s="39"/>
      <c r="T83" s="39"/>
      <c r="U83" s="39"/>
      <c r="V83" s="39"/>
      <c r="W83" s="39">
        <f t="shared" si="19"/>
        <v>0</v>
      </c>
      <c r="X83" s="39"/>
      <c r="Y83" s="39"/>
      <c r="Z83" s="39"/>
      <c r="AA83" s="39"/>
      <c r="AB83" s="39"/>
      <c r="AC83" s="39">
        <f t="shared" si="20"/>
        <v>0</v>
      </c>
      <c r="AD83" s="39"/>
      <c r="AE83" s="39"/>
      <c r="AF83" s="39">
        <f t="shared" si="21"/>
        <v>0</v>
      </c>
      <c r="AG83" s="39"/>
      <c r="AH83" s="39"/>
      <c r="AI83" s="39">
        <f t="shared" si="22"/>
        <v>0</v>
      </c>
      <c r="AJ83" s="39"/>
      <c r="AK83" s="39"/>
      <c r="AL83" s="39">
        <f t="shared" si="23"/>
        <v>0</v>
      </c>
      <c r="AM83" s="39"/>
      <c r="AN83" s="39"/>
      <c r="AO83" s="39">
        <f t="shared" si="24"/>
        <v>0</v>
      </c>
      <c r="AP83" s="39"/>
      <c r="AQ83" s="39"/>
      <c r="AR83" s="39">
        <f t="shared" si="25"/>
        <v>0</v>
      </c>
      <c r="AS83" s="39"/>
      <c r="AT83" s="39"/>
      <c r="AU83" s="39">
        <f t="shared" si="26"/>
        <v>0</v>
      </c>
      <c r="AV83" s="39"/>
      <c r="AW83" s="39"/>
      <c r="AX83" s="39">
        <f t="shared" si="27"/>
        <v>0</v>
      </c>
      <c r="AY83" s="39"/>
      <c r="AZ83" s="39"/>
      <c r="BA83" s="39">
        <f t="shared" si="28"/>
        <v>0</v>
      </c>
      <c r="BB83" s="39"/>
      <c r="BC83" s="39"/>
      <c r="BD83" s="39">
        <f t="shared" si="29"/>
        <v>0</v>
      </c>
      <c r="BE83" s="38">
        <v>5.5</v>
      </c>
      <c r="BF83" s="38">
        <v>48</v>
      </c>
      <c r="BG83" s="38">
        <f t="shared" si="30"/>
        <v>48</v>
      </c>
      <c r="BH83" s="39"/>
      <c r="BI83" s="39"/>
      <c r="BJ83" s="39"/>
      <c r="BK83" s="39"/>
      <c r="BL83" s="39"/>
      <c r="BM83" s="39"/>
      <c r="BN83" s="39"/>
      <c r="BO83" s="39"/>
      <c r="BP83" s="39"/>
      <c r="BQ83" s="39"/>
      <c r="BR83" s="39"/>
      <c r="BS83" s="39"/>
      <c r="BT83" s="38">
        <v>374.25</v>
      </c>
      <c r="BU83" s="38">
        <v>3263</v>
      </c>
      <c r="BV83" s="38">
        <f t="shared" si="31"/>
        <v>3311</v>
      </c>
      <c r="BW83" s="38">
        <v>379.75</v>
      </c>
      <c r="BX83" s="38">
        <f t="shared" si="32"/>
        <v>3311</v>
      </c>
      <c r="BY83" s="39"/>
      <c r="BZ83" s="39">
        <f t="shared" si="33"/>
        <v>0</v>
      </c>
    </row>
    <row r="84" spans="1:78" s="30" customFormat="1" ht="76.5">
      <c r="A84" s="32">
        <v>55</v>
      </c>
      <c r="B84" s="32">
        <v>55</v>
      </c>
      <c r="C84" s="33" t="s">
        <v>152</v>
      </c>
      <c r="D84" s="34" t="s">
        <v>153</v>
      </c>
      <c r="E84" s="35" t="s">
        <v>154</v>
      </c>
      <c r="F84" s="36">
        <v>393.85</v>
      </c>
      <c r="G84" s="36">
        <v>10.85</v>
      </c>
      <c r="H84" s="38">
        <v>4273</v>
      </c>
      <c r="I84" s="39"/>
      <c r="J84" s="39"/>
      <c r="K84" s="39">
        <f t="shared" si="17"/>
        <v>0</v>
      </c>
      <c r="L84" s="39"/>
      <c r="M84" s="39"/>
      <c r="N84" s="39">
        <f t="shared" si="18"/>
        <v>0</v>
      </c>
      <c r="O84" s="39"/>
      <c r="P84" s="39"/>
      <c r="Q84" s="39"/>
      <c r="R84" s="39"/>
      <c r="S84" s="39"/>
      <c r="T84" s="39"/>
      <c r="U84" s="39"/>
      <c r="V84" s="39"/>
      <c r="W84" s="39">
        <f t="shared" si="19"/>
        <v>0</v>
      </c>
      <c r="X84" s="39"/>
      <c r="Y84" s="39"/>
      <c r="Z84" s="39"/>
      <c r="AA84" s="39"/>
      <c r="AB84" s="39"/>
      <c r="AC84" s="39">
        <f t="shared" si="20"/>
        <v>0</v>
      </c>
      <c r="AD84" s="39"/>
      <c r="AE84" s="39"/>
      <c r="AF84" s="39">
        <f t="shared" si="21"/>
        <v>0</v>
      </c>
      <c r="AG84" s="39"/>
      <c r="AH84" s="39"/>
      <c r="AI84" s="39">
        <f t="shared" si="22"/>
        <v>0</v>
      </c>
      <c r="AJ84" s="39"/>
      <c r="AK84" s="39"/>
      <c r="AL84" s="39">
        <f t="shared" si="23"/>
        <v>0</v>
      </c>
      <c r="AM84" s="39"/>
      <c r="AN84" s="39"/>
      <c r="AO84" s="39">
        <f t="shared" si="24"/>
        <v>0</v>
      </c>
      <c r="AP84" s="39"/>
      <c r="AQ84" s="39"/>
      <c r="AR84" s="39">
        <f t="shared" si="25"/>
        <v>0</v>
      </c>
      <c r="AS84" s="39"/>
      <c r="AT84" s="39"/>
      <c r="AU84" s="39">
        <f t="shared" si="26"/>
        <v>0</v>
      </c>
      <c r="AV84" s="39"/>
      <c r="AW84" s="39"/>
      <c r="AX84" s="39">
        <f t="shared" si="27"/>
        <v>0</v>
      </c>
      <c r="AY84" s="39"/>
      <c r="AZ84" s="39"/>
      <c r="BA84" s="39">
        <f t="shared" si="28"/>
        <v>0</v>
      </c>
      <c r="BB84" s="39"/>
      <c r="BC84" s="39"/>
      <c r="BD84" s="39">
        <f t="shared" si="29"/>
        <v>0</v>
      </c>
      <c r="BE84" s="38">
        <v>0.17</v>
      </c>
      <c r="BF84" s="38">
        <v>67</v>
      </c>
      <c r="BG84" s="38">
        <f t="shared" si="30"/>
        <v>67</v>
      </c>
      <c r="BH84" s="39"/>
      <c r="BI84" s="39"/>
      <c r="BJ84" s="39"/>
      <c r="BK84" s="39"/>
      <c r="BL84" s="39"/>
      <c r="BM84" s="39"/>
      <c r="BN84" s="39"/>
      <c r="BO84" s="39"/>
      <c r="BP84" s="39"/>
      <c r="BQ84" s="39"/>
      <c r="BR84" s="39"/>
      <c r="BS84" s="39"/>
      <c r="BT84" s="38">
        <v>10.68</v>
      </c>
      <c r="BU84" s="38">
        <v>4206</v>
      </c>
      <c r="BV84" s="38">
        <f t="shared" si="31"/>
        <v>4273</v>
      </c>
      <c r="BW84" s="38">
        <v>10.85</v>
      </c>
      <c r="BX84" s="38">
        <f t="shared" si="32"/>
        <v>4273</v>
      </c>
      <c r="BY84" s="39"/>
      <c r="BZ84" s="39">
        <f t="shared" si="33"/>
        <v>0</v>
      </c>
    </row>
    <row r="85" spans="1:78" s="30" customFormat="1" ht="63.75">
      <c r="A85" s="32">
        <v>56</v>
      </c>
      <c r="B85" s="32">
        <v>56</v>
      </c>
      <c r="C85" s="33" t="s">
        <v>155</v>
      </c>
      <c r="D85" s="34" t="s">
        <v>140</v>
      </c>
      <c r="E85" s="35" t="s">
        <v>141</v>
      </c>
      <c r="F85" s="36">
        <v>21.8</v>
      </c>
      <c r="G85" s="36">
        <v>5967.5</v>
      </c>
      <c r="H85" s="38">
        <v>130092</v>
      </c>
      <c r="I85" s="39"/>
      <c r="J85" s="39"/>
      <c r="K85" s="39">
        <f t="shared" si="17"/>
        <v>0</v>
      </c>
      <c r="L85" s="39"/>
      <c r="M85" s="39"/>
      <c r="N85" s="39">
        <f t="shared" si="18"/>
        <v>0</v>
      </c>
      <c r="O85" s="39"/>
      <c r="P85" s="39"/>
      <c r="Q85" s="39"/>
      <c r="R85" s="39"/>
      <c r="S85" s="39"/>
      <c r="T85" s="39"/>
      <c r="U85" s="39"/>
      <c r="V85" s="39"/>
      <c r="W85" s="39">
        <f t="shared" si="19"/>
        <v>0</v>
      </c>
      <c r="X85" s="39"/>
      <c r="Y85" s="39"/>
      <c r="Z85" s="39"/>
      <c r="AA85" s="39"/>
      <c r="AB85" s="39"/>
      <c r="AC85" s="39">
        <f t="shared" si="20"/>
        <v>0</v>
      </c>
      <c r="AD85" s="39"/>
      <c r="AE85" s="39"/>
      <c r="AF85" s="39">
        <f t="shared" si="21"/>
        <v>0</v>
      </c>
      <c r="AG85" s="39"/>
      <c r="AH85" s="39"/>
      <c r="AI85" s="39">
        <f t="shared" si="22"/>
        <v>0</v>
      </c>
      <c r="AJ85" s="39"/>
      <c r="AK85" s="39"/>
      <c r="AL85" s="39">
        <f t="shared" si="23"/>
        <v>0</v>
      </c>
      <c r="AM85" s="39"/>
      <c r="AN85" s="39"/>
      <c r="AO85" s="39">
        <f t="shared" si="24"/>
        <v>0</v>
      </c>
      <c r="AP85" s="39"/>
      <c r="AQ85" s="39"/>
      <c r="AR85" s="39">
        <f t="shared" si="25"/>
        <v>0</v>
      </c>
      <c r="AS85" s="39"/>
      <c r="AT85" s="39"/>
      <c r="AU85" s="39">
        <f t="shared" si="26"/>
        <v>0</v>
      </c>
      <c r="AV85" s="39"/>
      <c r="AW85" s="39"/>
      <c r="AX85" s="39">
        <f t="shared" si="27"/>
        <v>0</v>
      </c>
      <c r="AY85" s="39"/>
      <c r="AZ85" s="39"/>
      <c r="BA85" s="39">
        <f t="shared" si="28"/>
        <v>0</v>
      </c>
      <c r="BB85" s="39"/>
      <c r="BC85" s="39"/>
      <c r="BD85" s="39">
        <f t="shared" si="29"/>
        <v>0</v>
      </c>
      <c r="BE85" s="38">
        <v>93.5</v>
      </c>
      <c r="BF85" s="38">
        <v>2038</v>
      </c>
      <c r="BG85" s="38">
        <f t="shared" si="30"/>
        <v>2038</v>
      </c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8">
        <v>5874</v>
      </c>
      <c r="BU85" s="38">
        <v>128053</v>
      </c>
      <c r="BV85" s="38">
        <f t="shared" si="31"/>
        <v>130091</v>
      </c>
      <c r="BW85" s="38">
        <v>5967.5</v>
      </c>
      <c r="BX85" s="38">
        <f t="shared" si="32"/>
        <v>130091</v>
      </c>
      <c r="BY85" s="39"/>
      <c r="BZ85" s="38">
        <f t="shared" si="33"/>
        <v>1</v>
      </c>
    </row>
    <row r="86" spans="1:78" s="30" customFormat="1" ht="89.25">
      <c r="A86" s="32">
        <v>57</v>
      </c>
      <c r="B86" s="32">
        <v>57</v>
      </c>
      <c r="C86" s="33" t="s">
        <v>142</v>
      </c>
      <c r="D86" s="34" t="s">
        <v>143</v>
      </c>
      <c r="E86" s="35" t="s">
        <v>144</v>
      </c>
      <c r="F86" s="36">
        <v>3371.49</v>
      </c>
      <c r="G86" s="36">
        <v>3.5103000000000002E-2</v>
      </c>
      <c r="H86" s="38">
        <v>118</v>
      </c>
      <c r="I86" s="39"/>
      <c r="J86" s="39"/>
      <c r="K86" s="39">
        <f t="shared" si="17"/>
        <v>0</v>
      </c>
      <c r="L86" s="39"/>
      <c r="M86" s="39"/>
      <c r="N86" s="39">
        <f t="shared" si="18"/>
        <v>0</v>
      </c>
      <c r="O86" s="39"/>
      <c r="P86" s="39"/>
      <c r="Q86" s="39"/>
      <c r="R86" s="39"/>
      <c r="S86" s="39"/>
      <c r="T86" s="39"/>
      <c r="U86" s="39"/>
      <c r="V86" s="39"/>
      <c r="W86" s="39">
        <f t="shared" si="19"/>
        <v>0</v>
      </c>
      <c r="X86" s="39"/>
      <c r="Y86" s="39"/>
      <c r="Z86" s="39"/>
      <c r="AA86" s="39"/>
      <c r="AB86" s="39"/>
      <c r="AC86" s="39">
        <f t="shared" si="20"/>
        <v>0</v>
      </c>
      <c r="AD86" s="39"/>
      <c r="AE86" s="39"/>
      <c r="AF86" s="39">
        <f t="shared" si="21"/>
        <v>0</v>
      </c>
      <c r="AG86" s="39"/>
      <c r="AH86" s="39"/>
      <c r="AI86" s="39">
        <f t="shared" si="22"/>
        <v>0</v>
      </c>
      <c r="AJ86" s="39"/>
      <c r="AK86" s="39"/>
      <c r="AL86" s="39">
        <f t="shared" si="23"/>
        <v>0</v>
      </c>
      <c r="AM86" s="39"/>
      <c r="AN86" s="39"/>
      <c r="AO86" s="39">
        <f t="shared" si="24"/>
        <v>0</v>
      </c>
      <c r="AP86" s="39"/>
      <c r="AQ86" s="39"/>
      <c r="AR86" s="39">
        <f t="shared" si="25"/>
        <v>0</v>
      </c>
      <c r="AS86" s="39"/>
      <c r="AT86" s="39"/>
      <c r="AU86" s="39">
        <f t="shared" si="26"/>
        <v>0</v>
      </c>
      <c r="AV86" s="39"/>
      <c r="AW86" s="39"/>
      <c r="AX86" s="39">
        <f t="shared" si="27"/>
        <v>0</v>
      </c>
      <c r="AY86" s="39"/>
      <c r="AZ86" s="39"/>
      <c r="BA86" s="39">
        <f t="shared" si="28"/>
        <v>0</v>
      </c>
      <c r="BB86" s="39"/>
      <c r="BC86" s="39"/>
      <c r="BD86" s="39">
        <f t="shared" si="29"/>
        <v>0</v>
      </c>
      <c r="BE86" s="38">
        <v>2.7E-4</v>
      </c>
      <c r="BF86" s="38">
        <v>1</v>
      </c>
      <c r="BG86" s="38">
        <f t="shared" si="30"/>
        <v>1</v>
      </c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8">
        <v>3.4833000000000003E-2</v>
      </c>
      <c r="BU86" s="38">
        <v>117</v>
      </c>
      <c r="BV86" s="38">
        <f t="shared" si="31"/>
        <v>118</v>
      </c>
      <c r="BW86" s="38">
        <v>3.5099999999999999E-2</v>
      </c>
      <c r="BX86" s="38">
        <f t="shared" si="32"/>
        <v>118</v>
      </c>
      <c r="BY86" s="39"/>
      <c r="BZ86" s="39">
        <f t="shared" si="33"/>
        <v>0</v>
      </c>
    </row>
    <row r="87" spans="1:78" s="30" customFormat="1" ht="12.75" hidden="1" customHeight="1">
      <c r="A87" s="40" t="s">
        <v>73</v>
      </c>
      <c r="B87" s="28"/>
      <c r="C87" s="28"/>
      <c r="D87" s="29"/>
      <c r="E87" s="35"/>
      <c r="F87" s="36"/>
      <c r="G87" s="36"/>
      <c r="H87" s="38">
        <v>3563463</v>
      </c>
      <c r="I87" s="39"/>
      <c r="J87" s="38"/>
      <c r="K87" s="38">
        <f t="shared" si="17"/>
        <v>0</v>
      </c>
      <c r="L87" s="39"/>
      <c r="M87" s="38"/>
      <c r="N87" s="38">
        <f t="shared" si="18"/>
        <v>0</v>
      </c>
      <c r="O87" s="39"/>
      <c r="P87" s="38"/>
      <c r="Q87" s="38"/>
      <c r="R87" s="39"/>
      <c r="S87" s="38"/>
      <c r="T87" s="38"/>
      <c r="U87" s="39"/>
      <c r="V87" s="38"/>
      <c r="W87" s="38">
        <f t="shared" si="19"/>
        <v>0</v>
      </c>
      <c r="X87" s="39"/>
      <c r="Y87" s="38"/>
      <c r="Z87" s="38"/>
      <c r="AA87" s="39"/>
      <c r="AB87" s="38">
        <v>108210</v>
      </c>
      <c r="AC87" s="38">
        <f t="shared" si="20"/>
        <v>108210</v>
      </c>
      <c r="AD87" s="39"/>
      <c r="AE87" s="38">
        <v>100851</v>
      </c>
      <c r="AF87" s="38">
        <f t="shared" si="21"/>
        <v>209061</v>
      </c>
      <c r="AG87" s="39"/>
      <c r="AH87" s="38">
        <v>423836</v>
      </c>
      <c r="AI87" s="38">
        <f t="shared" si="22"/>
        <v>632897</v>
      </c>
      <c r="AJ87" s="39"/>
      <c r="AK87" s="38">
        <v>288124</v>
      </c>
      <c r="AL87" s="38">
        <f t="shared" si="23"/>
        <v>921021</v>
      </c>
      <c r="AM87" s="39"/>
      <c r="AN87" s="38">
        <v>295955</v>
      </c>
      <c r="AO87" s="38">
        <f t="shared" si="24"/>
        <v>1216976</v>
      </c>
      <c r="AP87" s="39"/>
      <c r="AQ87" s="38">
        <v>389622</v>
      </c>
      <c r="AR87" s="38">
        <f t="shared" si="25"/>
        <v>1606598</v>
      </c>
      <c r="AS87" s="39"/>
      <c r="AT87" s="38">
        <v>264903</v>
      </c>
      <c r="AU87" s="38">
        <f t="shared" si="26"/>
        <v>1871501</v>
      </c>
      <c r="AV87" s="39"/>
      <c r="AW87" s="38">
        <v>306525</v>
      </c>
      <c r="AX87" s="38">
        <f t="shared" si="27"/>
        <v>2178026</v>
      </c>
      <c r="AY87" s="39"/>
      <c r="AZ87" s="38">
        <v>67184</v>
      </c>
      <c r="BA87" s="38">
        <f t="shared" si="28"/>
        <v>2245210</v>
      </c>
      <c r="BB87" s="39"/>
      <c r="BC87" s="38">
        <v>193039</v>
      </c>
      <c r="BD87" s="38">
        <f t="shared" si="29"/>
        <v>2438249</v>
      </c>
      <c r="BE87" s="39"/>
      <c r="BF87" s="38">
        <v>89811</v>
      </c>
      <c r="BG87" s="38">
        <f t="shared" si="30"/>
        <v>2528060</v>
      </c>
      <c r="BH87" s="39"/>
      <c r="BI87" s="38"/>
      <c r="BJ87" s="38">
        <v>2528060</v>
      </c>
      <c r="BK87" s="39"/>
      <c r="BL87" s="38"/>
      <c r="BM87" s="38">
        <v>2528060</v>
      </c>
      <c r="BN87" s="39"/>
      <c r="BO87" s="38"/>
      <c r="BP87" s="38">
        <v>2528060</v>
      </c>
      <c r="BQ87" s="39"/>
      <c r="BR87" s="38"/>
      <c r="BS87" s="38">
        <v>2528060</v>
      </c>
      <c r="BT87" s="39"/>
      <c r="BU87" s="38">
        <v>996764</v>
      </c>
      <c r="BV87" s="38">
        <f t="shared" si="31"/>
        <v>3524824</v>
      </c>
      <c r="BW87" s="39"/>
      <c r="BX87" s="38">
        <f t="shared" si="32"/>
        <v>3524824</v>
      </c>
      <c r="BY87" s="39"/>
      <c r="BZ87" s="38">
        <f t="shared" si="33"/>
        <v>38639</v>
      </c>
    </row>
    <row r="88" spans="1:78" s="30" customFormat="1" ht="12.75" hidden="1" customHeight="1" outlineLevel="1">
      <c r="A88" s="41" t="s">
        <v>74</v>
      </c>
      <c r="B88" s="28"/>
      <c r="C88" s="28"/>
      <c r="D88" s="29"/>
      <c r="E88" s="35"/>
      <c r="F88" s="36"/>
      <c r="G88" s="36"/>
      <c r="H88" s="38">
        <v>1367923</v>
      </c>
      <c r="I88" s="39"/>
      <c r="J88" s="38"/>
      <c r="K88" s="38">
        <f t="shared" si="17"/>
        <v>0</v>
      </c>
      <c r="L88" s="39"/>
      <c r="M88" s="38"/>
      <c r="N88" s="38">
        <f t="shared" si="18"/>
        <v>0</v>
      </c>
      <c r="O88" s="39"/>
      <c r="P88" s="38"/>
      <c r="Q88" s="38"/>
      <c r="R88" s="39"/>
      <c r="S88" s="38"/>
      <c r="T88" s="38"/>
      <c r="U88" s="39"/>
      <c r="V88" s="38"/>
      <c r="W88" s="38">
        <f t="shared" si="19"/>
        <v>0</v>
      </c>
      <c r="X88" s="39"/>
      <c r="Y88" s="38"/>
      <c r="Z88" s="38"/>
      <c r="AA88" s="39"/>
      <c r="AB88" s="38">
        <v>22633</v>
      </c>
      <c r="AC88" s="38">
        <f t="shared" si="20"/>
        <v>22633</v>
      </c>
      <c r="AD88" s="39"/>
      <c r="AE88" s="38">
        <v>18816</v>
      </c>
      <c r="AF88" s="38">
        <f t="shared" si="21"/>
        <v>41449</v>
      </c>
      <c r="AG88" s="39"/>
      <c r="AH88" s="38">
        <v>74600</v>
      </c>
      <c r="AI88" s="38">
        <f t="shared" si="22"/>
        <v>116049</v>
      </c>
      <c r="AJ88" s="39"/>
      <c r="AK88" s="38">
        <v>47910</v>
      </c>
      <c r="AL88" s="38">
        <f t="shared" si="23"/>
        <v>163959</v>
      </c>
      <c r="AM88" s="39"/>
      <c r="AN88" s="38">
        <v>47992</v>
      </c>
      <c r="AO88" s="38">
        <f t="shared" si="24"/>
        <v>211951</v>
      </c>
      <c r="AP88" s="39"/>
      <c r="AQ88" s="38">
        <v>67725</v>
      </c>
      <c r="AR88" s="38">
        <f t="shared" si="25"/>
        <v>279676</v>
      </c>
      <c r="AS88" s="39"/>
      <c r="AT88" s="38">
        <v>72892</v>
      </c>
      <c r="AU88" s="38">
        <f t="shared" si="26"/>
        <v>352568</v>
      </c>
      <c r="AV88" s="39"/>
      <c r="AW88" s="38">
        <v>73692</v>
      </c>
      <c r="AX88" s="38">
        <f t="shared" si="27"/>
        <v>426260</v>
      </c>
      <c r="AY88" s="39"/>
      <c r="AZ88" s="38">
        <v>61482</v>
      </c>
      <c r="BA88" s="38">
        <f t="shared" si="28"/>
        <v>487742</v>
      </c>
      <c r="BB88" s="39"/>
      <c r="BC88" s="38">
        <v>49196</v>
      </c>
      <c r="BD88" s="38">
        <f t="shared" si="29"/>
        <v>536938</v>
      </c>
      <c r="BE88" s="39"/>
      <c r="BF88" s="38">
        <v>79136</v>
      </c>
      <c r="BG88" s="38">
        <f t="shared" si="30"/>
        <v>616074</v>
      </c>
      <c r="BH88" s="39"/>
      <c r="BI88" s="38"/>
      <c r="BJ88" s="38">
        <v>616074</v>
      </c>
      <c r="BK88" s="39"/>
      <c r="BL88" s="38"/>
      <c r="BM88" s="38">
        <v>616074</v>
      </c>
      <c r="BN88" s="39"/>
      <c r="BO88" s="38"/>
      <c r="BP88" s="38">
        <v>616074</v>
      </c>
      <c r="BQ88" s="39"/>
      <c r="BR88" s="38"/>
      <c r="BS88" s="38">
        <v>616074</v>
      </c>
      <c r="BT88" s="39"/>
      <c r="BU88" s="38">
        <v>726675</v>
      </c>
      <c r="BV88" s="38">
        <f t="shared" si="31"/>
        <v>1342749</v>
      </c>
      <c r="BW88" s="39"/>
      <c r="BX88" s="38">
        <f t="shared" si="32"/>
        <v>1342749</v>
      </c>
      <c r="BY88" s="39"/>
      <c r="BZ88" s="38">
        <f t="shared" si="33"/>
        <v>25174</v>
      </c>
    </row>
    <row r="89" spans="1:78" s="30" customFormat="1" ht="12.75" hidden="1" customHeight="1" outlineLevel="1">
      <c r="A89" s="41" t="s">
        <v>75</v>
      </c>
      <c r="B89" s="28"/>
      <c r="C89" s="28"/>
      <c r="D89" s="29"/>
      <c r="E89" s="35"/>
      <c r="F89" s="36"/>
      <c r="G89" s="36"/>
      <c r="H89" s="38">
        <v>2029672</v>
      </c>
      <c r="I89" s="39"/>
      <c r="J89" s="38"/>
      <c r="K89" s="38">
        <f t="shared" si="17"/>
        <v>0</v>
      </c>
      <c r="L89" s="39"/>
      <c r="M89" s="38"/>
      <c r="N89" s="38">
        <f t="shared" si="18"/>
        <v>0</v>
      </c>
      <c r="O89" s="39"/>
      <c r="P89" s="38"/>
      <c r="Q89" s="38"/>
      <c r="R89" s="39"/>
      <c r="S89" s="38"/>
      <c r="T89" s="38"/>
      <c r="U89" s="39"/>
      <c r="V89" s="38"/>
      <c r="W89" s="38">
        <f t="shared" si="19"/>
        <v>0</v>
      </c>
      <c r="X89" s="39"/>
      <c r="Y89" s="38"/>
      <c r="Z89" s="38"/>
      <c r="AA89" s="39"/>
      <c r="AB89" s="38">
        <v>81804</v>
      </c>
      <c r="AC89" s="38">
        <f t="shared" si="20"/>
        <v>81804</v>
      </c>
      <c r="AD89" s="39"/>
      <c r="AE89" s="38">
        <v>78414</v>
      </c>
      <c r="AF89" s="38">
        <f t="shared" si="21"/>
        <v>160218</v>
      </c>
      <c r="AG89" s="39"/>
      <c r="AH89" s="38">
        <v>334272</v>
      </c>
      <c r="AI89" s="38">
        <f t="shared" si="22"/>
        <v>494490</v>
      </c>
      <c r="AJ89" s="39"/>
      <c r="AK89" s="38">
        <v>230116</v>
      </c>
      <c r="AL89" s="38">
        <f t="shared" si="23"/>
        <v>724606</v>
      </c>
      <c r="AM89" s="39"/>
      <c r="AN89" s="38">
        <v>237536</v>
      </c>
      <c r="AO89" s="38">
        <f t="shared" si="24"/>
        <v>962142</v>
      </c>
      <c r="AP89" s="39"/>
      <c r="AQ89" s="38">
        <v>308437</v>
      </c>
      <c r="AR89" s="38">
        <f t="shared" si="25"/>
        <v>1270579</v>
      </c>
      <c r="AS89" s="39"/>
      <c r="AT89" s="38">
        <v>180959</v>
      </c>
      <c r="AU89" s="38">
        <f t="shared" si="26"/>
        <v>1451538</v>
      </c>
      <c r="AV89" s="39"/>
      <c r="AW89" s="38">
        <v>220756</v>
      </c>
      <c r="AX89" s="38">
        <f t="shared" si="27"/>
        <v>1672294</v>
      </c>
      <c r="AY89" s="39"/>
      <c r="AZ89" s="38">
        <v>589</v>
      </c>
      <c r="BA89" s="38">
        <f t="shared" si="28"/>
        <v>1672883</v>
      </c>
      <c r="BB89" s="39"/>
      <c r="BC89" s="38">
        <v>136003</v>
      </c>
      <c r="BD89" s="38">
        <f t="shared" si="29"/>
        <v>1808886</v>
      </c>
      <c r="BE89" s="39"/>
      <c r="BF89" s="38">
        <v>1834</v>
      </c>
      <c r="BG89" s="38">
        <f t="shared" si="30"/>
        <v>1810720</v>
      </c>
      <c r="BH89" s="39"/>
      <c r="BI89" s="38"/>
      <c r="BJ89" s="38">
        <v>1810720</v>
      </c>
      <c r="BK89" s="39"/>
      <c r="BL89" s="38"/>
      <c r="BM89" s="38">
        <v>1810720</v>
      </c>
      <c r="BN89" s="39"/>
      <c r="BO89" s="38"/>
      <c r="BP89" s="38">
        <v>1810720</v>
      </c>
      <c r="BQ89" s="39"/>
      <c r="BR89" s="38"/>
      <c r="BS89" s="38">
        <v>1810720</v>
      </c>
      <c r="BT89" s="39"/>
      <c r="BU89" s="38">
        <v>218620</v>
      </c>
      <c r="BV89" s="38">
        <f t="shared" si="31"/>
        <v>2029340</v>
      </c>
      <c r="BW89" s="39"/>
      <c r="BX89" s="38">
        <f t="shared" si="32"/>
        <v>2029340</v>
      </c>
      <c r="BY89" s="39"/>
      <c r="BZ89" s="38">
        <f t="shared" si="33"/>
        <v>332</v>
      </c>
    </row>
    <row r="90" spans="1:78" s="30" customFormat="1" ht="12.75" hidden="1" customHeight="1" outlineLevel="1">
      <c r="A90" s="41" t="s">
        <v>76</v>
      </c>
      <c r="B90" s="28"/>
      <c r="C90" s="28"/>
      <c r="D90" s="29"/>
      <c r="E90" s="35"/>
      <c r="F90" s="36"/>
      <c r="G90" s="36"/>
      <c r="H90" s="38">
        <v>213142</v>
      </c>
      <c r="I90" s="39"/>
      <c r="J90" s="38"/>
      <c r="K90" s="38">
        <f t="shared" si="17"/>
        <v>0</v>
      </c>
      <c r="L90" s="39"/>
      <c r="M90" s="38"/>
      <c r="N90" s="38">
        <f t="shared" si="18"/>
        <v>0</v>
      </c>
      <c r="O90" s="39"/>
      <c r="P90" s="38"/>
      <c r="Q90" s="38"/>
      <c r="R90" s="39"/>
      <c r="S90" s="38"/>
      <c r="T90" s="38"/>
      <c r="U90" s="39"/>
      <c r="V90" s="38"/>
      <c r="W90" s="38">
        <f t="shared" si="19"/>
        <v>0</v>
      </c>
      <c r="X90" s="39"/>
      <c r="Y90" s="38"/>
      <c r="Z90" s="38"/>
      <c r="AA90" s="39"/>
      <c r="AB90" s="38">
        <v>5652</v>
      </c>
      <c r="AC90" s="38">
        <f t="shared" si="20"/>
        <v>5652</v>
      </c>
      <c r="AD90" s="39"/>
      <c r="AE90" s="38">
        <v>5414</v>
      </c>
      <c r="AF90" s="38">
        <f t="shared" si="21"/>
        <v>11066</v>
      </c>
      <c r="AG90" s="39"/>
      <c r="AH90" s="38">
        <v>22588</v>
      </c>
      <c r="AI90" s="38">
        <f t="shared" si="22"/>
        <v>33654</v>
      </c>
      <c r="AJ90" s="39"/>
      <c r="AK90" s="38">
        <v>15321</v>
      </c>
      <c r="AL90" s="38">
        <f t="shared" si="23"/>
        <v>48975</v>
      </c>
      <c r="AM90" s="39"/>
      <c r="AN90" s="38">
        <v>15821</v>
      </c>
      <c r="AO90" s="38">
        <f t="shared" si="24"/>
        <v>64796</v>
      </c>
      <c r="AP90" s="39"/>
      <c r="AQ90" s="38">
        <v>20458</v>
      </c>
      <c r="AR90" s="38">
        <f t="shared" si="25"/>
        <v>85254</v>
      </c>
      <c r="AS90" s="39"/>
      <c r="AT90" s="38">
        <v>15268</v>
      </c>
      <c r="AU90" s="38">
        <f t="shared" si="26"/>
        <v>100522</v>
      </c>
      <c r="AV90" s="39"/>
      <c r="AW90" s="38">
        <v>17124</v>
      </c>
      <c r="AX90" s="38">
        <f t="shared" si="27"/>
        <v>117646</v>
      </c>
      <c r="AY90" s="39"/>
      <c r="AZ90" s="38">
        <v>5197</v>
      </c>
      <c r="BA90" s="38">
        <f t="shared" si="28"/>
        <v>122843</v>
      </c>
      <c r="BB90" s="39"/>
      <c r="BC90" s="38">
        <v>10972</v>
      </c>
      <c r="BD90" s="38">
        <f t="shared" si="29"/>
        <v>133815</v>
      </c>
      <c r="BE90" s="39"/>
      <c r="BF90" s="38">
        <v>9154</v>
      </c>
      <c r="BG90" s="38">
        <f t="shared" si="30"/>
        <v>142969</v>
      </c>
      <c r="BH90" s="39"/>
      <c r="BI90" s="38"/>
      <c r="BJ90" s="38">
        <v>142969</v>
      </c>
      <c r="BK90" s="39"/>
      <c r="BL90" s="38"/>
      <c r="BM90" s="38">
        <v>142969</v>
      </c>
      <c r="BN90" s="39"/>
      <c r="BO90" s="38"/>
      <c r="BP90" s="38">
        <v>142969</v>
      </c>
      <c r="BQ90" s="39"/>
      <c r="BR90" s="38"/>
      <c r="BS90" s="38">
        <v>142969</v>
      </c>
      <c r="BT90" s="39"/>
      <c r="BU90" s="38">
        <v>57023</v>
      </c>
      <c r="BV90" s="38">
        <f t="shared" si="31"/>
        <v>199992</v>
      </c>
      <c r="BW90" s="39"/>
      <c r="BX90" s="38">
        <f t="shared" si="32"/>
        <v>199992</v>
      </c>
      <c r="BY90" s="39"/>
      <c r="BZ90" s="38">
        <f t="shared" si="33"/>
        <v>13150</v>
      </c>
    </row>
    <row r="91" spans="1:78" s="30" customFormat="1" ht="12.75" hidden="1" customHeight="1">
      <c r="A91" s="40" t="s">
        <v>77</v>
      </c>
      <c r="B91" s="28"/>
      <c r="C91" s="28"/>
      <c r="D91" s="29"/>
      <c r="E91" s="35"/>
      <c r="F91" s="36"/>
      <c r="G91" s="36"/>
      <c r="H91" s="38">
        <v>224099</v>
      </c>
      <c r="I91" s="39"/>
      <c r="J91" s="38"/>
      <c r="K91" s="38">
        <f t="shared" si="17"/>
        <v>0</v>
      </c>
      <c r="L91" s="39"/>
      <c r="M91" s="38"/>
      <c r="N91" s="38">
        <f t="shared" si="18"/>
        <v>0</v>
      </c>
      <c r="O91" s="39"/>
      <c r="P91" s="38"/>
      <c r="Q91" s="38"/>
      <c r="R91" s="39"/>
      <c r="S91" s="38"/>
      <c r="T91" s="38"/>
      <c r="U91" s="39"/>
      <c r="V91" s="38"/>
      <c r="W91" s="38">
        <f t="shared" si="19"/>
        <v>0</v>
      </c>
      <c r="X91" s="39"/>
      <c r="Y91" s="38"/>
      <c r="Z91" s="38"/>
      <c r="AA91" s="39"/>
      <c r="AB91" s="38">
        <v>5981</v>
      </c>
      <c r="AC91" s="38">
        <f t="shared" si="20"/>
        <v>5981</v>
      </c>
      <c r="AD91" s="39"/>
      <c r="AE91" s="38">
        <v>5744</v>
      </c>
      <c r="AF91" s="38">
        <f t="shared" si="21"/>
        <v>11725</v>
      </c>
      <c r="AG91" s="39"/>
      <c r="AH91" s="38">
        <v>23904</v>
      </c>
      <c r="AI91" s="38">
        <f t="shared" si="22"/>
        <v>35629</v>
      </c>
      <c r="AJ91" s="39"/>
      <c r="AK91" s="38">
        <v>16177</v>
      </c>
      <c r="AL91" s="38">
        <f t="shared" si="23"/>
        <v>51806</v>
      </c>
      <c r="AM91" s="39"/>
      <c r="AN91" s="38">
        <v>16728</v>
      </c>
      <c r="AO91" s="38">
        <f t="shared" si="24"/>
        <v>68534</v>
      </c>
      <c r="AP91" s="39"/>
      <c r="AQ91" s="38">
        <v>21558</v>
      </c>
      <c r="AR91" s="38">
        <f t="shared" si="25"/>
        <v>90092</v>
      </c>
      <c r="AS91" s="39"/>
      <c r="AT91" s="38">
        <v>16199</v>
      </c>
      <c r="AU91" s="38">
        <f t="shared" si="26"/>
        <v>106291</v>
      </c>
      <c r="AV91" s="39"/>
      <c r="AW91" s="38">
        <v>17980</v>
      </c>
      <c r="AX91" s="38">
        <f t="shared" si="27"/>
        <v>124271</v>
      </c>
      <c r="AY91" s="39"/>
      <c r="AZ91" s="38">
        <v>5685</v>
      </c>
      <c r="BA91" s="38">
        <f t="shared" si="28"/>
        <v>129956</v>
      </c>
      <c r="BB91" s="39"/>
      <c r="BC91" s="38">
        <v>11588</v>
      </c>
      <c r="BD91" s="38">
        <f t="shared" si="29"/>
        <v>141544</v>
      </c>
      <c r="BE91" s="39"/>
      <c r="BF91" s="38">
        <v>10519</v>
      </c>
      <c r="BG91" s="38">
        <f t="shared" si="30"/>
        <v>152063</v>
      </c>
      <c r="BH91" s="39"/>
      <c r="BI91" s="38"/>
      <c r="BJ91" s="38">
        <v>152063</v>
      </c>
      <c r="BK91" s="39"/>
      <c r="BL91" s="38"/>
      <c r="BM91" s="38">
        <v>152063</v>
      </c>
      <c r="BN91" s="39"/>
      <c r="BO91" s="38"/>
      <c r="BP91" s="38">
        <v>152063</v>
      </c>
      <c r="BQ91" s="39"/>
      <c r="BR91" s="38"/>
      <c r="BS91" s="38">
        <v>152063</v>
      </c>
      <c r="BT91" s="39"/>
      <c r="BU91" s="38">
        <v>60136</v>
      </c>
      <c r="BV91" s="38">
        <f t="shared" si="31"/>
        <v>212199</v>
      </c>
      <c r="BW91" s="39"/>
      <c r="BX91" s="38">
        <f t="shared" si="32"/>
        <v>212199</v>
      </c>
      <c r="BY91" s="39"/>
      <c r="BZ91" s="38">
        <f t="shared" si="33"/>
        <v>11900</v>
      </c>
    </row>
    <row r="92" spans="1:78" s="30" customFormat="1" ht="12.75" hidden="1" customHeight="1">
      <c r="A92" s="40" t="s">
        <v>78</v>
      </c>
      <c r="B92" s="28"/>
      <c r="C92" s="28"/>
      <c r="D92" s="29"/>
      <c r="E92" s="35"/>
      <c r="F92" s="36"/>
      <c r="G92" s="36"/>
      <c r="H92" s="38">
        <v>141165</v>
      </c>
      <c r="I92" s="39"/>
      <c r="J92" s="38"/>
      <c r="K92" s="38">
        <f t="shared" si="17"/>
        <v>0</v>
      </c>
      <c r="L92" s="39"/>
      <c r="M92" s="38"/>
      <c r="N92" s="38">
        <f t="shared" si="18"/>
        <v>0</v>
      </c>
      <c r="O92" s="39"/>
      <c r="P92" s="38"/>
      <c r="Q92" s="38"/>
      <c r="R92" s="39"/>
      <c r="S92" s="38"/>
      <c r="T92" s="38"/>
      <c r="U92" s="39"/>
      <c r="V92" s="38"/>
      <c r="W92" s="38">
        <f t="shared" si="19"/>
        <v>0</v>
      </c>
      <c r="X92" s="39"/>
      <c r="Y92" s="38"/>
      <c r="Z92" s="38"/>
      <c r="AA92" s="39"/>
      <c r="AB92" s="38">
        <v>3700</v>
      </c>
      <c r="AC92" s="38">
        <f t="shared" si="20"/>
        <v>3700</v>
      </c>
      <c r="AD92" s="39"/>
      <c r="AE92" s="38">
        <v>3553</v>
      </c>
      <c r="AF92" s="38">
        <f t="shared" si="21"/>
        <v>7253</v>
      </c>
      <c r="AG92" s="39"/>
      <c r="AH92" s="38">
        <v>14786</v>
      </c>
      <c r="AI92" s="38">
        <f t="shared" si="22"/>
        <v>22039</v>
      </c>
      <c r="AJ92" s="39"/>
      <c r="AK92" s="38">
        <v>10015</v>
      </c>
      <c r="AL92" s="38">
        <f t="shared" si="23"/>
        <v>32054</v>
      </c>
      <c r="AM92" s="39"/>
      <c r="AN92" s="38">
        <v>10349</v>
      </c>
      <c r="AO92" s="38">
        <f t="shared" si="24"/>
        <v>42403</v>
      </c>
      <c r="AP92" s="39"/>
      <c r="AQ92" s="38">
        <v>13349</v>
      </c>
      <c r="AR92" s="38">
        <f t="shared" si="25"/>
        <v>55752</v>
      </c>
      <c r="AS92" s="39"/>
      <c r="AT92" s="38">
        <v>10024</v>
      </c>
      <c r="AU92" s="38">
        <f t="shared" si="26"/>
        <v>65776</v>
      </c>
      <c r="AV92" s="39"/>
      <c r="AW92" s="38">
        <v>11131</v>
      </c>
      <c r="AX92" s="38">
        <f t="shared" si="27"/>
        <v>76907</v>
      </c>
      <c r="AY92" s="39"/>
      <c r="AZ92" s="38">
        <v>3498</v>
      </c>
      <c r="BA92" s="38">
        <f t="shared" si="28"/>
        <v>80405</v>
      </c>
      <c r="BB92" s="39"/>
      <c r="BC92" s="38">
        <v>7175</v>
      </c>
      <c r="BD92" s="38">
        <f t="shared" si="29"/>
        <v>87580</v>
      </c>
      <c r="BE92" s="39"/>
      <c r="BF92" s="38">
        <v>6459</v>
      </c>
      <c r="BG92" s="38">
        <f t="shared" si="30"/>
        <v>94039</v>
      </c>
      <c r="BH92" s="39"/>
      <c r="BI92" s="38"/>
      <c r="BJ92" s="38">
        <v>94039</v>
      </c>
      <c r="BK92" s="39"/>
      <c r="BL92" s="38"/>
      <c r="BM92" s="38">
        <v>94039</v>
      </c>
      <c r="BN92" s="39"/>
      <c r="BO92" s="38"/>
      <c r="BP92" s="38">
        <v>94039</v>
      </c>
      <c r="BQ92" s="39"/>
      <c r="BR92" s="38"/>
      <c r="BS92" s="38">
        <v>94039</v>
      </c>
      <c r="BT92" s="39"/>
      <c r="BU92" s="38">
        <v>37927</v>
      </c>
      <c r="BV92" s="38">
        <f t="shared" si="31"/>
        <v>131966</v>
      </c>
      <c r="BW92" s="39"/>
      <c r="BX92" s="38">
        <f t="shared" si="32"/>
        <v>131966</v>
      </c>
      <c r="BY92" s="39"/>
      <c r="BZ92" s="38">
        <f t="shared" si="33"/>
        <v>9199</v>
      </c>
    </row>
    <row r="93" spans="1:78" s="30" customFormat="1" ht="12.75" hidden="1" customHeight="1">
      <c r="A93" s="40" t="s">
        <v>79</v>
      </c>
      <c r="B93" s="28"/>
      <c r="C93" s="28"/>
      <c r="D93" s="29"/>
      <c r="E93" s="35"/>
      <c r="F93" s="36"/>
      <c r="G93" s="36"/>
      <c r="H93" s="38">
        <v>3928727</v>
      </c>
      <c r="I93" s="39"/>
      <c r="J93" s="38"/>
      <c r="K93" s="38">
        <f t="shared" si="17"/>
        <v>0</v>
      </c>
      <c r="L93" s="39"/>
      <c r="M93" s="38"/>
      <c r="N93" s="38">
        <f t="shared" si="18"/>
        <v>0</v>
      </c>
      <c r="O93" s="39"/>
      <c r="P93" s="38"/>
      <c r="Q93" s="38"/>
      <c r="R93" s="39"/>
      <c r="S93" s="38"/>
      <c r="T93" s="38"/>
      <c r="U93" s="39"/>
      <c r="V93" s="38"/>
      <c r="W93" s="38">
        <f t="shared" si="19"/>
        <v>0</v>
      </c>
      <c r="X93" s="39"/>
      <c r="Y93" s="38"/>
      <c r="Z93" s="38"/>
      <c r="AA93" s="39"/>
      <c r="AB93" s="38">
        <v>117891</v>
      </c>
      <c r="AC93" s="38">
        <f t="shared" si="20"/>
        <v>117891</v>
      </c>
      <c r="AD93" s="39"/>
      <c r="AE93" s="38">
        <v>110148</v>
      </c>
      <c r="AF93" s="38">
        <f t="shared" si="21"/>
        <v>228039</v>
      </c>
      <c r="AG93" s="39"/>
      <c r="AH93" s="38">
        <v>462526</v>
      </c>
      <c r="AI93" s="38">
        <f t="shared" si="22"/>
        <v>690565</v>
      </c>
      <c r="AJ93" s="39"/>
      <c r="AK93" s="38">
        <v>314316</v>
      </c>
      <c r="AL93" s="38">
        <f t="shared" si="23"/>
        <v>1004881</v>
      </c>
      <c r="AM93" s="39"/>
      <c r="AN93" s="38">
        <v>323032</v>
      </c>
      <c r="AO93" s="38">
        <f t="shared" si="24"/>
        <v>1327913</v>
      </c>
      <c r="AP93" s="39"/>
      <c r="AQ93" s="38">
        <v>424529</v>
      </c>
      <c r="AR93" s="38">
        <f t="shared" si="25"/>
        <v>1752442</v>
      </c>
      <c r="AS93" s="39"/>
      <c r="AT93" s="38">
        <v>291126</v>
      </c>
      <c r="AU93" s="38">
        <f t="shared" si="26"/>
        <v>2043568</v>
      </c>
      <c r="AV93" s="39"/>
      <c r="AW93" s="38">
        <v>335636</v>
      </c>
      <c r="AX93" s="38">
        <f t="shared" si="27"/>
        <v>2379204</v>
      </c>
      <c r="AY93" s="39"/>
      <c r="AZ93" s="38">
        <v>76367</v>
      </c>
      <c r="BA93" s="38">
        <f t="shared" si="28"/>
        <v>2455571</v>
      </c>
      <c r="BB93" s="39"/>
      <c r="BC93" s="38">
        <v>211802</v>
      </c>
      <c r="BD93" s="38">
        <f t="shared" si="29"/>
        <v>2667373</v>
      </c>
      <c r="BE93" s="39"/>
      <c r="BF93" s="38">
        <v>106789</v>
      </c>
      <c r="BG93" s="38">
        <f t="shared" si="30"/>
        <v>2774162</v>
      </c>
      <c r="BH93" s="39"/>
      <c r="BI93" s="38"/>
      <c r="BJ93" s="38">
        <v>2774162</v>
      </c>
      <c r="BK93" s="39"/>
      <c r="BL93" s="38"/>
      <c r="BM93" s="38">
        <v>2774162</v>
      </c>
      <c r="BN93" s="39"/>
      <c r="BO93" s="38"/>
      <c r="BP93" s="38">
        <v>2774162</v>
      </c>
      <c r="BQ93" s="39"/>
      <c r="BR93" s="38"/>
      <c r="BS93" s="38">
        <v>2774162</v>
      </c>
      <c r="BT93" s="39"/>
      <c r="BU93" s="38">
        <v>1094827</v>
      </c>
      <c r="BV93" s="38">
        <f t="shared" si="31"/>
        <v>3868989</v>
      </c>
      <c r="BW93" s="39"/>
      <c r="BX93" s="38">
        <f t="shared" si="32"/>
        <v>3868989</v>
      </c>
      <c r="BY93" s="39"/>
      <c r="BZ93" s="38">
        <f t="shared" si="33"/>
        <v>59738</v>
      </c>
    </row>
    <row r="94" spans="1:78" s="30" customFormat="1" ht="12.75" hidden="1" customHeight="1">
      <c r="A94" s="40" t="s">
        <v>80</v>
      </c>
      <c r="B94" s="28"/>
      <c r="C94" s="28"/>
      <c r="D94" s="29"/>
      <c r="E94" s="35"/>
      <c r="F94" s="36"/>
      <c r="G94" s="36"/>
      <c r="H94" s="42">
        <v>3928727</v>
      </c>
      <c r="I94" s="39"/>
      <c r="J94" s="42"/>
      <c r="K94" s="42">
        <f t="shared" si="17"/>
        <v>0</v>
      </c>
      <c r="L94" s="39"/>
      <c r="M94" s="42"/>
      <c r="N94" s="42">
        <f t="shared" si="18"/>
        <v>0</v>
      </c>
      <c r="O94" s="39"/>
      <c r="P94" s="42"/>
      <c r="Q94" s="42"/>
      <c r="R94" s="39"/>
      <c r="S94" s="42"/>
      <c r="T94" s="42"/>
      <c r="U94" s="39"/>
      <c r="V94" s="42"/>
      <c r="W94" s="42">
        <f t="shared" si="19"/>
        <v>0</v>
      </c>
      <c r="X94" s="39"/>
      <c r="Y94" s="42"/>
      <c r="Z94" s="42"/>
      <c r="AA94" s="39"/>
      <c r="AB94" s="42">
        <v>117891</v>
      </c>
      <c r="AC94" s="42">
        <f t="shared" si="20"/>
        <v>117891</v>
      </c>
      <c r="AD94" s="39"/>
      <c r="AE94" s="42">
        <v>110148</v>
      </c>
      <c r="AF94" s="42">
        <f t="shared" si="21"/>
        <v>228039</v>
      </c>
      <c r="AG94" s="39"/>
      <c r="AH94" s="42">
        <v>462526</v>
      </c>
      <c r="AI94" s="42">
        <f t="shared" si="22"/>
        <v>690565</v>
      </c>
      <c r="AJ94" s="39"/>
      <c r="AK94" s="42">
        <v>314316</v>
      </c>
      <c r="AL94" s="42">
        <f t="shared" si="23"/>
        <v>1004881</v>
      </c>
      <c r="AM94" s="39"/>
      <c r="AN94" s="42">
        <v>323032</v>
      </c>
      <c r="AO94" s="42">
        <f t="shared" si="24"/>
        <v>1327913</v>
      </c>
      <c r="AP94" s="39"/>
      <c r="AQ94" s="42">
        <v>424529</v>
      </c>
      <c r="AR94" s="42">
        <f t="shared" si="25"/>
        <v>1752442</v>
      </c>
      <c r="AS94" s="39"/>
      <c r="AT94" s="42">
        <v>291126</v>
      </c>
      <c r="AU94" s="42">
        <f t="shared" si="26"/>
        <v>2043568</v>
      </c>
      <c r="AV94" s="39"/>
      <c r="AW94" s="42">
        <v>335636</v>
      </c>
      <c r="AX94" s="42">
        <f t="shared" si="27"/>
        <v>2379204</v>
      </c>
      <c r="AY94" s="39"/>
      <c r="AZ94" s="42">
        <v>76367</v>
      </c>
      <c r="BA94" s="42">
        <f t="shared" si="28"/>
        <v>2455571</v>
      </c>
      <c r="BB94" s="39"/>
      <c r="BC94" s="42">
        <v>211802</v>
      </c>
      <c r="BD94" s="42">
        <f t="shared" si="29"/>
        <v>2667373</v>
      </c>
      <c r="BE94" s="39"/>
      <c r="BF94" s="42">
        <v>106789</v>
      </c>
      <c r="BG94" s="42">
        <f t="shared" si="30"/>
        <v>2774162</v>
      </c>
      <c r="BH94" s="39"/>
      <c r="BI94" s="42"/>
      <c r="BJ94" s="42">
        <v>2774162</v>
      </c>
      <c r="BK94" s="39"/>
      <c r="BL94" s="42"/>
      <c r="BM94" s="42">
        <v>2774162</v>
      </c>
      <c r="BN94" s="39"/>
      <c r="BO94" s="42"/>
      <c r="BP94" s="42">
        <v>2774162</v>
      </c>
      <c r="BQ94" s="39"/>
      <c r="BR94" s="42"/>
      <c r="BS94" s="42">
        <v>2774162</v>
      </c>
      <c r="BT94" s="39"/>
      <c r="BU94" s="42">
        <v>1094827</v>
      </c>
      <c r="BV94" s="42">
        <f t="shared" si="31"/>
        <v>3868989</v>
      </c>
      <c r="BW94" s="39"/>
      <c r="BX94" s="42">
        <f t="shared" si="32"/>
        <v>3868989</v>
      </c>
      <c r="BY94" s="39"/>
      <c r="BZ94" s="42">
        <f t="shared" si="33"/>
        <v>59738</v>
      </c>
    </row>
    <row r="95" spans="1:78" s="30" customFormat="1" ht="22.5" customHeight="1">
      <c r="A95" s="27" t="s">
        <v>156</v>
      </c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9"/>
    </row>
    <row r="96" spans="1:78" s="30" customFormat="1" ht="19.149999999999999" customHeight="1">
      <c r="A96" s="31" t="s">
        <v>157</v>
      </c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9"/>
    </row>
    <row r="97" spans="1:78" s="30" customFormat="1" ht="38.25">
      <c r="A97" s="32">
        <v>58</v>
      </c>
      <c r="B97" s="32">
        <v>58</v>
      </c>
      <c r="C97" s="33" t="s">
        <v>82</v>
      </c>
      <c r="D97" s="34" t="s">
        <v>83</v>
      </c>
      <c r="E97" s="35" t="s">
        <v>84</v>
      </c>
      <c r="F97" s="36">
        <v>7583.55</v>
      </c>
      <c r="G97" s="37">
        <v>2.3866999999999998</v>
      </c>
      <c r="H97" s="38">
        <v>18100</v>
      </c>
      <c r="I97" s="39"/>
      <c r="J97" s="39"/>
      <c r="K97" s="39">
        <f t="shared" si="17"/>
        <v>0</v>
      </c>
      <c r="L97" s="39"/>
      <c r="M97" s="39"/>
      <c r="N97" s="39">
        <f t="shared" si="18"/>
        <v>0</v>
      </c>
      <c r="O97" s="39"/>
      <c r="P97" s="39"/>
      <c r="Q97" s="39"/>
      <c r="R97" s="39"/>
      <c r="S97" s="39"/>
      <c r="T97" s="39"/>
      <c r="U97" s="39"/>
      <c r="V97" s="39"/>
      <c r="W97" s="39">
        <f t="shared" si="19"/>
        <v>0</v>
      </c>
      <c r="X97" s="39"/>
      <c r="Y97" s="39"/>
      <c r="Z97" s="39"/>
      <c r="AA97" s="38">
        <v>5.5E-2</v>
      </c>
      <c r="AB97" s="38">
        <v>417</v>
      </c>
      <c r="AC97" s="38">
        <f t="shared" si="20"/>
        <v>417</v>
      </c>
      <c r="AD97" s="38">
        <v>4.3999999999999997E-2</v>
      </c>
      <c r="AE97" s="38">
        <v>334</v>
      </c>
      <c r="AF97" s="38">
        <f t="shared" si="21"/>
        <v>751</v>
      </c>
      <c r="AG97" s="38">
        <v>0.09</v>
      </c>
      <c r="AH97" s="38">
        <v>683</v>
      </c>
      <c r="AI97" s="38">
        <f t="shared" si="22"/>
        <v>1434</v>
      </c>
      <c r="AJ97" s="39"/>
      <c r="AK97" s="39"/>
      <c r="AL97" s="39">
        <f t="shared" si="23"/>
        <v>1434</v>
      </c>
      <c r="AM97" s="39"/>
      <c r="AN97" s="39"/>
      <c r="AO97" s="39">
        <f t="shared" si="24"/>
        <v>1434</v>
      </c>
      <c r="AP97" s="38">
        <v>0.2</v>
      </c>
      <c r="AQ97" s="38">
        <v>1517</v>
      </c>
      <c r="AR97" s="38">
        <f t="shared" si="25"/>
        <v>2951</v>
      </c>
      <c r="AS97" s="38">
        <v>-0.5504</v>
      </c>
      <c r="AT97" s="38">
        <v>-4174</v>
      </c>
      <c r="AU97" s="38">
        <f t="shared" si="26"/>
        <v>-1223</v>
      </c>
      <c r="AV97" s="39"/>
      <c r="AW97" s="39"/>
      <c r="AX97" s="39">
        <f t="shared" si="27"/>
        <v>-1223</v>
      </c>
      <c r="AY97" s="39"/>
      <c r="AZ97" s="39"/>
      <c r="BA97" s="39">
        <f t="shared" si="28"/>
        <v>-1223</v>
      </c>
      <c r="BB97" s="38">
        <v>0.18</v>
      </c>
      <c r="BC97" s="38">
        <v>1365</v>
      </c>
      <c r="BD97" s="38">
        <f t="shared" si="29"/>
        <v>142</v>
      </c>
      <c r="BE97" s="38">
        <v>1.52</v>
      </c>
      <c r="BF97" s="38">
        <v>11527</v>
      </c>
      <c r="BG97" s="38">
        <f t="shared" si="30"/>
        <v>11669</v>
      </c>
      <c r="BH97" s="39"/>
      <c r="BI97" s="39"/>
      <c r="BJ97" s="39"/>
      <c r="BK97" s="39"/>
      <c r="BL97" s="39"/>
      <c r="BM97" s="39"/>
      <c r="BN97" s="39"/>
      <c r="BO97" s="39"/>
      <c r="BP97" s="39"/>
      <c r="BQ97" s="39"/>
      <c r="BR97" s="39"/>
      <c r="BS97" s="39"/>
      <c r="BT97" s="38">
        <v>0.68669999999999998</v>
      </c>
      <c r="BU97" s="38">
        <v>5208</v>
      </c>
      <c r="BV97" s="38">
        <f t="shared" si="31"/>
        <v>16877</v>
      </c>
      <c r="BW97" s="38">
        <v>2.2252999999999998</v>
      </c>
      <c r="BX97" s="38">
        <f t="shared" si="32"/>
        <v>16877</v>
      </c>
      <c r="BY97" s="38">
        <v>0.16139999999999999</v>
      </c>
      <c r="BZ97" s="38">
        <f t="shared" si="33"/>
        <v>1223</v>
      </c>
    </row>
    <row r="98" spans="1:78" s="30" customFormat="1" ht="38.25">
      <c r="A98" s="32">
        <v>59</v>
      </c>
      <c r="B98" s="32">
        <v>59</v>
      </c>
      <c r="C98" s="33" t="s">
        <v>85</v>
      </c>
      <c r="D98" s="34" t="s">
        <v>86</v>
      </c>
      <c r="E98" s="35" t="s">
        <v>84</v>
      </c>
      <c r="F98" s="36">
        <v>7229.82</v>
      </c>
      <c r="G98" s="37">
        <v>1.0024</v>
      </c>
      <c r="H98" s="38">
        <v>7247</v>
      </c>
      <c r="I98" s="39"/>
      <c r="J98" s="39"/>
      <c r="K98" s="39">
        <f t="shared" si="17"/>
        <v>0</v>
      </c>
      <c r="L98" s="39"/>
      <c r="M98" s="39"/>
      <c r="N98" s="39">
        <f t="shared" si="18"/>
        <v>0</v>
      </c>
      <c r="O98" s="39"/>
      <c r="P98" s="39"/>
      <c r="Q98" s="39"/>
      <c r="R98" s="39"/>
      <c r="S98" s="39"/>
      <c r="T98" s="39"/>
      <c r="U98" s="39"/>
      <c r="V98" s="39"/>
      <c r="W98" s="39">
        <f t="shared" si="19"/>
        <v>0</v>
      </c>
      <c r="X98" s="39"/>
      <c r="Y98" s="39"/>
      <c r="Z98" s="39"/>
      <c r="AA98" s="39"/>
      <c r="AB98" s="39"/>
      <c r="AC98" s="39">
        <f t="shared" si="20"/>
        <v>0</v>
      </c>
      <c r="AD98" s="39"/>
      <c r="AE98" s="39"/>
      <c r="AF98" s="39">
        <f t="shared" si="21"/>
        <v>0</v>
      </c>
      <c r="AG98" s="39"/>
      <c r="AH98" s="39"/>
      <c r="AI98" s="39">
        <f t="shared" si="22"/>
        <v>0</v>
      </c>
      <c r="AJ98" s="39"/>
      <c r="AK98" s="39"/>
      <c r="AL98" s="39">
        <f t="shared" si="23"/>
        <v>0</v>
      </c>
      <c r="AM98" s="39"/>
      <c r="AN98" s="39"/>
      <c r="AO98" s="39">
        <f t="shared" si="24"/>
        <v>0</v>
      </c>
      <c r="AP98" s="39"/>
      <c r="AQ98" s="39"/>
      <c r="AR98" s="39">
        <f t="shared" si="25"/>
        <v>0</v>
      </c>
      <c r="AS98" s="39"/>
      <c r="AT98" s="39"/>
      <c r="AU98" s="39">
        <f t="shared" si="26"/>
        <v>0</v>
      </c>
      <c r="AV98" s="39"/>
      <c r="AW98" s="39"/>
      <c r="AX98" s="39">
        <f t="shared" si="27"/>
        <v>0</v>
      </c>
      <c r="AY98" s="39"/>
      <c r="AZ98" s="39"/>
      <c r="BA98" s="39">
        <f t="shared" si="28"/>
        <v>0</v>
      </c>
      <c r="BB98" s="39"/>
      <c r="BC98" s="39"/>
      <c r="BD98" s="39">
        <f t="shared" si="29"/>
        <v>0</v>
      </c>
      <c r="BE98" s="38">
        <v>0.72399999999999998</v>
      </c>
      <c r="BF98" s="38">
        <v>5234</v>
      </c>
      <c r="BG98" s="38">
        <f t="shared" si="30"/>
        <v>5234</v>
      </c>
      <c r="BH98" s="39"/>
      <c r="BI98" s="39"/>
      <c r="BJ98" s="39"/>
      <c r="BK98" s="39"/>
      <c r="BL98" s="39"/>
      <c r="BM98" s="39"/>
      <c r="BN98" s="39"/>
      <c r="BO98" s="39"/>
      <c r="BP98" s="39"/>
      <c r="BQ98" s="39"/>
      <c r="BR98" s="39"/>
      <c r="BS98" s="39"/>
      <c r="BT98" s="38">
        <v>0.27839999999999998</v>
      </c>
      <c r="BU98" s="38">
        <v>2013</v>
      </c>
      <c r="BV98" s="38">
        <f t="shared" si="31"/>
        <v>7247</v>
      </c>
      <c r="BW98" s="38">
        <v>1.0024</v>
      </c>
      <c r="BX98" s="38">
        <f t="shared" si="32"/>
        <v>7247</v>
      </c>
      <c r="BY98" s="39"/>
      <c r="BZ98" s="39">
        <f t="shared" si="33"/>
        <v>0</v>
      </c>
    </row>
    <row r="99" spans="1:78" s="30" customFormat="1" ht="12.75" hidden="1" customHeight="1">
      <c r="A99" s="40" t="s">
        <v>73</v>
      </c>
      <c r="B99" s="28"/>
      <c r="C99" s="28"/>
      <c r="D99" s="29"/>
      <c r="E99" s="35"/>
      <c r="F99" s="36"/>
      <c r="G99" s="36"/>
      <c r="H99" s="38">
        <v>25347</v>
      </c>
      <c r="I99" s="39"/>
      <c r="J99" s="38"/>
      <c r="K99" s="38">
        <f t="shared" si="17"/>
        <v>0</v>
      </c>
      <c r="L99" s="39"/>
      <c r="M99" s="38"/>
      <c r="N99" s="38">
        <f t="shared" si="18"/>
        <v>0</v>
      </c>
      <c r="O99" s="39"/>
      <c r="P99" s="38"/>
      <c r="Q99" s="38"/>
      <c r="R99" s="39"/>
      <c r="S99" s="38"/>
      <c r="T99" s="38"/>
      <c r="U99" s="39"/>
      <c r="V99" s="38"/>
      <c r="W99" s="38">
        <f t="shared" si="19"/>
        <v>0</v>
      </c>
      <c r="X99" s="39"/>
      <c r="Y99" s="38"/>
      <c r="Z99" s="38"/>
      <c r="AA99" s="39"/>
      <c r="AB99" s="38">
        <v>417</v>
      </c>
      <c r="AC99" s="38">
        <f t="shared" si="20"/>
        <v>417</v>
      </c>
      <c r="AD99" s="39"/>
      <c r="AE99" s="38">
        <v>334</v>
      </c>
      <c r="AF99" s="38">
        <f t="shared" si="21"/>
        <v>751</v>
      </c>
      <c r="AG99" s="39"/>
      <c r="AH99" s="38">
        <v>683</v>
      </c>
      <c r="AI99" s="38">
        <f t="shared" si="22"/>
        <v>1434</v>
      </c>
      <c r="AJ99" s="39"/>
      <c r="AK99" s="38"/>
      <c r="AL99" s="38">
        <f t="shared" si="23"/>
        <v>1434</v>
      </c>
      <c r="AM99" s="39"/>
      <c r="AN99" s="38"/>
      <c r="AO99" s="38">
        <f t="shared" si="24"/>
        <v>1434</v>
      </c>
      <c r="AP99" s="39"/>
      <c r="AQ99" s="38">
        <v>1517</v>
      </c>
      <c r="AR99" s="38">
        <f t="shared" si="25"/>
        <v>2951</v>
      </c>
      <c r="AS99" s="39"/>
      <c r="AT99" s="38">
        <v>-4174</v>
      </c>
      <c r="AU99" s="38">
        <f t="shared" si="26"/>
        <v>-1223</v>
      </c>
      <c r="AV99" s="39"/>
      <c r="AW99" s="38"/>
      <c r="AX99" s="38">
        <f t="shared" si="27"/>
        <v>-1223</v>
      </c>
      <c r="AY99" s="39"/>
      <c r="AZ99" s="38"/>
      <c r="BA99" s="38">
        <f t="shared" si="28"/>
        <v>-1223</v>
      </c>
      <c r="BB99" s="39"/>
      <c r="BC99" s="38">
        <v>1365</v>
      </c>
      <c r="BD99" s="38">
        <f t="shared" si="29"/>
        <v>142</v>
      </c>
      <c r="BE99" s="39"/>
      <c r="BF99" s="38">
        <v>16761</v>
      </c>
      <c r="BG99" s="38">
        <f t="shared" si="30"/>
        <v>16903</v>
      </c>
      <c r="BH99" s="39"/>
      <c r="BI99" s="38"/>
      <c r="BJ99" s="38">
        <v>16903</v>
      </c>
      <c r="BK99" s="39"/>
      <c r="BL99" s="38"/>
      <c r="BM99" s="38">
        <v>16903</v>
      </c>
      <c r="BN99" s="39"/>
      <c r="BO99" s="38"/>
      <c r="BP99" s="38">
        <v>16903</v>
      </c>
      <c r="BQ99" s="39"/>
      <c r="BR99" s="38"/>
      <c r="BS99" s="38">
        <v>16903</v>
      </c>
      <c r="BT99" s="39"/>
      <c r="BU99" s="38">
        <v>7221</v>
      </c>
      <c r="BV99" s="38">
        <f t="shared" si="31"/>
        <v>24124</v>
      </c>
      <c r="BW99" s="39"/>
      <c r="BX99" s="38">
        <f t="shared" si="32"/>
        <v>24124</v>
      </c>
      <c r="BY99" s="39"/>
      <c r="BZ99" s="38">
        <f t="shared" si="33"/>
        <v>1223</v>
      </c>
    </row>
    <row r="100" spans="1:78" s="30" customFormat="1" ht="12.75" hidden="1" customHeight="1" outlineLevel="1">
      <c r="A100" s="41" t="s">
        <v>74</v>
      </c>
      <c r="B100" s="28"/>
      <c r="C100" s="28"/>
      <c r="D100" s="29"/>
      <c r="E100" s="35"/>
      <c r="F100" s="36"/>
      <c r="G100" s="36"/>
      <c r="H100" s="38">
        <v>23770</v>
      </c>
      <c r="I100" s="39"/>
      <c r="J100" s="38"/>
      <c r="K100" s="38">
        <f t="shared" si="17"/>
        <v>0</v>
      </c>
      <c r="L100" s="39"/>
      <c r="M100" s="38"/>
      <c r="N100" s="38">
        <f t="shared" si="18"/>
        <v>0</v>
      </c>
      <c r="O100" s="39"/>
      <c r="P100" s="38"/>
      <c r="Q100" s="38"/>
      <c r="R100" s="39"/>
      <c r="S100" s="38"/>
      <c r="T100" s="38"/>
      <c r="U100" s="39"/>
      <c r="V100" s="38"/>
      <c r="W100" s="38">
        <f t="shared" si="19"/>
        <v>0</v>
      </c>
      <c r="X100" s="39"/>
      <c r="Y100" s="38"/>
      <c r="Z100" s="38"/>
      <c r="AA100" s="39"/>
      <c r="AB100" s="38">
        <v>385</v>
      </c>
      <c r="AC100" s="38">
        <f t="shared" si="20"/>
        <v>385</v>
      </c>
      <c r="AD100" s="39"/>
      <c r="AE100" s="38">
        <v>309</v>
      </c>
      <c r="AF100" s="38">
        <f t="shared" si="21"/>
        <v>694</v>
      </c>
      <c r="AG100" s="39"/>
      <c r="AH100" s="38">
        <v>631</v>
      </c>
      <c r="AI100" s="38">
        <f t="shared" si="22"/>
        <v>1325</v>
      </c>
      <c r="AJ100" s="39"/>
      <c r="AK100" s="38"/>
      <c r="AL100" s="38">
        <f t="shared" si="23"/>
        <v>1325</v>
      </c>
      <c r="AM100" s="39"/>
      <c r="AN100" s="38"/>
      <c r="AO100" s="38">
        <f t="shared" si="24"/>
        <v>1325</v>
      </c>
      <c r="AP100" s="39"/>
      <c r="AQ100" s="38">
        <v>1403</v>
      </c>
      <c r="AR100" s="38">
        <f t="shared" si="25"/>
        <v>2728</v>
      </c>
      <c r="AS100" s="39"/>
      <c r="AT100" s="38">
        <v>-3861</v>
      </c>
      <c r="AU100" s="38">
        <f t="shared" si="26"/>
        <v>-1133</v>
      </c>
      <c r="AV100" s="39"/>
      <c r="AW100" s="38"/>
      <c r="AX100" s="38">
        <f t="shared" si="27"/>
        <v>-1133</v>
      </c>
      <c r="AY100" s="39"/>
      <c r="AZ100" s="38"/>
      <c r="BA100" s="38">
        <f t="shared" si="28"/>
        <v>-1133</v>
      </c>
      <c r="BB100" s="39"/>
      <c r="BC100" s="38">
        <v>1263</v>
      </c>
      <c r="BD100" s="38">
        <f t="shared" si="29"/>
        <v>130</v>
      </c>
      <c r="BE100" s="39"/>
      <c r="BF100" s="38">
        <v>15738</v>
      </c>
      <c r="BG100" s="38">
        <f t="shared" si="30"/>
        <v>15868</v>
      </c>
      <c r="BH100" s="39"/>
      <c r="BI100" s="38"/>
      <c r="BJ100" s="38">
        <v>15868</v>
      </c>
      <c r="BK100" s="39"/>
      <c r="BL100" s="38"/>
      <c r="BM100" s="38">
        <v>15868</v>
      </c>
      <c r="BN100" s="39"/>
      <c r="BO100" s="38"/>
      <c r="BP100" s="38">
        <v>15868</v>
      </c>
      <c r="BQ100" s="39"/>
      <c r="BR100" s="38"/>
      <c r="BS100" s="38">
        <v>15868</v>
      </c>
      <c r="BT100" s="39"/>
      <c r="BU100" s="38">
        <v>6770</v>
      </c>
      <c r="BV100" s="38">
        <f t="shared" si="31"/>
        <v>22638</v>
      </c>
      <c r="BW100" s="39"/>
      <c r="BX100" s="38">
        <f t="shared" si="32"/>
        <v>22638</v>
      </c>
      <c r="BY100" s="39"/>
      <c r="BZ100" s="38">
        <f t="shared" si="33"/>
        <v>1132</v>
      </c>
    </row>
    <row r="101" spans="1:78" s="30" customFormat="1" ht="12.75" hidden="1" customHeight="1" outlineLevel="1">
      <c r="A101" s="41" t="s">
        <v>75</v>
      </c>
      <c r="B101" s="28"/>
      <c r="C101" s="28"/>
      <c r="D101" s="29"/>
      <c r="E101" s="35"/>
      <c r="F101" s="36"/>
      <c r="G101" s="36"/>
      <c r="H101" s="38">
        <v>101</v>
      </c>
      <c r="I101" s="39"/>
      <c r="J101" s="38"/>
      <c r="K101" s="38">
        <f t="shared" si="17"/>
        <v>0</v>
      </c>
      <c r="L101" s="39"/>
      <c r="M101" s="38"/>
      <c r="N101" s="38">
        <f t="shared" si="18"/>
        <v>0</v>
      </c>
      <c r="O101" s="39"/>
      <c r="P101" s="38"/>
      <c r="Q101" s="38"/>
      <c r="R101" s="39"/>
      <c r="S101" s="38"/>
      <c r="T101" s="38"/>
      <c r="U101" s="39"/>
      <c r="V101" s="38"/>
      <c r="W101" s="38">
        <f t="shared" si="19"/>
        <v>0</v>
      </c>
      <c r="X101" s="39"/>
      <c r="Y101" s="38"/>
      <c r="Z101" s="38"/>
      <c r="AA101" s="39"/>
      <c r="AB101" s="38">
        <v>2</v>
      </c>
      <c r="AC101" s="38">
        <f t="shared" si="20"/>
        <v>2</v>
      </c>
      <c r="AD101" s="39"/>
      <c r="AE101" s="38">
        <v>1</v>
      </c>
      <c r="AF101" s="38">
        <f t="shared" si="21"/>
        <v>3</v>
      </c>
      <c r="AG101" s="39"/>
      <c r="AH101" s="38">
        <v>3</v>
      </c>
      <c r="AI101" s="38">
        <f t="shared" si="22"/>
        <v>6</v>
      </c>
      <c r="AJ101" s="39"/>
      <c r="AK101" s="38"/>
      <c r="AL101" s="38">
        <f t="shared" si="23"/>
        <v>6</v>
      </c>
      <c r="AM101" s="39"/>
      <c r="AN101" s="38"/>
      <c r="AO101" s="38">
        <f t="shared" si="24"/>
        <v>6</v>
      </c>
      <c r="AP101" s="39"/>
      <c r="AQ101" s="38">
        <v>6</v>
      </c>
      <c r="AR101" s="38">
        <f t="shared" si="25"/>
        <v>12</v>
      </c>
      <c r="AS101" s="39"/>
      <c r="AT101" s="38">
        <v>-16</v>
      </c>
      <c r="AU101" s="38">
        <f t="shared" si="26"/>
        <v>-4</v>
      </c>
      <c r="AV101" s="39"/>
      <c r="AW101" s="38"/>
      <c r="AX101" s="38">
        <f t="shared" si="27"/>
        <v>-4</v>
      </c>
      <c r="AY101" s="39"/>
      <c r="AZ101" s="38"/>
      <c r="BA101" s="38">
        <f t="shared" si="28"/>
        <v>-4</v>
      </c>
      <c r="BB101" s="39"/>
      <c r="BC101" s="38">
        <v>5</v>
      </c>
      <c r="BD101" s="38">
        <f t="shared" si="29"/>
        <v>1</v>
      </c>
      <c r="BE101" s="39"/>
      <c r="BF101" s="38">
        <v>67</v>
      </c>
      <c r="BG101" s="38">
        <f t="shared" si="30"/>
        <v>68</v>
      </c>
      <c r="BH101" s="39"/>
      <c r="BI101" s="38"/>
      <c r="BJ101" s="38">
        <v>68</v>
      </c>
      <c r="BK101" s="39"/>
      <c r="BL101" s="38"/>
      <c r="BM101" s="38">
        <v>68</v>
      </c>
      <c r="BN101" s="39"/>
      <c r="BO101" s="38"/>
      <c r="BP101" s="38">
        <v>68</v>
      </c>
      <c r="BQ101" s="39"/>
      <c r="BR101" s="38"/>
      <c r="BS101" s="38">
        <v>68</v>
      </c>
      <c r="BT101" s="39"/>
      <c r="BU101" s="38">
        <v>28</v>
      </c>
      <c r="BV101" s="38">
        <f t="shared" si="31"/>
        <v>96</v>
      </c>
      <c r="BW101" s="39"/>
      <c r="BX101" s="38">
        <f t="shared" si="32"/>
        <v>96</v>
      </c>
      <c r="BY101" s="39"/>
      <c r="BZ101" s="38">
        <f t="shared" si="33"/>
        <v>5</v>
      </c>
    </row>
    <row r="102" spans="1:78" s="30" customFormat="1" ht="12.75" hidden="1" customHeight="1" outlineLevel="1">
      <c r="A102" s="41" t="s">
        <v>76</v>
      </c>
      <c r="B102" s="28"/>
      <c r="C102" s="28"/>
      <c r="D102" s="29"/>
      <c r="E102" s="35"/>
      <c r="F102" s="36"/>
      <c r="G102" s="36"/>
      <c r="H102" s="38">
        <v>1489</v>
      </c>
      <c r="I102" s="39"/>
      <c r="J102" s="38"/>
      <c r="K102" s="38">
        <f t="shared" si="17"/>
        <v>0</v>
      </c>
      <c r="L102" s="39"/>
      <c r="M102" s="38"/>
      <c r="N102" s="38">
        <f t="shared" si="18"/>
        <v>0</v>
      </c>
      <c r="O102" s="39"/>
      <c r="P102" s="38"/>
      <c r="Q102" s="38"/>
      <c r="R102" s="39"/>
      <c r="S102" s="38"/>
      <c r="T102" s="38"/>
      <c r="U102" s="39"/>
      <c r="V102" s="38"/>
      <c r="W102" s="38">
        <f t="shared" si="19"/>
        <v>0</v>
      </c>
      <c r="X102" s="39"/>
      <c r="Y102" s="38"/>
      <c r="Z102" s="38"/>
      <c r="AA102" s="39"/>
      <c r="AB102" s="38">
        <v>30</v>
      </c>
      <c r="AC102" s="38">
        <f t="shared" si="20"/>
        <v>30</v>
      </c>
      <c r="AD102" s="39"/>
      <c r="AE102" s="38">
        <v>24</v>
      </c>
      <c r="AF102" s="38">
        <f t="shared" si="21"/>
        <v>54</v>
      </c>
      <c r="AG102" s="39"/>
      <c r="AH102" s="38">
        <v>49</v>
      </c>
      <c r="AI102" s="38">
        <f t="shared" si="22"/>
        <v>103</v>
      </c>
      <c r="AJ102" s="39"/>
      <c r="AK102" s="38"/>
      <c r="AL102" s="38">
        <f t="shared" si="23"/>
        <v>103</v>
      </c>
      <c r="AM102" s="39"/>
      <c r="AN102" s="38"/>
      <c r="AO102" s="38">
        <f t="shared" si="24"/>
        <v>103</v>
      </c>
      <c r="AP102" s="39"/>
      <c r="AQ102" s="38">
        <v>109</v>
      </c>
      <c r="AR102" s="38">
        <f t="shared" si="25"/>
        <v>212</v>
      </c>
      <c r="AS102" s="39"/>
      <c r="AT102" s="38">
        <v>-299</v>
      </c>
      <c r="AU102" s="38">
        <f t="shared" si="26"/>
        <v>-87</v>
      </c>
      <c r="AV102" s="39"/>
      <c r="AW102" s="38"/>
      <c r="AX102" s="38">
        <f t="shared" si="27"/>
        <v>-87</v>
      </c>
      <c r="AY102" s="39"/>
      <c r="AZ102" s="38"/>
      <c r="BA102" s="38">
        <f t="shared" si="28"/>
        <v>-87</v>
      </c>
      <c r="BB102" s="39"/>
      <c r="BC102" s="38">
        <v>98</v>
      </c>
      <c r="BD102" s="38">
        <f t="shared" si="29"/>
        <v>11</v>
      </c>
      <c r="BE102" s="39"/>
      <c r="BF102" s="38">
        <v>965</v>
      </c>
      <c r="BG102" s="38">
        <f t="shared" si="30"/>
        <v>976</v>
      </c>
      <c r="BH102" s="39"/>
      <c r="BI102" s="38"/>
      <c r="BJ102" s="38">
        <v>976</v>
      </c>
      <c r="BK102" s="39"/>
      <c r="BL102" s="38"/>
      <c r="BM102" s="38">
        <v>976</v>
      </c>
      <c r="BN102" s="39"/>
      <c r="BO102" s="38"/>
      <c r="BP102" s="38">
        <v>976</v>
      </c>
      <c r="BQ102" s="39"/>
      <c r="BR102" s="38"/>
      <c r="BS102" s="38">
        <v>976</v>
      </c>
      <c r="BT102" s="39"/>
      <c r="BU102" s="38">
        <v>427</v>
      </c>
      <c r="BV102" s="38">
        <f t="shared" si="31"/>
        <v>1403</v>
      </c>
      <c r="BW102" s="39"/>
      <c r="BX102" s="38">
        <f t="shared" si="32"/>
        <v>1403</v>
      </c>
      <c r="BY102" s="39"/>
      <c r="BZ102" s="38">
        <f t="shared" si="33"/>
        <v>86</v>
      </c>
    </row>
    <row r="103" spans="1:78" s="30" customFormat="1" ht="12.75" hidden="1" customHeight="1">
      <c r="A103" s="40" t="s">
        <v>77</v>
      </c>
      <c r="B103" s="28"/>
      <c r="C103" s="28"/>
      <c r="D103" s="29"/>
      <c r="E103" s="35"/>
      <c r="F103" s="36"/>
      <c r="G103" s="36"/>
      <c r="H103" s="38">
        <v>1563</v>
      </c>
      <c r="I103" s="39"/>
      <c r="J103" s="38"/>
      <c r="K103" s="38">
        <f t="shared" si="17"/>
        <v>0</v>
      </c>
      <c r="L103" s="39"/>
      <c r="M103" s="38"/>
      <c r="N103" s="38">
        <f t="shared" si="18"/>
        <v>0</v>
      </c>
      <c r="O103" s="39"/>
      <c r="P103" s="38"/>
      <c r="Q103" s="38"/>
      <c r="R103" s="39"/>
      <c r="S103" s="38"/>
      <c r="T103" s="38"/>
      <c r="U103" s="39"/>
      <c r="V103" s="38"/>
      <c r="W103" s="38">
        <f t="shared" si="19"/>
        <v>0</v>
      </c>
      <c r="X103" s="39"/>
      <c r="Y103" s="38"/>
      <c r="Z103" s="38"/>
      <c r="AA103" s="39"/>
      <c r="AB103" s="38">
        <v>32</v>
      </c>
      <c r="AC103" s="38">
        <f t="shared" si="20"/>
        <v>32</v>
      </c>
      <c r="AD103" s="39"/>
      <c r="AE103" s="38">
        <v>25</v>
      </c>
      <c r="AF103" s="38">
        <f t="shared" si="21"/>
        <v>57</v>
      </c>
      <c r="AG103" s="39"/>
      <c r="AH103" s="38">
        <v>51</v>
      </c>
      <c r="AI103" s="38">
        <f t="shared" si="22"/>
        <v>108</v>
      </c>
      <c r="AJ103" s="39"/>
      <c r="AK103" s="38"/>
      <c r="AL103" s="38">
        <f t="shared" si="23"/>
        <v>108</v>
      </c>
      <c r="AM103" s="39"/>
      <c r="AN103" s="38"/>
      <c r="AO103" s="38">
        <f t="shared" si="24"/>
        <v>108</v>
      </c>
      <c r="AP103" s="39"/>
      <c r="AQ103" s="38">
        <v>114</v>
      </c>
      <c r="AR103" s="38">
        <f t="shared" si="25"/>
        <v>222</v>
      </c>
      <c r="AS103" s="39"/>
      <c r="AT103" s="38">
        <v>-314</v>
      </c>
      <c r="AU103" s="38">
        <f t="shared" si="26"/>
        <v>-92</v>
      </c>
      <c r="AV103" s="39"/>
      <c r="AW103" s="38"/>
      <c r="AX103" s="38">
        <f t="shared" si="27"/>
        <v>-92</v>
      </c>
      <c r="AY103" s="39"/>
      <c r="AZ103" s="38"/>
      <c r="BA103" s="38">
        <f t="shared" si="28"/>
        <v>-92</v>
      </c>
      <c r="BB103" s="39"/>
      <c r="BC103" s="38">
        <v>103</v>
      </c>
      <c r="BD103" s="38">
        <f t="shared" si="29"/>
        <v>11</v>
      </c>
      <c r="BE103" s="39"/>
      <c r="BF103" s="38">
        <v>1013</v>
      </c>
      <c r="BG103" s="38">
        <f t="shared" si="30"/>
        <v>1024</v>
      </c>
      <c r="BH103" s="39"/>
      <c r="BI103" s="38"/>
      <c r="BJ103" s="38">
        <v>1024</v>
      </c>
      <c r="BK103" s="39"/>
      <c r="BL103" s="38"/>
      <c r="BM103" s="38">
        <v>1024</v>
      </c>
      <c r="BN103" s="39"/>
      <c r="BO103" s="38"/>
      <c r="BP103" s="38">
        <v>1024</v>
      </c>
      <c r="BQ103" s="39"/>
      <c r="BR103" s="38"/>
      <c r="BS103" s="38">
        <v>1024</v>
      </c>
      <c r="BT103" s="39"/>
      <c r="BU103" s="38">
        <v>448</v>
      </c>
      <c r="BV103" s="38">
        <f t="shared" si="31"/>
        <v>1472</v>
      </c>
      <c r="BW103" s="39"/>
      <c r="BX103" s="38">
        <f t="shared" si="32"/>
        <v>1472</v>
      </c>
      <c r="BY103" s="39"/>
      <c r="BZ103" s="38">
        <f t="shared" si="33"/>
        <v>91</v>
      </c>
    </row>
    <row r="104" spans="1:78" s="30" customFormat="1" ht="12.75" hidden="1" customHeight="1">
      <c r="A104" s="40" t="s">
        <v>78</v>
      </c>
      <c r="B104" s="28"/>
      <c r="C104" s="28"/>
      <c r="D104" s="29"/>
      <c r="E104" s="35"/>
      <c r="F104" s="36"/>
      <c r="G104" s="36"/>
      <c r="H104" s="38">
        <v>968</v>
      </c>
      <c r="I104" s="39"/>
      <c r="J104" s="38"/>
      <c r="K104" s="38">
        <f t="shared" si="17"/>
        <v>0</v>
      </c>
      <c r="L104" s="39"/>
      <c r="M104" s="38"/>
      <c r="N104" s="38">
        <f t="shared" si="18"/>
        <v>0</v>
      </c>
      <c r="O104" s="39"/>
      <c r="P104" s="38"/>
      <c r="Q104" s="38"/>
      <c r="R104" s="39"/>
      <c r="S104" s="38"/>
      <c r="T104" s="38"/>
      <c r="U104" s="39"/>
      <c r="V104" s="38"/>
      <c r="W104" s="38">
        <f t="shared" si="19"/>
        <v>0</v>
      </c>
      <c r="X104" s="39"/>
      <c r="Y104" s="38"/>
      <c r="Z104" s="38"/>
      <c r="AA104" s="39"/>
      <c r="AB104" s="38">
        <v>20</v>
      </c>
      <c r="AC104" s="38">
        <f t="shared" si="20"/>
        <v>20</v>
      </c>
      <c r="AD104" s="39"/>
      <c r="AE104" s="38">
        <v>16</v>
      </c>
      <c r="AF104" s="38">
        <f t="shared" si="21"/>
        <v>36</v>
      </c>
      <c r="AG104" s="39"/>
      <c r="AH104" s="38">
        <v>32</v>
      </c>
      <c r="AI104" s="38">
        <f t="shared" si="22"/>
        <v>68</v>
      </c>
      <c r="AJ104" s="39"/>
      <c r="AK104" s="38"/>
      <c r="AL104" s="38">
        <f t="shared" si="23"/>
        <v>68</v>
      </c>
      <c r="AM104" s="39"/>
      <c r="AN104" s="38"/>
      <c r="AO104" s="38">
        <f t="shared" si="24"/>
        <v>68</v>
      </c>
      <c r="AP104" s="39"/>
      <c r="AQ104" s="38">
        <v>71</v>
      </c>
      <c r="AR104" s="38">
        <f t="shared" si="25"/>
        <v>139</v>
      </c>
      <c r="AS104" s="39"/>
      <c r="AT104" s="38">
        <v>-194</v>
      </c>
      <c r="AU104" s="38">
        <f t="shared" si="26"/>
        <v>-55</v>
      </c>
      <c r="AV104" s="39"/>
      <c r="AW104" s="38"/>
      <c r="AX104" s="38">
        <f t="shared" si="27"/>
        <v>-55</v>
      </c>
      <c r="AY104" s="39"/>
      <c r="AZ104" s="38"/>
      <c r="BA104" s="38">
        <f t="shared" si="28"/>
        <v>-55</v>
      </c>
      <c r="BB104" s="39"/>
      <c r="BC104" s="38">
        <v>64</v>
      </c>
      <c r="BD104" s="38">
        <f t="shared" si="29"/>
        <v>9</v>
      </c>
      <c r="BE104" s="39"/>
      <c r="BF104" s="38">
        <v>627</v>
      </c>
      <c r="BG104" s="38">
        <f t="shared" si="30"/>
        <v>636</v>
      </c>
      <c r="BH104" s="39"/>
      <c r="BI104" s="38"/>
      <c r="BJ104" s="38">
        <v>636</v>
      </c>
      <c r="BK104" s="39"/>
      <c r="BL104" s="38"/>
      <c r="BM104" s="38">
        <v>636</v>
      </c>
      <c r="BN104" s="39"/>
      <c r="BO104" s="38"/>
      <c r="BP104" s="38">
        <v>636</v>
      </c>
      <c r="BQ104" s="39"/>
      <c r="BR104" s="38"/>
      <c r="BS104" s="38">
        <v>636</v>
      </c>
      <c r="BT104" s="39"/>
      <c r="BU104" s="38">
        <v>278</v>
      </c>
      <c r="BV104" s="38">
        <f t="shared" si="31"/>
        <v>914</v>
      </c>
      <c r="BW104" s="39"/>
      <c r="BX104" s="38">
        <f t="shared" si="32"/>
        <v>914</v>
      </c>
      <c r="BY104" s="39"/>
      <c r="BZ104" s="38">
        <f t="shared" si="33"/>
        <v>54</v>
      </c>
    </row>
    <row r="105" spans="1:78" s="30" customFormat="1" ht="12.75" hidden="1" customHeight="1">
      <c r="A105" s="40" t="s">
        <v>79</v>
      </c>
      <c r="B105" s="28"/>
      <c r="C105" s="28"/>
      <c r="D105" s="29"/>
      <c r="E105" s="35"/>
      <c r="F105" s="36"/>
      <c r="G105" s="36"/>
      <c r="H105" s="38">
        <v>27878</v>
      </c>
      <c r="I105" s="39"/>
      <c r="J105" s="38"/>
      <c r="K105" s="38">
        <f t="shared" si="17"/>
        <v>0</v>
      </c>
      <c r="L105" s="39"/>
      <c r="M105" s="38"/>
      <c r="N105" s="38">
        <f t="shared" si="18"/>
        <v>0</v>
      </c>
      <c r="O105" s="39"/>
      <c r="P105" s="38"/>
      <c r="Q105" s="38"/>
      <c r="R105" s="39"/>
      <c r="S105" s="38"/>
      <c r="T105" s="38"/>
      <c r="U105" s="39"/>
      <c r="V105" s="38"/>
      <c r="W105" s="38">
        <f t="shared" si="19"/>
        <v>0</v>
      </c>
      <c r="X105" s="39"/>
      <c r="Y105" s="38"/>
      <c r="Z105" s="38"/>
      <c r="AA105" s="39"/>
      <c r="AB105" s="38">
        <v>469</v>
      </c>
      <c r="AC105" s="38">
        <f t="shared" si="20"/>
        <v>469</v>
      </c>
      <c r="AD105" s="39"/>
      <c r="AE105" s="38">
        <v>375</v>
      </c>
      <c r="AF105" s="38">
        <f t="shared" si="21"/>
        <v>844</v>
      </c>
      <c r="AG105" s="39"/>
      <c r="AH105" s="38">
        <v>766</v>
      </c>
      <c r="AI105" s="38">
        <f t="shared" si="22"/>
        <v>1610</v>
      </c>
      <c r="AJ105" s="39"/>
      <c r="AK105" s="38"/>
      <c r="AL105" s="38">
        <f t="shared" si="23"/>
        <v>1610</v>
      </c>
      <c r="AM105" s="39"/>
      <c r="AN105" s="38"/>
      <c r="AO105" s="38">
        <f t="shared" si="24"/>
        <v>1610</v>
      </c>
      <c r="AP105" s="39"/>
      <c r="AQ105" s="38">
        <v>1702</v>
      </c>
      <c r="AR105" s="38">
        <f t="shared" si="25"/>
        <v>3312</v>
      </c>
      <c r="AS105" s="39"/>
      <c r="AT105" s="38">
        <v>-4682</v>
      </c>
      <c r="AU105" s="38">
        <f t="shared" si="26"/>
        <v>-1370</v>
      </c>
      <c r="AV105" s="39"/>
      <c r="AW105" s="38"/>
      <c r="AX105" s="38">
        <f t="shared" si="27"/>
        <v>-1370</v>
      </c>
      <c r="AY105" s="39"/>
      <c r="AZ105" s="38"/>
      <c r="BA105" s="38">
        <f t="shared" si="28"/>
        <v>-1370</v>
      </c>
      <c r="BB105" s="39"/>
      <c r="BC105" s="38">
        <v>1532</v>
      </c>
      <c r="BD105" s="38">
        <f t="shared" si="29"/>
        <v>162</v>
      </c>
      <c r="BE105" s="39"/>
      <c r="BF105" s="38">
        <v>18401</v>
      </c>
      <c r="BG105" s="38">
        <f t="shared" si="30"/>
        <v>18563</v>
      </c>
      <c r="BH105" s="39"/>
      <c r="BI105" s="38"/>
      <c r="BJ105" s="38">
        <v>18563</v>
      </c>
      <c r="BK105" s="39"/>
      <c r="BL105" s="38"/>
      <c r="BM105" s="38">
        <v>18563</v>
      </c>
      <c r="BN105" s="39"/>
      <c r="BO105" s="38"/>
      <c r="BP105" s="38">
        <v>18563</v>
      </c>
      <c r="BQ105" s="39"/>
      <c r="BR105" s="38"/>
      <c r="BS105" s="38">
        <v>18563</v>
      </c>
      <c r="BT105" s="39"/>
      <c r="BU105" s="38">
        <v>7947</v>
      </c>
      <c r="BV105" s="38">
        <f t="shared" si="31"/>
        <v>26510</v>
      </c>
      <c r="BW105" s="39"/>
      <c r="BX105" s="38">
        <f t="shared" si="32"/>
        <v>26510</v>
      </c>
      <c r="BY105" s="39"/>
      <c r="BZ105" s="38">
        <f t="shared" si="33"/>
        <v>1368</v>
      </c>
    </row>
    <row r="106" spans="1:78" s="30" customFormat="1" ht="12.75" hidden="1" customHeight="1">
      <c r="A106" s="40" t="s">
        <v>80</v>
      </c>
      <c r="B106" s="28"/>
      <c r="C106" s="28"/>
      <c r="D106" s="29"/>
      <c r="E106" s="35"/>
      <c r="F106" s="36"/>
      <c r="G106" s="36"/>
      <c r="H106" s="42">
        <v>27878</v>
      </c>
      <c r="I106" s="39"/>
      <c r="J106" s="42"/>
      <c r="K106" s="42">
        <f t="shared" si="17"/>
        <v>0</v>
      </c>
      <c r="L106" s="39"/>
      <c r="M106" s="42"/>
      <c r="N106" s="42">
        <f t="shared" si="18"/>
        <v>0</v>
      </c>
      <c r="O106" s="39"/>
      <c r="P106" s="42"/>
      <c r="Q106" s="42"/>
      <c r="R106" s="39"/>
      <c r="S106" s="42"/>
      <c r="T106" s="42"/>
      <c r="U106" s="39"/>
      <c r="V106" s="42"/>
      <c r="W106" s="42">
        <f t="shared" si="19"/>
        <v>0</v>
      </c>
      <c r="X106" s="39"/>
      <c r="Y106" s="42"/>
      <c r="Z106" s="42"/>
      <c r="AA106" s="39"/>
      <c r="AB106" s="42">
        <v>469</v>
      </c>
      <c r="AC106" s="42">
        <f t="shared" si="20"/>
        <v>469</v>
      </c>
      <c r="AD106" s="39"/>
      <c r="AE106" s="42">
        <v>375</v>
      </c>
      <c r="AF106" s="42">
        <f t="shared" si="21"/>
        <v>844</v>
      </c>
      <c r="AG106" s="39"/>
      <c r="AH106" s="42">
        <v>766</v>
      </c>
      <c r="AI106" s="42">
        <f t="shared" si="22"/>
        <v>1610</v>
      </c>
      <c r="AJ106" s="39"/>
      <c r="AK106" s="42"/>
      <c r="AL106" s="42">
        <f t="shared" si="23"/>
        <v>1610</v>
      </c>
      <c r="AM106" s="39"/>
      <c r="AN106" s="42"/>
      <c r="AO106" s="42">
        <f t="shared" si="24"/>
        <v>1610</v>
      </c>
      <c r="AP106" s="39"/>
      <c r="AQ106" s="42">
        <v>1702</v>
      </c>
      <c r="AR106" s="42">
        <f t="shared" si="25"/>
        <v>3312</v>
      </c>
      <c r="AS106" s="39"/>
      <c r="AT106" s="42">
        <v>-4682</v>
      </c>
      <c r="AU106" s="42">
        <f t="shared" si="26"/>
        <v>-1370</v>
      </c>
      <c r="AV106" s="39"/>
      <c r="AW106" s="42"/>
      <c r="AX106" s="42">
        <f t="shared" si="27"/>
        <v>-1370</v>
      </c>
      <c r="AY106" s="39"/>
      <c r="AZ106" s="42"/>
      <c r="BA106" s="42">
        <f t="shared" si="28"/>
        <v>-1370</v>
      </c>
      <c r="BB106" s="39"/>
      <c r="BC106" s="42">
        <v>1532</v>
      </c>
      <c r="BD106" s="42">
        <f t="shared" si="29"/>
        <v>162</v>
      </c>
      <c r="BE106" s="39"/>
      <c r="BF106" s="42">
        <v>18401</v>
      </c>
      <c r="BG106" s="42">
        <f t="shared" si="30"/>
        <v>18563</v>
      </c>
      <c r="BH106" s="39"/>
      <c r="BI106" s="42"/>
      <c r="BJ106" s="42">
        <v>18563</v>
      </c>
      <c r="BK106" s="39"/>
      <c r="BL106" s="42"/>
      <c r="BM106" s="42">
        <v>18563</v>
      </c>
      <c r="BN106" s="39"/>
      <c r="BO106" s="42"/>
      <c r="BP106" s="42">
        <v>18563</v>
      </c>
      <c r="BQ106" s="39"/>
      <c r="BR106" s="42"/>
      <c r="BS106" s="42">
        <v>18563</v>
      </c>
      <c r="BT106" s="39"/>
      <c r="BU106" s="42">
        <v>7947</v>
      </c>
      <c r="BV106" s="42">
        <f t="shared" si="31"/>
        <v>26510</v>
      </c>
      <c r="BW106" s="39"/>
      <c r="BX106" s="42">
        <f t="shared" si="32"/>
        <v>26510</v>
      </c>
      <c r="BY106" s="39"/>
      <c r="BZ106" s="42">
        <f t="shared" si="33"/>
        <v>1368</v>
      </c>
    </row>
    <row r="107" spans="1:78" s="30" customFormat="1" ht="22.5" customHeight="1">
      <c r="A107" s="27" t="s">
        <v>158</v>
      </c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9"/>
    </row>
    <row r="108" spans="1:78" s="30" customFormat="1" ht="63.75">
      <c r="A108" s="32">
        <v>60</v>
      </c>
      <c r="B108" s="32">
        <v>60</v>
      </c>
      <c r="C108" s="33" t="s">
        <v>127</v>
      </c>
      <c r="D108" s="34" t="s">
        <v>128</v>
      </c>
      <c r="E108" s="35" t="s">
        <v>129</v>
      </c>
      <c r="F108" s="36">
        <v>7.28</v>
      </c>
      <c r="G108" s="37">
        <v>47.35</v>
      </c>
      <c r="H108" s="38">
        <v>345</v>
      </c>
      <c r="I108" s="39"/>
      <c r="J108" s="39"/>
      <c r="K108" s="39">
        <f t="shared" si="17"/>
        <v>0</v>
      </c>
      <c r="L108" s="39"/>
      <c r="M108" s="39"/>
      <c r="N108" s="39">
        <f t="shared" si="18"/>
        <v>0</v>
      </c>
      <c r="O108" s="39"/>
      <c r="P108" s="39"/>
      <c r="Q108" s="39"/>
      <c r="R108" s="39"/>
      <c r="S108" s="39"/>
      <c r="T108" s="39"/>
      <c r="U108" s="39"/>
      <c r="V108" s="39"/>
      <c r="W108" s="39">
        <f t="shared" si="19"/>
        <v>0</v>
      </c>
      <c r="X108" s="39"/>
      <c r="Y108" s="39"/>
      <c r="Z108" s="39"/>
      <c r="AA108" s="39"/>
      <c r="AB108" s="39"/>
      <c r="AC108" s="39">
        <f t="shared" si="20"/>
        <v>0</v>
      </c>
      <c r="AD108" s="38">
        <v>0.68</v>
      </c>
      <c r="AE108" s="38">
        <v>5</v>
      </c>
      <c r="AF108" s="38">
        <f t="shared" si="21"/>
        <v>5</v>
      </c>
      <c r="AG108" s="38">
        <v>3.68</v>
      </c>
      <c r="AH108" s="38">
        <v>27</v>
      </c>
      <c r="AI108" s="38">
        <f t="shared" si="22"/>
        <v>32</v>
      </c>
      <c r="AJ108" s="39"/>
      <c r="AK108" s="39"/>
      <c r="AL108" s="39">
        <f t="shared" si="23"/>
        <v>32</v>
      </c>
      <c r="AM108" s="38">
        <v>4.5</v>
      </c>
      <c r="AN108" s="38">
        <v>33</v>
      </c>
      <c r="AO108" s="38">
        <f t="shared" si="24"/>
        <v>65</v>
      </c>
      <c r="AP108" s="39"/>
      <c r="AQ108" s="39"/>
      <c r="AR108" s="39">
        <f t="shared" si="25"/>
        <v>65</v>
      </c>
      <c r="AS108" s="39"/>
      <c r="AT108" s="39"/>
      <c r="AU108" s="39">
        <f t="shared" si="26"/>
        <v>65</v>
      </c>
      <c r="AV108" s="39"/>
      <c r="AW108" s="39"/>
      <c r="AX108" s="39">
        <f t="shared" si="27"/>
        <v>65</v>
      </c>
      <c r="AY108" s="39"/>
      <c r="AZ108" s="39"/>
      <c r="BA108" s="39">
        <f t="shared" si="28"/>
        <v>65</v>
      </c>
      <c r="BB108" s="39"/>
      <c r="BC108" s="39"/>
      <c r="BD108" s="39">
        <f t="shared" si="29"/>
        <v>65</v>
      </c>
      <c r="BE108" s="39"/>
      <c r="BF108" s="39"/>
      <c r="BG108" s="39">
        <f t="shared" si="30"/>
        <v>65</v>
      </c>
      <c r="BH108" s="39"/>
      <c r="BI108" s="39"/>
      <c r="BJ108" s="39"/>
      <c r="BK108" s="39"/>
      <c r="BL108" s="39"/>
      <c r="BM108" s="39"/>
      <c r="BN108" s="39"/>
      <c r="BO108" s="39"/>
      <c r="BP108" s="39"/>
      <c r="BQ108" s="39"/>
      <c r="BR108" s="39"/>
      <c r="BS108" s="39"/>
      <c r="BT108" s="38">
        <v>38.49</v>
      </c>
      <c r="BU108" s="38">
        <v>280</v>
      </c>
      <c r="BV108" s="38">
        <f t="shared" si="31"/>
        <v>345</v>
      </c>
      <c r="BW108" s="38">
        <v>47.35</v>
      </c>
      <c r="BX108" s="38">
        <f t="shared" si="32"/>
        <v>345</v>
      </c>
      <c r="BY108" s="39"/>
      <c r="BZ108" s="39">
        <f t="shared" si="33"/>
        <v>0</v>
      </c>
    </row>
    <row r="109" spans="1:78" s="30" customFormat="1" ht="63.75">
      <c r="A109" s="32">
        <v>61</v>
      </c>
      <c r="B109" s="32">
        <v>61</v>
      </c>
      <c r="C109" s="33" t="s">
        <v>159</v>
      </c>
      <c r="D109" s="34" t="s">
        <v>160</v>
      </c>
      <c r="E109" s="35" t="s">
        <v>161</v>
      </c>
      <c r="F109" s="36">
        <v>268.20999999999998</v>
      </c>
      <c r="G109" s="36">
        <v>0.47349999999999998</v>
      </c>
      <c r="H109" s="38">
        <v>127</v>
      </c>
      <c r="I109" s="39"/>
      <c r="J109" s="39"/>
      <c r="K109" s="39">
        <f t="shared" si="17"/>
        <v>0</v>
      </c>
      <c r="L109" s="39"/>
      <c r="M109" s="39"/>
      <c r="N109" s="39">
        <f t="shared" si="18"/>
        <v>0</v>
      </c>
      <c r="O109" s="39"/>
      <c r="P109" s="39"/>
      <c r="Q109" s="39"/>
      <c r="R109" s="39"/>
      <c r="S109" s="39"/>
      <c r="T109" s="39"/>
      <c r="U109" s="39"/>
      <c r="V109" s="39"/>
      <c r="W109" s="39">
        <f t="shared" si="19"/>
        <v>0</v>
      </c>
      <c r="X109" s="39"/>
      <c r="Y109" s="39"/>
      <c r="Z109" s="39"/>
      <c r="AA109" s="39"/>
      <c r="AB109" s="39"/>
      <c r="AC109" s="39">
        <f t="shared" si="20"/>
        <v>0</v>
      </c>
      <c r="AD109" s="38">
        <v>6.7999999999999996E-3</v>
      </c>
      <c r="AE109" s="38">
        <v>3</v>
      </c>
      <c r="AF109" s="38">
        <f t="shared" si="21"/>
        <v>3</v>
      </c>
      <c r="AG109" s="38">
        <v>3.6799999999999999E-2</v>
      </c>
      <c r="AH109" s="38">
        <v>10</v>
      </c>
      <c r="AI109" s="38">
        <f t="shared" si="22"/>
        <v>13</v>
      </c>
      <c r="AJ109" s="39"/>
      <c r="AK109" s="39"/>
      <c r="AL109" s="39">
        <f t="shared" si="23"/>
        <v>13</v>
      </c>
      <c r="AM109" s="38">
        <v>4.4999999999999998E-2</v>
      </c>
      <c r="AN109" s="38">
        <v>12</v>
      </c>
      <c r="AO109" s="38">
        <f t="shared" si="24"/>
        <v>25</v>
      </c>
      <c r="AP109" s="39"/>
      <c r="AQ109" s="39"/>
      <c r="AR109" s="39">
        <f t="shared" si="25"/>
        <v>25</v>
      </c>
      <c r="AS109" s="39"/>
      <c r="AT109" s="39"/>
      <c r="AU109" s="39">
        <f t="shared" si="26"/>
        <v>25</v>
      </c>
      <c r="AV109" s="39"/>
      <c r="AW109" s="39"/>
      <c r="AX109" s="39">
        <f t="shared" si="27"/>
        <v>25</v>
      </c>
      <c r="AY109" s="39"/>
      <c r="AZ109" s="39"/>
      <c r="BA109" s="39">
        <f t="shared" si="28"/>
        <v>25</v>
      </c>
      <c r="BB109" s="39"/>
      <c r="BC109" s="39"/>
      <c r="BD109" s="39">
        <f t="shared" si="29"/>
        <v>25</v>
      </c>
      <c r="BE109" s="39"/>
      <c r="BF109" s="39"/>
      <c r="BG109" s="39">
        <f t="shared" si="30"/>
        <v>25</v>
      </c>
      <c r="BH109" s="39"/>
      <c r="BI109" s="39"/>
      <c r="BJ109" s="39"/>
      <c r="BK109" s="39"/>
      <c r="BL109" s="39"/>
      <c r="BM109" s="39"/>
      <c r="BN109" s="39"/>
      <c r="BO109" s="39"/>
      <c r="BP109" s="39"/>
      <c r="BQ109" s="39"/>
      <c r="BR109" s="39"/>
      <c r="BS109" s="39"/>
      <c r="BT109" s="38">
        <v>0.38490000000000002</v>
      </c>
      <c r="BU109" s="38">
        <v>103</v>
      </c>
      <c r="BV109" s="38">
        <f t="shared" si="31"/>
        <v>128</v>
      </c>
      <c r="BW109" s="38">
        <v>0.47349999999999998</v>
      </c>
      <c r="BX109" s="38">
        <f t="shared" si="32"/>
        <v>128</v>
      </c>
      <c r="BY109" s="39"/>
      <c r="BZ109" s="39">
        <f t="shared" si="33"/>
        <v>-1</v>
      </c>
    </row>
    <row r="110" spans="1:78" s="30" customFormat="1" ht="63.75">
      <c r="A110" s="32">
        <v>62</v>
      </c>
      <c r="B110" s="32">
        <v>62</v>
      </c>
      <c r="C110" s="33" t="s">
        <v>130</v>
      </c>
      <c r="D110" s="34" t="s">
        <v>131</v>
      </c>
      <c r="E110" s="35" t="s">
        <v>132</v>
      </c>
      <c r="F110" s="36">
        <v>1.08</v>
      </c>
      <c r="G110" s="37">
        <v>47.35</v>
      </c>
      <c r="H110" s="38">
        <v>51</v>
      </c>
      <c r="I110" s="39"/>
      <c r="J110" s="39"/>
      <c r="K110" s="39">
        <f t="shared" si="17"/>
        <v>0</v>
      </c>
      <c r="L110" s="39"/>
      <c r="M110" s="39"/>
      <c r="N110" s="39">
        <f t="shared" si="18"/>
        <v>0</v>
      </c>
      <c r="O110" s="39"/>
      <c r="P110" s="39"/>
      <c r="Q110" s="39"/>
      <c r="R110" s="39"/>
      <c r="S110" s="39"/>
      <c r="T110" s="39"/>
      <c r="U110" s="39"/>
      <c r="V110" s="39"/>
      <c r="W110" s="39">
        <f t="shared" si="19"/>
        <v>0</v>
      </c>
      <c r="X110" s="39"/>
      <c r="Y110" s="39"/>
      <c r="Z110" s="39"/>
      <c r="AA110" s="39"/>
      <c r="AB110" s="39"/>
      <c r="AC110" s="39">
        <f t="shared" si="20"/>
        <v>0</v>
      </c>
      <c r="AD110" s="38">
        <v>0.68</v>
      </c>
      <c r="AE110" s="38">
        <v>1</v>
      </c>
      <c r="AF110" s="38">
        <f t="shared" si="21"/>
        <v>1</v>
      </c>
      <c r="AG110" s="38">
        <v>3.68</v>
      </c>
      <c r="AH110" s="38">
        <v>4</v>
      </c>
      <c r="AI110" s="38">
        <f t="shared" si="22"/>
        <v>5</v>
      </c>
      <c r="AJ110" s="39"/>
      <c r="AK110" s="39"/>
      <c r="AL110" s="39">
        <f t="shared" si="23"/>
        <v>5</v>
      </c>
      <c r="AM110" s="38">
        <v>4.5</v>
      </c>
      <c r="AN110" s="38">
        <v>5</v>
      </c>
      <c r="AO110" s="38">
        <f t="shared" si="24"/>
        <v>10</v>
      </c>
      <c r="AP110" s="39"/>
      <c r="AQ110" s="39"/>
      <c r="AR110" s="39">
        <f t="shared" si="25"/>
        <v>10</v>
      </c>
      <c r="AS110" s="39"/>
      <c r="AT110" s="39"/>
      <c r="AU110" s="39">
        <f t="shared" si="26"/>
        <v>10</v>
      </c>
      <c r="AV110" s="39"/>
      <c r="AW110" s="39"/>
      <c r="AX110" s="39">
        <f t="shared" si="27"/>
        <v>10</v>
      </c>
      <c r="AY110" s="39"/>
      <c r="AZ110" s="39"/>
      <c r="BA110" s="39">
        <f t="shared" si="28"/>
        <v>10</v>
      </c>
      <c r="BB110" s="39"/>
      <c r="BC110" s="39"/>
      <c r="BD110" s="39">
        <f t="shared" si="29"/>
        <v>10</v>
      </c>
      <c r="BE110" s="39"/>
      <c r="BF110" s="39"/>
      <c r="BG110" s="39">
        <f t="shared" si="30"/>
        <v>10</v>
      </c>
      <c r="BH110" s="39"/>
      <c r="BI110" s="39"/>
      <c r="BJ110" s="39"/>
      <c r="BK110" s="39"/>
      <c r="BL110" s="39"/>
      <c r="BM110" s="39"/>
      <c r="BN110" s="39"/>
      <c r="BO110" s="39"/>
      <c r="BP110" s="39"/>
      <c r="BQ110" s="39"/>
      <c r="BR110" s="39"/>
      <c r="BS110" s="39"/>
      <c r="BT110" s="38">
        <v>38.49</v>
      </c>
      <c r="BU110" s="38">
        <v>42</v>
      </c>
      <c r="BV110" s="38">
        <f t="shared" si="31"/>
        <v>52</v>
      </c>
      <c r="BW110" s="38">
        <v>47.35</v>
      </c>
      <c r="BX110" s="38">
        <f t="shared" si="32"/>
        <v>52</v>
      </c>
      <c r="BY110" s="39"/>
      <c r="BZ110" s="38">
        <f t="shared" si="33"/>
        <v>-1</v>
      </c>
    </row>
    <row r="111" spans="1:78" s="30" customFormat="1" ht="19.149999999999999" customHeight="1">
      <c r="A111" s="31" t="s">
        <v>162</v>
      </c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9"/>
    </row>
    <row r="112" spans="1:78" s="30" customFormat="1" ht="127.5">
      <c r="A112" s="32">
        <v>63</v>
      </c>
      <c r="B112" s="32">
        <v>63</v>
      </c>
      <c r="C112" s="33" t="s">
        <v>163</v>
      </c>
      <c r="D112" s="34" t="s">
        <v>164</v>
      </c>
      <c r="E112" s="35" t="s">
        <v>147</v>
      </c>
      <c r="F112" s="36">
        <v>169.18</v>
      </c>
      <c r="G112" s="36">
        <v>0.46750000000000003</v>
      </c>
      <c r="H112" s="38">
        <v>79</v>
      </c>
      <c r="I112" s="39"/>
      <c r="J112" s="39"/>
      <c r="K112" s="39">
        <f t="shared" si="17"/>
        <v>0</v>
      </c>
      <c r="L112" s="39"/>
      <c r="M112" s="39"/>
      <c r="N112" s="39">
        <f t="shared" si="18"/>
        <v>0</v>
      </c>
      <c r="O112" s="39"/>
      <c r="P112" s="39"/>
      <c r="Q112" s="39"/>
      <c r="R112" s="39"/>
      <c r="S112" s="39"/>
      <c r="T112" s="39"/>
      <c r="U112" s="39"/>
      <c r="V112" s="39"/>
      <c r="W112" s="39">
        <f t="shared" si="19"/>
        <v>0</v>
      </c>
      <c r="X112" s="39"/>
      <c r="Y112" s="39"/>
      <c r="Z112" s="39"/>
      <c r="AA112" s="39"/>
      <c r="AB112" s="39"/>
      <c r="AC112" s="39">
        <f t="shared" si="20"/>
        <v>0</v>
      </c>
      <c r="AD112" s="38">
        <v>6.7999999999999996E-3</v>
      </c>
      <c r="AE112" s="38">
        <v>2</v>
      </c>
      <c r="AF112" s="38">
        <f t="shared" si="21"/>
        <v>2</v>
      </c>
      <c r="AG112" s="38">
        <v>3.6799999999999999E-2</v>
      </c>
      <c r="AH112" s="38">
        <v>6</v>
      </c>
      <c r="AI112" s="38">
        <f t="shared" si="22"/>
        <v>8</v>
      </c>
      <c r="AJ112" s="39"/>
      <c r="AK112" s="39"/>
      <c r="AL112" s="39">
        <f t="shared" si="23"/>
        <v>8</v>
      </c>
      <c r="AM112" s="38">
        <v>4.4999999999999998E-2</v>
      </c>
      <c r="AN112" s="38">
        <v>8</v>
      </c>
      <c r="AO112" s="38">
        <f t="shared" si="24"/>
        <v>16</v>
      </c>
      <c r="AP112" s="39"/>
      <c r="AQ112" s="39"/>
      <c r="AR112" s="39">
        <f t="shared" si="25"/>
        <v>16</v>
      </c>
      <c r="AS112" s="39"/>
      <c r="AT112" s="39"/>
      <c r="AU112" s="39">
        <f t="shared" si="26"/>
        <v>16</v>
      </c>
      <c r="AV112" s="39"/>
      <c r="AW112" s="39"/>
      <c r="AX112" s="39">
        <f t="shared" si="27"/>
        <v>16</v>
      </c>
      <c r="AY112" s="39"/>
      <c r="AZ112" s="39"/>
      <c r="BA112" s="39">
        <f t="shared" si="28"/>
        <v>16</v>
      </c>
      <c r="BB112" s="39"/>
      <c r="BC112" s="39"/>
      <c r="BD112" s="39">
        <f t="shared" si="29"/>
        <v>16</v>
      </c>
      <c r="BE112" s="39"/>
      <c r="BF112" s="39"/>
      <c r="BG112" s="39">
        <f t="shared" si="30"/>
        <v>16</v>
      </c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8">
        <v>0.37890000000000001</v>
      </c>
      <c r="BU112" s="38">
        <v>64</v>
      </c>
      <c r="BV112" s="38">
        <f t="shared" si="31"/>
        <v>80</v>
      </c>
      <c r="BW112" s="38">
        <v>0.46750000000000003</v>
      </c>
      <c r="BX112" s="38">
        <f t="shared" si="32"/>
        <v>80</v>
      </c>
      <c r="BY112" s="39"/>
      <c r="BZ112" s="39">
        <f t="shared" si="33"/>
        <v>-1</v>
      </c>
    </row>
    <row r="113" spans="1:78" s="30" customFormat="1" ht="51">
      <c r="A113" s="32">
        <v>64</v>
      </c>
      <c r="B113" s="32">
        <v>64</v>
      </c>
      <c r="C113" s="33" t="s">
        <v>165</v>
      </c>
      <c r="D113" s="34" t="s">
        <v>166</v>
      </c>
      <c r="E113" s="35" t="s">
        <v>167</v>
      </c>
      <c r="F113" s="36">
        <v>26620</v>
      </c>
      <c r="G113" s="37">
        <v>3.7400000000000003E-2</v>
      </c>
      <c r="H113" s="38">
        <v>996</v>
      </c>
      <c r="I113" s="39"/>
      <c r="J113" s="39"/>
      <c r="K113" s="39">
        <f t="shared" si="17"/>
        <v>0</v>
      </c>
      <c r="L113" s="39"/>
      <c r="M113" s="39"/>
      <c r="N113" s="39">
        <f t="shared" si="18"/>
        <v>0</v>
      </c>
      <c r="O113" s="39"/>
      <c r="P113" s="39"/>
      <c r="Q113" s="39"/>
      <c r="R113" s="39"/>
      <c r="S113" s="39"/>
      <c r="T113" s="39"/>
      <c r="U113" s="39"/>
      <c r="V113" s="39"/>
      <c r="W113" s="39">
        <f t="shared" si="19"/>
        <v>0</v>
      </c>
      <c r="X113" s="39"/>
      <c r="Y113" s="39"/>
      <c r="Z113" s="39"/>
      <c r="AA113" s="39"/>
      <c r="AB113" s="39"/>
      <c r="AC113" s="39">
        <f t="shared" si="20"/>
        <v>0</v>
      </c>
      <c r="AD113" s="38">
        <v>5.0000000000000001E-4</v>
      </c>
      <c r="AE113" s="38">
        <v>13</v>
      </c>
      <c r="AF113" s="38">
        <f t="shared" si="21"/>
        <v>13</v>
      </c>
      <c r="AG113" s="38">
        <v>2.9999999999999997E-4</v>
      </c>
      <c r="AH113" s="38">
        <v>8</v>
      </c>
      <c r="AI113" s="38">
        <f t="shared" si="22"/>
        <v>21</v>
      </c>
      <c r="AJ113" s="39"/>
      <c r="AK113" s="39"/>
      <c r="AL113" s="39">
        <f t="shared" si="23"/>
        <v>21</v>
      </c>
      <c r="AM113" s="38">
        <v>3.5999999999999999E-3</v>
      </c>
      <c r="AN113" s="38">
        <v>96</v>
      </c>
      <c r="AO113" s="38">
        <f t="shared" si="24"/>
        <v>117</v>
      </c>
      <c r="AP113" s="39"/>
      <c r="AQ113" s="39"/>
      <c r="AR113" s="39">
        <f t="shared" si="25"/>
        <v>117</v>
      </c>
      <c r="AS113" s="39"/>
      <c r="AT113" s="39"/>
      <c r="AU113" s="39">
        <f t="shared" si="26"/>
        <v>117</v>
      </c>
      <c r="AV113" s="39"/>
      <c r="AW113" s="39"/>
      <c r="AX113" s="39">
        <f t="shared" si="27"/>
        <v>117</v>
      </c>
      <c r="AY113" s="39"/>
      <c r="AZ113" s="39"/>
      <c r="BA113" s="39">
        <f t="shared" si="28"/>
        <v>117</v>
      </c>
      <c r="BB113" s="39"/>
      <c r="BC113" s="39"/>
      <c r="BD113" s="39">
        <f t="shared" si="29"/>
        <v>117</v>
      </c>
      <c r="BE113" s="39"/>
      <c r="BF113" s="39"/>
      <c r="BG113" s="39">
        <f t="shared" si="30"/>
        <v>117</v>
      </c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8">
        <v>3.3000000000000002E-2</v>
      </c>
      <c r="BU113" s="38">
        <v>878</v>
      </c>
      <c r="BV113" s="38">
        <f t="shared" si="31"/>
        <v>995</v>
      </c>
      <c r="BW113" s="38">
        <v>3.7400000000000003E-2</v>
      </c>
      <c r="BX113" s="38">
        <f t="shared" si="32"/>
        <v>995</v>
      </c>
      <c r="BY113" s="39"/>
      <c r="BZ113" s="38">
        <f t="shared" si="33"/>
        <v>1</v>
      </c>
    </row>
    <row r="114" spans="1:78" s="30" customFormat="1" ht="19.149999999999999" customHeight="1">
      <c r="A114" s="31" t="s">
        <v>168</v>
      </c>
      <c r="B114" s="28"/>
      <c r="C114" s="28"/>
      <c r="D114" s="28"/>
      <c r="E114" s="28"/>
      <c r="F114" s="28"/>
      <c r="G114" s="28"/>
      <c r="H114" s="28"/>
      <c r="I114" s="28"/>
      <c r="J114" s="28"/>
      <c r="K114" s="28">
        <f t="shared" si="17"/>
        <v>0</v>
      </c>
      <c r="L114" s="28"/>
      <c r="M114" s="28"/>
      <c r="N114" s="28">
        <f t="shared" si="18"/>
        <v>0</v>
      </c>
      <c r="O114" s="28"/>
      <c r="P114" s="28"/>
      <c r="Q114" s="28"/>
      <c r="R114" s="28"/>
      <c r="S114" s="28"/>
      <c r="T114" s="28"/>
      <c r="U114" s="28"/>
      <c r="V114" s="28"/>
      <c r="W114" s="28">
        <f t="shared" si="19"/>
        <v>0</v>
      </c>
      <c r="X114" s="28"/>
      <c r="Y114" s="28"/>
      <c r="Z114" s="28"/>
      <c r="AA114" s="28"/>
      <c r="AB114" s="28"/>
      <c r="AC114" s="28">
        <f t="shared" si="20"/>
        <v>0</v>
      </c>
      <c r="AD114" s="28"/>
      <c r="AE114" s="28"/>
      <c r="AF114" s="28">
        <f t="shared" si="21"/>
        <v>0</v>
      </c>
      <c r="AG114" s="28"/>
      <c r="AH114" s="28"/>
      <c r="AI114" s="28">
        <f t="shared" si="22"/>
        <v>0</v>
      </c>
      <c r="AJ114" s="28"/>
      <c r="AK114" s="28"/>
      <c r="AL114" s="28">
        <f t="shared" si="23"/>
        <v>0</v>
      </c>
      <c r="AM114" s="28"/>
      <c r="AN114" s="28"/>
      <c r="AO114" s="28">
        <f t="shared" si="24"/>
        <v>0</v>
      </c>
      <c r="AP114" s="28"/>
      <c r="AQ114" s="28"/>
      <c r="AR114" s="28">
        <f t="shared" si="25"/>
        <v>0</v>
      </c>
      <c r="AS114" s="28"/>
      <c r="AT114" s="28"/>
      <c r="AU114" s="28">
        <f t="shared" si="26"/>
        <v>0</v>
      </c>
      <c r="AV114" s="28"/>
      <c r="AW114" s="28"/>
      <c r="AX114" s="28">
        <f t="shared" si="27"/>
        <v>0</v>
      </c>
      <c r="AY114" s="28"/>
      <c r="AZ114" s="28"/>
      <c r="BA114" s="28">
        <f t="shared" si="28"/>
        <v>0</v>
      </c>
      <c r="BB114" s="28"/>
      <c r="BC114" s="28"/>
      <c r="BD114" s="28">
        <f t="shared" si="29"/>
        <v>0</v>
      </c>
      <c r="BE114" s="28"/>
      <c r="BF114" s="28"/>
      <c r="BG114" s="28">
        <f t="shared" si="30"/>
        <v>0</v>
      </c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>
        <f t="shared" si="31"/>
        <v>0</v>
      </c>
      <c r="BW114" s="28"/>
      <c r="BX114" s="28">
        <f t="shared" si="32"/>
        <v>0</v>
      </c>
      <c r="BY114" s="28"/>
      <c r="BZ114" s="29">
        <f t="shared" si="33"/>
        <v>0</v>
      </c>
    </row>
    <row r="115" spans="1:78" s="30" customFormat="1" ht="140.25">
      <c r="A115" s="32">
        <v>65</v>
      </c>
      <c r="B115" s="32">
        <v>65</v>
      </c>
      <c r="C115" s="33" t="s">
        <v>169</v>
      </c>
      <c r="D115" s="34" t="s">
        <v>164</v>
      </c>
      <c r="E115" s="35" t="s">
        <v>147</v>
      </c>
      <c r="F115" s="36">
        <v>253.77</v>
      </c>
      <c r="G115" s="36">
        <v>6.0000000000000001E-3</v>
      </c>
      <c r="H115" s="38">
        <v>2</v>
      </c>
      <c r="I115" s="39"/>
      <c r="J115" s="39"/>
      <c r="K115" s="39">
        <f t="shared" si="17"/>
        <v>0</v>
      </c>
      <c r="L115" s="39"/>
      <c r="M115" s="39"/>
      <c r="N115" s="39">
        <f t="shared" si="18"/>
        <v>0</v>
      </c>
      <c r="O115" s="39"/>
      <c r="P115" s="39"/>
      <c r="Q115" s="39"/>
      <c r="R115" s="39"/>
      <c r="S115" s="39"/>
      <c r="T115" s="39"/>
      <c r="U115" s="39"/>
      <c r="V115" s="39"/>
      <c r="W115" s="39">
        <f t="shared" si="19"/>
        <v>0</v>
      </c>
      <c r="X115" s="39"/>
      <c r="Y115" s="39"/>
      <c r="Z115" s="39"/>
      <c r="AA115" s="39"/>
      <c r="AB115" s="39"/>
      <c r="AC115" s="39">
        <f t="shared" si="20"/>
        <v>0</v>
      </c>
      <c r="AD115" s="39"/>
      <c r="AE115" s="39"/>
      <c r="AF115" s="39">
        <f t="shared" si="21"/>
        <v>0</v>
      </c>
      <c r="AG115" s="39"/>
      <c r="AH115" s="39"/>
      <c r="AI115" s="39">
        <f t="shared" si="22"/>
        <v>0</v>
      </c>
      <c r="AJ115" s="39"/>
      <c r="AK115" s="39"/>
      <c r="AL115" s="39">
        <f t="shared" si="23"/>
        <v>0</v>
      </c>
      <c r="AM115" s="39"/>
      <c r="AN115" s="39"/>
      <c r="AO115" s="39">
        <f t="shared" si="24"/>
        <v>0</v>
      </c>
      <c r="AP115" s="39"/>
      <c r="AQ115" s="39"/>
      <c r="AR115" s="39">
        <f t="shared" si="25"/>
        <v>0</v>
      </c>
      <c r="AS115" s="39"/>
      <c r="AT115" s="39"/>
      <c r="AU115" s="39">
        <f t="shared" si="26"/>
        <v>0</v>
      </c>
      <c r="AV115" s="39"/>
      <c r="AW115" s="39"/>
      <c r="AX115" s="39">
        <f t="shared" si="27"/>
        <v>0</v>
      </c>
      <c r="AY115" s="39"/>
      <c r="AZ115" s="39"/>
      <c r="BA115" s="39">
        <f t="shared" si="28"/>
        <v>0</v>
      </c>
      <c r="BB115" s="39"/>
      <c r="BC115" s="39"/>
      <c r="BD115" s="39">
        <f t="shared" si="29"/>
        <v>0</v>
      </c>
      <c r="BE115" s="39"/>
      <c r="BF115" s="39"/>
      <c r="BG115" s="39">
        <f t="shared" si="30"/>
        <v>0</v>
      </c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8">
        <v>6.0000000000000001E-3</v>
      </c>
      <c r="BU115" s="38">
        <v>2</v>
      </c>
      <c r="BV115" s="38">
        <f t="shared" si="31"/>
        <v>2</v>
      </c>
      <c r="BW115" s="38">
        <v>6.0000000000000001E-3</v>
      </c>
      <c r="BX115" s="38">
        <f t="shared" si="32"/>
        <v>2</v>
      </c>
      <c r="BY115" s="39"/>
      <c r="BZ115" s="39">
        <f t="shared" si="33"/>
        <v>0</v>
      </c>
    </row>
    <row r="116" spans="1:78" s="30" customFormat="1" ht="38.25">
      <c r="A116" s="32">
        <v>66</v>
      </c>
      <c r="B116" s="32">
        <v>66</v>
      </c>
      <c r="C116" s="33" t="s">
        <v>170</v>
      </c>
      <c r="D116" s="34" t="s">
        <v>171</v>
      </c>
      <c r="E116" s="35" t="s">
        <v>167</v>
      </c>
      <c r="F116" s="36">
        <v>26620</v>
      </c>
      <c r="G116" s="37">
        <v>7.2000000000000005E-4</v>
      </c>
      <c r="H116" s="38">
        <v>19</v>
      </c>
      <c r="I116" s="39"/>
      <c r="J116" s="39"/>
      <c r="K116" s="39">
        <f t="shared" si="17"/>
        <v>0</v>
      </c>
      <c r="L116" s="39"/>
      <c r="M116" s="39"/>
      <c r="N116" s="39">
        <f t="shared" si="18"/>
        <v>0</v>
      </c>
      <c r="O116" s="39"/>
      <c r="P116" s="39"/>
      <c r="Q116" s="39"/>
      <c r="R116" s="39"/>
      <c r="S116" s="39"/>
      <c r="T116" s="39"/>
      <c r="U116" s="39"/>
      <c r="V116" s="39"/>
      <c r="W116" s="39">
        <f t="shared" si="19"/>
        <v>0</v>
      </c>
      <c r="X116" s="39"/>
      <c r="Y116" s="39"/>
      <c r="Z116" s="39"/>
      <c r="AA116" s="39"/>
      <c r="AB116" s="39"/>
      <c r="AC116" s="39">
        <f t="shared" si="20"/>
        <v>0</v>
      </c>
      <c r="AD116" s="39"/>
      <c r="AE116" s="39"/>
      <c r="AF116" s="39">
        <f t="shared" si="21"/>
        <v>0</v>
      </c>
      <c r="AG116" s="39"/>
      <c r="AH116" s="39"/>
      <c r="AI116" s="39">
        <f t="shared" si="22"/>
        <v>0</v>
      </c>
      <c r="AJ116" s="39"/>
      <c r="AK116" s="39"/>
      <c r="AL116" s="39">
        <f t="shared" si="23"/>
        <v>0</v>
      </c>
      <c r="AM116" s="39"/>
      <c r="AN116" s="39"/>
      <c r="AO116" s="39">
        <f t="shared" si="24"/>
        <v>0</v>
      </c>
      <c r="AP116" s="39"/>
      <c r="AQ116" s="39"/>
      <c r="AR116" s="39">
        <f t="shared" si="25"/>
        <v>0</v>
      </c>
      <c r="AS116" s="39"/>
      <c r="AT116" s="39"/>
      <c r="AU116" s="39">
        <f t="shared" si="26"/>
        <v>0</v>
      </c>
      <c r="AV116" s="39"/>
      <c r="AW116" s="39"/>
      <c r="AX116" s="39">
        <f t="shared" si="27"/>
        <v>0</v>
      </c>
      <c r="AY116" s="39"/>
      <c r="AZ116" s="39"/>
      <c r="BA116" s="39">
        <f t="shared" si="28"/>
        <v>0</v>
      </c>
      <c r="BB116" s="39"/>
      <c r="BC116" s="39"/>
      <c r="BD116" s="39">
        <f t="shared" si="29"/>
        <v>0</v>
      </c>
      <c r="BE116" s="39"/>
      <c r="BF116" s="39"/>
      <c r="BG116" s="39">
        <f t="shared" si="30"/>
        <v>0</v>
      </c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  <c r="BR116" s="39"/>
      <c r="BS116" s="39"/>
      <c r="BT116" s="38">
        <v>7.2000000000000005E-4</v>
      </c>
      <c r="BU116" s="38">
        <v>19</v>
      </c>
      <c r="BV116" s="38">
        <f t="shared" si="31"/>
        <v>19</v>
      </c>
      <c r="BW116" s="38">
        <v>6.9999999999999999E-4</v>
      </c>
      <c r="BX116" s="38">
        <f t="shared" si="32"/>
        <v>19</v>
      </c>
      <c r="BY116" s="39"/>
      <c r="BZ116" s="39">
        <f t="shared" si="33"/>
        <v>0</v>
      </c>
    </row>
    <row r="117" spans="1:78" s="30" customFormat="1" ht="12.75" hidden="1" customHeight="1">
      <c r="A117" s="40" t="s">
        <v>73</v>
      </c>
      <c r="B117" s="28"/>
      <c r="C117" s="28"/>
      <c r="D117" s="29"/>
      <c r="E117" s="35"/>
      <c r="F117" s="36"/>
      <c r="G117" s="36"/>
      <c r="H117" s="38">
        <v>1619</v>
      </c>
      <c r="I117" s="39"/>
      <c r="J117" s="38"/>
      <c r="K117" s="38">
        <f t="shared" si="17"/>
        <v>0</v>
      </c>
      <c r="L117" s="39"/>
      <c r="M117" s="38"/>
      <c r="N117" s="38">
        <f t="shared" si="18"/>
        <v>0</v>
      </c>
      <c r="O117" s="39"/>
      <c r="P117" s="38"/>
      <c r="Q117" s="38"/>
      <c r="R117" s="39"/>
      <c r="S117" s="38"/>
      <c r="T117" s="38"/>
      <c r="U117" s="39"/>
      <c r="V117" s="38"/>
      <c r="W117" s="38">
        <f t="shared" si="19"/>
        <v>0</v>
      </c>
      <c r="X117" s="39"/>
      <c r="Y117" s="38"/>
      <c r="Z117" s="38"/>
      <c r="AA117" s="39"/>
      <c r="AB117" s="38"/>
      <c r="AC117" s="38">
        <f t="shared" si="20"/>
        <v>0</v>
      </c>
      <c r="AD117" s="39"/>
      <c r="AE117" s="38">
        <v>22</v>
      </c>
      <c r="AF117" s="38">
        <f t="shared" si="21"/>
        <v>22</v>
      </c>
      <c r="AG117" s="39"/>
      <c r="AH117" s="38">
        <v>55</v>
      </c>
      <c r="AI117" s="38">
        <f t="shared" si="22"/>
        <v>77</v>
      </c>
      <c r="AJ117" s="39"/>
      <c r="AK117" s="38"/>
      <c r="AL117" s="38">
        <f t="shared" si="23"/>
        <v>77</v>
      </c>
      <c r="AM117" s="39"/>
      <c r="AN117" s="38">
        <v>154</v>
      </c>
      <c r="AO117" s="38">
        <f t="shared" si="24"/>
        <v>231</v>
      </c>
      <c r="AP117" s="39"/>
      <c r="AQ117" s="38"/>
      <c r="AR117" s="38">
        <f t="shared" si="25"/>
        <v>231</v>
      </c>
      <c r="AS117" s="39"/>
      <c r="AT117" s="38"/>
      <c r="AU117" s="38">
        <f t="shared" si="26"/>
        <v>231</v>
      </c>
      <c r="AV117" s="39"/>
      <c r="AW117" s="38"/>
      <c r="AX117" s="38">
        <f t="shared" si="27"/>
        <v>231</v>
      </c>
      <c r="AY117" s="39"/>
      <c r="AZ117" s="38"/>
      <c r="BA117" s="38">
        <f t="shared" si="28"/>
        <v>231</v>
      </c>
      <c r="BB117" s="39"/>
      <c r="BC117" s="38"/>
      <c r="BD117" s="38">
        <f t="shared" si="29"/>
        <v>231</v>
      </c>
      <c r="BE117" s="39"/>
      <c r="BF117" s="38"/>
      <c r="BG117" s="38">
        <f t="shared" si="30"/>
        <v>231</v>
      </c>
      <c r="BH117" s="39"/>
      <c r="BI117" s="38"/>
      <c r="BJ117" s="38">
        <v>231</v>
      </c>
      <c r="BK117" s="39"/>
      <c r="BL117" s="38"/>
      <c r="BM117" s="38">
        <v>231</v>
      </c>
      <c r="BN117" s="39"/>
      <c r="BO117" s="38"/>
      <c r="BP117" s="38">
        <v>231</v>
      </c>
      <c r="BQ117" s="39"/>
      <c r="BR117" s="38"/>
      <c r="BS117" s="38">
        <v>231</v>
      </c>
      <c r="BT117" s="39"/>
      <c r="BU117" s="38">
        <v>1388</v>
      </c>
      <c r="BV117" s="38">
        <f t="shared" si="31"/>
        <v>1619</v>
      </c>
      <c r="BW117" s="39"/>
      <c r="BX117" s="38">
        <f t="shared" si="32"/>
        <v>1619</v>
      </c>
      <c r="BY117" s="39"/>
      <c r="BZ117" s="38">
        <f t="shared" si="33"/>
        <v>0</v>
      </c>
    </row>
    <row r="118" spans="1:78" s="30" customFormat="1" ht="12.75" hidden="1" customHeight="1" outlineLevel="1">
      <c r="A118" s="41" t="s">
        <v>74</v>
      </c>
      <c r="B118" s="28"/>
      <c r="C118" s="28"/>
      <c r="D118" s="29"/>
      <c r="E118" s="35"/>
      <c r="F118" s="36"/>
      <c r="G118" s="36"/>
      <c r="H118" s="38">
        <v>1160</v>
      </c>
      <c r="I118" s="39"/>
      <c r="J118" s="38"/>
      <c r="K118" s="38">
        <f t="shared" si="17"/>
        <v>0</v>
      </c>
      <c r="L118" s="39"/>
      <c r="M118" s="38"/>
      <c r="N118" s="38">
        <f t="shared" si="18"/>
        <v>0</v>
      </c>
      <c r="O118" s="39"/>
      <c r="P118" s="38"/>
      <c r="Q118" s="38"/>
      <c r="R118" s="39"/>
      <c r="S118" s="38"/>
      <c r="T118" s="38"/>
      <c r="U118" s="39"/>
      <c r="V118" s="38"/>
      <c r="W118" s="38">
        <f t="shared" si="19"/>
        <v>0</v>
      </c>
      <c r="X118" s="39"/>
      <c r="Y118" s="38"/>
      <c r="Z118" s="38"/>
      <c r="AA118" s="39"/>
      <c r="AB118" s="38"/>
      <c r="AC118" s="38">
        <f t="shared" si="20"/>
        <v>0</v>
      </c>
      <c r="AD118" s="39"/>
      <c r="AE118" s="38">
        <v>15</v>
      </c>
      <c r="AF118" s="38">
        <f t="shared" si="21"/>
        <v>15</v>
      </c>
      <c r="AG118" s="39"/>
      <c r="AH118" s="38">
        <v>19</v>
      </c>
      <c r="AI118" s="38">
        <f t="shared" si="22"/>
        <v>34</v>
      </c>
      <c r="AJ118" s="39"/>
      <c r="AK118" s="38"/>
      <c r="AL118" s="38">
        <f t="shared" si="23"/>
        <v>34</v>
      </c>
      <c r="AM118" s="39"/>
      <c r="AN118" s="38">
        <v>109</v>
      </c>
      <c r="AO118" s="38">
        <f t="shared" si="24"/>
        <v>143</v>
      </c>
      <c r="AP118" s="39"/>
      <c r="AQ118" s="38"/>
      <c r="AR118" s="38">
        <f t="shared" si="25"/>
        <v>143</v>
      </c>
      <c r="AS118" s="39"/>
      <c r="AT118" s="38"/>
      <c r="AU118" s="38">
        <f t="shared" si="26"/>
        <v>143</v>
      </c>
      <c r="AV118" s="39"/>
      <c r="AW118" s="38"/>
      <c r="AX118" s="38">
        <f t="shared" si="27"/>
        <v>143</v>
      </c>
      <c r="AY118" s="39"/>
      <c r="AZ118" s="38"/>
      <c r="BA118" s="38">
        <f t="shared" si="28"/>
        <v>143</v>
      </c>
      <c r="BB118" s="39"/>
      <c r="BC118" s="38"/>
      <c r="BD118" s="38">
        <f t="shared" si="29"/>
        <v>143</v>
      </c>
      <c r="BE118" s="39"/>
      <c r="BF118" s="38"/>
      <c r="BG118" s="38">
        <f t="shared" si="30"/>
        <v>143</v>
      </c>
      <c r="BH118" s="39"/>
      <c r="BI118" s="38"/>
      <c r="BJ118" s="38">
        <v>143</v>
      </c>
      <c r="BK118" s="39"/>
      <c r="BL118" s="38"/>
      <c r="BM118" s="38">
        <v>143</v>
      </c>
      <c r="BN118" s="39"/>
      <c r="BO118" s="38"/>
      <c r="BP118" s="38">
        <v>143</v>
      </c>
      <c r="BQ118" s="39"/>
      <c r="BR118" s="38"/>
      <c r="BS118" s="38">
        <v>143</v>
      </c>
      <c r="BT118" s="39"/>
      <c r="BU118" s="38">
        <v>1014</v>
      </c>
      <c r="BV118" s="38">
        <f t="shared" si="31"/>
        <v>1157</v>
      </c>
      <c r="BW118" s="39"/>
      <c r="BX118" s="38">
        <f t="shared" si="32"/>
        <v>1157</v>
      </c>
      <c r="BY118" s="39"/>
      <c r="BZ118" s="38">
        <f t="shared" si="33"/>
        <v>3</v>
      </c>
    </row>
    <row r="119" spans="1:78" s="30" customFormat="1" ht="12.75" hidden="1" customHeight="1" outlineLevel="1">
      <c r="A119" s="41" t="s">
        <v>75</v>
      </c>
      <c r="B119" s="28"/>
      <c r="C119" s="28"/>
      <c r="D119" s="29"/>
      <c r="E119" s="35"/>
      <c r="F119" s="36"/>
      <c r="G119" s="36"/>
      <c r="H119" s="38">
        <v>21</v>
      </c>
      <c r="I119" s="39"/>
      <c r="J119" s="38"/>
      <c r="K119" s="38">
        <f t="shared" si="17"/>
        <v>0</v>
      </c>
      <c r="L119" s="39"/>
      <c r="M119" s="38"/>
      <c r="N119" s="38">
        <f t="shared" si="18"/>
        <v>0</v>
      </c>
      <c r="O119" s="39"/>
      <c r="P119" s="38"/>
      <c r="Q119" s="38"/>
      <c r="R119" s="39"/>
      <c r="S119" s="38"/>
      <c r="T119" s="38"/>
      <c r="U119" s="39"/>
      <c r="V119" s="38"/>
      <c r="W119" s="38">
        <f t="shared" si="19"/>
        <v>0</v>
      </c>
      <c r="X119" s="39"/>
      <c r="Y119" s="38"/>
      <c r="Z119" s="38"/>
      <c r="AA119" s="39"/>
      <c r="AB119" s="38"/>
      <c r="AC119" s="38">
        <f t="shared" si="20"/>
        <v>0</v>
      </c>
      <c r="AD119" s="39"/>
      <c r="AE119" s="38"/>
      <c r="AF119" s="38">
        <f t="shared" si="21"/>
        <v>0</v>
      </c>
      <c r="AG119" s="39"/>
      <c r="AH119" s="38">
        <v>2</v>
      </c>
      <c r="AI119" s="38">
        <f t="shared" si="22"/>
        <v>2</v>
      </c>
      <c r="AJ119" s="39"/>
      <c r="AK119" s="38"/>
      <c r="AL119" s="38">
        <f t="shared" si="23"/>
        <v>2</v>
      </c>
      <c r="AM119" s="39"/>
      <c r="AN119" s="38">
        <v>2</v>
      </c>
      <c r="AO119" s="38">
        <f t="shared" si="24"/>
        <v>4</v>
      </c>
      <c r="AP119" s="39"/>
      <c r="AQ119" s="38"/>
      <c r="AR119" s="38">
        <f t="shared" si="25"/>
        <v>4</v>
      </c>
      <c r="AS119" s="39"/>
      <c r="AT119" s="38"/>
      <c r="AU119" s="38">
        <f t="shared" si="26"/>
        <v>4</v>
      </c>
      <c r="AV119" s="39"/>
      <c r="AW119" s="38"/>
      <c r="AX119" s="38">
        <f t="shared" si="27"/>
        <v>4</v>
      </c>
      <c r="AY119" s="39"/>
      <c r="AZ119" s="38"/>
      <c r="BA119" s="38">
        <f t="shared" si="28"/>
        <v>4</v>
      </c>
      <c r="BB119" s="39"/>
      <c r="BC119" s="38"/>
      <c r="BD119" s="38">
        <f t="shared" si="29"/>
        <v>4</v>
      </c>
      <c r="BE119" s="39"/>
      <c r="BF119" s="38"/>
      <c r="BG119" s="38">
        <f t="shared" si="30"/>
        <v>4</v>
      </c>
      <c r="BH119" s="39"/>
      <c r="BI119" s="38"/>
      <c r="BJ119" s="38">
        <v>4</v>
      </c>
      <c r="BK119" s="39"/>
      <c r="BL119" s="38"/>
      <c r="BM119" s="38">
        <v>4</v>
      </c>
      <c r="BN119" s="39"/>
      <c r="BO119" s="38"/>
      <c r="BP119" s="38">
        <v>4</v>
      </c>
      <c r="BQ119" s="39"/>
      <c r="BR119" s="38"/>
      <c r="BS119" s="38">
        <v>4</v>
      </c>
      <c r="BT119" s="39"/>
      <c r="BU119" s="38">
        <v>17</v>
      </c>
      <c r="BV119" s="38">
        <f t="shared" si="31"/>
        <v>21</v>
      </c>
      <c r="BW119" s="39"/>
      <c r="BX119" s="38">
        <f t="shared" si="32"/>
        <v>21</v>
      </c>
      <c r="BY119" s="39"/>
      <c r="BZ119" s="38">
        <f t="shared" si="33"/>
        <v>0</v>
      </c>
    </row>
    <row r="120" spans="1:78" s="30" customFormat="1" ht="12.75" hidden="1" customHeight="1" outlineLevel="1">
      <c r="A120" s="41" t="s">
        <v>76</v>
      </c>
      <c r="B120" s="28"/>
      <c r="C120" s="28"/>
      <c r="D120" s="29"/>
      <c r="E120" s="35"/>
      <c r="F120" s="36"/>
      <c r="G120" s="36"/>
      <c r="H120" s="38">
        <v>438</v>
      </c>
      <c r="I120" s="39"/>
      <c r="J120" s="38"/>
      <c r="K120" s="38">
        <f t="shared" si="17"/>
        <v>0</v>
      </c>
      <c r="L120" s="39"/>
      <c r="M120" s="38"/>
      <c r="N120" s="38">
        <f t="shared" si="18"/>
        <v>0</v>
      </c>
      <c r="O120" s="39"/>
      <c r="P120" s="38"/>
      <c r="Q120" s="38"/>
      <c r="R120" s="39"/>
      <c r="S120" s="38"/>
      <c r="T120" s="38"/>
      <c r="U120" s="39"/>
      <c r="V120" s="38"/>
      <c r="W120" s="38">
        <f t="shared" si="19"/>
        <v>0</v>
      </c>
      <c r="X120" s="39"/>
      <c r="Y120" s="38"/>
      <c r="Z120" s="38"/>
      <c r="AA120" s="39"/>
      <c r="AB120" s="38"/>
      <c r="AC120" s="38">
        <f t="shared" si="20"/>
        <v>0</v>
      </c>
      <c r="AD120" s="39"/>
      <c r="AE120" s="38">
        <v>7</v>
      </c>
      <c r="AF120" s="38">
        <f t="shared" si="21"/>
        <v>7</v>
      </c>
      <c r="AG120" s="39"/>
      <c r="AH120" s="38">
        <v>34</v>
      </c>
      <c r="AI120" s="38">
        <f t="shared" si="22"/>
        <v>41</v>
      </c>
      <c r="AJ120" s="39"/>
      <c r="AK120" s="38"/>
      <c r="AL120" s="38">
        <f t="shared" si="23"/>
        <v>41</v>
      </c>
      <c r="AM120" s="39"/>
      <c r="AN120" s="38">
        <v>43</v>
      </c>
      <c r="AO120" s="38">
        <f t="shared" si="24"/>
        <v>84</v>
      </c>
      <c r="AP120" s="39"/>
      <c r="AQ120" s="38"/>
      <c r="AR120" s="38">
        <f t="shared" si="25"/>
        <v>84</v>
      </c>
      <c r="AS120" s="39"/>
      <c r="AT120" s="38"/>
      <c r="AU120" s="38">
        <f t="shared" si="26"/>
        <v>84</v>
      </c>
      <c r="AV120" s="39"/>
      <c r="AW120" s="38"/>
      <c r="AX120" s="38">
        <f t="shared" si="27"/>
        <v>84</v>
      </c>
      <c r="AY120" s="39"/>
      <c r="AZ120" s="38"/>
      <c r="BA120" s="38">
        <f t="shared" si="28"/>
        <v>84</v>
      </c>
      <c r="BB120" s="39"/>
      <c r="BC120" s="38"/>
      <c r="BD120" s="38">
        <f t="shared" si="29"/>
        <v>84</v>
      </c>
      <c r="BE120" s="39"/>
      <c r="BF120" s="38"/>
      <c r="BG120" s="38">
        <f t="shared" si="30"/>
        <v>84</v>
      </c>
      <c r="BH120" s="39"/>
      <c r="BI120" s="38"/>
      <c r="BJ120" s="38">
        <v>84</v>
      </c>
      <c r="BK120" s="39"/>
      <c r="BL120" s="38"/>
      <c r="BM120" s="38">
        <v>84</v>
      </c>
      <c r="BN120" s="39"/>
      <c r="BO120" s="38"/>
      <c r="BP120" s="38">
        <v>84</v>
      </c>
      <c r="BQ120" s="39"/>
      <c r="BR120" s="38"/>
      <c r="BS120" s="38">
        <v>84</v>
      </c>
      <c r="BT120" s="39"/>
      <c r="BU120" s="38">
        <v>357</v>
      </c>
      <c r="BV120" s="38">
        <f t="shared" si="31"/>
        <v>441</v>
      </c>
      <c r="BW120" s="39"/>
      <c r="BX120" s="38">
        <f t="shared" si="32"/>
        <v>441</v>
      </c>
      <c r="BY120" s="39"/>
      <c r="BZ120" s="38">
        <f t="shared" si="33"/>
        <v>-3</v>
      </c>
    </row>
    <row r="121" spans="1:78" s="30" customFormat="1" ht="12.75" hidden="1" customHeight="1">
      <c r="A121" s="40" t="s">
        <v>77</v>
      </c>
      <c r="B121" s="28"/>
      <c r="C121" s="28"/>
      <c r="D121" s="29"/>
      <c r="E121" s="35"/>
      <c r="F121" s="36"/>
      <c r="G121" s="36"/>
      <c r="H121" s="38">
        <v>394</v>
      </c>
      <c r="I121" s="39"/>
      <c r="J121" s="38"/>
      <c r="K121" s="38">
        <f t="shared" si="17"/>
        <v>0</v>
      </c>
      <c r="L121" s="39"/>
      <c r="M121" s="38"/>
      <c r="N121" s="38">
        <f t="shared" si="18"/>
        <v>0</v>
      </c>
      <c r="O121" s="39"/>
      <c r="P121" s="38"/>
      <c r="Q121" s="38"/>
      <c r="R121" s="39"/>
      <c r="S121" s="38"/>
      <c r="T121" s="38"/>
      <c r="U121" s="39"/>
      <c r="V121" s="38"/>
      <c r="W121" s="38">
        <f t="shared" si="19"/>
        <v>0</v>
      </c>
      <c r="X121" s="39"/>
      <c r="Y121" s="38"/>
      <c r="Z121" s="38"/>
      <c r="AA121" s="39"/>
      <c r="AB121" s="38"/>
      <c r="AC121" s="38">
        <f t="shared" si="20"/>
        <v>0</v>
      </c>
      <c r="AD121" s="39"/>
      <c r="AE121" s="38">
        <v>6</v>
      </c>
      <c r="AF121" s="38">
        <f t="shared" si="21"/>
        <v>6</v>
      </c>
      <c r="AG121" s="39"/>
      <c r="AH121" s="38">
        <v>31</v>
      </c>
      <c r="AI121" s="38">
        <f t="shared" si="22"/>
        <v>37</v>
      </c>
      <c r="AJ121" s="39"/>
      <c r="AK121" s="38"/>
      <c r="AL121" s="38">
        <f t="shared" si="23"/>
        <v>37</v>
      </c>
      <c r="AM121" s="39"/>
      <c r="AN121" s="38">
        <v>39</v>
      </c>
      <c r="AO121" s="38">
        <f t="shared" si="24"/>
        <v>76</v>
      </c>
      <c r="AP121" s="39"/>
      <c r="AQ121" s="38"/>
      <c r="AR121" s="38">
        <f t="shared" si="25"/>
        <v>76</v>
      </c>
      <c r="AS121" s="39"/>
      <c r="AT121" s="38"/>
      <c r="AU121" s="38">
        <f t="shared" si="26"/>
        <v>76</v>
      </c>
      <c r="AV121" s="39"/>
      <c r="AW121" s="38"/>
      <c r="AX121" s="38">
        <f t="shared" si="27"/>
        <v>76</v>
      </c>
      <c r="AY121" s="39"/>
      <c r="AZ121" s="38"/>
      <c r="BA121" s="38">
        <f t="shared" si="28"/>
        <v>76</v>
      </c>
      <c r="BB121" s="39"/>
      <c r="BC121" s="38"/>
      <c r="BD121" s="38">
        <f t="shared" si="29"/>
        <v>76</v>
      </c>
      <c r="BE121" s="39"/>
      <c r="BF121" s="38"/>
      <c r="BG121" s="38">
        <f t="shared" si="30"/>
        <v>76</v>
      </c>
      <c r="BH121" s="39"/>
      <c r="BI121" s="38"/>
      <c r="BJ121" s="38">
        <v>76</v>
      </c>
      <c r="BK121" s="39"/>
      <c r="BL121" s="38"/>
      <c r="BM121" s="38">
        <v>76</v>
      </c>
      <c r="BN121" s="39"/>
      <c r="BO121" s="38"/>
      <c r="BP121" s="38">
        <v>76</v>
      </c>
      <c r="BQ121" s="39"/>
      <c r="BR121" s="38"/>
      <c r="BS121" s="38">
        <v>76</v>
      </c>
      <c r="BT121" s="39"/>
      <c r="BU121" s="38">
        <v>321</v>
      </c>
      <c r="BV121" s="38">
        <f t="shared" si="31"/>
        <v>397</v>
      </c>
      <c r="BW121" s="39"/>
      <c r="BX121" s="38">
        <f t="shared" si="32"/>
        <v>397</v>
      </c>
      <c r="BY121" s="39"/>
      <c r="BZ121" s="38">
        <f t="shared" si="33"/>
        <v>-3</v>
      </c>
    </row>
    <row r="122" spans="1:78" s="30" customFormat="1" ht="12.75" hidden="1" customHeight="1">
      <c r="A122" s="40" t="s">
        <v>78</v>
      </c>
      <c r="B122" s="28"/>
      <c r="C122" s="28"/>
      <c r="D122" s="29"/>
      <c r="E122" s="35"/>
      <c r="F122" s="36"/>
      <c r="G122" s="36"/>
      <c r="H122" s="38">
        <v>307</v>
      </c>
      <c r="I122" s="39"/>
      <c r="J122" s="38"/>
      <c r="K122" s="38">
        <f t="shared" si="17"/>
        <v>0</v>
      </c>
      <c r="L122" s="39"/>
      <c r="M122" s="38"/>
      <c r="N122" s="38">
        <f t="shared" si="18"/>
        <v>0</v>
      </c>
      <c r="O122" s="39"/>
      <c r="P122" s="38"/>
      <c r="Q122" s="38"/>
      <c r="R122" s="39"/>
      <c r="S122" s="38"/>
      <c r="T122" s="38"/>
      <c r="U122" s="39"/>
      <c r="V122" s="38"/>
      <c r="W122" s="38">
        <f t="shared" si="19"/>
        <v>0</v>
      </c>
      <c r="X122" s="39"/>
      <c r="Y122" s="38"/>
      <c r="Z122" s="38"/>
      <c r="AA122" s="39"/>
      <c r="AB122" s="38"/>
      <c r="AC122" s="38">
        <f t="shared" si="20"/>
        <v>0</v>
      </c>
      <c r="AD122" s="39"/>
      <c r="AE122" s="38">
        <v>5</v>
      </c>
      <c r="AF122" s="38">
        <f t="shared" si="21"/>
        <v>5</v>
      </c>
      <c r="AG122" s="39"/>
      <c r="AH122" s="38">
        <v>24</v>
      </c>
      <c r="AI122" s="38">
        <f t="shared" si="22"/>
        <v>29</v>
      </c>
      <c r="AJ122" s="39"/>
      <c r="AK122" s="38"/>
      <c r="AL122" s="38">
        <f t="shared" si="23"/>
        <v>29</v>
      </c>
      <c r="AM122" s="39"/>
      <c r="AN122" s="38">
        <v>30</v>
      </c>
      <c r="AO122" s="38">
        <f t="shared" si="24"/>
        <v>59</v>
      </c>
      <c r="AP122" s="39"/>
      <c r="AQ122" s="38"/>
      <c r="AR122" s="38">
        <f t="shared" si="25"/>
        <v>59</v>
      </c>
      <c r="AS122" s="39"/>
      <c r="AT122" s="38"/>
      <c r="AU122" s="38">
        <f t="shared" si="26"/>
        <v>59</v>
      </c>
      <c r="AV122" s="39"/>
      <c r="AW122" s="38"/>
      <c r="AX122" s="38">
        <f t="shared" si="27"/>
        <v>59</v>
      </c>
      <c r="AY122" s="39"/>
      <c r="AZ122" s="38"/>
      <c r="BA122" s="38">
        <f t="shared" si="28"/>
        <v>59</v>
      </c>
      <c r="BB122" s="39"/>
      <c r="BC122" s="38"/>
      <c r="BD122" s="38">
        <f t="shared" si="29"/>
        <v>59</v>
      </c>
      <c r="BE122" s="39"/>
      <c r="BF122" s="38"/>
      <c r="BG122" s="38">
        <f t="shared" si="30"/>
        <v>59</v>
      </c>
      <c r="BH122" s="39"/>
      <c r="BI122" s="38"/>
      <c r="BJ122" s="38">
        <v>59</v>
      </c>
      <c r="BK122" s="39"/>
      <c r="BL122" s="38"/>
      <c r="BM122" s="38">
        <v>59</v>
      </c>
      <c r="BN122" s="39"/>
      <c r="BO122" s="38"/>
      <c r="BP122" s="38">
        <v>59</v>
      </c>
      <c r="BQ122" s="39"/>
      <c r="BR122" s="38"/>
      <c r="BS122" s="38">
        <v>59</v>
      </c>
      <c r="BT122" s="39"/>
      <c r="BU122" s="38">
        <v>250</v>
      </c>
      <c r="BV122" s="38">
        <f t="shared" si="31"/>
        <v>309</v>
      </c>
      <c r="BW122" s="39"/>
      <c r="BX122" s="38">
        <f t="shared" si="32"/>
        <v>309</v>
      </c>
      <c r="BY122" s="39"/>
      <c r="BZ122" s="38">
        <f t="shared" si="33"/>
        <v>-2</v>
      </c>
    </row>
    <row r="123" spans="1:78" s="30" customFormat="1" ht="12.75" hidden="1" customHeight="1">
      <c r="A123" s="40" t="s">
        <v>79</v>
      </c>
      <c r="B123" s="28"/>
      <c r="C123" s="28"/>
      <c r="D123" s="29"/>
      <c r="E123" s="35"/>
      <c r="F123" s="36"/>
      <c r="G123" s="36"/>
      <c r="H123" s="38">
        <v>2320</v>
      </c>
      <c r="I123" s="39"/>
      <c r="J123" s="38"/>
      <c r="K123" s="38">
        <f t="shared" si="17"/>
        <v>0</v>
      </c>
      <c r="L123" s="39"/>
      <c r="M123" s="38"/>
      <c r="N123" s="38">
        <f t="shared" si="18"/>
        <v>0</v>
      </c>
      <c r="O123" s="39"/>
      <c r="P123" s="38"/>
      <c r="Q123" s="38"/>
      <c r="R123" s="39"/>
      <c r="S123" s="38"/>
      <c r="T123" s="38"/>
      <c r="U123" s="39"/>
      <c r="V123" s="38"/>
      <c r="W123" s="38">
        <f t="shared" si="19"/>
        <v>0</v>
      </c>
      <c r="X123" s="39"/>
      <c r="Y123" s="38"/>
      <c r="Z123" s="38"/>
      <c r="AA123" s="39"/>
      <c r="AB123" s="38"/>
      <c r="AC123" s="38">
        <f t="shared" si="20"/>
        <v>0</v>
      </c>
      <c r="AD123" s="39"/>
      <c r="AE123" s="38">
        <v>33</v>
      </c>
      <c r="AF123" s="38">
        <f t="shared" si="21"/>
        <v>33</v>
      </c>
      <c r="AG123" s="39"/>
      <c r="AH123" s="38">
        <v>110</v>
      </c>
      <c r="AI123" s="38">
        <f t="shared" si="22"/>
        <v>143</v>
      </c>
      <c r="AJ123" s="39"/>
      <c r="AK123" s="38"/>
      <c r="AL123" s="38">
        <f t="shared" si="23"/>
        <v>143</v>
      </c>
      <c r="AM123" s="39"/>
      <c r="AN123" s="38">
        <v>223</v>
      </c>
      <c r="AO123" s="38">
        <f t="shared" si="24"/>
        <v>366</v>
      </c>
      <c r="AP123" s="39"/>
      <c r="AQ123" s="38"/>
      <c r="AR123" s="38">
        <f t="shared" si="25"/>
        <v>366</v>
      </c>
      <c r="AS123" s="39"/>
      <c r="AT123" s="38"/>
      <c r="AU123" s="38">
        <f t="shared" si="26"/>
        <v>366</v>
      </c>
      <c r="AV123" s="39"/>
      <c r="AW123" s="38"/>
      <c r="AX123" s="38">
        <f t="shared" si="27"/>
        <v>366</v>
      </c>
      <c r="AY123" s="39"/>
      <c r="AZ123" s="38"/>
      <c r="BA123" s="38">
        <f t="shared" si="28"/>
        <v>366</v>
      </c>
      <c r="BB123" s="39"/>
      <c r="BC123" s="38"/>
      <c r="BD123" s="38">
        <f t="shared" si="29"/>
        <v>366</v>
      </c>
      <c r="BE123" s="39"/>
      <c r="BF123" s="38"/>
      <c r="BG123" s="38">
        <f t="shared" si="30"/>
        <v>366</v>
      </c>
      <c r="BH123" s="39"/>
      <c r="BI123" s="38"/>
      <c r="BJ123" s="38">
        <v>366</v>
      </c>
      <c r="BK123" s="39"/>
      <c r="BL123" s="38"/>
      <c r="BM123" s="38">
        <v>366</v>
      </c>
      <c r="BN123" s="39"/>
      <c r="BO123" s="38"/>
      <c r="BP123" s="38">
        <v>366</v>
      </c>
      <c r="BQ123" s="39"/>
      <c r="BR123" s="38"/>
      <c r="BS123" s="38">
        <v>366</v>
      </c>
      <c r="BT123" s="39"/>
      <c r="BU123" s="38">
        <v>1959</v>
      </c>
      <c r="BV123" s="38">
        <f t="shared" si="31"/>
        <v>2325</v>
      </c>
      <c r="BW123" s="39"/>
      <c r="BX123" s="38">
        <f t="shared" si="32"/>
        <v>2325</v>
      </c>
      <c r="BY123" s="39"/>
      <c r="BZ123" s="38">
        <f t="shared" si="33"/>
        <v>-5</v>
      </c>
    </row>
    <row r="124" spans="1:78" s="30" customFormat="1" ht="12.75" hidden="1" customHeight="1">
      <c r="A124" s="40" t="s">
        <v>80</v>
      </c>
      <c r="B124" s="28"/>
      <c r="C124" s="28"/>
      <c r="D124" s="29"/>
      <c r="E124" s="35"/>
      <c r="F124" s="36"/>
      <c r="G124" s="36"/>
      <c r="H124" s="42">
        <v>2320</v>
      </c>
      <c r="I124" s="39"/>
      <c r="J124" s="42"/>
      <c r="K124" s="42">
        <f t="shared" si="17"/>
        <v>0</v>
      </c>
      <c r="L124" s="39"/>
      <c r="M124" s="42"/>
      <c r="N124" s="42">
        <f t="shared" si="18"/>
        <v>0</v>
      </c>
      <c r="O124" s="39"/>
      <c r="P124" s="42"/>
      <c r="Q124" s="42"/>
      <c r="R124" s="39"/>
      <c r="S124" s="42"/>
      <c r="T124" s="42"/>
      <c r="U124" s="39"/>
      <c r="V124" s="42"/>
      <c r="W124" s="42">
        <f t="shared" si="19"/>
        <v>0</v>
      </c>
      <c r="X124" s="39"/>
      <c r="Y124" s="42"/>
      <c r="Z124" s="42"/>
      <c r="AA124" s="39"/>
      <c r="AB124" s="42"/>
      <c r="AC124" s="42">
        <f t="shared" si="20"/>
        <v>0</v>
      </c>
      <c r="AD124" s="39"/>
      <c r="AE124" s="42">
        <v>33</v>
      </c>
      <c r="AF124" s="42">
        <f t="shared" si="21"/>
        <v>33</v>
      </c>
      <c r="AG124" s="39"/>
      <c r="AH124" s="42">
        <v>110</v>
      </c>
      <c r="AI124" s="42">
        <f t="shared" si="22"/>
        <v>143</v>
      </c>
      <c r="AJ124" s="39"/>
      <c r="AK124" s="42"/>
      <c r="AL124" s="42">
        <f t="shared" si="23"/>
        <v>143</v>
      </c>
      <c r="AM124" s="39"/>
      <c r="AN124" s="42">
        <v>223</v>
      </c>
      <c r="AO124" s="42">
        <f t="shared" si="24"/>
        <v>366</v>
      </c>
      <c r="AP124" s="39"/>
      <c r="AQ124" s="42"/>
      <c r="AR124" s="42">
        <f t="shared" si="25"/>
        <v>366</v>
      </c>
      <c r="AS124" s="39"/>
      <c r="AT124" s="42"/>
      <c r="AU124" s="42">
        <f t="shared" si="26"/>
        <v>366</v>
      </c>
      <c r="AV124" s="39"/>
      <c r="AW124" s="42"/>
      <c r="AX124" s="42">
        <f t="shared" si="27"/>
        <v>366</v>
      </c>
      <c r="AY124" s="39"/>
      <c r="AZ124" s="42"/>
      <c r="BA124" s="42">
        <f t="shared" si="28"/>
        <v>366</v>
      </c>
      <c r="BB124" s="39"/>
      <c r="BC124" s="42"/>
      <c r="BD124" s="42">
        <f t="shared" si="29"/>
        <v>366</v>
      </c>
      <c r="BE124" s="39"/>
      <c r="BF124" s="42"/>
      <c r="BG124" s="42">
        <f t="shared" si="30"/>
        <v>366</v>
      </c>
      <c r="BH124" s="39"/>
      <c r="BI124" s="42"/>
      <c r="BJ124" s="42">
        <v>366</v>
      </c>
      <c r="BK124" s="39"/>
      <c r="BL124" s="42"/>
      <c r="BM124" s="42">
        <v>366</v>
      </c>
      <c r="BN124" s="39"/>
      <c r="BO124" s="42"/>
      <c r="BP124" s="42">
        <v>366</v>
      </c>
      <c r="BQ124" s="39"/>
      <c r="BR124" s="42"/>
      <c r="BS124" s="42">
        <v>366</v>
      </c>
      <c r="BT124" s="39"/>
      <c r="BU124" s="42">
        <v>1959</v>
      </c>
      <c r="BV124" s="42">
        <f t="shared" si="31"/>
        <v>2325</v>
      </c>
      <c r="BW124" s="39"/>
      <c r="BX124" s="42">
        <f t="shared" si="32"/>
        <v>2325</v>
      </c>
      <c r="BY124" s="39"/>
      <c r="BZ124" s="42">
        <f t="shared" si="33"/>
        <v>-5</v>
      </c>
    </row>
    <row r="125" spans="1:78" s="30" customFormat="1">
      <c r="A125" s="40" t="s">
        <v>172</v>
      </c>
      <c r="B125" s="28"/>
      <c r="C125" s="28"/>
      <c r="D125" s="29"/>
      <c r="E125" s="35"/>
      <c r="F125" s="36"/>
      <c r="G125" s="36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  <c r="BR125" s="39"/>
      <c r="BS125" s="39"/>
      <c r="BT125" s="39"/>
      <c r="BU125" s="39"/>
      <c r="BV125" s="39"/>
      <c r="BW125" s="39"/>
      <c r="BX125" s="39"/>
      <c r="BY125" s="39"/>
      <c r="BZ125" s="39"/>
    </row>
    <row r="126" spans="1:78" s="30" customFormat="1">
      <c r="A126" s="40" t="s">
        <v>73</v>
      </c>
      <c r="B126" s="28"/>
      <c r="C126" s="28"/>
      <c r="D126" s="29"/>
      <c r="E126" s="35"/>
      <c r="F126" s="36"/>
      <c r="G126" s="36"/>
      <c r="H126" s="38">
        <v>3699757</v>
      </c>
      <c r="I126" s="39"/>
      <c r="J126" s="38">
        <v>7665</v>
      </c>
      <c r="K126" s="38">
        <f t="shared" si="17"/>
        <v>7665</v>
      </c>
      <c r="L126" s="39"/>
      <c r="M126" s="38"/>
      <c r="N126" s="38">
        <f t="shared" si="18"/>
        <v>7665</v>
      </c>
      <c r="O126" s="39"/>
      <c r="P126" s="38"/>
      <c r="Q126" s="38">
        <v>7661</v>
      </c>
      <c r="R126" s="39"/>
      <c r="S126" s="38"/>
      <c r="T126" s="38">
        <v>7661</v>
      </c>
      <c r="U126" s="39"/>
      <c r="V126" s="38">
        <v>101675</v>
      </c>
      <c r="W126" s="38">
        <f t="shared" si="19"/>
        <v>109340</v>
      </c>
      <c r="X126" s="39"/>
      <c r="Y126" s="38"/>
      <c r="Z126" s="38">
        <v>109328</v>
      </c>
      <c r="AA126" s="39"/>
      <c r="AB126" s="38">
        <v>26781</v>
      </c>
      <c r="AC126" s="38">
        <f t="shared" si="20"/>
        <v>136121</v>
      </c>
      <c r="AD126" s="39"/>
      <c r="AE126" s="38">
        <v>22753</v>
      </c>
      <c r="AF126" s="38">
        <f t="shared" si="21"/>
        <v>158874</v>
      </c>
      <c r="AG126" s="39"/>
      <c r="AH126" s="38">
        <f>55+89695</f>
        <v>89750</v>
      </c>
      <c r="AI126" s="38">
        <f t="shared" si="22"/>
        <v>248624</v>
      </c>
      <c r="AJ126" s="39"/>
      <c r="AK126" s="38">
        <v>57467</v>
      </c>
      <c r="AL126" s="38">
        <f t="shared" si="23"/>
        <v>306091</v>
      </c>
      <c r="AM126" s="39"/>
      <c r="AN126" s="38">
        <f>154+57857</f>
        <v>58011</v>
      </c>
      <c r="AO126" s="38">
        <f t="shared" si="24"/>
        <v>364102</v>
      </c>
      <c r="AP126" s="39"/>
      <c r="AQ126" s="38">
        <v>82069</v>
      </c>
      <c r="AR126" s="38">
        <f t="shared" si="25"/>
        <v>446171</v>
      </c>
      <c r="AS126" s="39"/>
      <c r="AT126" s="38">
        <v>83118</v>
      </c>
      <c r="AU126" s="38">
        <f t="shared" si="26"/>
        <v>529289</v>
      </c>
      <c r="AV126" s="39"/>
      <c r="AW126" s="38">
        <v>89213</v>
      </c>
      <c r="AX126" s="38">
        <f t="shared" si="27"/>
        <v>618502</v>
      </c>
      <c r="AY126" s="39"/>
      <c r="AZ126" s="38">
        <v>67182</v>
      </c>
      <c r="BA126" s="38">
        <f t="shared" si="28"/>
        <v>685684</v>
      </c>
      <c r="BB126" s="39"/>
      <c r="BC126" s="38">
        <v>194404</v>
      </c>
      <c r="BD126" s="38">
        <f t="shared" si="29"/>
        <v>880088</v>
      </c>
      <c r="BE126" s="39"/>
      <c r="BF126" s="38">
        <v>106572</v>
      </c>
      <c r="BG126" s="38">
        <f t="shared" si="30"/>
        <v>986660</v>
      </c>
      <c r="BH126" s="39"/>
      <c r="BI126" s="38"/>
      <c r="BJ126" s="38">
        <v>2654522</v>
      </c>
      <c r="BK126" s="39"/>
      <c r="BL126" s="38"/>
      <c r="BM126" s="38">
        <v>2654522</v>
      </c>
      <c r="BN126" s="39"/>
      <c r="BO126" s="38"/>
      <c r="BP126" s="38">
        <v>2654522</v>
      </c>
      <c r="BQ126" s="39"/>
      <c r="BR126" s="38"/>
      <c r="BS126" s="38">
        <v>2654522</v>
      </c>
      <c r="BT126" s="39"/>
      <c r="BU126" s="38">
        <v>1005373</v>
      </c>
      <c r="BV126" s="38">
        <f t="shared" si="31"/>
        <v>1992033</v>
      </c>
      <c r="BW126" s="39"/>
      <c r="BX126" s="38">
        <f t="shared" si="32"/>
        <v>1992033</v>
      </c>
      <c r="BY126" s="39"/>
      <c r="BZ126" s="38">
        <f t="shared" si="33"/>
        <v>1707724</v>
      </c>
    </row>
    <row r="127" spans="1:78" s="30" customFormat="1">
      <c r="A127" s="40" t="s">
        <v>77</v>
      </c>
      <c r="B127" s="28"/>
      <c r="C127" s="28"/>
      <c r="D127" s="29"/>
      <c r="E127" s="35"/>
      <c r="F127" s="36"/>
      <c r="G127" s="36"/>
      <c r="H127" s="38">
        <v>236230</v>
      </c>
      <c r="I127" s="39"/>
      <c r="J127" s="38">
        <v>740</v>
      </c>
      <c r="K127" s="38">
        <f t="shared" si="17"/>
        <v>740</v>
      </c>
      <c r="L127" s="39"/>
      <c r="M127" s="38"/>
      <c r="N127" s="38">
        <f t="shared" si="18"/>
        <v>740</v>
      </c>
      <c r="O127" s="39"/>
      <c r="P127" s="38"/>
      <c r="Q127" s="38">
        <v>740</v>
      </c>
      <c r="R127" s="39"/>
      <c r="S127" s="38"/>
      <c r="T127" s="38">
        <v>740</v>
      </c>
      <c r="U127" s="39"/>
      <c r="V127" s="38">
        <v>9435</v>
      </c>
      <c r="W127" s="38">
        <f t="shared" si="19"/>
        <v>10175</v>
      </c>
      <c r="X127" s="39"/>
      <c r="Y127" s="38"/>
      <c r="Z127" s="38">
        <v>10175</v>
      </c>
      <c r="AA127" s="39"/>
      <c r="AB127" s="38">
        <v>2264</v>
      </c>
      <c r="AC127" s="38">
        <f t="shared" si="20"/>
        <v>12439</v>
      </c>
      <c r="AD127" s="39"/>
      <c r="AE127" s="38">
        <v>2188</v>
      </c>
      <c r="AF127" s="38">
        <f t="shared" si="21"/>
        <v>14627</v>
      </c>
      <c r="AG127" s="39"/>
      <c r="AH127" s="38">
        <f>31+8620</f>
        <v>8651</v>
      </c>
      <c r="AI127" s="38">
        <f t="shared" si="22"/>
        <v>23278</v>
      </c>
      <c r="AJ127" s="39"/>
      <c r="AK127" s="38">
        <v>5613</v>
      </c>
      <c r="AL127" s="38">
        <f t="shared" si="23"/>
        <v>28891</v>
      </c>
      <c r="AM127" s="39"/>
      <c r="AN127" s="38">
        <f>39+5823</f>
        <v>5862</v>
      </c>
      <c r="AO127" s="38">
        <f t="shared" si="24"/>
        <v>34753</v>
      </c>
      <c r="AP127" s="39"/>
      <c r="AQ127" s="38">
        <v>7519</v>
      </c>
      <c r="AR127" s="38">
        <f t="shared" si="25"/>
        <v>42272</v>
      </c>
      <c r="AS127" s="39"/>
      <c r="AT127" s="38">
        <v>7889</v>
      </c>
      <c r="AU127" s="38">
        <f t="shared" si="26"/>
        <v>50161</v>
      </c>
      <c r="AV127" s="39"/>
      <c r="AW127" s="38">
        <v>8196</v>
      </c>
      <c r="AX127" s="38">
        <f t="shared" si="27"/>
        <v>58357</v>
      </c>
      <c r="AY127" s="39"/>
      <c r="AZ127" s="38">
        <v>5685</v>
      </c>
      <c r="BA127" s="38">
        <f t="shared" si="28"/>
        <v>64042</v>
      </c>
      <c r="BB127" s="39"/>
      <c r="BC127" s="38">
        <v>11691</v>
      </c>
      <c r="BD127" s="38">
        <f t="shared" si="29"/>
        <v>75733</v>
      </c>
      <c r="BE127" s="39"/>
      <c r="BF127" s="38">
        <v>11532</v>
      </c>
      <c r="BG127" s="38">
        <f t="shared" si="30"/>
        <v>87265</v>
      </c>
      <c r="BH127" s="39"/>
      <c r="BI127" s="38"/>
      <c r="BJ127" s="38">
        <v>163339</v>
      </c>
      <c r="BK127" s="39"/>
      <c r="BL127" s="38"/>
      <c r="BM127" s="38">
        <v>163339</v>
      </c>
      <c r="BN127" s="39"/>
      <c r="BO127" s="38"/>
      <c r="BP127" s="38">
        <v>163339</v>
      </c>
      <c r="BQ127" s="39"/>
      <c r="BR127" s="38"/>
      <c r="BS127" s="38">
        <v>163339</v>
      </c>
      <c r="BT127" s="39"/>
      <c r="BU127" s="38">
        <v>60903</v>
      </c>
      <c r="BV127" s="38">
        <f t="shared" si="31"/>
        <v>148168</v>
      </c>
      <c r="BW127" s="39"/>
      <c r="BX127" s="38">
        <f t="shared" si="32"/>
        <v>148168</v>
      </c>
      <c r="BY127" s="39"/>
      <c r="BZ127" s="38">
        <f t="shared" si="33"/>
        <v>88062</v>
      </c>
    </row>
    <row r="128" spans="1:78" s="30" customFormat="1">
      <c r="A128" s="40" t="s">
        <v>78</v>
      </c>
      <c r="B128" s="28"/>
      <c r="C128" s="28"/>
      <c r="D128" s="29"/>
      <c r="E128" s="35"/>
      <c r="F128" s="36"/>
      <c r="G128" s="36"/>
      <c r="H128" s="38">
        <v>148733</v>
      </c>
      <c r="I128" s="39"/>
      <c r="J128" s="38">
        <v>453</v>
      </c>
      <c r="K128" s="38">
        <f t="shared" si="17"/>
        <v>453</v>
      </c>
      <c r="L128" s="39"/>
      <c r="M128" s="38"/>
      <c r="N128" s="38">
        <f t="shared" si="18"/>
        <v>453</v>
      </c>
      <c r="O128" s="39"/>
      <c r="P128" s="38"/>
      <c r="Q128" s="38">
        <v>453</v>
      </c>
      <c r="R128" s="39"/>
      <c r="S128" s="38"/>
      <c r="T128" s="38">
        <v>453</v>
      </c>
      <c r="U128" s="39"/>
      <c r="V128" s="38">
        <v>5841</v>
      </c>
      <c r="W128" s="38">
        <f t="shared" si="19"/>
        <v>6294</v>
      </c>
      <c r="X128" s="39"/>
      <c r="Y128" s="38"/>
      <c r="Z128" s="38">
        <v>6294</v>
      </c>
      <c r="AA128" s="39"/>
      <c r="AB128" s="38">
        <v>1691</v>
      </c>
      <c r="AC128" s="38">
        <f t="shared" si="20"/>
        <v>7985</v>
      </c>
      <c r="AD128" s="39"/>
      <c r="AE128" s="38">
        <v>7937</v>
      </c>
      <c r="AF128" s="38">
        <f t="shared" si="21"/>
        <v>15922</v>
      </c>
      <c r="AG128" s="39"/>
      <c r="AH128" s="38">
        <f>24+5324</f>
        <v>5348</v>
      </c>
      <c r="AI128" s="38">
        <f t="shared" si="22"/>
        <v>21270</v>
      </c>
      <c r="AJ128" s="39"/>
      <c r="AK128" s="38">
        <v>3476</v>
      </c>
      <c r="AL128" s="38">
        <f t="shared" si="23"/>
        <v>24746</v>
      </c>
      <c r="AM128" s="39"/>
      <c r="AN128" s="38">
        <f>30+7037</f>
        <v>7067</v>
      </c>
      <c r="AO128" s="38">
        <f t="shared" si="24"/>
        <v>31813</v>
      </c>
      <c r="AP128" s="39"/>
      <c r="AQ128" s="38">
        <v>7937</v>
      </c>
      <c r="AR128" s="38">
        <f t="shared" si="25"/>
        <v>39750</v>
      </c>
      <c r="AS128" s="39"/>
      <c r="AT128" s="38">
        <v>7937</v>
      </c>
      <c r="AU128" s="38">
        <f t="shared" si="26"/>
        <v>47687</v>
      </c>
      <c r="AV128" s="39"/>
      <c r="AW128" s="38">
        <v>5074</v>
      </c>
      <c r="AX128" s="38">
        <f t="shared" si="27"/>
        <v>52761</v>
      </c>
      <c r="AY128" s="39"/>
      <c r="AZ128" s="38">
        <v>3498</v>
      </c>
      <c r="BA128" s="38">
        <f t="shared" si="28"/>
        <v>56259</v>
      </c>
      <c r="BB128" s="39"/>
      <c r="BC128" s="38">
        <v>7239</v>
      </c>
      <c r="BD128" s="38">
        <f t="shared" si="29"/>
        <v>63498</v>
      </c>
      <c r="BE128" s="39"/>
      <c r="BF128" s="38">
        <v>7086</v>
      </c>
      <c r="BG128" s="38">
        <f t="shared" si="30"/>
        <v>70584</v>
      </c>
      <c r="BH128" s="39"/>
      <c r="BI128" s="38"/>
      <c r="BJ128" s="38">
        <v>101027</v>
      </c>
      <c r="BK128" s="39"/>
      <c r="BL128" s="38"/>
      <c r="BM128" s="38">
        <v>101027</v>
      </c>
      <c r="BN128" s="39"/>
      <c r="BO128" s="38"/>
      <c r="BP128" s="38">
        <v>101027</v>
      </c>
      <c r="BQ128" s="39"/>
      <c r="BR128" s="38"/>
      <c r="BS128" s="38">
        <v>101027</v>
      </c>
      <c r="BT128" s="39"/>
      <c r="BU128" s="38">
        <v>38573</v>
      </c>
      <c r="BV128" s="38">
        <f t="shared" si="31"/>
        <v>109157</v>
      </c>
      <c r="BW128" s="39"/>
      <c r="BX128" s="38">
        <f t="shared" si="32"/>
        <v>109157</v>
      </c>
      <c r="BY128" s="39"/>
      <c r="BZ128" s="38">
        <f t="shared" si="33"/>
        <v>39576</v>
      </c>
    </row>
    <row r="129" spans="1:78" s="30" customFormat="1">
      <c r="A129" s="40" t="s">
        <v>79</v>
      </c>
      <c r="B129" s="28"/>
      <c r="C129" s="28"/>
      <c r="D129" s="29"/>
      <c r="E129" s="35"/>
      <c r="F129" s="36"/>
      <c r="G129" s="36"/>
      <c r="H129" s="38">
        <v>4084720</v>
      </c>
      <c r="I129" s="39"/>
      <c r="J129" s="38">
        <v>8858</v>
      </c>
      <c r="K129" s="38">
        <f t="shared" si="17"/>
        <v>8858</v>
      </c>
      <c r="L129" s="39"/>
      <c r="M129" s="38"/>
      <c r="N129" s="38">
        <f t="shared" si="18"/>
        <v>8858</v>
      </c>
      <c r="O129" s="39"/>
      <c r="P129" s="38"/>
      <c r="Q129" s="38">
        <v>8854</v>
      </c>
      <c r="R129" s="39"/>
      <c r="S129" s="38"/>
      <c r="T129" s="38">
        <v>8854</v>
      </c>
      <c r="U129" s="39"/>
      <c r="V129" s="38">
        <v>116943</v>
      </c>
      <c r="W129" s="38">
        <f t="shared" si="19"/>
        <v>125801</v>
      </c>
      <c r="X129" s="39"/>
      <c r="Y129" s="38"/>
      <c r="Z129" s="38">
        <v>125797</v>
      </c>
      <c r="AA129" s="39"/>
      <c r="AB129" s="38">
        <v>30736</v>
      </c>
      <c r="AC129" s="38">
        <f t="shared" si="20"/>
        <v>156537</v>
      </c>
      <c r="AD129" s="39"/>
      <c r="AE129" s="38">
        <v>32878</v>
      </c>
      <c r="AF129" s="38">
        <f t="shared" si="21"/>
        <v>189415</v>
      </c>
      <c r="AG129" s="39"/>
      <c r="AH129" s="38">
        <f>110+103639</f>
        <v>103749</v>
      </c>
      <c r="AI129" s="38">
        <f t="shared" si="22"/>
        <v>293164</v>
      </c>
      <c r="AJ129" s="39"/>
      <c r="AK129" s="38">
        <v>66556</v>
      </c>
      <c r="AL129" s="38">
        <f t="shared" si="23"/>
        <v>359720</v>
      </c>
      <c r="AM129" s="39"/>
      <c r="AN129" s="38">
        <f>223+71617</f>
        <v>71840</v>
      </c>
      <c r="AO129" s="38">
        <f t="shared" si="24"/>
        <v>431560</v>
      </c>
      <c r="AP129" s="39"/>
      <c r="AQ129" s="38">
        <v>97525</v>
      </c>
      <c r="AR129" s="38">
        <f t="shared" si="25"/>
        <v>529085</v>
      </c>
      <c r="AS129" s="39"/>
      <c r="AT129" s="38">
        <v>98944</v>
      </c>
      <c r="AU129" s="38">
        <f t="shared" si="26"/>
        <v>628029</v>
      </c>
      <c r="AV129" s="39"/>
      <c r="AW129" s="38">
        <v>102483</v>
      </c>
      <c r="AX129" s="38">
        <f t="shared" si="27"/>
        <v>730512</v>
      </c>
      <c r="AY129" s="39"/>
      <c r="AZ129" s="38">
        <v>76365</v>
      </c>
      <c r="BA129" s="38">
        <f t="shared" si="28"/>
        <v>806877</v>
      </c>
      <c r="BB129" s="39"/>
      <c r="BC129" s="38">
        <v>213334</v>
      </c>
      <c r="BD129" s="38">
        <f t="shared" si="29"/>
        <v>1020211</v>
      </c>
      <c r="BE129" s="39"/>
      <c r="BF129" s="38">
        <v>125190</v>
      </c>
      <c r="BG129" s="38">
        <f t="shared" si="30"/>
        <v>1145401</v>
      </c>
      <c r="BH129" s="39"/>
      <c r="BI129" s="38"/>
      <c r="BJ129" s="38">
        <v>2918888</v>
      </c>
      <c r="BK129" s="39"/>
      <c r="BL129" s="38"/>
      <c r="BM129" s="38">
        <v>2918888</v>
      </c>
      <c r="BN129" s="39"/>
      <c r="BO129" s="38"/>
      <c r="BP129" s="38">
        <v>2918888</v>
      </c>
      <c r="BQ129" s="39"/>
      <c r="BR129" s="38"/>
      <c r="BS129" s="38">
        <v>2918888</v>
      </c>
      <c r="BT129" s="39"/>
      <c r="BU129" s="38">
        <v>1104849</v>
      </c>
      <c r="BV129" s="38">
        <f t="shared" si="31"/>
        <v>2250250</v>
      </c>
      <c r="BW129" s="39"/>
      <c r="BX129" s="38">
        <f t="shared" si="32"/>
        <v>2250250</v>
      </c>
      <c r="BY129" s="39"/>
      <c r="BZ129" s="38">
        <f t="shared" si="33"/>
        <v>1834470</v>
      </c>
    </row>
    <row r="130" spans="1:78" s="30" customFormat="1">
      <c r="A130" s="40" t="s">
        <v>80</v>
      </c>
      <c r="B130" s="28"/>
      <c r="C130" s="28"/>
      <c r="D130" s="29"/>
      <c r="E130" s="35"/>
      <c r="F130" s="36"/>
      <c r="G130" s="36"/>
      <c r="H130" s="42">
        <v>4084720</v>
      </c>
      <c r="I130" s="39"/>
      <c r="J130" s="42">
        <f>J129</f>
        <v>8858</v>
      </c>
      <c r="K130" s="42">
        <f t="shared" si="17"/>
        <v>8858</v>
      </c>
      <c r="L130" s="39"/>
      <c r="M130" s="42"/>
      <c r="N130" s="42">
        <f t="shared" si="18"/>
        <v>8858</v>
      </c>
      <c r="O130" s="39"/>
      <c r="P130" s="42"/>
      <c r="Q130" s="42">
        <v>8854</v>
      </c>
      <c r="R130" s="39"/>
      <c r="S130" s="42"/>
      <c r="T130" s="42">
        <v>8854</v>
      </c>
      <c r="U130" s="39"/>
      <c r="V130" s="42">
        <f>V129</f>
        <v>116943</v>
      </c>
      <c r="W130" s="42">
        <f t="shared" si="19"/>
        <v>125801</v>
      </c>
      <c r="X130" s="39"/>
      <c r="Y130" s="42"/>
      <c r="Z130" s="42">
        <v>125797</v>
      </c>
      <c r="AA130" s="39"/>
      <c r="AB130" s="42">
        <f>AB129</f>
        <v>30736</v>
      </c>
      <c r="AC130" s="42">
        <f t="shared" si="20"/>
        <v>156537</v>
      </c>
      <c r="AD130" s="39"/>
      <c r="AE130" s="42">
        <f>AE129</f>
        <v>32878</v>
      </c>
      <c r="AF130" s="42">
        <f t="shared" si="21"/>
        <v>189415</v>
      </c>
      <c r="AG130" s="39"/>
      <c r="AH130" s="42">
        <f>AH129</f>
        <v>103749</v>
      </c>
      <c r="AI130" s="42">
        <f t="shared" si="22"/>
        <v>293164</v>
      </c>
      <c r="AJ130" s="39"/>
      <c r="AK130" s="42">
        <f>AK129</f>
        <v>66556</v>
      </c>
      <c r="AL130" s="42">
        <f t="shared" si="23"/>
        <v>359720</v>
      </c>
      <c r="AM130" s="39"/>
      <c r="AN130" s="42">
        <f>AN129</f>
        <v>71840</v>
      </c>
      <c r="AO130" s="42">
        <f t="shared" si="24"/>
        <v>431560</v>
      </c>
      <c r="AP130" s="39"/>
      <c r="AQ130" s="42">
        <f>AQ129</f>
        <v>97525</v>
      </c>
      <c r="AR130" s="42">
        <f t="shared" si="25"/>
        <v>529085</v>
      </c>
      <c r="AS130" s="39"/>
      <c r="AT130" s="42">
        <f>AT129</f>
        <v>98944</v>
      </c>
      <c r="AU130" s="42">
        <f t="shared" si="26"/>
        <v>628029</v>
      </c>
      <c r="AV130" s="39"/>
      <c r="AW130" s="42">
        <f>AW129</f>
        <v>102483</v>
      </c>
      <c r="AX130" s="42">
        <f t="shared" si="27"/>
        <v>730512</v>
      </c>
      <c r="AY130" s="39"/>
      <c r="AZ130" s="42">
        <f>AZ129</f>
        <v>76365</v>
      </c>
      <c r="BA130" s="42">
        <f t="shared" si="28"/>
        <v>806877</v>
      </c>
      <c r="BB130" s="39"/>
      <c r="BC130" s="42">
        <v>213334</v>
      </c>
      <c r="BD130" s="42">
        <f t="shared" si="29"/>
        <v>1020211</v>
      </c>
      <c r="BE130" s="39"/>
      <c r="BF130" s="42">
        <v>125190</v>
      </c>
      <c r="BG130" s="42">
        <f t="shared" si="30"/>
        <v>1145401</v>
      </c>
      <c r="BH130" s="39"/>
      <c r="BI130" s="42"/>
      <c r="BJ130" s="42">
        <v>2918888</v>
      </c>
      <c r="BK130" s="39"/>
      <c r="BL130" s="42"/>
      <c r="BM130" s="42">
        <v>2918888</v>
      </c>
      <c r="BN130" s="39"/>
      <c r="BO130" s="42"/>
      <c r="BP130" s="42">
        <v>2918888</v>
      </c>
      <c r="BQ130" s="39"/>
      <c r="BR130" s="42"/>
      <c r="BS130" s="42">
        <v>2918888</v>
      </c>
      <c r="BT130" s="39"/>
      <c r="BU130" s="42">
        <f>BU129</f>
        <v>1104849</v>
      </c>
      <c r="BV130" s="42">
        <f t="shared" si="31"/>
        <v>2250250</v>
      </c>
      <c r="BW130" s="39"/>
      <c r="BX130" s="42">
        <f t="shared" si="32"/>
        <v>2250250</v>
      </c>
      <c r="BY130" s="39"/>
      <c r="BZ130" s="42">
        <f t="shared" si="33"/>
        <v>1834470</v>
      </c>
    </row>
    <row r="131" spans="1:78" s="30" customFormat="1">
      <c r="A131" s="43"/>
      <c r="B131" s="43"/>
      <c r="C131" s="44"/>
      <c r="D131" s="45"/>
      <c r="E131" s="43"/>
      <c r="F131" s="46"/>
      <c r="G131" s="46"/>
    </row>
    <row r="132" spans="1:78" s="30" customFormat="1">
      <c r="A132" s="43"/>
      <c r="B132" s="43"/>
      <c r="C132" s="44"/>
      <c r="D132" s="45"/>
      <c r="E132" s="43"/>
      <c r="F132" s="46"/>
      <c r="G132" s="46"/>
    </row>
    <row r="133" spans="1:78" s="30" customFormat="1">
      <c r="A133" s="43"/>
      <c r="B133" s="43"/>
      <c r="C133" s="44"/>
      <c r="D133" s="45"/>
      <c r="E133" s="43"/>
      <c r="F133" s="46"/>
      <c r="G133" s="46"/>
    </row>
    <row r="134" spans="1:78" s="30" customFormat="1">
      <c r="A134" s="43"/>
      <c r="B134" s="43"/>
      <c r="C134" s="44"/>
      <c r="D134" s="45"/>
      <c r="E134" s="43"/>
      <c r="F134" s="46"/>
      <c r="G134" s="46"/>
    </row>
    <row r="135" spans="1:78" s="30" customFormat="1">
      <c r="A135" s="43"/>
      <c r="B135" s="43"/>
      <c r="C135" s="44"/>
      <c r="D135" s="45"/>
      <c r="E135" s="43"/>
      <c r="F135" s="46"/>
      <c r="G135" s="46"/>
    </row>
    <row r="136" spans="1:78" s="30" customFormat="1">
      <c r="A136" s="43"/>
      <c r="B136" s="43"/>
      <c r="C136" s="44"/>
      <c r="D136" s="45"/>
      <c r="E136" s="43"/>
      <c r="F136" s="46"/>
      <c r="G136" s="46"/>
    </row>
    <row r="137" spans="1:78" s="30" customFormat="1">
      <c r="A137" s="43"/>
      <c r="B137" s="43"/>
      <c r="C137" s="44"/>
      <c r="D137" s="45"/>
      <c r="E137" s="43"/>
      <c r="F137" s="46"/>
      <c r="G137" s="46"/>
    </row>
    <row r="138" spans="1:78" s="30" customFormat="1">
      <c r="A138" s="43"/>
      <c r="B138" s="43"/>
      <c r="C138" s="44"/>
      <c r="D138" s="45"/>
      <c r="E138" s="43"/>
      <c r="F138" s="46"/>
      <c r="G138" s="46"/>
    </row>
    <row r="139" spans="1:78" s="30" customFormat="1">
      <c r="A139" s="43"/>
      <c r="B139" s="43"/>
      <c r="C139" s="44"/>
      <c r="D139" s="45"/>
      <c r="E139" s="43"/>
      <c r="F139" s="46"/>
      <c r="G139" s="46"/>
    </row>
    <row r="140" spans="1:78" s="30" customFormat="1">
      <c r="A140" s="43"/>
      <c r="B140" s="43"/>
      <c r="C140" s="44"/>
      <c r="D140" s="45"/>
      <c r="E140" s="43"/>
      <c r="F140" s="46"/>
      <c r="G140" s="46"/>
    </row>
    <row r="141" spans="1:78" s="30" customFormat="1">
      <c r="A141" s="43"/>
      <c r="B141" s="43"/>
      <c r="C141" s="44"/>
      <c r="D141" s="45"/>
      <c r="E141" s="43"/>
      <c r="F141" s="46"/>
      <c r="G141" s="46"/>
    </row>
    <row r="142" spans="1:78" s="30" customFormat="1">
      <c r="A142" s="43"/>
      <c r="B142" s="43"/>
      <c r="C142" s="44"/>
      <c r="D142" s="45"/>
      <c r="E142" s="43"/>
      <c r="F142" s="46"/>
      <c r="G142" s="46"/>
    </row>
    <row r="143" spans="1:78" s="30" customFormat="1">
      <c r="A143" s="43"/>
      <c r="B143" s="43"/>
      <c r="C143" s="44"/>
      <c r="D143" s="45"/>
      <c r="E143" s="43"/>
      <c r="F143" s="46"/>
      <c r="G143" s="46"/>
    </row>
    <row r="144" spans="1:78" s="30" customFormat="1">
      <c r="A144" s="43"/>
      <c r="B144" s="43"/>
      <c r="C144" s="44"/>
      <c r="D144" s="45"/>
      <c r="E144" s="43"/>
      <c r="F144" s="46"/>
      <c r="G144" s="46"/>
    </row>
    <row r="145" spans="1:7" s="30" customFormat="1">
      <c r="A145" s="43"/>
      <c r="B145" s="43"/>
      <c r="C145" s="44"/>
      <c r="D145" s="45"/>
      <c r="E145" s="43"/>
      <c r="F145" s="46"/>
      <c r="G145" s="46"/>
    </row>
    <row r="146" spans="1:7" s="30" customFormat="1">
      <c r="A146" s="43"/>
      <c r="B146" s="43"/>
      <c r="C146" s="44"/>
      <c r="D146" s="45"/>
      <c r="E146" s="43"/>
      <c r="F146" s="46"/>
      <c r="G146" s="46"/>
    </row>
    <row r="147" spans="1:7" s="30" customFormat="1">
      <c r="A147" s="43"/>
      <c r="B147" s="43"/>
      <c r="C147" s="44"/>
      <c r="D147" s="45"/>
      <c r="E147" s="43"/>
      <c r="F147" s="46"/>
      <c r="G147" s="46"/>
    </row>
    <row r="148" spans="1:7" s="30" customFormat="1">
      <c r="A148" s="43"/>
      <c r="B148" s="43"/>
      <c r="C148" s="44"/>
      <c r="D148" s="45"/>
      <c r="E148" s="43"/>
      <c r="F148" s="46"/>
      <c r="G148" s="46"/>
    </row>
    <row r="149" spans="1:7" s="30" customFormat="1">
      <c r="A149" s="43"/>
      <c r="B149" s="43"/>
      <c r="C149" s="44"/>
      <c r="D149" s="45"/>
      <c r="E149" s="43"/>
      <c r="F149" s="46"/>
      <c r="G149" s="46"/>
    </row>
    <row r="150" spans="1:7" s="30" customFormat="1">
      <c r="A150" s="43"/>
      <c r="B150" s="43"/>
      <c r="C150" s="44"/>
      <c r="D150" s="45"/>
      <c r="E150" s="43"/>
      <c r="F150" s="46"/>
      <c r="G150" s="46"/>
    </row>
    <row r="151" spans="1:7" s="30" customFormat="1">
      <c r="A151" s="43"/>
      <c r="B151" s="43"/>
      <c r="C151" s="44"/>
      <c r="D151" s="45"/>
      <c r="E151" s="43"/>
      <c r="F151" s="46"/>
      <c r="G151" s="46"/>
    </row>
    <row r="152" spans="1:7" s="30" customFormat="1">
      <c r="A152" s="43"/>
      <c r="B152" s="43"/>
      <c r="C152" s="44"/>
      <c r="D152" s="45"/>
      <c r="E152" s="43"/>
      <c r="F152" s="46"/>
      <c r="G152" s="46"/>
    </row>
    <row r="153" spans="1:7" s="30" customFormat="1">
      <c r="A153" s="43"/>
      <c r="B153" s="43"/>
      <c r="C153" s="44"/>
      <c r="D153" s="45"/>
      <c r="E153" s="43"/>
      <c r="F153" s="46"/>
      <c r="G153" s="46"/>
    </row>
    <row r="154" spans="1:7" s="30" customFormat="1">
      <c r="A154" s="43"/>
      <c r="B154" s="43"/>
      <c r="C154" s="44"/>
      <c r="D154" s="45"/>
      <c r="E154" s="43"/>
      <c r="F154" s="46"/>
      <c r="G154" s="46"/>
    </row>
    <row r="155" spans="1:7" s="30" customFormat="1">
      <c r="A155" s="43"/>
      <c r="B155" s="43"/>
      <c r="C155" s="44"/>
      <c r="D155" s="45"/>
      <c r="E155" s="43"/>
      <c r="F155" s="46"/>
      <c r="G155" s="46"/>
    </row>
    <row r="156" spans="1:7" s="30" customFormat="1">
      <c r="A156" s="43"/>
      <c r="B156" s="43"/>
      <c r="C156" s="44"/>
      <c r="D156" s="45"/>
      <c r="E156" s="43"/>
      <c r="F156" s="46"/>
      <c r="G156" s="46"/>
    </row>
    <row r="157" spans="1:7" s="30" customFormat="1">
      <c r="A157" s="43"/>
      <c r="B157" s="43"/>
      <c r="C157" s="44"/>
      <c r="D157" s="45"/>
      <c r="E157" s="43"/>
      <c r="F157" s="46"/>
      <c r="G157" s="46"/>
    </row>
    <row r="158" spans="1:7" s="30" customFormat="1">
      <c r="A158" s="43"/>
      <c r="B158" s="43"/>
      <c r="C158" s="44"/>
      <c r="D158" s="45"/>
      <c r="E158" s="43"/>
      <c r="F158" s="46"/>
      <c r="G158" s="46"/>
    </row>
    <row r="159" spans="1:7" s="30" customFormat="1">
      <c r="A159" s="43"/>
      <c r="B159" s="43"/>
      <c r="C159" s="44"/>
      <c r="D159" s="45"/>
      <c r="E159" s="43"/>
      <c r="F159" s="46"/>
      <c r="G159" s="46"/>
    </row>
    <row r="160" spans="1:7" s="30" customFormat="1">
      <c r="A160" s="43"/>
      <c r="B160" s="43"/>
      <c r="C160" s="44"/>
      <c r="D160" s="45"/>
      <c r="E160" s="43"/>
      <c r="F160" s="46"/>
      <c r="G160" s="46"/>
    </row>
    <row r="161" spans="1:7" s="30" customFormat="1">
      <c r="A161" s="43"/>
      <c r="B161" s="43"/>
      <c r="C161" s="44"/>
      <c r="D161" s="45"/>
      <c r="E161" s="43"/>
      <c r="F161" s="46"/>
      <c r="G161" s="46"/>
    </row>
    <row r="162" spans="1:7" s="30" customFormat="1">
      <c r="A162" s="43"/>
      <c r="B162" s="43"/>
      <c r="C162" s="44"/>
      <c r="D162" s="45"/>
      <c r="E162" s="43"/>
      <c r="F162" s="46"/>
      <c r="G162" s="46"/>
    </row>
    <row r="163" spans="1:7" s="30" customFormat="1">
      <c r="A163" s="43"/>
      <c r="B163" s="43"/>
      <c r="C163" s="44"/>
      <c r="D163" s="45"/>
      <c r="E163" s="43"/>
      <c r="F163" s="46"/>
      <c r="G163" s="46"/>
    </row>
    <row r="164" spans="1:7" s="30" customFormat="1">
      <c r="A164" s="43"/>
      <c r="B164" s="43"/>
      <c r="C164" s="44"/>
      <c r="D164" s="45"/>
      <c r="E164" s="43"/>
      <c r="F164" s="46"/>
      <c r="G164" s="46"/>
    </row>
    <row r="165" spans="1:7" s="30" customFormat="1">
      <c r="A165" s="43"/>
      <c r="B165" s="43"/>
      <c r="C165" s="44"/>
      <c r="D165" s="45"/>
      <c r="E165" s="43"/>
      <c r="F165" s="46"/>
      <c r="G165" s="46"/>
    </row>
    <row r="166" spans="1:7" s="30" customFormat="1">
      <c r="A166" s="43"/>
      <c r="B166" s="43"/>
      <c r="C166" s="44"/>
      <c r="D166" s="45"/>
      <c r="E166" s="43"/>
      <c r="F166" s="46"/>
      <c r="G166" s="46"/>
    </row>
    <row r="167" spans="1:7" s="30" customFormat="1">
      <c r="A167" s="43"/>
      <c r="B167" s="43"/>
      <c r="C167" s="44"/>
      <c r="D167" s="45"/>
      <c r="E167" s="43"/>
      <c r="F167" s="46"/>
      <c r="G167" s="46"/>
    </row>
    <row r="168" spans="1:7" s="30" customFormat="1">
      <c r="A168" s="43"/>
      <c r="B168" s="43"/>
      <c r="C168" s="44"/>
      <c r="D168" s="45"/>
      <c r="E168" s="43"/>
      <c r="F168" s="46"/>
      <c r="G168" s="46"/>
    </row>
    <row r="169" spans="1:7" s="30" customFormat="1">
      <c r="A169" s="43"/>
      <c r="B169" s="43"/>
      <c r="C169" s="44"/>
      <c r="D169" s="45"/>
      <c r="E169" s="43"/>
      <c r="F169" s="46"/>
      <c r="G169" s="46"/>
    </row>
    <row r="170" spans="1:7" s="30" customFormat="1">
      <c r="A170" s="43"/>
      <c r="B170" s="43"/>
      <c r="C170" s="44"/>
      <c r="D170" s="45"/>
      <c r="E170" s="43"/>
      <c r="F170" s="46"/>
      <c r="G170" s="46"/>
    </row>
    <row r="171" spans="1:7" s="30" customFormat="1">
      <c r="A171" s="43"/>
      <c r="B171" s="43"/>
      <c r="C171" s="44"/>
      <c r="D171" s="45"/>
      <c r="E171" s="43"/>
      <c r="F171" s="46"/>
      <c r="G171" s="46"/>
    </row>
    <row r="172" spans="1:7" s="30" customFormat="1">
      <c r="A172" s="43"/>
      <c r="B172" s="43"/>
      <c r="C172" s="44"/>
      <c r="D172" s="45"/>
      <c r="E172" s="43"/>
      <c r="F172" s="46"/>
      <c r="G172" s="46"/>
    </row>
    <row r="173" spans="1:7" s="30" customFormat="1">
      <c r="A173" s="43"/>
      <c r="B173" s="43"/>
      <c r="C173" s="44"/>
      <c r="D173" s="45"/>
      <c r="E173" s="43"/>
      <c r="F173" s="46"/>
      <c r="G173" s="46"/>
    </row>
    <row r="174" spans="1:7" s="30" customFormat="1">
      <c r="A174" s="43"/>
      <c r="B174" s="43"/>
      <c r="C174" s="44"/>
      <c r="D174" s="45"/>
      <c r="E174" s="43"/>
      <c r="F174" s="46"/>
      <c r="G174" s="46"/>
    </row>
    <row r="175" spans="1:7" s="30" customFormat="1">
      <c r="A175" s="43"/>
      <c r="B175" s="43"/>
      <c r="C175" s="44"/>
      <c r="D175" s="45"/>
      <c r="E175" s="43"/>
      <c r="F175" s="46"/>
      <c r="G175" s="46"/>
    </row>
    <row r="176" spans="1:7" s="30" customFormat="1">
      <c r="A176" s="43"/>
      <c r="B176" s="43"/>
      <c r="C176" s="44"/>
      <c r="D176" s="45"/>
      <c r="E176" s="43"/>
      <c r="F176" s="46"/>
      <c r="G176" s="46"/>
    </row>
    <row r="177" spans="1:7" s="30" customFormat="1">
      <c r="A177" s="43"/>
      <c r="B177" s="43"/>
      <c r="C177" s="44"/>
      <c r="D177" s="45"/>
      <c r="E177" s="43"/>
      <c r="F177" s="46"/>
      <c r="G177" s="46"/>
    </row>
    <row r="178" spans="1:7" s="30" customFormat="1">
      <c r="A178" s="43"/>
      <c r="B178" s="43"/>
      <c r="C178" s="44"/>
      <c r="D178" s="45"/>
      <c r="E178" s="43"/>
      <c r="F178" s="46"/>
      <c r="G178" s="46"/>
    </row>
    <row r="179" spans="1:7" s="30" customFormat="1">
      <c r="A179" s="43"/>
      <c r="B179" s="43"/>
      <c r="C179" s="44"/>
      <c r="D179" s="45"/>
      <c r="E179" s="43"/>
      <c r="F179" s="46"/>
      <c r="G179" s="46"/>
    </row>
    <row r="180" spans="1:7" s="30" customFormat="1">
      <c r="A180" s="43"/>
      <c r="B180" s="43"/>
      <c r="C180" s="44"/>
      <c r="D180" s="45"/>
      <c r="E180" s="43"/>
      <c r="F180" s="46"/>
      <c r="G180" s="46"/>
    </row>
    <row r="181" spans="1:7" s="30" customFormat="1">
      <c r="A181" s="43"/>
      <c r="B181" s="43"/>
      <c r="C181" s="44"/>
      <c r="D181" s="45"/>
      <c r="E181" s="43"/>
      <c r="F181" s="46"/>
      <c r="G181" s="46"/>
    </row>
    <row r="182" spans="1:7" s="30" customFormat="1">
      <c r="A182" s="43"/>
      <c r="B182" s="43"/>
      <c r="C182" s="44"/>
      <c r="D182" s="45"/>
      <c r="E182" s="43"/>
      <c r="F182" s="46"/>
      <c r="G182" s="46"/>
    </row>
    <row r="183" spans="1:7" s="30" customFormat="1">
      <c r="A183" s="43"/>
      <c r="B183" s="43"/>
      <c r="C183" s="44"/>
      <c r="D183" s="45"/>
      <c r="E183" s="43"/>
      <c r="F183" s="46"/>
      <c r="G183" s="46"/>
    </row>
    <row r="184" spans="1:7" s="30" customFormat="1">
      <c r="A184" s="43"/>
      <c r="B184" s="43"/>
      <c r="C184" s="44"/>
      <c r="D184" s="45"/>
      <c r="E184" s="43"/>
      <c r="F184" s="46"/>
      <c r="G184" s="46"/>
    </row>
    <row r="185" spans="1:7" s="30" customFormat="1">
      <c r="A185" s="43"/>
      <c r="B185" s="43"/>
      <c r="C185" s="44"/>
      <c r="D185" s="45"/>
      <c r="E185" s="43"/>
      <c r="F185" s="46"/>
      <c r="G185" s="46"/>
    </row>
    <row r="186" spans="1:7" s="30" customFormat="1">
      <c r="A186" s="43"/>
      <c r="B186" s="43"/>
      <c r="C186" s="44"/>
      <c r="D186" s="45"/>
      <c r="E186" s="43"/>
      <c r="F186" s="46"/>
      <c r="G186" s="46"/>
    </row>
    <row r="187" spans="1:7" s="30" customFormat="1">
      <c r="A187" s="43"/>
      <c r="B187" s="43"/>
      <c r="C187" s="44"/>
      <c r="D187" s="45"/>
      <c r="E187" s="43"/>
      <c r="F187" s="46"/>
      <c r="G187" s="46"/>
    </row>
    <row r="188" spans="1:7" s="30" customFormat="1">
      <c r="A188" s="43"/>
      <c r="B188" s="43"/>
      <c r="C188" s="44"/>
      <c r="D188" s="45"/>
      <c r="E188" s="43"/>
      <c r="F188" s="46"/>
      <c r="G188" s="46"/>
    </row>
    <row r="189" spans="1:7" s="30" customFormat="1">
      <c r="A189" s="43"/>
      <c r="B189" s="43"/>
      <c r="C189" s="44"/>
      <c r="D189" s="45"/>
      <c r="E189" s="43"/>
      <c r="F189" s="46"/>
      <c r="G189" s="46"/>
    </row>
    <row r="190" spans="1:7" s="30" customFormat="1">
      <c r="A190" s="43"/>
      <c r="B190" s="43"/>
      <c r="C190" s="44"/>
      <c r="D190" s="45"/>
      <c r="E190" s="43"/>
      <c r="F190" s="46"/>
      <c r="G190" s="46"/>
    </row>
    <row r="191" spans="1:7" s="30" customFormat="1">
      <c r="A191" s="43"/>
      <c r="B191" s="43"/>
      <c r="C191" s="44"/>
      <c r="D191" s="45"/>
      <c r="E191" s="43"/>
      <c r="F191" s="46"/>
      <c r="G191" s="46"/>
    </row>
    <row r="192" spans="1:7" s="30" customFormat="1">
      <c r="A192" s="43"/>
      <c r="B192" s="43"/>
      <c r="C192" s="44"/>
      <c r="D192" s="45"/>
      <c r="E192" s="43"/>
      <c r="F192" s="46"/>
      <c r="G192" s="46"/>
    </row>
    <row r="193" spans="1:7" s="30" customFormat="1">
      <c r="A193" s="43"/>
      <c r="B193" s="43"/>
      <c r="C193" s="44"/>
      <c r="D193" s="45"/>
      <c r="E193" s="43"/>
      <c r="F193" s="46"/>
      <c r="G193" s="46"/>
    </row>
    <row r="194" spans="1:7" s="30" customFormat="1">
      <c r="A194" s="43"/>
      <c r="B194" s="43"/>
      <c r="C194" s="44"/>
      <c r="D194" s="45"/>
      <c r="E194" s="43"/>
      <c r="F194" s="46"/>
      <c r="G194" s="46"/>
    </row>
    <row r="195" spans="1:7" s="30" customFormat="1">
      <c r="A195" s="43"/>
      <c r="B195" s="43"/>
      <c r="C195" s="44"/>
      <c r="D195" s="45"/>
      <c r="E195" s="43"/>
      <c r="F195" s="46"/>
      <c r="G195" s="46"/>
    </row>
    <row r="196" spans="1:7" s="30" customFormat="1">
      <c r="A196" s="43"/>
      <c r="B196" s="43"/>
      <c r="C196" s="44"/>
      <c r="D196" s="45"/>
      <c r="E196" s="43"/>
      <c r="F196" s="46"/>
      <c r="G196" s="46"/>
    </row>
    <row r="197" spans="1:7" s="30" customFormat="1">
      <c r="A197" s="43"/>
      <c r="B197" s="43"/>
      <c r="C197" s="44"/>
      <c r="D197" s="45"/>
      <c r="E197" s="43"/>
      <c r="F197" s="46"/>
      <c r="G197" s="46"/>
    </row>
    <row r="198" spans="1:7" s="30" customFormat="1">
      <c r="A198" s="43"/>
      <c r="B198" s="43"/>
      <c r="C198" s="44"/>
      <c r="D198" s="45"/>
      <c r="E198" s="43"/>
      <c r="F198" s="46"/>
      <c r="G198" s="46"/>
    </row>
    <row r="199" spans="1:7" s="30" customFormat="1">
      <c r="A199" s="43"/>
      <c r="B199" s="43"/>
      <c r="C199" s="44"/>
      <c r="D199" s="45"/>
      <c r="E199" s="43"/>
      <c r="F199" s="46"/>
      <c r="G199" s="46"/>
    </row>
    <row r="200" spans="1:7" s="30" customFormat="1">
      <c r="A200" s="43"/>
      <c r="B200" s="43"/>
      <c r="C200" s="44"/>
      <c r="D200" s="45"/>
      <c r="E200" s="43"/>
      <c r="F200" s="46"/>
      <c r="G200" s="46"/>
    </row>
    <row r="201" spans="1:7" s="30" customFormat="1">
      <c r="A201" s="43"/>
      <c r="B201" s="43"/>
      <c r="C201" s="44"/>
      <c r="D201" s="45"/>
      <c r="E201" s="43"/>
      <c r="F201" s="46"/>
      <c r="G201" s="46"/>
    </row>
    <row r="202" spans="1:7" s="30" customFormat="1">
      <c r="A202" s="43"/>
      <c r="B202" s="43"/>
      <c r="C202" s="44"/>
      <c r="D202" s="45"/>
      <c r="E202" s="43"/>
      <c r="F202" s="46"/>
      <c r="G202" s="46"/>
    </row>
    <row r="203" spans="1:7" s="30" customFormat="1">
      <c r="A203" s="43"/>
      <c r="B203" s="43"/>
      <c r="C203" s="44"/>
      <c r="D203" s="45"/>
      <c r="E203" s="43"/>
      <c r="F203" s="46"/>
      <c r="G203" s="46"/>
    </row>
    <row r="204" spans="1:7" s="30" customFormat="1">
      <c r="A204" s="43"/>
      <c r="B204" s="43"/>
      <c r="C204" s="44"/>
      <c r="D204" s="45"/>
      <c r="E204" s="43"/>
      <c r="F204" s="46"/>
      <c r="G204" s="46"/>
    </row>
    <row r="205" spans="1:7" s="30" customFormat="1">
      <c r="A205" s="43"/>
      <c r="B205" s="43"/>
      <c r="C205" s="44"/>
      <c r="D205" s="45"/>
      <c r="E205" s="43"/>
      <c r="F205" s="46"/>
      <c r="G205" s="46"/>
    </row>
    <row r="206" spans="1:7" s="30" customFormat="1">
      <c r="A206" s="43"/>
      <c r="B206" s="43"/>
      <c r="C206" s="44"/>
      <c r="D206" s="45"/>
      <c r="E206" s="43"/>
      <c r="F206" s="46"/>
      <c r="G206" s="46"/>
    </row>
    <row r="207" spans="1:7" s="30" customFormat="1">
      <c r="A207" s="43"/>
      <c r="B207" s="43"/>
      <c r="C207" s="44"/>
      <c r="D207" s="45"/>
      <c r="E207" s="43"/>
      <c r="F207" s="46"/>
      <c r="G207" s="46"/>
    </row>
    <row r="208" spans="1:7" s="30" customFormat="1">
      <c r="A208" s="43"/>
      <c r="B208" s="43"/>
      <c r="C208" s="44"/>
      <c r="D208" s="45"/>
      <c r="E208" s="43"/>
      <c r="F208" s="46"/>
      <c r="G208" s="46"/>
    </row>
    <row r="209" spans="1:7" s="30" customFormat="1">
      <c r="A209" s="43"/>
      <c r="B209" s="43"/>
      <c r="C209" s="44"/>
      <c r="D209" s="45"/>
      <c r="E209" s="43"/>
      <c r="F209" s="46"/>
      <c r="G209" s="46"/>
    </row>
    <row r="210" spans="1:7" s="30" customFormat="1">
      <c r="A210" s="43"/>
      <c r="B210" s="43"/>
      <c r="C210" s="44"/>
      <c r="D210" s="45"/>
      <c r="E210" s="43"/>
      <c r="F210" s="46"/>
      <c r="G210" s="46"/>
    </row>
    <row r="211" spans="1:7" s="30" customFormat="1">
      <c r="A211" s="43"/>
      <c r="B211" s="43"/>
      <c r="C211" s="44"/>
      <c r="D211" s="45"/>
      <c r="E211" s="43"/>
      <c r="F211" s="46"/>
      <c r="G211" s="46"/>
    </row>
    <row r="212" spans="1:7" s="30" customFormat="1">
      <c r="A212" s="43"/>
      <c r="B212" s="43"/>
      <c r="C212" s="44"/>
      <c r="D212" s="45"/>
      <c r="E212" s="43"/>
      <c r="F212" s="46"/>
      <c r="G212" s="46"/>
    </row>
    <row r="213" spans="1:7" s="30" customFormat="1">
      <c r="A213" s="43"/>
      <c r="B213" s="43"/>
      <c r="C213" s="44"/>
      <c r="D213" s="45"/>
      <c r="E213" s="43"/>
      <c r="F213" s="46"/>
      <c r="G213" s="46"/>
    </row>
    <row r="214" spans="1:7" s="30" customFormat="1">
      <c r="A214" s="43"/>
      <c r="B214" s="43"/>
      <c r="C214" s="44"/>
      <c r="D214" s="45"/>
      <c r="E214" s="43"/>
      <c r="F214" s="46"/>
      <c r="G214" s="46"/>
    </row>
    <row r="215" spans="1:7" s="30" customFormat="1">
      <c r="A215" s="43"/>
      <c r="B215" s="43"/>
      <c r="C215" s="44"/>
      <c r="D215" s="45"/>
      <c r="E215" s="43"/>
      <c r="F215" s="46"/>
      <c r="G215" s="46"/>
    </row>
    <row r="216" spans="1:7" s="30" customFormat="1">
      <c r="A216" s="43"/>
      <c r="B216" s="43"/>
      <c r="C216" s="44"/>
      <c r="D216" s="45"/>
      <c r="E216" s="43"/>
      <c r="F216" s="46"/>
      <c r="G216" s="46"/>
    </row>
    <row r="217" spans="1:7" s="30" customFormat="1">
      <c r="A217" s="43"/>
      <c r="B217" s="43"/>
      <c r="C217" s="44"/>
      <c r="D217" s="45"/>
      <c r="E217" s="43"/>
      <c r="F217" s="46"/>
      <c r="G217" s="46"/>
    </row>
    <row r="218" spans="1:7" s="30" customFormat="1">
      <c r="A218" s="43"/>
      <c r="B218" s="43"/>
      <c r="C218" s="44"/>
      <c r="D218" s="45"/>
      <c r="E218" s="43"/>
      <c r="F218" s="46"/>
      <c r="G218" s="46"/>
    </row>
    <row r="219" spans="1:7" s="30" customFormat="1">
      <c r="A219" s="43"/>
      <c r="B219" s="43"/>
      <c r="C219" s="44"/>
      <c r="D219" s="45"/>
      <c r="E219" s="43"/>
      <c r="F219" s="46"/>
      <c r="G219" s="46"/>
    </row>
    <row r="220" spans="1:7" s="30" customFormat="1">
      <c r="A220" s="43"/>
      <c r="B220" s="43"/>
      <c r="C220" s="44"/>
      <c r="D220" s="45"/>
      <c r="E220" s="43"/>
      <c r="F220" s="46"/>
      <c r="G220" s="46"/>
    </row>
    <row r="221" spans="1:7" s="30" customFormat="1">
      <c r="A221" s="43"/>
      <c r="B221" s="43"/>
      <c r="C221" s="44"/>
      <c r="D221" s="45"/>
      <c r="E221" s="43"/>
      <c r="F221" s="46"/>
      <c r="G221" s="46"/>
    </row>
    <row r="222" spans="1:7" s="30" customFormat="1">
      <c r="A222" s="43"/>
      <c r="B222" s="43"/>
      <c r="C222" s="44"/>
      <c r="D222" s="45"/>
      <c r="E222" s="43"/>
      <c r="F222" s="46"/>
      <c r="G222" s="46"/>
    </row>
    <row r="223" spans="1:7" s="30" customFormat="1">
      <c r="A223" s="43"/>
      <c r="B223" s="43"/>
      <c r="C223" s="44"/>
      <c r="D223" s="45"/>
      <c r="E223" s="43"/>
      <c r="F223" s="46"/>
      <c r="G223" s="46"/>
    </row>
    <row r="224" spans="1:7" s="30" customFormat="1">
      <c r="A224" s="43"/>
      <c r="B224" s="43"/>
      <c r="C224" s="44"/>
      <c r="D224" s="45"/>
      <c r="E224" s="43"/>
      <c r="F224" s="46"/>
      <c r="G224" s="46"/>
    </row>
    <row r="225" spans="1:7" s="30" customFormat="1">
      <c r="A225" s="43"/>
      <c r="B225" s="43"/>
      <c r="C225" s="44"/>
      <c r="D225" s="45"/>
      <c r="E225" s="43"/>
      <c r="F225" s="46"/>
      <c r="G225" s="46"/>
    </row>
    <row r="226" spans="1:7" s="30" customFormat="1">
      <c r="A226" s="43"/>
      <c r="B226" s="43"/>
      <c r="C226" s="44"/>
      <c r="D226" s="45"/>
      <c r="E226" s="43"/>
      <c r="F226" s="46"/>
      <c r="G226" s="46"/>
    </row>
    <row r="227" spans="1:7" s="30" customFormat="1">
      <c r="A227" s="43"/>
      <c r="B227" s="43"/>
      <c r="C227" s="44"/>
      <c r="D227" s="45"/>
      <c r="E227" s="43"/>
      <c r="F227" s="46"/>
      <c r="G227" s="46"/>
    </row>
    <row r="228" spans="1:7" s="30" customFormat="1">
      <c r="A228" s="43"/>
      <c r="B228" s="43"/>
      <c r="C228" s="44"/>
      <c r="D228" s="45"/>
      <c r="E228" s="43"/>
      <c r="F228" s="46"/>
      <c r="G228" s="46"/>
    </row>
    <row r="229" spans="1:7" s="30" customFormat="1">
      <c r="A229" s="43"/>
      <c r="B229" s="43"/>
      <c r="C229" s="44"/>
      <c r="D229" s="45"/>
      <c r="E229" s="43"/>
      <c r="F229" s="46"/>
      <c r="G229" s="46"/>
    </row>
    <row r="230" spans="1:7" s="30" customFormat="1">
      <c r="A230" s="43"/>
      <c r="B230" s="43"/>
      <c r="C230" s="44"/>
      <c r="D230" s="45"/>
      <c r="E230" s="43"/>
      <c r="F230" s="46"/>
      <c r="G230" s="46"/>
    </row>
    <row r="231" spans="1:7" s="30" customFormat="1">
      <c r="A231" s="43"/>
      <c r="B231" s="43"/>
      <c r="C231" s="44"/>
      <c r="D231" s="45"/>
      <c r="E231" s="43"/>
      <c r="F231" s="46"/>
      <c r="G231" s="46"/>
    </row>
    <row r="232" spans="1:7" s="30" customFormat="1">
      <c r="A232" s="43"/>
      <c r="B232" s="43"/>
      <c r="C232" s="44"/>
      <c r="D232" s="45"/>
      <c r="E232" s="43"/>
      <c r="F232" s="46"/>
      <c r="G232" s="46"/>
    </row>
    <row r="233" spans="1:7" s="30" customFormat="1">
      <c r="A233" s="43"/>
      <c r="B233" s="43"/>
      <c r="C233" s="44"/>
      <c r="D233" s="45"/>
      <c r="E233" s="43"/>
      <c r="F233" s="46"/>
      <c r="G233" s="46"/>
    </row>
    <row r="234" spans="1:7" s="30" customFormat="1">
      <c r="A234" s="43"/>
      <c r="B234" s="43"/>
      <c r="C234" s="44"/>
      <c r="D234" s="45"/>
      <c r="E234" s="43"/>
      <c r="F234" s="46"/>
      <c r="G234" s="46"/>
    </row>
    <row r="235" spans="1:7" s="30" customFormat="1">
      <c r="A235" s="43"/>
      <c r="B235" s="43"/>
      <c r="C235" s="44"/>
      <c r="D235" s="45"/>
      <c r="E235" s="43"/>
      <c r="F235" s="46"/>
      <c r="G235" s="46"/>
    </row>
    <row r="236" spans="1:7" s="30" customFormat="1">
      <c r="A236" s="43"/>
      <c r="B236" s="43"/>
      <c r="C236" s="44"/>
      <c r="D236" s="45"/>
      <c r="E236" s="43"/>
      <c r="F236" s="46"/>
      <c r="G236" s="46"/>
    </row>
    <row r="237" spans="1:7" s="30" customFormat="1">
      <c r="A237" s="43"/>
      <c r="B237" s="43"/>
      <c r="C237" s="44"/>
      <c r="D237" s="45"/>
      <c r="E237" s="43"/>
      <c r="F237" s="46"/>
      <c r="G237" s="46"/>
    </row>
    <row r="238" spans="1:7" s="30" customFormat="1">
      <c r="A238" s="43"/>
      <c r="B238" s="43"/>
      <c r="C238" s="44"/>
      <c r="D238" s="45"/>
      <c r="E238" s="43"/>
      <c r="F238" s="46"/>
      <c r="G238" s="46"/>
    </row>
    <row r="239" spans="1:7" s="30" customFormat="1">
      <c r="A239" s="43"/>
      <c r="B239" s="43"/>
      <c r="C239" s="44"/>
      <c r="D239" s="45"/>
      <c r="E239" s="43"/>
      <c r="F239" s="46"/>
      <c r="G239" s="46"/>
    </row>
    <row r="240" spans="1:7" s="30" customFormat="1">
      <c r="A240" s="43"/>
      <c r="B240" s="43"/>
      <c r="C240" s="44"/>
      <c r="D240" s="45"/>
      <c r="E240" s="43"/>
      <c r="F240" s="46"/>
      <c r="G240" s="46"/>
    </row>
    <row r="241" spans="1:7" s="30" customFormat="1">
      <c r="A241" s="43"/>
      <c r="B241" s="43"/>
      <c r="C241" s="44"/>
      <c r="D241" s="45"/>
      <c r="E241" s="43"/>
      <c r="F241" s="46"/>
      <c r="G241" s="46"/>
    </row>
    <row r="242" spans="1:7" s="30" customFormat="1">
      <c r="A242" s="43"/>
      <c r="B242" s="43"/>
      <c r="C242" s="44"/>
      <c r="D242" s="45"/>
      <c r="E242" s="43"/>
      <c r="F242" s="46"/>
      <c r="G242" s="46"/>
    </row>
    <row r="243" spans="1:7" s="30" customFormat="1">
      <c r="A243" s="43"/>
      <c r="B243" s="43"/>
      <c r="C243" s="44"/>
      <c r="D243" s="45"/>
      <c r="E243" s="43"/>
      <c r="F243" s="46"/>
      <c r="G243" s="46"/>
    </row>
    <row r="244" spans="1:7" s="30" customFormat="1">
      <c r="A244" s="43"/>
      <c r="B244" s="43"/>
      <c r="C244" s="44"/>
      <c r="D244" s="45"/>
      <c r="E244" s="43"/>
      <c r="F244" s="46"/>
      <c r="G244" s="46"/>
    </row>
    <row r="245" spans="1:7" s="30" customFormat="1">
      <c r="A245" s="43"/>
      <c r="B245" s="43"/>
      <c r="C245" s="44"/>
      <c r="D245" s="45"/>
      <c r="E245" s="43"/>
      <c r="F245" s="46"/>
      <c r="G245" s="46"/>
    </row>
    <row r="246" spans="1:7" s="30" customFormat="1">
      <c r="A246" s="43"/>
      <c r="B246" s="43"/>
      <c r="C246" s="44"/>
      <c r="D246" s="45"/>
      <c r="E246" s="43"/>
      <c r="F246" s="46"/>
      <c r="G246" s="46"/>
    </row>
    <row r="247" spans="1:7" s="30" customFormat="1">
      <c r="A247" s="43"/>
      <c r="B247" s="43"/>
      <c r="C247" s="44"/>
      <c r="D247" s="45"/>
      <c r="E247" s="43"/>
      <c r="F247" s="46"/>
      <c r="G247" s="46"/>
    </row>
    <row r="248" spans="1:7" s="30" customFormat="1">
      <c r="A248" s="43"/>
      <c r="B248" s="43"/>
      <c r="C248" s="44"/>
      <c r="D248" s="45"/>
      <c r="E248" s="43"/>
      <c r="F248" s="46"/>
      <c r="G248" s="46"/>
    </row>
    <row r="249" spans="1:7" s="30" customFormat="1">
      <c r="A249" s="43"/>
      <c r="B249" s="43"/>
      <c r="C249" s="44"/>
      <c r="D249" s="45"/>
      <c r="E249" s="43"/>
      <c r="F249" s="46"/>
      <c r="G249" s="46"/>
    </row>
    <row r="250" spans="1:7" s="30" customFormat="1">
      <c r="A250" s="43"/>
      <c r="B250" s="43"/>
      <c r="C250" s="44"/>
      <c r="D250" s="45"/>
      <c r="E250" s="43"/>
      <c r="F250" s="46"/>
      <c r="G250" s="46"/>
    </row>
    <row r="251" spans="1:7" s="30" customFormat="1">
      <c r="A251" s="43"/>
      <c r="B251" s="43"/>
      <c r="C251" s="44"/>
      <c r="D251" s="45"/>
      <c r="E251" s="43"/>
      <c r="F251" s="46"/>
      <c r="G251" s="46"/>
    </row>
    <row r="252" spans="1:7" s="30" customFormat="1">
      <c r="A252" s="43"/>
      <c r="B252" s="43"/>
      <c r="C252" s="44"/>
      <c r="D252" s="45"/>
      <c r="E252" s="43"/>
      <c r="F252" s="46"/>
      <c r="G252" s="46"/>
    </row>
    <row r="253" spans="1:7" s="30" customFormat="1">
      <c r="A253" s="43"/>
      <c r="B253" s="43"/>
      <c r="C253" s="44"/>
      <c r="D253" s="45"/>
      <c r="E253" s="43"/>
      <c r="F253" s="46"/>
      <c r="G253" s="46"/>
    </row>
    <row r="254" spans="1:7" s="30" customFormat="1">
      <c r="A254" s="43"/>
      <c r="B254" s="43"/>
      <c r="C254" s="44"/>
      <c r="D254" s="45"/>
      <c r="E254" s="43"/>
      <c r="F254" s="46"/>
      <c r="G254" s="46"/>
    </row>
    <row r="255" spans="1:7" s="30" customFormat="1">
      <c r="A255" s="43"/>
      <c r="B255" s="43"/>
      <c r="C255" s="44"/>
      <c r="D255" s="45"/>
      <c r="E255" s="43"/>
      <c r="F255" s="46"/>
      <c r="G255" s="46"/>
    </row>
    <row r="256" spans="1:7" s="30" customFormat="1">
      <c r="A256" s="43"/>
      <c r="B256" s="43"/>
      <c r="C256" s="44"/>
      <c r="D256" s="45"/>
      <c r="E256" s="43"/>
      <c r="F256" s="46"/>
      <c r="G256" s="46"/>
    </row>
    <row r="257" spans="1:7" s="30" customFormat="1">
      <c r="A257" s="43"/>
      <c r="B257" s="43"/>
      <c r="C257" s="44"/>
      <c r="D257" s="45"/>
      <c r="E257" s="43"/>
      <c r="F257" s="46"/>
      <c r="G257" s="46"/>
    </row>
    <row r="258" spans="1:7" s="30" customFormat="1">
      <c r="A258" s="43"/>
      <c r="B258" s="43"/>
      <c r="C258" s="44"/>
      <c r="D258" s="45"/>
      <c r="E258" s="43"/>
      <c r="F258" s="46"/>
      <c r="G258" s="46"/>
    </row>
    <row r="259" spans="1:7" s="30" customFormat="1">
      <c r="A259" s="43"/>
      <c r="B259" s="43"/>
      <c r="C259" s="44"/>
      <c r="D259" s="45"/>
      <c r="E259" s="43"/>
      <c r="F259" s="46"/>
      <c r="G259" s="46"/>
    </row>
    <row r="260" spans="1:7" s="30" customFormat="1">
      <c r="A260" s="43"/>
      <c r="B260" s="43"/>
      <c r="C260" s="44"/>
      <c r="D260" s="45"/>
      <c r="E260" s="43"/>
      <c r="F260" s="46"/>
      <c r="G260" s="46"/>
    </row>
    <row r="261" spans="1:7" s="30" customFormat="1">
      <c r="A261" s="43"/>
      <c r="B261" s="43"/>
      <c r="C261" s="44"/>
      <c r="D261" s="45"/>
      <c r="E261" s="43"/>
      <c r="F261" s="46"/>
      <c r="G261" s="46"/>
    </row>
    <row r="262" spans="1:7" s="30" customFormat="1">
      <c r="A262" s="43"/>
      <c r="B262" s="43"/>
      <c r="C262" s="44"/>
      <c r="D262" s="45"/>
      <c r="E262" s="43"/>
      <c r="F262" s="46"/>
      <c r="G262" s="46"/>
    </row>
    <row r="263" spans="1:7" s="30" customFormat="1">
      <c r="A263" s="43"/>
      <c r="B263" s="43"/>
      <c r="C263" s="44"/>
      <c r="D263" s="45"/>
      <c r="E263" s="43"/>
      <c r="F263" s="46"/>
      <c r="G263" s="46"/>
    </row>
    <row r="264" spans="1:7" s="30" customFormat="1">
      <c r="A264" s="43"/>
      <c r="B264" s="43"/>
      <c r="C264" s="44"/>
      <c r="D264" s="45"/>
      <c r="E264" s="43"/>
      <c r="F264" s="46"/>
      <c r="G264" s="46"/>
    </row>
    <row r="265" spans="1:7" s="30" customFormat="1">
      <c r="A265" s="43"/>
      <c r="B265" s="43"/>
      <c r="C265" s="44"/>
      <c r="D265" s="45"/>
      <c r="E265" s="43"/>
      <c r="F265" s="46"/>
      <c r="G265" s="46"/>
    </row>
    <row r="266" spans="1:7" s="30" customFormat="1">
      <c r="A266" s="43"/>
      <c r="B266" s="43"/>
      <c r="C266" s="44"/>
      <c r="D266" s="45"/>
      <c r="E266" s="43"/>
      <c r="F266" s="46"/>
      <c r="G266" s="46"/>
    </row>
    <row r="267" spans="1:7" s="30" customFormat="1">
      <c r="A267" s="43"/>
      <c r="B267" s="43"/>
      <c r="C267" s="44"/>
      <c r="D267" s="45"/>
      <c r="E267" s="43"/>
      <c r="F267" s="46"/>
      <c r="G267" s="46"/>
    </row>
    <row r="268" spans="1:7" s="30" customFormat="1">
      <c r="A268" s="43"/>
      <c r="B268" s="43"/>
      <c r="C268" s="44"/>
      <c r="D268" s="45"/>
      <c r="E268" s="43"/>
      <c r="F268" s="46"/>
      <c r="G268" s="46"/>
    </row>
    <row r="269" spans="1:7" s="30" customFormat="1">
      <c r="A269" s="43"/>
      <c r="B269" s="43"/>
      <c r="C269" s="44"/>
      <c r="D269" s="45"/>
      <c r="E269" s="43"/>
      <c r="F269" s="46"/>
      <c r="G269" s="46"/>
    </row>
    <row r="270" spans="1:7" s="30" customFormat="1">
      <c r="A270" s="43"/>
      <c r="B270" s="43"/>
      <c r="C270" s="44"/>
      <c r="D270" s="45"/>
      <c r="E270" s="43"/>
      <c r="F270" s="46"/>
      <c r="G270" s="46"/>
    </row>
    <row r="271" spans="1:7" s="30" customFormat="1">
      <c r="A271" s="43"/>
      <c r="B271" s="43"/>
      <c r="C271" s="44"/>
      <c r="D271" s="45"/>
      <c r="E271" s="43"/>
      <c r="F271" s="46"/>
      <c r="G271" s="46"/>
    </row>
    <row r="272" spans="1:7" s="30" customFormat="1">
      <c r="A272" s="43"/>
      <c r="B272" s="43"/>
      <c r="C272" s="44"/>
      <c r="D272" s="45"/>
      <c r="E272" s="43"/>
      <c r="F272" s="46"/>
      <c r="G272" s="46"/>
    </row>
    <row r="273" spans="1:7" s="30" customFormat="1">
      <c r="A273" s="43"/>
      <c r="B273" s="43"/>
      <c r="C273" s="44"/>
      <c r="D273" s="45"/>
      <c r="E273" s="43"/>
      <c r="F273" s="46"/>
      <c r="G273" s="46"/>
    </row>
    <row r="274" spans="1:7" s="30" customFormat="1">
      <c r="A274" s="43"/>
      <c r="B274" s="43"/>
      <c r="C274" s="44"/>
      <c r="D274" s="45"/>
      <c r="E274" s="43"/>
      <c r="F274" s="46"/>
      <c r="G274" s="46"/>
    </row>
    <row r="275" spans="1:7" s="30" customFormat="1">
      <c r="A275" s="43"/>
      <c r="B275" s="43"/>
      <c r="C275" s="44"/>
      <c r="D275" s="45"/>
      <c r="E275" s="43"/>
      <c r="F275" s="46"/>
      <c r="G275" s="46"/>
    </row>
    <row r="276" spans="1:7" s="30" customFormat="1">
      <c r="A276" s="43"/>
      <c r="B276" s="43"/>
      <c r="C276" s="44"/>
      <c r="D276" s="45"/>
      <c r="E276" s="43"/>
      <c r="F276" s="46"/>
      <c r="G276" s="46"/>
    </row>
    <row r="277" spans="1:7" s="30" customFormat="1">
      <c r="A277" s="43"/>
      <c r="B277" s="43"/>
      <c r="C277" s="44"/>
      <c r="D277" s="45"/>
      <c r="E277" s="43"/>
      <c r="F277" s="46"/>
      <c r="G277" s="46"/>
    </row>
    <row r="278" spans="1:7" s="30" customFormat="1">
      <c r="A278" s="43"/>
      <c r="B278" s="43"/>
      <c r="C278" s="44"/>
      <c r="D278" s="45"/>
      <c r="E278" s="43"/>
      <c r="F278" s="46"/>
      <c r="G278" s="46"/>
    </row>
    <row r="279" spans="1:7" s="30" customFormat="1">
      <c r="A279" s="43"/>
      <c r="B279" s="43"/>
      <c r="C279" s="44"/>
      <c r="D279" s="45"/>
      <c r="E279" s="43"/>
      <c r="F279" s="46"/>
      <c r="G279" s="46"/>
    </row>
    <row r="280" spans="1:7" s="30" customFormat="1">
      <c r="A280" s="43"/>
      <c r="B280" s="43"/>
      <c r="C280" s="44"/>
      <c r="D280" s="45"/>
      <c r="E280" s="43"/>
      <c r="F280" s="46"/>
      <c r="G280" s="46"/>
    </row>
    <row r="281" spans="1:7" s="30" customFormat="1">
      <c r="A281" s="43"/>
      <c r="B281" s="43"/>
      <c r="C281" s="44"/>
      <c r="D281" s="45"/>
      <c r="E281" s="43"/>
      <c r="F281" s="46"/>
      <c r="G281" s="46"/>
    </row>
    <row r="282" spans="1:7" s="30" customFormat="1">
      <c r="A282" s="43"/>
      <c r="B282" s="43"/>
      <c r="C282" s="44"/>
      <c r="D282" s="45"/>
      <c r="E282" s="43"/>
      <c r="F282" s="46"/>
      <c r="G282" s="46"/>
    </row>
    <row r="283" spans="1:7" s="30" customFormat="1">
      <c r="A283" s="43"/>
      <c r="B283" s="43"/>
      <c r="C283" s="44"/>
      <c r="D283" s="45"/>
      <c r="E283" s="43"/>
      <c r="F283" s="46"/>
      <c r="G283" s="46"/>
    </row>
    <row r="284" spans="1:7" s="30" customFormat="1">
      <c r="A284" s="43"/>
      <c r="B284" s="43"/>
      <c r="C284" s="44"/>
      <c r="D284" s="45"/>
      <c r="E284" s="43"/>
      <c r="F284" s="46"/>
      <c r="G284" s="46"/>
    </row>
    <row r="285" spans="1:7" s="30" customFormat="1">
      <c r="A285" s="43"/>
      <c r="B285" s="43"/>
      <c r="C285" s="44"/>
      <c r="D285" s="45"/>
      <c r="E285" s="43"/>
      <c r="F285" s="46"/>
      <c r="G285" s="46"/>
    </row>
    <row r="286" spans="1:7" s="30" customFormat="1">
      <c r="A286" s="43"/>
      <c r="B286" s="43"/>
      <c r="C286" s="44"/>
      <c r="D286" s="45"/>
      <c r="E286" s="43"/>
      <c r="F286" s="46"/>
      <c r="G286" s="46"/>
    </row>
    <row r="287" spans="1:7" s="30" customFormat="1">
      <c r="A287" s="43"/>
      <c r="B287" s="43"/>
      <c r="C287" s="44"/>
      <c r="D287" s="45"/>
      <c r="E287" s="43"/>
      <c r="F287" s="46"/>
      <c r="G287" s="46"/>
    </row>
    <row r="288" spans="1:7" s="30" customFormat="1">
      <c r="A288" s="43"/>
      <c r="B288" s="43"/>
      <c r="C288" s="44"/>
      <c r="D288" s="45"/>
      <c r="E288" s="43"/>
      <c r="F288" s="46"/>
      <c r="G288" s="46"/>
    </row>
    <row r="289" spans="1:7" s="30" customFormat="1">
      <c r="A289" s="43"/>
      <c r="B289" s="43"/>
      <c r="C289" s="44"/>
      <c r="D289" s="45"/>
      <c r="E289" s="43"/>
      <c r="F289" s="46"/>
      <c r="G289" s="46"/>
    </row>
    <row r="290" spans="1:7" s="30" customFormat="1">
      <c r="A290" s="43"/>
      <c r="B290" s="43"/>
      <c r="C290" s="44"/>
      <c r="D290" s="45"/>
      <c r="E290" s="43"/>
      <c r="F290" s="46"/>
      <c r="G290" s="46"/>
    </row>
    <row r="291" spans="1:7" s="30" customFormat="1">
      <c r="A291" s="43"/>
      <c r="B291" s="43"/>
      <c r="C291" s="44"/>
      <c r="D291" s="45"/>
      <c r="E291" s="43"/>
      <c r="F291" s="46"/>
      <c r="G291" s="46"/>
    </row>
    <row r="292" spans="1:7" s="30" customFormat="1">
      <c r="A292" s="43"/>
      <c r="B292" s="43"/>
      <c r="C292" s="44"/>
      <c r="D292" s="45"/>
      <c r="E292" s="43"/>
      <c r="F292" s="46"/>
      <c r="G292" s="46"/>
    </row>
    <row r="293" spans="1:7" s="30" customFormat="1">
      <c r="A293" s="43"/>
      <c r="B293" s="43"/>
      <c r="C293" s="44"/>
      <c r="D293" s="45"/>
      <c r="E293" s="43"/>
      <c r="F293" s="46"/>
      <c r="G293" s="46"/>
    </row>
    <row r="294" spans="1:7" s="30" customFormat="1">
      <c r="A294" s="43"/>
      <c r="B294" s="43"/>
      <c r="C294" s="44"/>
      <c r="D294" s="45"/>
      <c r="E294" s="43"/>
      <c r="F294" s="46"/>
      <c r="G294" s="46"/>
    </row>
    <row r="295" spans="1:7" s="30" customFormat="1">
      <c r="A295" s="43"/>
      <c r="B295" s="43"/>
      <c r="C295" s="44"/>
      <c r="D295" s="45"/>
      <c r="E295" s="43"/>
      <c r="F295" s="46"/>
      <c r="G295" s="46"/>
    </row>
    <row r="296" spans="1:7" s="30" customFormat="1">
      <c r="A296" s="43"/>
      <c r="B296" s="43"/>
      <c r="C296" s="44"/>
      <c r="D296" s="45"/>
      <c r="E296" s="43"/>
      <c r="F296" s="46"/>
      <c r="G296" s="46"/>
    </row>
    <row r="297" spans="1:7" s="30" customFormat="1">
      <c r="A297" s="43"/>
      <c r="B297" s="43"/>
      <c r="C297" s="44"/>
      <c r="D297" s="45"/>
      <c r="E297" s="43"/>
      <c r="F297" s="46"/>
      <c r="G297" s="46"/>
    </row>
    <row r="298" spans="1:7" s="30" customFormat="1">
      <c r="A298" s="43"/>
      <c r="B298" s="43"/>
      <c r="C298" s="44"/>
      <c r="D298" s="45"/>
      <c r="E298" s="43"/>
      <c r="F298" s="46"/>
      <c r="G298" s="46"/>
    </row>
    <row r="299" spans="1:7" s="30" customFormat="1">
      <c r="A299" s="43"/>
      <c r="B299" s="43"/>
      <c r="C299" s="44"/>
      <c r="D299" s="45"/>
      <c r="E299" s="43"/>
      <c r="F299" s="46"/>
      <c r="G299" s="46"/>
    </row>
    <row r="300" spans="1:7" s="30" customFormat="1">
      <c r="A300" s="43"/>
      <c r="B300" s="43"/>
      <c r="C300" s="44"/>
      <c r="D300" s="45"/>
      <c r="E300" s="43"/>
      <c r="F300" s="46"/>
      <c r="G300" s="46"/>
    </row>
    <row r="301" spans="1:7" s="30" customFormat="1">
      <c r="A301" s="43"/>
      <c r="B301" s="43"/>
      <c r="C301" s="44"/>
      <c r="D301" s="45"/>
      <c r="E301" s="43"/>
      <c r="F301" s="46"/>
      <c r="G301" s="46"/>
    </row>
    <row r="302" spans="1:7" s="30" customFormat="1">
      <c r="A302" s="43"/>
      <c r="B302" s="43"/>
      <c r="C302" s="44"/>
      <c r="D302" s="45"/>
      <c r="E302" s="43"/>
      <c r="F302" s="46"/>
      <c r="G302" s="46"/>
    </row>
    <row r="303" spans="1:7" s="30" customFormat="1">
      <c r="A303" s="43"/>
      <c r="B303" s="43"/>
      <c r="C303" s="44"/>
      <c r="D303" s="45"/>
      <c r="E303" s="43"/>
      <c r="F303" s="46"/>
      <c r="G303" s="46"/>
    </row>
    <row r="304" spans="1:7" s="30" customFormat="1">
      <c r="A304" s="43"/>
      <c r="B304" s="43"/>
      <c r="C304" s="44"/>
      <c r="D304" s="45"/>
      <c r="E304" s="43"/>
      <c r="F304" s="46"/>
      <c r="G304" s="46"/>
    </row>
    <row r="305" spans="1:7" s="30" customFormat="1">
      <c r="A305" s="43"/>
      <c r="B305" s="43"/>
      <c r="C305" s="44"/>
      <c r="D305" s="45"/>
      <c r="E305" s="43"/>
      <c r="F305" s="46"/>
      <c r="G305" s="46"/>
    </row>
    <row r="306" spans="1:7" s="30" customFormat="1">
      <c r="A306" s="43"/>
      <c r="B306" s="43"/>
      <c r="C306" s="44"/>
      <c r="D306" s="45"/>
      <c r="E306" s="43"/>
      <c r="F306" s="46"/>
      <c r="G306" s="46"/>
    </row>
    <row r="307" spans="1:7" s="30" customFormat="1">
      <c r="A307" s="43"/>
      <c r="B307" s="43"/>
      <c r="C307" s="44"/>
      <c r="D307" s="45"/>
      <c r="E307" s="43"/>
      <c r="F307" s="46"/>
      <c r="G307" s="46"/>
    </row>
    <row r="308" spans="1:7" s="30" customFormat="1">
      <c r="A308" s="43"/>
      <c r="B308" s="43"/>
      <c r="C308" s="44"/>
      <c r="D308" s="45"/>
      <c r="E308" s="43"/>
      <c r="F308" s="46"/>
      <c r="G308" s="46"/>
    </row>
    <row r="309" spans="1:7" s="30" customFormat="1">
      <c r="A309" s="43"/>
      <c r="B309" s="43"/>
      <c r="C309" s="44"/>
      <c r="D309" s="45"/>
      <c r="E309" s="43"/>
      <c r="F309" s="46"/>
      <c r="G309" s="46"/>
    </row>
    <row r="310" spans="1:7" s="30" customFormat="1">
      <c r="A310" s="43"/>
      <c r="B310" s="43"/>
      <c r="C310" s="44"/>
      <c r="D310" s="45"/>
      <c r="E310" s="43"/>
      <c r="F310" s="46"/>
      <c r="G310" s="46"/>
    </row>
    <row r="311" spans="1:7" s="30" customFormat="1">
      <c r="A311" s="43"/>
      <c r="B311" s="43"/>
      <c r="C311" s="44"/>
      <c r="D311" s="45"/>
      <c r="E311" s="43"/>
      <c r="F311" s="46"/>
      <c r="G311" s="46"/>
    </row>
    <row r="312" spans="1:7" s="30" customFormat="1">
      <c r="A312" s="43"/>
      <c r="B312" s="43"/>
      <c r="C312" s="44"/>
      <c r="D312" s="45"/>
      <c r="E312" s="43"/>
      <c r="F312" s="46"/>
      <c r="G312" s="46"/>
    </row>
    <row r="313" spans="1:7" s="30" customFormat="1">
      <c r="A313" s="43"/>
      <c r="B313" s="43"/>
      <c r="C313" s="44"/>
      <c r="D313" s="45"/>
      <c r="E313" s="43"/>
      <c r="F313" s="46"/>
      <c r="G313" s="46"/>
    </row>
    <row r="314" spans="1:7" s="30" customFormat="1">
      <c r="A314" s="43"/>
      <c r="B314" s="43"/>
      <c r="C314" s="44"/>
      <c r="D314" s="45"/>
      <c r="E314" s="43"/>
      <c r="F314" s="46"/>
      <c r="G314" s="46"/>
    </row>
    <row r="315" spans="1:7" s="30" customFormat="1">
      <c r="A315" s="43"/>
      <c r="B315" s="43"/>
      <c r="C315" s="44"/>
      <c r="D315" s="45"/>
      <c r="E315" s="43"/>
      <c r="F315" s="46"/>
      <c r="G315" s="46"/>
    </row>
    <row r="316" spans="1:7" s="30" customFormat="1">
      <c r="A316" s="43"/>
      <c r="B316" s="43"/>
      <c r="C316" s="44"/>
      <c r="D316" s="45"/>
      <c r="E316" s="43"/>
      <c r="F316" s="46"/>
      <c r="G316" s="46"/>
    </row>
    <row r="317" spans="1:7" s="30" customFormat="1">
      <c r="A317" s="43"/>
      <c r="B317" s="43"/>
      <c r="C317" s="44"/>
      <c r="D317" s="45"/>
      <c r="E317" s="43"/>
      <c r="F317" s="46"/>
      <c r="G317" s="46"/>
    </row>
    <row r="318" spans="1:7" s="30" customFormat="1">
      <c r="A318" s="43"/>
      <c r="B318" s="43"/>
      <c r="C318" s="44"/>
      <c r="D318" s="45"/>
      <c r="E318" s="43"/>
      <c r="F318" s="46"/>
      <c r="G318" s="46"/>
    </row>
    <row r="319" spans="1:7" s="30" customFormat="1">
      <c r="A319" s="43"/>
      <c r="B319" s="43"/>
      <c r="C319" s="44"/>
      <c r="D319" s="45"/>
      <c r="E319" s="43"/>
      <c r="F319" s="46"/>
      <c r="G319" s="46"/>
    </row>
    <row r="320" spans="1:7" s="30" customFormat="1">
      <c r="A320" s="43"/>
      <c r="B320" s="43"/>
      <c r="C320" s="44"/>
      <c r="D320" s="45"/>
      <c r="E320" s="43"/>
      <c r="F320" s="46"/>
      <c r="G320" s="46"/>
    </row>
    <row r="321" spans="1:7" s="30" customFormat="1">
      <c r="A321" s="43"/>
      <c r="B321" s="43"/>
      <c r="C321" s="44"/>
      <c r="D321" s="45"/>
      <c r="E321" s="43"/>
      <c r="F321" s="46"/>
      <c r="G321" s="46"/>
    </row>
    <row r="322" spans="1:7" s="30" customFormat="1">
      <c r="A322" s="43"/>
      <c r="B322" s="43"/>
      <c r="C322" s="44"/>
      <c r="D322" s="45"/>
      <c r="E322" s="43"/>
      <c r="F322" s="46"/>
      <c r="G322" s="46"/>
    </row>
    <row r="323" spans="1:7" s="30" customFormat="1">
      <c r="A323" s="43"/>
      <c r="B323" s="43"/>
      <c r="C323" s="44"/>
      <c r="D323" s="45"/>
      <c r="E323" s="43"/>
      <c r="F323" s="46"/>
      <c r="G323" s="46"/>
    </row>
    <row r="324" spans="1:7" s="30" customFormat="1">
      <c r="A324" s="43"/>
      <c r="B324" s="43"/>
      <c r="C324" s="44"/>
      <c r="D324" s="45"/>
      <c r="E324" s="43"/>
      <c r="F324" s="46"/>
      <c r="G324" s="46"/>
    </row>
    <row r="325" spans="1:7" s="30" customFormat="1">
      <c r="A325" s="43"/>
      <c r="B325" s="43"/>
      <c r="C325" s="44"/>
      <c r="D325" s="45"/>
      <c r="E325" s="43"/>
      <c r="F325" s="46"/>
      <c r="G325" s="46"/>
    </row>
    <row r="326" spans="1:7" s="30" customFormat="1">
      <c r="A326" s="43"/>
      <c r="B326" s="43"/>
      <c r="C326" s="44"/>
      <c r="D326" s="45"/>
      <c r="E326" s="43"/>
      <c r="F326" s="46"/>
      <c r="G326" s="46"/>
    </row>
    <row r="327" spans="1:7" s="30" customFormat="1">
      <c r="A327" s="43"/>
      <c r="B327" s="43"/>
      <c r="C327" s="44"/>
      <c r="D327" s="45"/>
      <c r="E327" s="43"/>
      <c r="F327" s="46"/>
      <c r="G327" s="46"/>
    </row>
    <row r="328" spans="1:7" s="30" customFormat="1">
      <c r="A328" s="43"/>
      <c r="B328" s="43"/>
      <c r="C328" s="44"/>
      <c r="D328" s="45"/>
      <c r="E328" s="43"/>
      <c r="F328" s="46"/>
      <c r="G328" s="46"/>
    </row>
    <row r="329" spans="1:7" s="30" customFormat="1">
      <c r="A329" s="43"/>
      <c r="B329" s="43"/>
      <c r="C329" s="44"/>
      <c r="D329" s="45"/>
      <c r="E329" s="43"/>
      <c r="F329" s="46"/>
      <c r="G329" s="46"/>
    </row>
    <row r="330" spans="1:7" s="30" customFormat="1">
      <c r="A330" s="43"/>
      <c r="B330" s="43"/>
      <c r="C330" s="44"/>
      <c r="D330" s="45"/>
      <c r="E330" s="43"/>
      <c r="F330" s="46"/>
      <c r="G330" s="46"/>
    </row>
    <row r="331" spans="1:7" s="30" customFormat="1">
      <c r="A331" s="43"/>
      <c r="B331" s="43"/>
      <c r="C331" s="44"/>
      <c r="D331" s="45"/>
      <c r="E331" s="43"/>
      <c r="F331" s="46"/>
      <c r="G331" s="46"/>
    </row>
    <row r="332" spans="1:7" s="30" customFormat="1">
      <c r="A332" s="43"/>
      <c r="B332" s="43"/>
      <c r="C332" s="44"/>
      <c r="D332" s="45"/>
      <c r="E332" s="43"/>
      <c r="F332" s="46"/>
      <c r="G332" s="46"/>
    </row>
    <row r="333" spans="1:7" s="30" customFormat="1">
      <c r="A333" s="43"/>
      <c r="B333" s="43"/>
      <c r="C333" s="44"/>
      <c r="D333" s="45"/>
      <c r="E333" s="43"/>
      <c r="F333" s="46"/>
      <c r="G333" s="46"/>
    </row>
    <row r="334" spans="1:7" s="30" customFormat="1">
      <c r="A334" s="43"/>
      <c r="B334" s="43"/>
      <c r="C334" s="44"/>
      <c r="D334" s="45"/>
      <c r="E334" s="43"/>
      <c r="F334" s="46"/>
      <c r="G334" s="46"/>
    </row>
    <row r="335" spans="1:7" s="30" customFormat="1">
      <c r="A335" s="43"/>
      <c r="B335" s="43"/>
      <c r="C335" s="44"/>
      <c r="D335" s="45"/>
      <c r="E335" s="43"/>
      <c r="F335" s="46"/>
      <c r="G335" s="46"/>
    </row>
    <row r="336" spans="1:7" s="30" customFormat="1">
      <c r="A336" s="43"/>
      <c r="B336" s="43"/>
      <c r="C336" s="44"/>
      <c r="D336" s="45"/>
      <c r="E336" s="43"/>
      <c r="F336" s="46"/>
      <c r="G336" s="46"/>
    </row>
    <row r="337" spans="1:7" s="30" customFormat="1">
      <c r="A337" s="43"/>
      <c r="B337" s="43"/>
      <c r="C337" s="44"/>
      <c r="D337" s="45"/>
      <c r="E337" s="43"/>
      <c r="F337" s="46"/>
      <c r="G337" s="46"/>
    </row>
    <row r="338" spans="1:7" s="30" customFormat="1">
      <c r="A338" s="43"/>
      <c r="B338" s="43"/>
      <c r="C338" s="44"/>
      <c r="D338" s="45"/>
      <c r="E338" s="43"/>
      <c r="F338" s="46"/>
      <c r="G338" s="46"/>
    </row>
    <row r="339" spans="1:7" s="30" customFormat="1">
      <c r="A339" s="43"/>
      <c r="B339" s="43"/>
      <c r="C339" s="44"/>
      <c r="D339" s="45"/>
      <c r="E339" s="43"/>
      <c r="F339" s="46"/>
      <c r="G339" s="46"/>
    </row>
    <row r="340" spans="1:7" s="30" customFormat="1">
      <c r="A340" s="43"/>
      <c r="B340" s="43"/>
      <c r="C340" s="44"/>
      <c r="D340" s="45"/>
      <c r="E340" s="43"/>
      <c r="F340" s="46"/>
      <c r="G340" s="46"/>
    </row>
    <row r="341" spans="1:7" s="30" customFormat="1">
      <c r="A341" s="43"/>
      <c r="B341" s="43"/>
      <c r="C341" s="44"/>
      <c r="D341" s="45"/>
      <c r="E341" s="43"/>
      <c r="F341" s="46"/>
      <c r="G341" s="46"/>
    </row>
    <row r="342" spans="1:7" s="30" customFormat="1">
      <c r="A342" s="43"/>
      <c r="B342" s="43"/>
      <c r="C342" s="44"/>
      <c r="D342" s="45"/>
      <c r="E342" s="43"/>
      <c r="F342" s="46"/>
      <c r="G342" s="46"/>
    </row>
    <row r="343" spans="1:7" s="30" customFormat="1">
      <c r="A343" s="43"/>
      <c r="B343" s="43"/>
      <c r="C343" s="44"/>
      <c r="D343" s="45"/>
      <c r="E343" s="43"/>
      <c r="F343" s="46"/>
      <c r="G343" s="46"/>
    </row>
    <row r="344" spans="1:7" s="30" customFormat="1">
      <c r="A344" s="43"/>
      <c r="B344" s="43"/>
      <c r="C344" s="44"/>
      <c r="D344" s="45"/>
      <c r="E344" s="43"/>
      <c r="F344" s="46"/>
      <c r="G344" s="46"/>
    </row>
    <row r="345" spans="1:7" s="30" customFormat="1">
      <c r="A345" s="43"/>
      <c r="B345" s="43"/>
      <c r="C345" s="44"/>
      <c r="D345" s="45"/>
      <c r="E345" s="43"/>
      <c r="F345" s="46"/>
      <c r="G345" s="46"/>
    </row>
    <row r="346" spans="1:7" s="30" customFormat="1">
      <c r="A346" s="43"/>
      <c r="B346" s="43"/>
      <c r="C346" s="44"/>
      <c r="D346" s="45"/>
      <c r="E346" s="43"/>
      <c r="F346" s="46"/>
      <c r="G346" s="46"/>
    </row>
    <row r="347" spans="1:7" s="30" customFormat="1">
      <c r="A347" s="43"/>
      <c r="B347" s="43"/>
      <c r="C347" s="44"/>
      <c r="D347" s="45"/>
      <c r="E347" s="43"/>
      <c r="F347" s="46"/>
      <c r="G347" s="46"/>
    </row>
    <row r="348" spans="1:7" s="30" customFormat="1">
      <c r="A348" s="43"/>
      <c r="B348" s="43"/>
      <c r="C348" s="44"/>
      <c r="D348" s="45"/>
      <c r="E348" s="43"/>
      <c r="F348" s="46"/>
      <c r="G348" s="46"/>
    </row>
    <row r="349" spans="1:7" s="30" customFormat="1">
      <c r="A349" s="43"/>
      <c r="B349" s="43"/>
      <c r="C349" s="44"/>
      <c r="D349" s="45"/>
      <c r="E349" s="43"/>
      <c r="F349" s="46"/>
      <c r="G349" s="46"/>
    </row>
    <row r="350" spans="1:7" s="30" customFormat="1">
      <c r="A350" s="43"/>
      <c r="B350" s="43"/>
      <c r="C350" s="44"/>
      <c r="D350" s="45"/>
      <c r="E350" s="43"/>
      <c r="F350" s="46"/>
      <c r="G350" s="46"/>
    </row>
    <row r="351" spans="1:7" s="30" customFormat="1">
      <c r="A351" s="43"/>
      <c r="B351" s="43"/>
      <c r="C351" s="44"/>
      <c r="D351" s="45"/>
      <c r="E351" s="43"/>
      <c r="F351" s="46"/>
      <c r="G351" s="46"/>
    </row>
    <row r="352" spans="1:7" s="30" customFormat="1">
      <c r="A352" s="43"/>
      <c r="B352" s="43"/>
      <c r="C352" s="44"/>
      <c r="D352" s="45"/>
      <c r="E352" s="43"/>
      <c r="F352" s="46"/>
      <c r="G352" s="46"/>
    </row>
    <row r="353" spans="1:7" s="30" customFormat="1">
      <c r="A353" s="43"/>
      <c r="B353" s="43"/>
      <c r="C353" s="44"/>
      <c r="D353" s="45"/>
      <c r="E353" s="43"/>
      <c r="F353" s="46"/>
      <c r="G353" s="46"/>
    </row>
    <row r="354" spans="1:7" s="30" customFormat="1">
      <c r="A354" s="43"/>
      <c r="B354" s="43"/>
      <c r="C354" s="44"/>
      <c r="D354" s="45"/>
      <c r="E354" s="43"/>
      <c r="F354" s="46"/>
      <c r="G354" s="46"/>
    </row>
    <row r="355" spans="1:7" s="30" customFormat="1">
      <c r="A355" s="43"/>
      <c r="B355" s="43"/>
      <c r="C355" s="44"/>
      <c r="D355" s="45"/>
      <c r="E355" s="43"/>
      <c r="F355" s="46"/>
      <c r="G355" s="46"/>
    </row>
    <row r="356" spans="1:7" s="30" customFormat="1">
      <c r="A356" s="43"/>
      <c r="B356" s="43"/>
      <c r="C356" s="44"/>
      <c r="D356" s="45"/>
      <c r="E356" s="43"/>
      <c r="F356" s="46"/>
      <c r="G356" s="46"/>
    </row>
    <row r="357" spans="1:7" s="30" customFormat="1">
      <c r="A357" s="43"/>
      <c r="B357" s="43"/>
      <c r="C357" s="44"/>
      <c r="D357" s="45"/>
      <c r="E357" s="43"/>
      <c r="F357" s="46"/>
      <c r="G357" s="46"/>
    </row>
    <row r="358" spans="1:7" s="30" customFormat="1">
      <c r="A358" s="43"/>
      <c r="B358" s="43"/>
      <c r="C358" s="44"/>
      <c r="D358" s="45"/>
      <c r="E358" s="43"/>
      <c r="F358" s="46"/>
      <c r="G358" s="46"/>
    </row>
    <row r="359" spans="1:7" s="30" customFormat="1">
      <c r="A359" s="43"/>
      <c r="B359" s="43"/>
      <c r="C359" s="44"/>
      <c r="D359" s="45"/>
      <c r="E359" s="43"/>
      <c r="F359" s="46"/>
      <c r="G359" s="46"/>
    </row>
    <row r="360" spans="1:7" s="30" customFormat="1">
      <c r="A360" s="43"/>
      <c r="B360" s="43"/>
      <c r="C360" s="44"/>
      <c r="D360" s="45"/>
      <c r="E360" s="43"/>
      <c r="F360" s="46"/>
      <c r="G360" s="46"/>
    </row>
    <row r="361" spans="1:7" s="30" customFormat="1">
      <c r="A361" s="43"/>
      <c r="B361" s="43"/>
      <c r="C361" s="44"/>
      <c r="D361" s="45"/>
      <c r="E361" s="43"/>
      <c r="F361" s="46"/>
      <c r="G361" s="46"/>
    </row>
    <row r="362" spans="1:7" s="30" customFormat="1">
      <c r="A362" s="43"/>
      <c r="B362" s="43"/>
      <c r="C362" s="44"/>
      <c r="D362" s="45"/>
      <c r="E362" s="43"/>
      <c r="F362" s="46"/>
      <c r="G362" s="46"/>
    </row>
    <row r="363" spans="1:7" s="30" customFormat="1">
      <c r="A363" s="43"/>
      <c r="B363" s="43"/>
      <c r="C363" s="44"/>
      <c r="D363" s="45"/>
      <c r="E363" s="43"/>
      <c r="F363" s="46"/>
      <c r="G363" s="46"/>
    </row>
    <row r="364" spans="1:7" s="30" customFormat="1">
      <c r="A364" s="43"/>
      <c r="B364" s="43"/>
      <c r="C364" s="44"/>
      <c r="D364" s="45"/>
      <c r="E364" s="43"/>
      <c r="F364" s="46"/>
      <c r="G364" s="46"/>
    </row>
    <row r="365" spans="1:7" s="30" customFormat="1">
      <c r="A365" s="43"/>
      <c r="B365" s="43"/>
      <c r="C365" s="44"/>
      <c r="D365" s="45"/>
      <c r="E365" s="43"/>
      <c r="F365" s="46"/>
      <c r="G365" s="46"/>
    </row>
    <row r="366" spans="1:7" s="30" customFormat="1">
      <c r="A366" s="43"/>
      <c r="B366" s="43"/>
      <c r="C366" s="44"/>
      <c r="D366" s="45"/>
      <c r="E366" s="43"/>
      <c r="F366" s="46"/>
      <c r="G366" s="46"/>
    </row>
    <row r="367" spans="1:7" s="30" customFormat="1">
      <c r="A367" s="43"/>
      <c r="B367" s="43"/>
      <c r="C367" s="44"/>
      <c r="D367" s="45"/>
      <c r="E367" s="43"/>
      <c r="F367" s="46"/>
      <c r="G367" s="46"/>
    </row>
    <row r="368" spans="1:7" s="30" customFormat="1">
      <c r="A368" s="43"/>
      <c r="B368" s="43"/>
      <c r="C368" s="44"/>
      <c r="D368" s="45"/>
      <c r="E368" s="43"/>
      <c r="F368" s="46"/>
      <c r="G368" s="46"/>
    </row>
    <row r="369" spans="1:7" s="30" customFormat="1">
      <c r="A369" s="43"/>
      <c r="B369" s="43"/>
      <c r="C369" s="44"/>
      <c r="D369" s="45"/>
      <c r="E369" s="43"/>
      <c r="F369" s="46"/>
      <c r="G369" s="46"/>
    </row>
    <row r="370" spans="1:7" s="30" customFormat="1">
      <c r="A370" s="43"/>
      <c r="B370" s="43"/>
      <c r="C370" s="44"/>
      <c r="D370" s="45"/>
      <c r="E370" s="43"/>
      <c r="F370" s="46"/>
      <c r="G370" s="46"/>
    </row>
    <row r="371" spans="1:7" s="30" customFormat="1">
      <c r="A371" s="43"/>
      <c r="B371" s="43"/>
      <c r="C371" s="44"/>
      <c r="D371" s="45"/>
      <c r="E371" s="43"/>
      <c r="F371" s="46"/>
      <c r="G371" s="46"/>
    </row>
    <row r="372" spans="1:7" s="30" customFormat="1">
      <c r="A372" s="43"/>
      <c r="B372" s="43"/>
      <c r="C372" s="44"/>
      <c r="D372" s="45"/>
      <c r="E372" s="43"/>
      <c r="F372" s="46"/>
      <c r="G372" s="46"/>
    </row>
    <row r="373" spans="1:7" s="30" customFormat="1">
      <c r="A373" s="43"/>
      <c r="B373" s="43"/>
      <c r="C373" s="44"/>
      <c r="D373" s="45"/>
      <c r="E373" s="43"/>
      <c r="F373" s="46"/>
      <c r="G373" s="46"/>
    </row>
    <row r="374" spans="1:7" s="30" customFormat="1">
      <c r="A374" s="43"/>
      <c r="B374" s="43"/>
      <c r="C374" s="44"/>
      <c r="D374" s="45"/>
      <c r="E374" s="43"/>
      <c r="F374" s="46"/>
      <c r="G374" s="46"/>
    </row>
    <row r="375" spans="1:7" s="30" customFormat="1">
      <c r="A375" s="43"/>
      <c r="B375" s="43"/>
      <c r="C375" s="44"/>
      <c r="D375" s="45"/>
      <c r="E375" s="43"/>
      <c r="F375" s="46"/>
      <c r="G375" s="46"/>
    </row>
    <row r="376" spans="1:7" s="30" customFormat="1">
      <c r="A376" s="43"/>
      <c r="B376" s="43"/>
      <c r="C376" s="44"/>
      <c r="D376" s="45"/>
      <c r="E376" s="43"/>
      <c r="F376" s="46"/>
      <c r="G376" s="46"/>
    </row>
    <row r="377" spans="1:7" s="30" customFormat="1">
      <c r="A377" s="43"/>
      <c r="B377" s="43"/>
      <c r="C377" s="44"/>
      <c r="D377" s="45"/>
      <c r="E377" s="43"/>
      <c r="F377" s="46"/>
      <c r="G377" s="46"/>
    </row>
    <row r="378" spans="1:7" s="30" customFormat="1">
      <c r="A378" s="43"/>
      <c r="B378" s="43"/>
      <c r="C378" s="44"/>
      <c r="D378" s="45"/>
      <c r="E378" s="43"/>
      <c r="F378" s="46"/>
      <c r="G378" s="46"/>
    </row>
    <row r="379" spans="1:7" s="30" customFormat="1">
      <c r="A379" s="43"/>
      <c r="B379" s="43"/>
      <c r="C379" s="44"/>
      <c r="D379" s="45"/>
      <c r="E379" s="43"/>
      <c r="F379" s="46"/>
      <c r="G379" s="46"/>
    </row>
    <row r="380" spans="1:7" s="30" customFormat="1">
      <c r="A380" s="43"/>
      <c r="B380" s="43"/>
      <c r="C380" s="44"/>
      <c r="D380" s="45"/>
      <c r="E380" s="43"/>
      <c r="F380" s="46"/>
      <c r="G380" s="46"/>
    </row>
    <row r="381" spans="1:7" s="30" customFormat="1">
      <c r="A381" s="43"/>
      <c r="B381" s="43"/>
      <c r="C381" s="44"/>
      <c r="D381" s="45"/>
      <c r="E381" s="43"/>
      <c r="F381" s="46"/>
      <c r="G381" s="46"/>
    </row>
    <row r="382" spans="1:7" s="30" customFormat="1">
      <c r="A382" s="43"/>
      <c r="B382" s="43"/>
      <c r="C382" s="44"/>
      <c r="D382" s="45"/>
      <c r="E382" s="43"/>
      <c r="F382" s="46"/>
      <c r="G382" s="46"/>
    </row>
    <row r="383" spans="1:7" s="30" customFormat="1">
      <c r="A383" s="43"/>
      <c r="B383" s="43"/>
      <c r="C383" s="44"/>
      <c r="D383" s="45"/>
      <c r="E383" s="43"/>
      <c r="F383" s="46"/>
      <c r="G383" s="46"/>
    </row>
    <row r="384" spans="1:7" s="30" customFormat="1">
      <c r="A384" s="43"/>
      <c r="B384" s="43"/>
      <c r="C384" s="44"/>
      <c r="D384" s="45"/>
      <c r="E384" s="43"/>
      <c r="F384" s="46"/>
      <c r="G384" s="46"/>
    </row>
    <row r="385" spans="1:7" s="30" customFormat="1">
      <c r="A385" s="43"/>
      <c r="B385" s="43"/>
      <c r="C385" s="44"/>
      <c r="D385" s="45"/>
      <c r="E385" s="43"/>
      <c r="F385" s="46"/>
      <c r="G385" s="46"/>
    </row>
    <row r="386" spans="1:7" s="30" customFormat="1">
      <c r="A386" s="43"/>
      <c r="B386" s="43"/>
      <c r="C386" s="44"/>
      <c r="D386" s="45"/>
      <c r="E386" s="43"/>
      <c r="F386" s="46"/>
      <c r="G386" s="46"/>
    </row>
    <row r="387" spans="1:7" s="30" customFormat="1">
      <c r="A387" s="43"/>
      <c r="B387" s="43"/>
      <c r="C387" s="44"/>
      <c r="D387" s="45"/>
      <c r="E387" s="43"/>
      <c r="F387" s="46"/>
      <c r="G387" s="46"/>
    </row>
    <row r="388" spans="1:7" s="30" customFormat="1">
      <c r="A388" s="43"/>
      <c r="B388" s="43"/>
      <c r="C388" s="44"/>
      <c r="D388" s="45"/>
      <c r="E388" s="43"/>
      <c r="F388" s="46"/>
      <c r="G388" s="46"/>
    </row>
    <row r="389" spans="1:7" s="30" customFormat="1">
      <c r="A389" s="43"/>
      <c r="B389" s="43"/>
      <c r="C389" s="44"/>
      <c r="D389" s="45"/>
      <c r="E389" s="43"/>
      <c r="F389" s="46"/>
      <c r="G389" s="46"/>
    </row>
    <row r="390" spans="1:7" s="30" customFormat="1">
      <c r="A390" s="43"/>
      <c r="B390" s="43"/>
      <c r="C390" s="44"/>
      <c r="D390" s="45"/>
      <c r="E390" s="43"/>
      <c r="F390" s="46"/>
      <c r="G390" s="46"/>
    </row>
    <row r="391" spans="1:7" s="30" customFormat="1">
      <c r="A391" s="43"/>
      <c r="B391" s="43"/>
      <c r="C391" s="44"/>
      <c r="D391" s="45"/>
      <c r="E391" s="43"/>
      <c r="F391" s="46"/>
      <c r="G391" s="46"/>
    </row>
    <row r="392" spans="1:7" s="30" customFormat="1">
      <c r="A392" s="43"/>
      <c r="B392" s="43"/>
      <c r="C392" s="44"/>
      <c r="D392" s="45"/>
      <c r="E392" s="43"/>
      <c r="F392" s="46"/>
      <c r="G392" s="46"/>
    </row>
    <row r="393" spans="1:7" s="30" customFormat="1">
      <c r="A393" s="43"/>
      <c r="B393" s="43"/>
      <c r="C393" s="44"/>
      <c r="D393" s="45"/>
      <c r="E393" s="43"/>
      <c r="F393" s="46"/>
      <c r="G393" s="46"/>
    </row>
    <row r="394" spans="1:7" s="30" customFormat="1">
      <c r="A394" s="43"/>
      <c r="B394" s="43"/>
      <c r="C394" s="44"/>
      <c r="D394" s="45"/>
      <c r="E394" s="43"/>
      <c r="F394" s="46"/>
      <c r="G394" s="46"/>
    </row>
    <row r="395" spans="1:7" s="30" customFormat="1">
      <c r="A395" s="43"/>
      <c r="B395" s="43"/>
      <c r="C395" s="44"/>
      <c r="D395" s="45"/>
      <c r="E395" s="43"/>
      <c r="F395" s="46"/>
      <c r="G395" s="46"/>
    </row>
    <row r="396" spans="1:7" s="30" customFormat="1">
      <c r="A396" s="43"/>
      <c r="B396" s="43"/>
      <c r="C396" s="44"/>
      <c r="D396" s="45"/>
      <c r="E396" s="43"/>
      <c r="F396" s="46"/>
      <c r="G396" s="46"/>
    </row>
    <row r="397" spans="1:7" s="30" customFormat="1">
      <c r="A397" s="43"/>
      <c r="B397" s="43"/>
      <c r="C397" s="44"/>
      <c r="D397" s="45"/>
      <c r="E397" s="43"/>
      <c r="F397" s="46"/>
      <c r="G397" s="46"/>
    </row>
    <row r="398" spans="1:7" s="30" customFormat="1">
      <c r="A398" s="43"/>
      <c r="B398" s="43"/>
      <c r="C398" s="44"/>
      <c r="D398" s="45"/>
      <c r="E398" s="43"/>
      <c r="F398" s="46"/>
      <c r="G398" s="46"/>
    </row>
    <row r="399" spans="1:7" s="30" customFormat="1">
      <c r="A399" s="43"/>
      <c r="B399" s="43"/>
      <c r="C399" s="44"/>
      <c r="D399" s="45"/>
      <c r="E399" s="43"/>
      <c r="F399" s="46"/>
      <c r="G399" s="46"/>
    </row>
    <row r="400" spans="1:7" s="30" customFormat="1">
      <c r="A400" s="43"/>
      <c r="B400" s="43"/>
      <c r="C400" s="44"/>
      <c r="D400" s="45"/>
      <c r="E400" s="43"/>
      <c r="F400" s="46"/>
      <c r="G400" s="46"/>
    </row>
    <row r="401" spans="1:7" s="30" customFormat="1">
      <c r="A401" s="43"/>
      <c r="B401" s="43"/>
      <c r="C401" s="44"/>
      <c r="D401" s="45"/>
      <c r="E401" s="43"/>
      <c r="F401" s="46"/>
      <c r="G401" s="46"/>
    </row>
    <row r="402" spans="1:7" s="30" customFormat="1">
      <c r="A402" s="43"/>
      <c r="B402" s="43"/>
      <c r="C402" s="44"/>
      <c r="D402" s="45"/>
      <c r="E402" s="43"/>
      <c r="F402" s="46"/>
      <c r="G402" s="46"/>
    </row>
    <row r="403" spans="1:7" s="30" customFormat="1">
      <c r="A403" s="43"/>
      <c r="B403" s="43"/>
      <c r="C403" s="44"/>
      <c r="D403" s="45"/>
      <c r="E403" s="43"/>
      <c r="F403" s="46"/>
      <c r="G403" s="46"/>
    </row>
    <row r="404" spans="1:7" s="30" customFormat="1">
      <c r="A404" s="43"/>
      <c r="B404" s="43"/>
      <c r="C404" s="44"/>
      <c r="D404" s="45"/>
      <c r="E404" s="43"/>
      <c r="F404" s="46"/>
      <c r="G404" s="46"/>
    </row>
    <row r="405" spans="1:7" s="30" customFormat="1">
      <c r="A405" s="43"/>
      <c r="B405" s="43"/>
      <c r="C405" s="44"/>
      <c r="D405" s="45"/>
      <c r="E405" s="43"/>
      <c r="F405" s="46"/>
      <c r="G405" s="46"/>
    </row>
    <row r="406" spans="1:7" s="30" customFormat="1">
      <c r="A406" s="43"/>
      <c r="B406" s="43"/>
      <c r="C406" s="44"/>
      <c r="D406" s="45"/>
      <c r="E406" s="43"/>
      <c r="F406" s="46"/>
      <c r="G406" s="46"/>
    </row>
    <row r="407" spans="1:7" s="30" customFormat="1">
      <c r="A407" s="43"/>
      <c r="B407" s="43"/>
      <c r="C407" s="44"/>
      <c r="D407" s="45"/>
      <c r="E407" s="43"/>
      <c r="F407" s="46"/>
      <c r="G407" s="46"/>
    </row>
    <row r="408" spans="1:7" s="30" customFormat="1">
      <c r="A408" s="43"/>
      <c r="B408" s="43"/>
      <c r="C408" s="44"/>
      <c r="D408" s="45"/>
      <c r="E408" s="43"/>
      <c r="F408" s="46"/>
      <c r="G408" s="46"/>
    </row>
    <row r="409" spans="1:7" s="30" customFormat="1">
      <c r="A409" s="43"/>
      <c r="B409" s="43"/>
      <c r="C409" s="44"/>
      <c r="D409" s="45"/>
      <c r="E409" s="43"/>
      <c r="F409" s="46"/>
      <c r="G409" s="46"/>
    </row>
    <row r="410" spans="1:7" s="30" customFormat="1">
      <c r="A410" s="43"/>
      <c r="B410" s="43"/>
      <c r="C410" s="44"/>
      <c r="D410" s="45"/>
      <c r="E410" s="43"/>
      <c r="F410" s="46"/>
      <c r="G410" s="46"/>
    </row>
    <row r="411" spans="1:7" s="30" customFormat="1">
      <c r="A411" s="43"/>
      <c r="B411" s="43"/>
      <c r="C411" s="44"/>
      <c r="D411" s="45"/>
      <c r="E411" s="43"/>
      <c r="F411" s="46"/>
      <c r="G411" s="46"/>
    </row>
    <row r="412" spans="1:7" s="30" customFormat="1">
      <c r="A412" s="43"/>
      <c r="B412" s="43"/>
      <c r="C412" s="44"/>
      <c r="D412" s="45"/>
      <c r="E412" s="43"/>
      <c r="F412" s="46"/>
      <c r="G412" s="46"/>
    </row>
    <row r="413" spans="1:7" s="30" customFormat="1">
      <c r="A413" s="43"/>
      <c r="B413" s="43"/>
      <c r="C413" s="44"/>
      <c r="D413" s="45"/>
      <c r="E413" s="43"/>
      <c r="F413" s="46"/>
      <c r="G413" s="46"/>
    </row>
    <row r="414" spans="1:7" s="30" customFormat="1">
      <c r="A414" s="43"/>
      <c r="B414" s="43"/>
      <c r="C414" s="44"/>
      <c r="D414" s="45"/>
      <c r="E414" s="43"/>
      <c r="F414" s="46"/>
      <c r="G414" s="46"/>
    </row>
    <row r="415" spans="1:7" s="30" customFormat="1">
      <c r="A415" s="43"/>
      <c r="B415" s="43"/>
      <c r="C415" s="44"/>
      <c r="D415" s="45"/>
      <c r="E415" s="43"/>
      <c r="F415" s="46"/>
      <c r="G415" s="46"/>
    </row>
    <row r="416" spans="1:7" s="30" customFormat="1">
      <c r="A416" s="43"/>
      <c r="B416" s="43"/>
      <c r="C416" s="44"/>
      <c r="D416" s="45"/>
      <c r="E416" s="43"/>
      <c r="F416" s="46"/>
      <c r="G416" s="46"/>
    </row>
    <row r="417" spans="1:7" s="30" customFormat="1">
      <c r="A417" s="43"/>
      <c r="B417" s="43"/>
      <c r="C417" s="44"/>
      <c r="D417" s="45"/>
      <c r="E417" s="43"/>
      <c r="F417" s="46"/>
      <c r="G417" s="46"/>
    </row>
    <row r="418" spans="1:7" s="30" customFormat="1">
      <c r="A418" s="43"/>
      <c r="B418" s="43"/>
      <c r="C418" s="44"/>
      <c r="D418" s="45"/>
      <c r="E418" s="43"/>
      <c r="F418" s="46"/>
      <c r="G418" s="46"/>
    </row>
    <row r="419" spans="1:7" s="30" customFormat="1">
      <c r="A419" s="43"/>
      <c r="B419" s="43"/>
      <c r="C419" s="44"/>
      <c r="D419" s="45"/>
      <c r="E419" s="43"/>
      <c r="F419" s="46"/>
      <c r="G419" s="46"/>
    </row>
    <row r="420" spans="1:7" s="30" customFormat="1">
      <c r="A420" s="43"/>
      <c r="B420" s="43"/>
      <c r="C420" s="44"/>
      <c r="D420" s="45"/>
      <c r="E420" s="43"/>
      <c r="F420" s="46"/>
      <c r="G420" s="46"/>
    </row>
    <row r="421" spans="1:7" s="30" customFormat="1">
      <c r="A421" s="43"/>
      <c r="B421" s="43"/>
      <c r="C421" s="44"/>
      <c r="D421" s="45"/>
      <c r="E421" s="43"/>
      <c r="F421" s="46"/>
      <c r="G421" s="46"/>
    </row>
    <row r="422" spans="1:7" s="30" customFormat="1">
      <c r="A422" s="43"/>
      <c r="B422" s="43"/>
      <c r="C422" s="44"/>
      <c r="D422" s="45"/>
      <c r="E422" s="43"/>
      <c r="F422" s="46"/>
      <c r="G422" s="46"/>
    </row>
    <row r="423" spans="1:7" s="30" customFormat="1">
      <c r="A423" s="43"/>
      <c r="B423" s="43"/>
      <c r="C423" s="44"/>
      <c r="D423" s="45"/>
      <c r="E423" s="43"/>
      <c r="F423" s="46"/>
      <c r="G423" s="46"/>
    </row>
    <row r="424" spans="1:7" s="30" customFormat="1">
      <c r="A424" s="43"/>
      <c r="B424" s="43"/>
      <c r="C424" s="44"/>
      <c r="D424" s="45"/>
      <c r="E424" s="43"/>
      <c r="F424" s="46"/>
      <c r="G424" s="46"/>
    </row>
    <row r="425" spans="1:7" s="30" customFormat="1">
      <c r="A425" s="43"/>
      <c r="B425" s="43"/>
      <c r="C425" s="44"/>
      <c r="D425" s="45"/>
      <c r="E425" s="43"/>
      <c r="F425" s="46"/>
      <c r="G425" s="46"/>
    </row>
    <row r="426" spans="1:7" s="30" customFormat="1">
      <c r="A426" s="43"/>
      <c r="B426" s="43"/>
      <c r="C426" s="44"/>
      <c r="D426" s="45"/>
      <c r="E426" s="43"/>
      <c r="F426" s="46"/>
      <c r="G426" s="46"/>
    </row>
    <row r="427" spans="1:7" s="30" customFormat="1">
      <c r="A427" s="43"/>
      <c r="B427" s="43"/>
      <c r="C427" s="44"/>
      <c r="D427" s="45"/>
      <c r="E427" s="43"/>
      <c r="F427" s="46"/>
      <c r="G427" s="46"/>
    </row>
    <row r="428" spans="1:7" s="30" customFormat="1">
      <c r="A428" s="43"/>
      <c r="B428" s="43"/>
      <c r="C428" s="44"/>
      <c r="D428" s="45"/>
      <c r="E428" s="43"/>
      <c r="F428" s="46"/>
      <c r="G428" s="46"/>
    </row>
    <row r="429" spans="1:7" s="30" customFormat="1">
      <c r="A429" s="43"/>
      <c r="B429" s="43"/>
      <c r="C429" s="44"/>
      <c r="D429" s="45"/>
      <c r="E429" s="43"/>
      <c r="F429" s="46"/>
      <c r="G429" s="46"/>
    </row>
    <row r="430" spans="1:7" s="30" customFormat="1">
      <c r="A430" s="43"/>
      <c r="B430" s="43"/>
      <c r="C430" s="44"/>
      <c r="D430" s="45"/>
      <c r="E430" s="43"/>
      <c r="F430" s="46"/>
      <c r="G430" s="46"/>
    </row>
    <row r="431" spans="1:7" s="30" customFormat="1">
      <c r="A431" s="43"/>
      <c r="B431" s="43"/>
      <c r="C431" s="44"/>
      <c r="D431" s="45"/>
      <c r="E431" s="43"/>
      <c r="F431" s="46"/>
      <c r="G431" s="46"/>
    </row>
    <row r="432" spans="1:7" s="30" customFormat="1">
      <c r="A432" s="43"/>
      <c r="B432" s="43"/>
      <c r="C432" s="44"/>
      <c r="D432" s="45"/>
      <c r="E432" s="43"/>
      <c r="F432" s="46"/>
      <c r="G432" s="46"/>
    </row>
    <row r="433" spans="1:7" s="30" customFormat="1">
      <c r="A433" s="43"/>
      <c r="B433" s="43"/>
      <c r="C433" s="44"/>
      <c r="D433" s="45"/>
      <c r="E433" s="43"/>
      <c r="F433" s="46"/>
      <c r="G433" s="46"/>
    </row>
    <row r="434" spans="1:7" s="30" customFormat="1">
      <c r="A434" s="43"/>
      <c r="B434" s="43"/>
      <c r="C434" s="44"/>
      <c r="D434" s="45"/>
      <c r="E434" s="43"/>
      <c r="F434" s="46"/>
      <c r="G434" s="46"/>
    </row>
    <row r="435" spans="1:7" s="30" customFormat="1">
      <c r="A435" s="43"/>
      <c r="B435" s="43"/>
      <c r="C435" s="44"/>
      <c r="D435" s="45"/>
      <c r="E435" s="43"/>
      <c r="F435" s="46"/>
      <c r="G435" s="46"/>
    </row>
    <row r="436" spans="1:7" s="30" customFormat="1">
      <c r="A436" s="43"/>
      <c r="B436" s="43"/>
      <c r="C436" s="44"/>
      <c r="D436" s="45"/>
      <c r="E436" s="43"/>
      <c r="F436" s="46"/>
      <c r="G436" s="46"/>
    </row>
    <row r="437" spans="1:7" s="30" customFormat="1">
      <c r="A437" s="43"/>
      <c r="B437" s="43"/>
      <c r="C437" s="44"/>
      <c r="D437" s="45"/>
      <c r="E437" s="43"/>
      <c r="F437" s="46"/>
      <c r="G437" s="46"/>
    </row>
    <row r="438" spans="1:7" s="30" customFormat="1">
      <c r="A438" s="43"/>
      <c r="B438" s="43"/>
      <c r="C438" s="44"/>
      <c r="D438" s="45"/>
      <c r="E438" s="43"/>
      <c r="F438" s="46"/>
      <c r="G438" s="46"/>
    </row>
    <row r="439" spans="1:7" s="30" customFormat="1">
      <c r="A439" s="43"/>
      <c r="B439" s="43"/>
      <c r="C439" s="44"/>
      <c r="D439" s="45"/>
      <c r="E439" s="43"/>
      <c r="F439" s="46"/>
      <c r="G439" s="46"/>
    </row>
    <row r="440" spans="1:7" s="30" customFormat="1">
      <c r="A440" s="43"/>
      <c r="B440" s="43"/>
      <c r="C440" s="44"/>
      <c r="D440" s="45"/>
      <c r="E440" s="43"/>
      <c r="F440" s="46"/>
      <c r="G440" s="46"/>
    </row>
    <row r="441" spans="1:7" s="30" customFormat="1">
      <c r="A441" s="43"/>
      <c r="B441" s="43"/>
      <c r="C441" s="44"/>
      <c r="D441" s="45"/>
      <c r="E441" s="43"/>
      <c r="F441" s="46"/>
      <c r="G441" s="46"/>
    </row>
    <row r="442" spans="1:7" s="30" customFormat="1">
      <c r="A442" s="43"/>
      <c r="B442" s="43"/>
      <c r="C442" s="44"/>
      <c r="D442" s="45"/>
      <c r="E442" s="43"/>
      <c r="F442" s="46"/>
      <c r="G442" s="46"/>
    </row>
    <row r="443" spans="1:7" s="30" customFormat="1">
      <c r="A443" s="43"/>
      <c r="B443" s="43"/>
      <c r="C443" s="44"/>
      <c r="D443" s="45"/>
      <c r="E443" s="43"/>
      <c r="F443" s="46"/>
      <c r="G443" s="46"/>
    </row>
    <row r="444" spans="1:7" s="30" customFormat="1">
      <c r="A444" s="43"/>
      <c r="B444" s="43"/>
      <c r="C444" s="44"/>
      <c r="D444" s="45"/>
      <c r="E444" s="43"/>
      <c r="F444" s="46"/>
      <c r="G444" s="46"/>
    </row>
    <row r="445" spans="1:7" s="30" customFormat="1">
      <c r="A445" s="43"/>
      <c r="B445" s="43"/>
      <c r="C445" s="44"/>
      <c r="D445" s="45"/>
      <c r="E445" s="43"/>
      <c r="F445" s="46"/>
      <c r="G445" s="46"/>
    </row>
    <row r="446" spans="1:7" s="30" customFormat="1">
      <c r="A446" s="43"/>
      <c r="B446" s="43"/>
      <c r="C446" s="44"/>
      <c r="D446" s="45"/>
      <c r="E446" s="43"/>
      <c r="F446" s="46"/>
      <c r="G446" s="46"/>
    </row>
    <row r="447" spans="1:7" s="30" customFormat="1">
      <c r="A447" s="43"/>
      <c r="B447" s="43"/>
      <c r="C447" s="44"/>
      <c r="D447" s="45"/>
      <c r="E447" s="43"/>
      <c r="F447" s="46"/>
      <c r="G447" s="46"/>
    </row>
    <row r="448" spans="1:7" s="30" customFormat="1">
      <c r="A448" s="43"/>
      <c r="B448" s="43"/>
      <c r="C448" s="44"/>
      <c r="D448" s="45"/>
      <c r="E448" s="43"/>
      <c r="F448" s="46"/>
      <c r="G448" s="46"/>
    </row>
    <row r="449" spans="1:7" s="30" customFormat="1">
      <c r="A449" s="43"/>
      <c r="B449" s="43"/>
      <c r="C449" s="44"/>
      <c r="D449" s="45"/>
      <c r="E449" s="43"/>
      <c r="F449" s="46"/>
      <c r="G449" s="46"/>
    </row>
    <row r="450" spans="1:7" s="30" customFormat="1">
      <c r="A450" s="43"/>
      <c r="B450" s="43"/>
      <c r="C450" s="44"/>
      <c r="D450" s="45"/>
      <c r="E450" s="43"/>
      <c r="F450" s="46"/>
      <c r="G450" s="46"/>
    </row>
    <row r="451" spans="1:7" s="30" customFormat="1">
      <c r="A451" s="43"/>
      <c r="B451" s="43"/>
      <c r="C451" s="44"/>
      <c r="D451" s="45"/>
      <c r="E451" s="43"/>
      <c r="F451" s="46"/>
      <c r="G451" s="46"/>
    </row>
    <row r="452" spans="1:7" s="30" customFormat="1">
      <c r="A452" s="43"/>
      <c r="B452" s="43"/>
      <c r="C452" s="44"/>
      <c r="D452" s="45"/>
      <c r="E452" s="43"/>
      <c r="F452" s="46"/>
      <c r="G452" s="46"/>
    </row>
    <row r="453" spans="1:7" s="30" customFormat="1">
      <c r="A453" s="43"/>
      <c r="B453" s="43"/>
      <c r="C453" s="44"/>
      <c r="D453" s="45"/>
      <c r="E453" s="43"/>
      <c r="F453" s="46"/>
      <c r="G453" s="46"/>
    </row>
    <row r="454" spans="1:7" s="30" customFormat="1">
      <c r="A454" s="43"/>
      <c r="B454" s="43"/>
      <c r="C454" s="44"/>
      <c r="D454" s="45"/>
      <c r="E454" s="43"/>
      <c r="F454" s="46"/>
      <c r="G454" s="46"/>
    </row>
    <row r="455" spans="1:7" s="30" customFormat="1">
      <c r="A455" s="43"/>
      <c r="B455" s="43"/>
      <c r="C455" s="44"/>
      <c r="D455" s="45"/>
      <c r="E455" s="43"/>
      <c r="F455" s="46"/>
      <c r="G455" s="46"/>
    </row>
    <row r="456" spans="1:7" s="30" customFormat="1">
      <c r="A456" s="43"/>
      <c r="B456" s="43"/>
      <c r="C456" s="44"/>
      <c r="D456" s="45"/>
      <c r="E456" s="43"/>
      <c r="F456" s="46"/>
      <c r="G456" s="46"/>
    </row>
    <row r="457" spans="1:7" s="30" customFormat="1">
      <c r="A457" s="43"/>
      <c r="B457" s="43"/>
      <c r="C457" s="44"/>
      <c r="D457" s="45"/>
      <c r="E457" s="43"/>
      <c r="F457" s="46"/>
      <c r="G457" s="46"/>
    </row>
    <row r="458" spans="1:7" s="30" customFormat="1">
      <c r="A458" s="43"/>
      <c r="B458" s="43"/>
      <c r="C458" s="44"/>
      <c r="D458" s="45"/>
      <c r="E458" s="43"/>
      <c r="F458" s="46"/>
      <c r="G458" s="46"/>
    </row>
    <row r="459" spans="1:7" s="30" customFormat="1">
      <c r="A459" s="43"/>
      <c r="B459" s="43"/>
      <c r="C459" s="44"/>
      <c r="D459" s="45"/>
      <c r="E459" s="43"/>
      <c r="F459" s="46"/>
      <c r="G459" s="46"/>
    </row>
    <row r="460" spans="1:7" s="30" customFormat="1">
      <c r="A460" s="43"/>
      <c r="B460" s="43"/>
      <c r="C460" s="44"/>
      <c r="D460" s="45"/>
      <c r="E460" s="43"/>
      <c r="F460" s="46"/>
      <c r="G460" s="46"/>
    </row>
    <row r="461" spans="1:7" s="30" customFormat="1">
      <c r="A461" s="43"/>
      <c r="B461" s="43"/>
      <c r="C461" s="44"/>
      <c r="D461" s="45"/>
      <c r="E461" s="43"/>
      <c r="F461" s="46"/>
      <c r="G461" s="46"/>
    </row>
    <row r="462" spans="1:7" s="30" customFormat="1">
      <c r="A462" s="43"/>
      <c r="B462" s="43"/>
      <c r="C462" s="44"/>
      <c r="D462" s="45"/>
      <c r="E462" s="43"/>
      <c r="F462" s="46"/>
      <c r="G462" s="46"/>
    </row>
    <row r="463" spans="1:7" s="30" customFormat="1">
      <c r="A463" s="43"/>
      <c r="B463" s="43"/>
      <c r="C463" s="44"/>
      <c r="D463" s="45"/>
      <c r="E463" s="43"/>
      <c r="F463" s="46"/>
      <c r="G463" s="46"/>
    </row>
    <row r="464" spans="1:7" s="30" customFormat="1">
      <c r="A464" s="43"/>
      <c r="B464" s="43"/>
      <c r="C464" s="44"/>
      <c r="D464" s="45"/>
      <c r="E464" s="43"/>
      <c r="F464" s="46"/>
      <c r="G464" s="46"/>
    </row>
    <row r="465" spans="1:7" s="30" customFormat="1">
      <c r="A465" s="43"/>
      <c r="B465" s="43"/>
      <c r="C465" s="44"/>
      <c r="D465" s="45"/>
      <c r="E465" s="43"/>
      <c r="F465" s="46"/>
      <c r="G465" s="46"/>
    </row>
    <row r="466" spans="1:7" s="30" customFormat="1">
      <c r="A466" s="43"/>
      <c r="B466" s="43"/>
      <c r="C466" s="44"/>
      <c r="D466" s="45"/>
      <c r="E466" s="43"/>
      <c r="F466" s="46"/>
      <c r="G466" s="46"/>
    </row>
    <row r="467" spans="1:7" s="30" customFormat="1">
      <c r="A467" s="43"/>
      <c r="B467" s="43"/>
      <c r="C467" s="44"/>
      <c r="D467" s="45"/>
      <c r="E467" s="43"/>
      <c r="F467" s="46"/>
      <c r="G467" s="46"/>
    </row>
    <row r="468" spans="1:7" s="30" customFormat="1">
      <c r="A468" s="43"/>
      <c r="B468" s="43"/>
      <c r="C468" s="44"/>
      <c r="D468" s="45"/>
      <c r="E468" s="43"/>
      <c r="F468" s="46"/>
      <c r="G468" s="46"/>
    </row>
    <row r="469" spans="1:7" s="30" customFormat="1">
      <c r="A469" s="43"/>
      <c r="B469" s="43"/>
      <c r="C469" s="44"/>
      <c r="D469" s="45"/>
      <c r="E469" s="43"/>
      <c r="F469" s="46"/>
      <c r="G469" s="46"/>
    </row>
    <row r="470" spans="1:7" s="30" customFormat="1">
      <c r="A470" s="43"/>
      <c r="B470" s="43"/>
      <c r="C470" s="44"/>
      <c r="D470" s="45"/>
      <c r="E470" s="43"/>
      <c r="F470" s="46"/>
      <c r="G470" s="46"/>
    </row>
    <row r="471" spans="1:7" s="30" customFormat="1">
      <c r="A471" s="43"/>
      <c r="B471" s="43"/>
      <c r="C471" s="44"/>
      <c r="D471" s="45"/>
      <c r="E471" s="43"/>
      <c r="F471" s="46"/>
      <c r="G471" s="46"/>
    </row>
    <row r="472" spans="1:7" s="30" customFormat="1">
      <c r="A472" s="43"/>
      <c r="B472" s="43"/>
      <c r="C472" s="44"/>
      <c r="D472" s="45"/>
      <c r="E472" s="43"/>
      <c r="F472" s="46"/>
      <c r="G472" s="46"/>
    </row>
    <row r="473" spans="1:7" s="30" customFormat="1">
      <c r="A473" s="43"/>
      <c r="B473" s="43"/>
      <c r="C473" s="44"/>
      <c r="D473" s="45"/>
      <c r="E473" s="43"/>
      <c r="F473" s="46"/>
      <c r="G473" s="46"/>
    </row>
    <row r="474" spans="1:7" s="30" customFormat="1">
      <c r="A474" s="43"/>
      <c r="B474" s="43"/>
      <c r="C474" s="44"/>
      <c r="D474" s="45"/>
      <c r="E474" s="43"/>
      <c r="F474" s="46"/>
      <c r="G474" s="46"/>
    </row>
    <row r="475" spans="1:7" s="30" customFormat="1">
      <c r="A475" s="43"/>
      <c r="B475" s="43"/>
      <c r="C475" s="44"/>
      <c r="D475" s="45"/>
      <c r="E475" s="43"/>
      <c r="F475" s="46"/>
      <c r="G475" s="46"/>
    </row>
    <row r="476" spans="1:7" s="30" customFormat="1">
      <c r="A476" s="43"/>
      <c r="B476" s="43"/>
      <c r="C476" s="44"/>
      <c r="D476" s="45"/>
      <c r="E476" s="43"/>
      <c r="F476" s="46"/>
      <c r="G476" s="46"/>
    </row>
    <row r="477" spans="1:7" s="30" customFormat="1">
      <c r="A477" s="43"/>
      <c r="B477" s="43"/>
      <c r="C477" s="44"/>
      <c r="D477" s="45"/>
      <c r="E477" s="43"/>
      <c r="F477" s="46"/>
      <c r="G477" s="46"/>
    </row>
    <row r="478" spans="1:7" s="30" customFormat="1">
      <c r="A478" s="43"/>
      <c r="B478" s="43"/>
      <c r="C478" s="44"/>
      <c r="D478" s="45"/>
      <c r="E478" s="43"/>
      <c r="F478" s="46"/>
      <c r="G478" s="46"/>
    </row>
    <row r="479" spans="1:7" s="30" customFormat="1">
      <c r="A479" s="43"/>
      <c r="B479" s="43"/>
      <c r="C479" s="44"/>
      <c r="D479" s="45"/>
      <c r="E479" s="43"/>
      <c r="F479" s="46"/>
      <c r="G479" s="46"/>
    </row>
    <row r="480" spans="1:7" s="30" customFormat="1">
      <c r="A480" s="43"/>
      <c r="B480" s="43"/>
      <c r="C480" s="44"/>
      <c r="D480" s="45"/>
      <c r="E480" s="43"/>
      <c r="F480" s="46"/>
      <c r="G480" s="46"/>
    </row>
    <row r="481" spans="1:7" s="30" customFormat="1">
      <c r="A481" s="43"/>
      <c r="B481" s="43"/>
      <c r="C481" s="44"/>
      <c r="D481" s="45"/>
      <c r="E481" s="43"/>
      <c r="F481" s="46"/>
      <c r="G481" s="46"/>
    </row>
    <row r="482" spans="1:7" s="30" customFormat="1">
      <c r="A482" s="43"/>
      <c r="B482" s="43"/>
      <c r="C482" s="44"/>
      <c r="D482" s="45"/>
      <c r="E482" s="43"/>
      <c r="F482" s="46"/>
      <c r="G482" s="46"/>
    </row>
    <row r="483" spans="1:7" s="30" customFormat="1">
      <c r="A483" s="43"/>
      <c r="B483" s="43"/>
      <c r="C483" s="44"/>
      <c r="D483" s="45"/>
      <c r="E483" s="43"/>
      <c r="F483" s="46"/>
      <c r="G483" s="46"/>
    </row>
    <row r="484" spans="1:7" s="30" customFormat="1">
      <c r="A484" s="43"/>
      <c r="B484" s="43"/>
      <c r="C484" s="44"/>
      <c r="D484" s="45"/>
      <c r="E484" s="43"/>
      <c r="F484" s="46"/>
      <c r="G484" s="46"/>
    </row>
    <row r="485" spans="1:7" s="30" customFormat="1">
      <c r="A485" s="43"/>
      <c r="B485" s="43"/>
      <c r="C485" s="44"/>
      <c r="D485" s="45"/>
      <c r="E485" s="43"/>
      <c r="F485" s="46"/>
      <c r="G485" s="46"/>
    </row>
    <row r="486" spans="1:7" s="30" customFormat="1">
      <c r="A486" s="43"/>
      <c r="B486" s="43"/>
      <c r="C486" s="44"/>
      <c r="D486" s="45"/>
      <c r="E486" s="43"/>
      <c r="F486" s="46"/>
      <c r="G486" s="46"/>
    </row>
    <row r="487" spans="1:7" s="30" customFormat="1">
      <c r="A487" s="43"/>
      <c r="B487" s="43"/>
      <c r="C487" s="44"/>
      <c r="D487" s="45"/>
      <c r="E487" s="43"/>
      <c r="F487" s="46"/>
      <c r="G487" s="46"/>
    </row>
    <row r="488" spans="1:7" s="30" customFormat="1">
      <c r="A488" s="43"/>
      <c r="B488" s="43"/>
      <c r="C488" s="44"/>
      <c r="D488" s="45"/>
      <c r="E488" s="43"/>
      <c r="F488" s="46"/>
      <c r="G488" s="46"/>
    </row>
    <row r="489" spans="1:7" s="30" customFormat="1">
      <c r="A489" s="43"/>
      <c r="B489" s="43"/>
      <c r="C489" s="44"/>
      <c r="D489" s="45"/>
      <c r="E489" s="43"/>
      <c r="F489" s="46"/>
      <c r="G489" s="46"/>
    </row>
    <row r="490" spans="1:7" s="30" customFormat="1">
      <c r="A490" s="43"/>
      <c r="B490" s="43"/>
      <c r="C490" s="44"/>
      <c r="D490" s="45"/>
      <c r="E490" s="43"/>
      <c r="F490" s="46"/>
      <c r="G490" s="46"/>
    </row>
    <row r="491" spans="1:7" s="30" customFormat="1">
      <c r="A491" s="43"/>
      <c r="B491" s="43"/>
      <c r="C491" s="44"/>
      <c r="D491" s="45"/>
      <c r="E491" s="43"/>
      <c r="F491" s="46"/>
      <c r="G491" s="46"/>
    </row>
    <row r="492" spans="1:7" s="30" customFormat="1">
      <c r="A492" s="43"/>
      <c r="B492" s="43"/>
      <c r="C492" s="44"/>
      <c r="D492" s="45"/>
      <c r="E492" s="43"/>
      <c r="F492" s="46"/>
      <c r="G492" s="46"/>
    </row>
    <row r="493" spans="1:7" s="30" customFormat="1">
      <c r="A493" s="43"/>
      <c r="B493" s="43"/>
      <c r="C493" s="44"/>
      <c r="D493" s="45"/>
      <c r="E493" s="43"/>
      <c r="F493" s="46"/>
      <c r="G493" s="46"/>
    </row>
    <row r="494" spans="1:7" s="30" customFormat="1">
      <c r="A494" s="43"/>
      <c r="B494" s="43"/>
      <c r="C494" s="44"/>
      <c r="D494" s="45"/>
      <c r="E494" s="43"/>
      <c r="F494" s="46"/>
      <c r="G494" s="46"/>
    </row>
    <row r="495" spans="1:7" s="30" customFormat="1">
      <c r="A495" s="43"/>
      <c r="B495" s="43"/>
      <c r="C495" s="44"/>
      <c r="D495" s="45"/>
      <c r="E495" s="43"/>
      <c r="F495" s="46"/>
      <c r="G495" s="46"/>
    </row>
    <row r="496" spans="1:7" s="30" customFormat="1">
      <c r="A496" s="43"/>
      <c r="B496" s="43"/>
      <c r="C496" s="44"/>
      <c r="D496" s="45"/>
      <c r="E496" s="43"/>
      <c r="F496" s="46"/>
      <c r="G496" s="46"/>
    </row>
    <row r="497" spans="1:7" s="30" customFormat="1">
      <c r="A497" s="43"/>
      <c r="B497" s="43"/>
      <c r="C497" s="44"/>
      <c r="D497" s="45"/>
      <c r="E497" s="43"/>
      <c r="F497" s="46"/>
      <c r="G497" s="46"/>
    </row>
    <row r="498" spans="1:7" s="30" customFormat="1">
      <c r="A498" s="43"/>
      <c r="B498" s="43"/>
      <c r="C498" s="44"/>
      <c r="D498" s="45"/>
      <c r="E498" s="43"/>
      <c r="F498" s="46"/>
      <c r="G498" s="46"/>
    </row>
    <row r="499" spans="1:7" s="30" customFormat="1">
      <c r="A499" s="43"/>
      <c r="B499" s="43"/>
      <c r="C499" s="44"/>
      <c r="D499" s="45"/>
      <c r="E499" s="43"/>
      <c r="F499" s="46"/>
      <c r="G499" s="46"/>
    </row>
    <row r="500" spans="1:7" s="30" customFormat="1">
      <c r="A500" s="43"/>
      <c r="B500" s="43"/>
      <c r="C500" s="44"/>
      <c r="D500" s="45"/>
      <c r="E500" s="43"/>
      <c r="F500" s="46"/>
      <c r="G500" s="46"/>
    </row>
    <row r="501" spans="1:7" s="30" customFormat="1">
      <c r="A501" s="43"/>
      <c r="B501" s="43"/>
      <c r="C501" s="44"/>
      <c r="D501" s="45"/>
      <c r="E501" s="43"/>
      <c r="F501" s="46"/>
      <c r="G501" s="46"/>
    </row>
    <row r="502" spans="1:7" s="30" customFormat="1">
      <c r="A502" s="43"/>
      <c r="B502" s="43"/>
      <c r="C502" s="44"/>
      <c r="D502" s="45"/>
      <c r="E502" s="43"/>
      <c r="F502" s="46"/>
      <c r="G502" s="46"/>
    </row>
    <row r="503" spans="1:7" s="30" customFormat="1">
      <c r="A503" s="43"/>
      <c r="B503" s="43"/>
      <c r="C503" s="44"/>
      <c r="D503" s="45"/>
      <c r="E503" s="43"/>
      <c r="F503" s="46"/>
      <c r="G503" s="46"/>
    </row>
    <row r="504" spans="1:7" s="30" customFormat="1">
      <c r="A504" s="43"/>
      <c r="B504" s="43"/>
      <c r="C504" s="44"/>
      <c r="D504" s="45"/>
      <c r="E504" s="43"/>
      <c r="F504" s="46"/>
      <c r="G504" s="46"/>
    </row>
    <row r="505" spans="1:7" s="30" customFormat="1">
      <c r="A505" s="43"/>
      <c r="B505" s="43"/>
      <c r="C505" s="44"/>
      <c r="D505" s="45"/>
      <c r="E505" s="43"/>
      <c r="F505" s="46"/>
      <c r="G505" s="46"/>
    </row>
    <row r="506" spans="1:7" s="30" customFormat="1">
      <c r="A506" s="43"/>
      <c r="B506" s="43"/>
      <c r="C506" s="44"/>
      <c r="D506" s="45"/>
      <c r="E506" s="43"/>
      <c r="F506" s="46"/>
      <c r="G506" s="46"/>
    </row>
    <row r="507" spans="1:7" s="30" customFormat="1">
      <c r="A507" s="43"/>
      <c r="B507" s="43"/>
      <c r="C507" s="44"/>
      <c r="D507" s="45"/>
      <c r="E507" s="43"/>
      <c r="F507" s="46"/>
      <c r="G507" s="46"/>
    </row>
    <row r="508" spans="1:7" s="30" customFormat="1">
      <c r="A508" s="43"/>
      <c r="B508" s="43"/>
      <c r="C508" s="44"/>
      <c r="D508" s="45"/>
      <c r="E508" s="43"/>
      <c r="F508" s="46"/>
      <c r="G508" s="46"/>
    </row>
    <row r="509" spans="1:7" s="30" customFormat="1">
      <c r="A509" s="43"/>
      <c r="B509" s="43"/>
      <c r="C509" s="44"/>
      <c r="D509" s="45"/>
      <c r="E509" s="43"/>
      <c r="F509" s="46"/>
      <c r="G509" s="46"/>
    </row>
    <row r="510" spans="1:7" s="30" customFormat="1">
      <c r="A510" s="43"/>
      <c r="B510" s="43"/>
      <c r="C510" s="44"/>
      <c r="D510" s="45"/>
      <c r="E510" s="43"/>
      <c r="F510" s="46"/>
      <c r="G510" s="46"/>
    </row>
    <row r="511" spans="1:7" s="30" customFormat="1">
      <c r="A511" s="43"/>
      <c r="B511" s="43"/>
      <c r="C511" s="44"/>
      <c r="D511" s="45"/>
      <c r="E511" s="43"/>
      <c r="F511" s="46"/>
      <c r="G511" s="46"/>
    </row>
    <row r="512" spans="1:7" s="30" customFormat="1">
      <c r="A512" s="43"/>
      <c r="B512" s="43"/>
      <c r="C512" s="44"/>
      <c r="D512" s="45"/>
      <c r="E512" s="43"/>
      <c r="F512" s="46"/>
      <c r="G512" s="46"/>
    </row>
    <row r="513" spans="1:7" s="30" customFormat="1">
      <c r="A513" s="43"/>
      <c r="B513" s="43"/>
      <c r="C513" s="44"/>
      <c r="D513" s="45"/>
      <c r="E513" s="43"/>
      <c r="F513" s="46"/>
      <c r="G513" s="46"/>
    </row>
    <row r="514" spans="1:7" s="30" customFormat="1">
      <c r="A514" s="43"/>
      <c r="B514" s="43"/>
      <c r="C514" s="44"/>
      <c r="D514" s="45"/>
      <c r="E514" s="43"/>
      <c r="F514" s="46"/>
      <c r="G514" s="46"/>
    </row>
    <row r="515" spans="1:7" s="30" customFormat="1">
      <c r="A515" s="43"/>
      <c r="B515" s="43"/>
      <c r="C515" s="44"/>
      <c r="D515" s="45"/>
      <c r="E515" s="43"/>
      <c r="F515" s="46"/>
      <c r="G515" s="46"/>
    </row>
    <row r="516" spans="1:7" s="30" customFormat="1">
      <c r="A516" s="43"/>
      <c r="B516" s="43"/>
      <c r="C516" s="44"/>
      <c r="D516" s="45"/>
      <c r="E516" s="43"/>
      <c r="F516" s="46"/>
      <c r="G516" s="46"/>
    </row>
    <row r="517" spans="1:7" s="30" customFormat="1">
      <c r="A517" s="43"/>
      <c r="B517" s="43"/>
      <c r="C517" s="44"/>
      <c r="D517" s="45"/>
      <c r="E517" s="43"/>
      <c r="F517" s="46"/>
      <c r="G517" s="46"/>
    </row>
    <row r="518" spans="1:7" s="30" customFormat="1">
      <c r="A518" s="43"/>
      <c r="B518" s="43"/>
      <c r="C518" s="44"/>
      <c r="D518" s="45"/>
      <c r="E518" s="43"/>
      <c r="F518" s="46"/>
      <c r="G518" s="46"/>
    </row>
    <row r="519" spans="1:7" s="30" customFormat="1">
      <c r="A519" s="43"/>
      <c r="B519" s="43"/>
      <c r="C519" s="44"/>
      <c r="D519" s="45"/>
      <c r="E519" s="43"/>
      <c r="F519" s="46"/>
      <c r="G519" s="46"/>
    </row>
    <row r="520" spans="1:7" s="30" customFormat="1">
      <c r="A520" s="43"/>
      <c r="B520" s="43"/>
      <c r="C520" s="44"/>
      <c r="D520" s="45"/>
      <c r="E520" s="43"/>
      <c r="F520" s="46"/>
      <c r="G520" s="46"/>
    </row>
    <row r="521" spans="1:7" s="30" customFormat="1">
      <c r="A521" s="43"/>
      <c r="B521" s="43"/>
      <c r="C521" s="44"/>
      <c r="D521" s="45"/>
      <c r="E521" s="43"/>
      <c r="F521" s="46"/>
      <c r="G521" s="46"/>
    </row>
    <row r="522" spans="1:7" s="30" customFormat="1">
      <c r="A522" s="43"/>
      <c r="B522" s="43"/>
      <c r="C522" s="44"/>
      <c r="D522" s="45"/>
      <c r="E522" s="43"/>
      <c r="F522" s="46"/>
      <c r="G522" s="46"/>
    </row>
    <row r="523" spans="1:7" s="30" customFormat="1">
      <c r="A523" s="43"/>
      <c r="B523" s="43"/>
      <c r="C523" s="44"/>
      <c r="D523" s="45"/>
      <c r="E523" s="43"/>
      <c r="F523" s="46"/>
      <c r="G523" s="46"/>
    </row>
    <row r="524" spans="1:7" s="30" customFormat="1">
      <c r="A524" s="43"/>
      <c r="B524" s="43"/>
      <c r="C524" s="44"/>
      <c r="D524" s="45"/>
      <c r="E524" s="43"/>
      <c r="F524" s="46"/>
      <c r="G524" s="46"/>
    </row>
    <row r="525" spans="1:7" s="30" customFormat="1">
      <c r="A525" s="43"/>
      <c r="B525" s="43"/>
      <c r="C525" s="44"/>
      <c r="D525" s="45"/>
      <c r="E525" s="43"/>
      <c r="F525" s="46"/>
      <c r="G525" s="46"/>
    </row>
    <row r="526" spans="1:7" s="30" customFormat="1">
      <c r="A526" s="43"/>
      <c r="B526" s="43"/>
      <c r="C526" s="44"/>
      <c r="D526" s="45"/>
      <c r="E526" s="43"/>
      <c r="F526" s="46"/>
      <c r="G526" s="46"/>
    </row>
    <row r="527" spans="1:7" s="30" customFormat="1">
      <c r="A527" s="43"/>
      <c r="B527" s="43"/>
      <c r="C527" s="44"/>
      <c r="D527" s="45"/>
      <c r="E527" s="43"/>
      <c r="F527" s="46"/>
      <c r="G527" s="46"/>
    </row>
    <row r="528" spans="1:7" s="30" customFormat="1">
      <c r="A528" s="43"/>
      <c r="B528" s="43"/>
      <c r="C528" s="44"/>
      <c r="D528" s="45"/>
      <c r="E528" s="43"/>
      <c r="F528" s="46"/>
      <c r="G528" s="46"/>
    </row>
    <row r="529" spans="1:7" s="30" customFormat="1">
      <c r="A529" s="43"/>
      <c r="B529" s="43"/>
      <c r="C529" s="44"/>
      <c r="D529" s="45"/>
      <c r="E529" s="43"/>
      <c r="F529" s="46"/>
      <c r="G529" s="46"/>
    </row>
    <row r="530" spans="1:7" s="30" customFormat="1">
      <c r="A530" s="43"/>
      <c r="B530" s="43"/>
      <c r="C530" s="44"/>
      <c r="D530" s="45"/>
      <c r="E530" s="43"/>
      <c r="F530" s="46"/>
      <c r="G530" s="46"/>
    </row>
    <row r="531" spans="1:7" s="30" customFormat="1">
      <c r="A531" s="43"/>
      <c r="B531" s="43"/>
      <c r="C531" s="44"/>
      <c r="D531" s="45"/>
      <c r="E531" s="43"/>
      <c r="F531" s="46"/>
      <c r="G531" s="46"/>
    </row>
    <row r="532" spans="1:7" s="30" customFormat="1">
      <c r="A532" s="43"/>
      <c r="B532" s="43"/>
      <c r="C532" s="44"/>
      <c r="D532" s="45"/>
      <c r="E532" s="43"/>
      <c r="F532" s="46"/>
      <c r="G532" s="46"/>
    </row>
    <row r="533" spans="1:7" s="30" customFormat="1">
      <c r="A533" s="43"/>
      <c r="B533" s="43"/>
      <c r="C533" s="44"/>
      <c r="D533" s="45"/>
      <c r="E533" s="43"/>
      <c r="F533" s="46"/>
      <c r="G533" s="46"/>
    </row>
    <row r="534" spans="1:7" s="30" customFormat="1">
      <c r="A534" s="43"/>
      <c r="B534" s="43"/>
      <c r="C534" s="44"/>
      <c r="D534" s="45"/>
      <c r="E534" s="43"/>
      <c r="F534" s="46"/>
      <c r="G534" s="46"/>
    </row>
    <row r="535" spans="1:7" s="30" customFormat="1">
      <c r="A535" s="43"/>
      <c r="B535" s="43"/>
      <c r="C535" s="44"/>
      <c r="D535" s="45"/>
      <c r="E535" s="43"/>
      <c r="F535" s="46"/>
      <c r="G535" s="46"/>
    </row>
    <row r="536" spans="1:7" s="30" customFormat="1">
      <c r="A536" s="43"/>
      <c r="B536" s="43"/>
      <c r="C536" s="44"/>
      <c r="D536" s="45"/>
      <c r="E536" s="43"/>
      <c r="F536" s="46"/>
      <c r="G536" s="46"/>
    </row>
    <row r="537" spans="1:7" s="30" customFormat="1">
      <c r="A537" s="43"/>
      <c r="B537" s="43"/>
      <c r="C537" s="44"/>
      <c r="D537" s="45"/>
      <c r="E537" s="43"/>
      <c r="F537" s="46"/>
      <c r="G537" s="46"/>
    </row>
    <row r="538" spans="1:7" s="30" customFormat="1">
      <c r="A538" s="43"/>
      <c r="B538" s="43"/>
      <c r="C538" s="44"/>
      <c r="D538" s="45"/>
      <c r="E538" s="43"/>
      <c r="F538" s="46"/>
      <c r="G538" s="46"/>
    </row>
    <row r="539" spans="1:7" s="30" customFormat="1">
      <c r="A539" s="43"/>
      <c r="B539" s="43"/>
      <c r="C539" s="44"/>
      <c r="D539" s="45"/>
      <c r="E539" s="43"/>
      <c r="F539" s="46"/>
      <c r="G539" s="46"/>
    </row>
    <row r="540" spans="1:7" s="30" customFormat="1">
      <c r="A540" s="43"/>
      <c r="B540" s="43"/>
      <c r="C540" s="44"/>
      <c r="D540" s="45"/>
      <c r="E540" s="43"/>
      <c r="F540" s="46"/>
      <c r="G540" s="46"/>
    </row>
    <row r="541" spans="1:7" s="30" customFormat="1">
      <c r="A541" s="43"/>
      <c r="B541" s="43"/>
      <c r="C541" s="44"/>
      <c r="D541" s="45"/>
      <c r="E541" s="43"/>
      <c r="F541" s="46"/>
      <c r="G541" s="46"/>
    </row>
    <row r="542" spans="1:7" s="30" customFormat="1">
      <c r="A542" s="43"/>
      <c r="B542" s="43"/>
      <c r="C542" s="44"/>
      <c r="D542" s="45"/>
      <c r="E542" s="43"/>
      <c r="F542" s="46"/>
      <c r="G542" s="46"/>
    </row>
    <row r="543" spans="1:7" s="30" customFormat="1">
      <c r="A543" s="43"/>
      <c r="B543" s="43"/>
      <c r="C543" s="44"/>
      <c r="D543" s="45"/>
      <c r="E543" s="43"/>
      <c r="F543" s="46"/>
      <c r="G543" s="46"/>
    </row>
    <row r="544" spans="1:7" s="30" customFormat="1">
      <c r="A544" s="43"/>
      <c r="B544" s="43"/>
      <c r="C544" s="44"/>
      <c r="D544" s="45"/>
      <c r="E544" s="43"/>
      <c r="F544" s="46"/>
      <c r="G544" s="46"/>
    </row>
    <row r="545" spans="1:7" s="30" customFormat="1">
      <c r="A545" s="43"/>
      <c r="B545" s="43"/>
      <c r="C545" s="44"/>
      <c r="D545" s="45"/>
      <c r="E545" s="43"/>
      <c r="F545" s="46"/>
      <c r="G545" s="46"/>
    </row>
    <row r="546" spans="1:7" s="30" customFormat="1">
      <c r="A546" s="43"/>
      <c r="B546" s="43"/>
      <c r="C546" s="44"/>
      <c r="D546" s="45"/>
      <c r="E546" s="43"/>
      <c r="F546" s="46"/>
      <c r="G546" s="46"/>
    </row>
    <row r="547" spans="1:7" s="30" customFormat="1">
      <c r="A547" s="43"/>
      <c r="B547" s="43"/>
      <c r="C547" s="44"/>
      <c r="D547" s="45"/>
      <c r="E547" s="43"/>
      <c r="F547" s="46"/>
      <c r="G547" s="46"/>
    </row>
    <row r="548" spans="1:7" s="30" customFormat="1">
      <c r="A548" s="43"/>
      <c r="B548" s="43"/>
      <c r="C548" s="44"/>
      <c r="D548" s="45"/>
      <c r="E548" s="43"/>
      <c r="F548" s="46"/>
      <c r="G548" s="46"/>
    </row>
    <row r="549" spans="1:7" s="30" customFormat="1">
      <c r="A549" s="43"/>
      <c r="B549" s="43"/>
      <c r="C549" s="44"/>
      <c r="D549" s="45"/>
      <c r="E549" s="43"/>
      <c r="F549" s="46"/>
      <c r="G549" s="46"/>
    </row>
    <row r="550" spans="1:7" s="30" customFormat="1">
      <c r="A550" s="43"/>
      <c r="B550" s="43"/>
      <c r="C550" s="44"/>
      <c r="D550" s="45"/>
      <c r="E550" s="43"/>
      <c r="F550" s="46"/>
      <c r="G550" s="46"/>
    </row>
    <row r="551" spans="1:7" s="30" customFormat="1">
      <c r="A551" s="43"/>
      <c r="B551" s="43"/>
      <c r="C551" s="44"/>
      <c r="D551" s="45"/>
      <c r="E551" s="43"/>
      <c r="F551" s="46"/>
      <c r="G551" s="46"/>
    </row>
    <row r="552" spans="1:7" s="30" customFormat="1">
      <c r="A552" s="43"/>
      <c r="B552" s="43"/>
      <c r="C552" s="44"/>
      <c r="D552" s="45"/>
      <c r="E552" s="43"/>
      <c r="F552" s="46"/>
      <c r="G552" s="46"/>
    </row>
    <row r="553" spans="1:7" s="30" customFormat="1">
      <c r="A553" s="43"/>
      <c r="B553" s="43"/>
      <c r="C553" s="44"/>
      <c r="D553" s="45"/>
      <c r="E553" s="43"/>
      <c r="F553" s="46"/>
      <c r="G553" s="46"/>
    </row>
    <row r="554" spans="1:7" s="30" customFormat="1">
      <c r="A554" s="43"/>
      <c r="B554" s="43"/>
      <c r="C554" s="44"/>
      <c r="D554" s="45"/>
      <c r="E554" s="43"/>
      <c r="F554" s="46"/>
      <c r="G554" s="46"/>
    </row>
    <row r="555" spans="1:7" s="30" customFormat="1">
      <c r="A555" s="43"/>
      <c r="B555" s="43"/>
      <c r="C555" s="44"/>
      <c r="D555" s="45"/>
      <c r="E555" s="43"/>
      <c r="F555" s="46"/>
      <c r="G555" s="46"/>
    </row>
    <row r="556" spans="1:7" s="30" customFormat="1">
      <c r="A556" s="43"/>
      <c r="B556" s="43"/>
      <c r="C556" s="44"/>
      <c r="D556" s="45"/>
      <c r="E556" s="43"/>
      <c r="F556" s="46"/>
      <c r="G556" s="46"/>
    </row>
    <row r="557" spans="1:7" s="30" customFormat="1">
      <c r="A557" s="43"/>
      <c r="B557" s="43"/>
      <c r="C557" s="44"/>
      <c r="D557" s="45"/>
      <c r="E557" s="43"/>
      <c r="F557" s="46"/>
      <c r="G557" s="46"/>
    </row>
    <row r="558" spans="1:7" s="30" customFormat="1">
      <c r="A558" s="43"/>
      <c r="B558" s="43"/>
      <c r="C558" s="44"/>
      <c r="D558" s="45"/>
      <c r="E558" s="43"/>
      <c r="F558" s="46"/>
      <c r="G558" s="46"/>
    </row>
    <row r="559" spans="1:7" s="30" customFormat="1">
      <c r="A559" s="43"/>
      <c r="B559" s="43"/>
      <c r="C559" s="44"/>
      <c r="D559" s="45"/>
      <c r="E559" s="43"/>
      <c r="F559" s="46"/>
      <c r="G559" s="46"/>
    </row>
    <row r="560" spans="1:7" s="30" customFormat="1">
      <c r="A560" s="43"/>
      <c r="B560" s="43"/>
      <c r="C560" s="44"/>
      <c r="D560" s="45"/>
      <c r="E560" s="43"/>
      <c r="F560" s="46"/>
      <c r="G560" s="46"/>
    </row>
    <row r="561" spans="1:7" s="30" customFormat="1">
      <c r="A561" s="43"/>
      <c r="B561" s="43"/>
      <c r="C561" s="44"/>
      <c r="D561" s="45"/>
      <c r="E561" s="43"/>
      <c r="F561" s="46"/>
      <c r="G561" s="46"/>
    </row>
    <row r="562" spans="1:7" s="30" customFormat="1">
      <c r="A562" s="43"/>
      <c r="B562" s="43"/>
      <c r="C562" s="44"/>
      <c r="D562" s="45"/>
      <c r="E562" s="43"/>
      <c r="F562" s="46"/>
      <c r="G562" s="46"/>
    </row>
    <row r="563" spans="1:7" s="30" customFormat="1">
      <c r="A563" s="43"/>
      <c r="B563" s="43"/>
      <c r="C563" s="44"/>
      <c r="D563" s="45"/>
      <c r="E563" s="43"/>
      <c r="F563" s="46"/>
      <c r="G563" s="46"/>
    </row>
    <row r="564" spans="1:7" s="30" customFormat="1">
      <c r="A564" s="43"/>
      <c r="B564" s="43"/>
      <c r="C564" s="44"/>
      <c r="D564" s="45"/>
      <c r="E564" s="43"/>
      <c r="F564" s="46"/>
      <c r="G564" s="46"/>
    </row>
    <row r="565" spans="1:7" s="30" customFormat="1">
      <c r="A565" s="43"/>
      <c r="B565" s="43"/>
      <c r="C565" s="44"/>
      <c r="D565" s="45"/>
      <c r="E565" s="43"/>
      <c r="F565" s="46"/>
      <c r="G565" s="46"/>
    </row>
    <row r="566" spans="1:7" s="30" customFormat="1">
      <c r="A566" s="43"/>
      <c r="B566" s="43"/>
      <c r="C566" s="44"/>
      <c r="D566" s="45"/>
      <c r="E566" s="43"/>
      <c r="F566" s="46"/>
      <c r="G566" s="46"/>
    </row>
    <row r="567" spans="1:7" s="30" customFormat="1">
      <c r="A567" s="43"/>
      <c r="B567" s="43"/>
      <c r="C567" s="44"/>
      <c r="D567" s="45"/>
      <c r="E567" s="43"/>
      <c r="F567" s="46"/>
      <c r="G567" s="46"/>
    </row>
    <row r="568" spans="1:7" s="30" customFormat="1">
      <c r="A568" s="43"/>
      <c r="B568" s="43"/>
      <c r="C568" s="44"/>
      <c r="D568" s="45"/>
      <c r="E568" s="43"/>
      <c r="F568" s="46"/>
      <c r="G568" s="46"/>
    </row>
    <row r="569" spans="1:7" s="30" customFormat="1">
      <c r="A569" s="43"/>
      <c r="B569" s="43"/>
      <c r="C569" s="44"/>
      <c r="D569" s="45"/>
      <c r="E569" s="43"/>
      <c r="F569" s="46"/>
      <c r="G569" s="46"/>
    </row>
    <row r="570" spans="1:7" s="30" customFormat="1">
      <c r="A570" s="43"/>
      <c r="B570" s="43"/>
      <c r="C570" s="44"/>
      <c r="D570" s="45"/>
      <c r="E570" s="43"/>
      <c r="F570" s="46"/>
      <c r="G570" s="46"/>
    </row>
    <row r="571" spans="1:7" s="30" customFormat="1">
      <c r="A571" s="43"/>
      <c r="B571" s="43"/>
      <c r="C571" s="44"/>
      <c r="D571" s="45"/>
      <c r="E571" s="43"/>
      <c r="F571" s="46"/>
      <c r="G571" s="46"/>
    </row>
    <row r="572" spans="1:7" s="30" customFormat="1">
      <c r="A572" s="43"/>
      <c r="B572" s="43"/>
      <c r="C572" s="44"/>
      <c r="D572" s="45"/>
      <c r="E572" s="43"/>
      <c r="F572" s="46"/>
      <c r="G572" s="46"/>
    </row>
    <row r="573" spans="1:7" s="30" customFormat="1">
      <c r="A573" s="43"/>
      <c r="B573" s="43"/>
      <c r="C573" s="44"/>
      <c r="D573" s="45"/>
      <c r="E573" s="43"/>
      <c r="F573" s="46"/>
      <c r="G573" s="46"/>
    </row>
    <row r="574" spans="1:7" s="30" customFormat="1">
      <c r="A574" s="43"/>
      <c r="B574" s="43"/>
      <c r="C574" s="44"/>
      <c r="D574" s="45"/>
      <c r="E574" s="43"/>
      <c r="F574" s="46"/>
      <c r="G574" s="46"/>
    </row>
    <row r="575" spans="1:7" s="30" customFormat="1">
      <c r="A575" s="43"/>
      <c r="B575" s="43"/>
      <c r="C575" s="44"/>
      <c r="D575" s="45"/>
      <c r="E575" s="43"/>
      <c r="F575" s="46"/>
      <c r="G575" s="46"/>
    </row>
    <row r="576" spans="1:7" s="30" customFormat="1">
      <c r="A576" s="43"/>
      <c r="B576" s="43"/>
      <c r="C576" s="44"/>
      <c r="D576" s="45"/>
      <c r="E576" s="43"/>
      <c r="F576" s="46"/>
      <c r="G576" s="46"/>
    </row>
    <row r="577" spans="1:7" s="30" customFormat="1">
      <c r="A577" s="43"/>
      <c r="B577" s="43"/>
      <c r="C577" s="44"/>
      <c r="D577" s="45"/>
      <c r="E577" s="43"/>
      <c r="F577" s="46"/>
      <c r="G577" s="46"/>
    </row>
    <row r="578" spans="1:7" s="30" customFormat="1">
      <c r="A578" s="43"/>
      <c r="B578" s="43"/>
      <c r="C578" s="44"/>
      <c r="D578" s="45"/>
      <c r="E578" s="43"/>
      <c r="F578" s="46"/>
      <c r="G578" s="46"/>
    </row>
    <row r="579" spans="1:7" s="30" customFormat="1">
      <c r="A579" s="43"/>
      <c r="B579" s="43"/>
      <c r="C579" s="44"/>
      <c r="D579" s="45"/>
      <c r="E579" s="43"/>
      <c r="F579" s="46"/>
      <c r="G579" s="46"/>
    </row>
    <row r="580" spans="1:7" s="30" customFormat="1">
      <c r="A580" s="43"/>
      <c r="B580" s="43"/>
      <c r="C580" s="44"/>
      <c r="D580" s="45"/>
      <c r="E580" s="43"/>
      <c r="F580" s="46"/>
      <c r="G580" s="46"/>
    </row>
    <row r="581" spans="1:7" s="30" customFormat="1">
      <c r="A581" s="43"/>
      <c r="B581" s="43"/>
      <c r="C581" s="44"/>
      <c r="D581" s="45"/>
      <c r="E581" s="43"/>
      <c r="F581" s="46"/>
      <c r="G581" s="46"/>
    </row>
    <row r="582" spans="1:7" s="30" customFormat="1">
      <c r="A582" s="43"/>
      <c r="B582" s="43"/>
      <c r="C582" s="44"/>
      <c r="D582" s="45"/>
      <c r="E582" s="43"/>
      <c r="F582" s="46"/>
      <c r="G582" s="46"/>
    </row>
    <row r="583" spans="1:7" s="30" customFormat="1">
      <c r="A583" s="43"/>
      <c r="B583" s="43"/>
      <c r="C583" s="44"/>
      <c r="D583" s="45"/>
      <c r="E583" s="43"/>
      <c r="F583" s="46"/>
      <c r="G583" s="46"/>
    </row>
    <row r="584" spans="1:7" s="30" customFormat="1">
      <c r="A584" s="43"/>
      <c r="B584" s="43"/>
      <c r="C584" s="44"/>
      <c r="D584" s="45"/>
      <c r="E584" s="43"/>
      <c r="F584" s="46"/>
      <c r="G584" s="46"/>
    </row>
    <row r="585" spans="1:7" s="30" customFormat="1">
      <c r="A585" s="43"/>
      <c r="B585" s="43"/>
      <c r="C585" s="44"/>
      <c r="D585" s="45"/>
      <c r="E585" s="43"/>
      <c r="F585" s="46"/>
      <c r="G585" s="46"/>
    </row>
    <row r="586" spans="1:7" s="30" customFormat="1">
      <c r="A586" s="43"/>
      <c r="B586" s="43"/>
      <c r="C586" s="44"/>
      <c r="D586" s="45"/>
      <c r="E586" s="43"/>
      <c r="F586" s="46"/>
      <c r="G586" s="46"/>
    </row>
    <row r="587" spans="1:7" s="30" customFormat="1">
      <c r="A587" s="43"/>
      <c r="B587" s="43"/>
      <c r="C587" s="44"/>
      <c r="D587" s="45"/>
      <c r="E587" s="43"/>
      <c r="F587" s="46"/>
      <c r="G587" s="46"/>
    </row>
    <row r="588" spans="1:7" s="30" customFormat="1">
      <c r="A588" s="43"/>
      <c r="B588" s="43"/>
      <c r="C588" s="44"/>
      <c r="D588" s="45"/>
      <c r="E588" s="43"/>
      <c r="F588" s="46"/>
      <c r="G588" s="46"/>
    </row>
    <row r="589" spans="1:7" s="30" customFormat="1">
      <c r="A589" s="43"/>
      <c r="B589" s="43"/>
      <c r="C589" s="44"/>
      <c r="D589" s="45"/>
      <c r="E589" s="43"/>
      <c r="F589" s="46"/>
      <c r="G589" s="46"/>
    </row>
    <row r="590" spans="1:7" s="30" customFormat="1">
      <c r="A590" s="43"/>
      <c r="B590" s="43"/>
      <c r="C590" s="44"/>
      <c r="D590" s="45"/>
      <c r="E590" s="43"/>
      <c r="F590" s="46"/>
      <c r="G590" s="46"/>
    </row>
    <row r="591" spans="1:7" s="30" customFormat="1">
      <c r="A591" s="43"/>
      <c r="B591" s="43"/>
      <c r="C591" s="44"/>
      <c r="D591" s="45"/>
      <c r="E591" s="43"/>
      <c r="F591" s="46"/>
      <c r="G591" s="46"/>
    </row>
    <row r="592" spans="1:7" s="30" customFormat="1">
      <c r="A592" s="43"/>
      <c r="B592" s="43"/>
      <c r="C592" s="44"/>
      <c r="D592" s="45"/>
      <c r="E592" s="43"/>
      <c r="F592" s="46"/>
      <c r="G592" s="46"/>
    </row>
    <row r="593" spans="1:7" s="30" customFormat="1">
      <c r="A593" s="43"/>
      <c r="B593" s="43"/>
      <c r="C593" s="44"/>
      <c r="D593" s="45"/>
      <c r="E593" s="43"/>
      <c r="F593" s="46"/>
      <c r="G593" s="46"/>
    </row>
    <row r="594" spans="1:7" s="30" customFormat="1">
      <c r="A594" s="43"/>
      <c r="B594" s="43"/>
      <c r="C594" s="44"/>
      <c r="D594" s="45"/>
      <c r="E594" s="43"/>
      <c r="F594" s="46"/>
      <c r="G594" s="46"/>
    </row>
    <row r="595" spans="1:7" s="30" customFormat="1">
      <c r="A595" s="43"/>
      <c r="B595" s="43"/>
      <c r="C595" s="44"/>
      <c r="D595" s="45"/>
      <c r="E595" s="43"/>
      <c r="F595" s="46"/>
      <c r="G595" s="46"/>
    </row>
    <row r="596" spans="1:7" s="30" customFormat="1">
      <c r="A596" s="43"/>
      <c r="B596" s="43"/>
      <c r="C596" s="44"/>
      <c r="D596" s="45"/>
      <c r="E596" s="43"/>
      <c r="F596" s="46"/>
      <c r="G596" s="46"/>
    </row>
    <row r="597" spans="1:7" s="30" customFormat="1">
      <c r="A597" s="43"/>
      <c r="B597" s="43"/>
      <c r="C597" s="44"/>
      <c r="D597" s="45"/>
      <c r="E597" s="43"/>
      <c r="F597" s="46"/>
      <c r="G597" s="46"/>
    </row>
    <row r="598" spans="1:7" s="30" customFormat="1">
      <c r="A598" s="43"/>
      <c r="B598" s="43"/>
      <c r="C598" s="44"/>
      <c r="D598" s="45"/>
      <c r="E598" s="43"/>
      <c r="F598" s="46"/>
      <c r="G598" s="46"/>
    </row>
    <row r="599" spans="1:7" s="30" customFormat="1">
      <c r="A599" s="43"/>
      <c r="B599" s="43"/>
      <c r="C599" s="44"/>
      <c r="D599" s="45"/>
      <c r="E599" s="43"/>
      <c r="F599" s="46"/>
      <c r="G599" s="46"/>
    </row>
    <row r="600" spans="1:7" s="30" customFormat="1">
      <c r="A600" s="43"/>
      <c r="B600" s="43"/>
      <c r="C600" s="44"/>
      <c r="D600" s="45"/>
      <c r="E600" s="43"/>
      <c r="F600" s="46"/>
      <c r="G600" s="46"/>
    </row>
    <row r="601" spans="1:7" s="30" customFormat="1">
      <c r="A601" s="43"/>
      <c r="B601" s="43"/>
      <c r="C601" s="44"/>
      <c r="D601" s="45"/>
      <c r="E601" s="43"/>
      <c r="F601" s="46"/>
      <c r="G601" s="46"/>
    </row>
    <row r="602" spans="1:7" s="30" customFormat="1">
      <c r="A602" s="43"/>
      <c r="B602" s="43"/>
      <c r="C602" s="44"/>
      <c r="D602" s="45"/>
      <c r="E602" s="43"/>
      <c r="F602" s="46"/>
      <c r="G602" s="46"/>
    </row>
    <row r="603" spans="1:7" s="30" customFormat="1">
      <c r="A603" s="43"/>
      <c r="B603" s="43"/>
      <c r="C603" s="44"/>
      <c r="D603" s="45"/>
      <c r="E603" s="43"/>
      <c r="F603" s="46"/>
      <c r="G603" s="46"/>
    </row>
    <row r="604" spans="1:7" s="30" customFormat="1">
      <c r="A604" s="43"/>
      <c r="B604" s="43"/>
      <c r="C604" s="44"/>
      <c r="D604" s="45"/>
      <c r="E604" s="43"/>
      <c r="F604" s="46"/>
      <c r="G604" s="46"/>
    </row>
    <row r="605" spans="1:7" s="30" customFormat="1">
      <c r="A605" s="43"/>
      <c r="B605" s="43"/>
      <c r="C605" s="44"/>
      <c r="D605" s="45"/>
      <c r="E605" s="43"/>
      <c r="F605" s="46"/>
      <c r="G605" s="46"/>
    </row>
    <row r="606" spans="1:7" s="30" customFormat="1">
      <c r="A606" s="43"/>
      <c r="B606" s="43"/>
      <c r="C606" s="44"/>
      <c r="D606" s="45"/>
      <c r="E606" s="43"/>
      <c r="F606" s="46"/>
      <c r="G606" s="46"/>
    </row>
    <row r="607" spans="1:7" s="30" customFormat="1">
      <c r="A607" s="43"/>
      <c r="B607" s="43"/>
      <c r="C607" s="44"/>
      <c r="D607" s="45"/>
      <c r="E607" s="43"/>
      <c r="F607" s="46"/>
      <c r="G607" s="46"/>
    </row>
    <row r="608" spans="1:7" s="30" customFormat="1">
      <c r="A608" s="43"/>
      <c r="B608" s="43"/>
      <c r="C608" s="44"/>
      <c r="D608" s="45"/>
      <c r="E608" s="43"/>
      <c r="F608" s="46"/>
      <c r="G608" s="46"/>
    </row>
    <row r="609" spans="1:7" s="30" customFormat="1">
      <c r="A609" s="43"/>
      <c r="B609" s="43"/>
      <c r="C609" s="44"/>
      <c r="D609" s="45"/>
      <c r="E609" s="43"/>
      <c r="F609" s="46"/>
      <c r="G609" s="46"/>
    </row>
    <row r="610" spans="1:7" s="30" customFormat="1">
      <c r="A610" s="43"/>
      <c r="B610" s="43"/>
      <c r="C610" s="44"/>
      <c r="D610" s="45"/>
      <c r="E610" s="43"/>
      <c r="F610" s="46"/>
      <c r="G610" s="46"/>
    </row>
    <row r="611" spans="1:7" s="30" customFormat="1">
      <c r="A611" s="43"/>
      <c r="B611" s="43"/>
      <c r="C611" s="44"/>
      <c r="D611" s="45"/>
      <c r="E611" s="43"/>
      <c r="F611" s="46"/>
      <c r="G611" s="46"/>
    </row>
    <row r="612" spans="1:7" s="30" customFormat="1">
      <c r="A612" s="43"/>
      <c r="B612" s="43"/>
      <c r="C612" s="44"/>
      <c r="D612" s="45"/>
      <c r="E612" s="43"/>
      <c r="F612" s="46"/>
      <c r="G612" s="46"/>
    </row>
    <row r="613" spans="1:7" s="30" customFormat="1">
      <c r="A613" s="43"/>
      <c r="B613" s="43"/>
      <c r="C613" s="44"/>
      <c r="D613" s="45"/>
      <c r="E613" s="43"/>
      <c r="F613" s="46"/>
      <c r="G613" s="46"/>
    </row>
    <row r="614" spans="1:7" s="30" customFormat="1">
      <c r="A614" s="43"/>
      <c r="B614" s="43"/>
      <c r="C614" s="44"/>
      <c r="D614" s="45"/>
      <c r="E614" s="43"/>
      <c r="F614" s="46"/>
      <c r="G614" s="46"/>
    </row>
    <row r="615" spans="1:7" s="30" customFormat="1">
      <c r="A615" s="43"/>
      <c r="B615" s="43"/>
      <c r="C615" s="44"/>
      <c r="D615" s="45"/>
      <c r="E615" s="43"/>
      <c r="F615" s="46"/>
      <c r="G615" s="46"/>
    </row>
    <row r="616" spans="1:7" s="30" customFormat="1">
      <c r="A616" s="43"/>
      <c r="B616" s="43"/>
      <c r="C616" s="44"/>
      <c r="D616" s="45"/>
      <c r="E616" s="43"/>
      <c r="F616" s="46"/>
      <c r="G616" s="46"/>
    </row>
    <row r="617" spans="1:7" s="30" customFormat="1">
      <c r="A617" s="43"/>
      <c r="B617" s="43"/>
      <c r="C617" s="44"/>
      <c r="D617" s="45"/>
      <c r="E617" s="43"/>
      <c r="F617" s="46"/>
      <c r="G617" s="46"/>
    </row>
    <row r="618" spans="1:7" s="30" customFormat="1">
      <c r="A618" s="43"/>
      <c r="B618" s="43"/>
      <c r="C618" s="44"/>
      <c r="D618" s="45"/>
      <c r="E618" s="43"/>
      <c r="F618" s="46"/>
      <c r="G618" s="46"/>
    </row>
    <row r="619" spans="1:7" s="30" customFormat="1">
      <c r="A619" s="43"/>
      <c r="B619" s="43"/>
      <c r="C619" s="44"/>
      <c r="D619" s="45"/>
      <c r="E619" s="43"/>
      <c r="F619" s="46"/>
      <c r="G619" s="46"/>
    </row>
    <row r="620" spans="1:7" s="30" customFormat="1">
      <c r="A620" s="43"/>
      <c r="B620" s="43"/>
      <c r="C620" s="44"/>
      <c r="D620" s="45"/>
      <c r="E620" s="43"/>
      <c r="F620" s="46"/>
      <c r="G620" s="46"/>
    </row>
    <row r="621" spans="1:7" s="30" customFormat="1">
      <c r="A621" s="43"/>
      <c r="B621" s="43"/>
      <c r="C621" s="44"/>
      <c r="D621" s="45"/>
      <c r="E621" s="43"/>
      <c r="F621" s="46"/>
      <c r="G621" s="46"/>
    </row>
    <row r="622" spans="1:7" s="30" customFormat="1">
      <c r="A622" s="43"/>
      <c r="B622" s="43"/>
      <c r="C622" s="44"/>
      <c r="D622" s="45"/>
      <c r="E622" s="43"/>
      <c r="F622" s="46"/>
      <c r="G622" s="46"/>
    </row>
    <row r="623" spans="1:7" s="30" customFormat="1">
      <c r="A623" s="43"/>
      <c r="B623" s="43"/>
      <c r="C623" s="44"/>
      <c r="D623" s="45"/>
      <c r="E623" s="43"/>
      <c r="F623" s="46"/>
      <c r="G623" s="46"/>
    </row>
    <row r="624" spans="1:7" s="30" customFormat="1">
      <c r="A624" s="43"/>
      <c r="B624" s="43"/>
      <c r="C624" s="44"/>
      <c r="D624" s="45"/>
      <c r="E624" s="43"/>
      <c r="F624" s="46"/>
      <c r="G624" s="46"/>
    </row>
    <row r="625" spans="1:7" s="30" customFormat="1">
      <c r="A625" s="43"/>
      <c r="B625" s="43"/>
      <c r="C625" s="44"/>
      <c r="D625" s="45"/>
      <c r="E625" s="43"/>
      <c r="F625" s="46"/>
      <c r="G625" s="46"/>
    </row>
    <row r="626" spans="1:7" s="30" customFormat="1">
      <c r="A626" s="43"/>
      <c r="B626" s="43"/>
      <c r="C626" s="44"/>
      <c r="D626" s="45"/>
      <c r="E626" s="43"/>
      <c r="F626" s="46"/>
      <c r="G626" s="46"/>
    </row>
    <row r="627" spans="1:7" s="30" customFormat="1">
      <c r="A627" s="43"/>
      <c r="B627" s="43"/>
      <c r="C627" s="44"/>
      <c r="D627" s="45"/>
      <c r="E627" s="43"/>
      <c r="F627" s="46"/>
      <c r="G627" s="46"/>
    </row>
    <row r="628" spans="1:7" s="30" customFormat="1">
      <c r="A628" s="43"/>
      <c r="B628" s="43"/>
      <c r="C628" s="44"/>
      <c r="D628" s="45"/>
      <c r="E628" s="43"/>
      <c r="F628" s="46"/>
      <c r="G628" s="46"/>
    </row>
    <row r="629" spans="1:7" s="30" customFormat="1">
      <c r="A629" s="43"/>
      <c r="B629" s="43"/>
      <c r="C629" s="44"/>
      <c r="D629" s="45"/>
      <c r="E629" s="43"/>
      <c r="F629" s="46"/>
      <c r="G629" s="46"/>
    </row>
    <row r="630" spans="1:7" s="30" customFormat="1">
      <c r="A630" s="43"/>
      <c r="B630" s="43"/>
      <c r="C630" s="44"/>
      <c r="D630" s="45"/>
      <c r="E630" s="43"/>
      <c r="F630" s="46"/>
      <c r="G630" s="46"/>
    </row>
    <row r="631" spans="1:7" s="30" customFormat="1">
      <c r="A631" s="43"/>
      <c r="B631" s="43"/>
      <c r="C631" s="44"/>
      <c r="D631" s="45"/>
      <c r="E631" s="43"/>
      <c r="F631" s="46"/>
      <c r="G631" s="46"/>
    </row>
    <row r="632" spans="1:7" s="30" customFormat="1">
      <c r="A632" s="43"/>
      <c r="B632" s="43"/>
      <c r="C632" s="44"/>
      <c r="D632" s="45"/>
      <c r="E632" s="43"/>
      <c r="F632" s="46"/>
      <c r="G632" s="46"/>
    </row>
    <row r="633" spans="1:7" s="30" customFormat="1">
      <c r="A633" s="43"/>
      <c r="B633" s="43"/>
      <c r="C633" s="44"/>
      <c r="D633" s="45"/>
      <c r="E633" s="43"/>
      <c r="F633" s="46"/>
      <c r="G633" s="46"/>
    </row>
    <row r="634" spans="1:7" s="30" customFormat="1">
      <c r="A634" s="43"/>
      <c r="B634" s="43"/>
      <c r="C634" s="44"/>
      <c r="D634" s="45"/>
      <c r="E634" s="43"/>
      <c r="F634" s="46"/>
      <c r="G634" s="46"/>
    </row>
    <row r="635" spans="1:7" s="30" customFormat="1">
      <c r="A635" s="43"/>
      <c r="B635" s="43"/>
      <c r="C635" s="44"/>
      <c r="D635" s="45"/>
      <c r="E635" s="43"/>
      <c r="F635" s="46"/>
      <c r="G635" s="46"/>
    </row>
    <row r="636" spans="1:7" s="30" customFormat="1">
      <c r="A636" s="43"/>
      <c r="B636" s="43"/>
      <c r="C636" s="44"/>
      <c r="D636" s="45"/>
      <c r="E636" s="43"/>
      <c r="F636" s="46"/>
      <c r="G636" s="46"/>
    </row>
    <row r="637" spans="1:7" s="30" customFormat="1">
      <c r="A637" s="43"/>
      <c r="B637" s="43"/>
      <c r="C637" s="44"/>
      <c r="D637" s="45"/>
      <c r="E637" s="43"/>
      <c r="F637" s="46"/>
      <c r="G637" s="46"/>
    </row>
    <row r="638" spans="1:7" s="30" customFormat="1">
      <c r="A638" s="43"/>
      <c r="B638" s="43"/>
      <c r="C638" s="44"/>
      <c r="D638" s="45"/>
      <c r="E638" s="43"/>
      <c r="F638" s="46"/>
      <c r="G638" s="46"/>
    </row>
    <row r="639" spans="1:7" s="30" customFormat="1">
      <c r="A639" s="43"/>
      <c r="B639" s="43"/>
      <c r="C639" s="44"/>
      <c r="D639" s="45"/>
      <c r="E639" s="43"/>
      <c r="F639" s="46"/>
      <c r="G639" s="46"/>
    </row>
    <row r="640" spans="1:7" s="30" customFormat="1">
      <c r="A640" s="43"/>
      <c r="B640" s="43"/>
      <c r="C640" s="44"/>
      <c r="D640" s="45"/>
      <c r="E640" s="43"/>
      <c r="F640" s="46"/>
      <c r="G640" s="46"/>
    </row>
    <row r="641" spans="1:7" s="30" customFormat="1">
      <c r="A641" s="43"/>
      <c r="B641" s="43"/>
      <c r="C641" s="44"/>
      <c r="D641" s="45"/>
      <c r="E641" s="43"/>
      <c r="F641" s="46"/>
      <c r="G641" s="46"/>
    </row>
    <row r="642" spans="1:7" s="30" customFormat="1">
      <c r="A642" s="43"/>
      <c r="B642" s="43"/>
      <c r="C642" s="44"/>
      <c r="D642" s="45"/>
      <c r="E642" s="43"/>
      <c r="F642" s="46"/>
      <c r="G642" s="46"/>
    </row>
    <row r="643" spans="1:7" s="30" customFormat="1">
      <c r="A643" s="43"/>
      <c r="B643" s="43"/>
      <c r="C643" s="44"/>
      <c r="D643" s="45"/>
      <c r="E643" s="43"/>
      <c r="F643" s="46"/>
      <c r="G643" s="46"/>
    </row>
    <row r="644" spans="1:7" s="30" customFormat="1">
      <c r="A644" s="43"/>
      <c r="B644" s="43"/>
      <c r="C644" s="44"/>
      <c r="D644" s="45"/>
      <c r="E644" s="43"/>
      <c r="F644" s="46"/>
      <c r="G644" s="46"/>
    </row>
    <row r="645" spans="1:7" s="30" customFormat="1">
      <c r="A645" s="43"/>
      <c r="B645" s="43"/>
      <c r="C645" s="44"/>
      <c r="D645" s="45"/>
      <c r="E645" s="43"/>
      <c r="F645" s="46"/>
      <c r="G645" s="46"/>
    </row>
    <row r="646" spans="1:7" s="30" customFormat="1">
      <c r="A646" s="43"/>
      <c r="B646" s="43"/>
      <c r="C646" s="44"/>
      <c r="D646" s="45"/>
      <c r="E646" s="43"/>
      <c r="F646" s="46"/>
      <c r="G646" s="46"/>
    </row>
    <row r="647" spans="1:7" s="30" customFormat="1">
      <c r="A647" s="43"/>
      <c r="B647" s="43"/>
      <c r="C647" s="44"/>
      <c r="D647" s="45"/>
      <c r="E647" s="43"/>
      <c r="F647" s="46"/>
      <c r="G647" s="46"/>
    </row>
    <row r="648" spans="1:7" s="30" customFormat="1">
      <c r="A648" s="43"/>
      <c r="B648" s="43"/>
      <c r="C648" s="44"/>
      <c r="D648" s="45"/>
      <c r="E648" s="43"/>
      <c r="F648" s="46"/>
      <c r="G648" s="46"/>
    </row>
    <row r="649" spans="1:7" s="30" customFormat="1">
      <c r="A649" s="43"/>
      <c r="B649" s="43"/>
      <c r="C649" s="44"/>
      <c r="D649" s="45"/>
      <c r="E649" s="43"/>
      <c r="F649" s="46"/>
      <c r="G649" s="46"/>
    </row>
    <row r="650" spans="1:7" s="30" customFormat="1">
      <c r="A650" s="43"/>
      <c r="B650" s="43"/>
      <c r="C650" s="44"/>
      <c r="D650" s="45"/>
      <c r="E650" s="43"/>
      <c r="F650" s="46"/>
      <c r="G650" s="46"/>
    </row>
    <row r="651" spans="1:7" s="30" customFormat="1">
      <c r="A651" s="43"/>
      <c r="B651" s="43"/>
      <c r="C651" s="44"/>
      <c r="D651" s="45"/>
      <c r="E651" s="43"/>
      <c r="F651" s="46"/>
      <c r="G651" s="46"/>
    </row>
    <row r="652" spans="1:7" s="30" customFormat="1">
      <c r="A652" s="43"/>
      <c r="B652" s="43"/>
      <c r="C652" s="44"/>
      <c r="D652" s="45"/>
      <c r="E652" s="43"/>
      <c r="F652" s="46"/>
      <c r="G652" s="46"/>
    </row>
    <row r="653" spans="1:7" s="30" customFormat="1">
      <c r="A653" s="43"/>
      <c r="B653" s="43"/>
      <c r="C653" s="44"/>
      <c r="D653" s="45"/>
      <c r="E653" s="43"/>
      <c r="F653" s="46"/>
      <c r="G653" s="46"/>
    </row>
    <row r="654" spans="1:7" s="30" customFormat="1">
      <c r="A654" s="43"/>
      <c r="B654" s="43"/>
      <c r="C654" s="44"/>
      <c r="D654" s="45"/>
      <c r="E654" s="43"/>
      <c r="F654" s="46"/>
      <c r="G654" s="46"/>
    </row>
    <row r="655" spans="1:7" s="30" customFormat="1">
      <c r="A655" s="43"/>
      <c r="B655" s="43"/>
      <c r="C655" s="44"/>
      <c r="D655" s="45"/>
      <c r="E655" s="43"/>
      <c r="F655" s="46"/>
      <c r="G655" s="46"/>
    </row>
    <row r="656" spans="1:7" s="30" customFormat="1">
      <c r="A656" s="43"/>
      <c r="B656" s="43"/>
      <c r="C656" s="44"/>
      <c r="D656" s="45"/>
      <c r="E656" s="43"/>
      <c r="F656" s="46"/>
      <c r="G656" s="46"/>
    </row>
    <row r="657" spans="1:7" s="30" customFormat="1">
      <c r="A657" s="43"/>
      <c r="B657" s="43"/>
      <c r="C657" s="44"/>
      <c r="D657" s="45"/>
      <c r="E657" s="43"/>
      <c r="F657" s="46"/>
      <c r="G657" s="46"/>
    </row>
    <row r="658" spans="1:7" s="30" customFormat="1">
      <c r="A658" s="43"/>
      <c r="B658" s="43"/>
      <c r="C658" s="44"/>
      <c r="D658" s="45"/>
      <c r="E658" s="43"/>
      <c r="F658" s="46"/>
      <c r="G658" s="46"/>
    </row>
    <row r="659" spans="1:7" s="30" customFormat="1">
      <c r="A659" s="43"/>
      <c r="B659" s="43"/>
      <c r="C659" s="44"/>
      <c r="D659" s="45"/>
      <c r="E659" s="43"/>
      <c r="F659" s="46"/>
      <c r="G659" s="46"/>
    </row>
    <row r="660" spans="1:7" s="30" customFormat="1">
      <c r="A660" s="43"/>
      <c r="B660" s="43"/>
      <c r="C660" s="44"/>
      <c r="D660" s="45"/>
      <c r="E660" s="43"/>
      <c r="F660" s="46"/>
      <c r="G660" s="46"/>
    </row>
    <row r="661" spans="1:7" s="30" customFormat="1">
      <c r="A661" s="43"/>
      <c r="B661" s="43"/>
      <c r="C661" s="44"/>
      <c r="D661" s="45"/>
      <c r="E661" s="43"/>
      <c r="F661" s="46"/>
      <c r="G661" s="46"/>
    </row>
    <row r="662" spans="1:7" s="30" customFormat="1">
      <c r="A662" s="43"/>
      <c r="B662" s="43"/>
      <c r="C662" s="44"/>
      <c r="D662" s="45"/>
      <c r="E662" s="43"/>
      <c r="F662" s="46"/>
      <c r="G662" s="46"/>
    </row>
    <row r="663" spans="1:7" s="30" customFormat="1">
      <c r="A663" s="43"/>
      <c r="B663" s="43"/>
      <c r="C663" s="44"/>
      <c r="D663" s="45"/>
      <c r="E663" s="43"/>
      <c r="F663" s="46"/>
      <c r="G663" s="46"/>
    </row>
    <row r="664" spans="1:7" s="30" customFormat="1">
      <c r="A664" s="43"/>
      <c r="B664" s="43"/>
      <c r="C664" s="44"/>
      <c r="D664" s="45"/>
      <c r="E664" s="43"/>
      <c r="F664" s="46"/>
      <c r="G664" s="46"/>
    </row>
    <row r="665" spans="1:7" s="30" customFormat="1">
      <c r="A665" s="43"/>
      <c r="B665" s="43"/>
      <c r="C665" s="44"/>
      <c r="D665" s="45"/>
      <c r="E665" s="43"/>
      <c r="F665" s="46"/>
      <c r="G665" s="46"/>
    </row>
    <row r="666" spans="1:7" s="30" customFormat="1">
      <c r="A666" s="43"/>
      <c r="B666" s="43"/>
      <c r="C666" s="44"/>
      <c r="D666" s="45"/>
      <c r="E666" s="43"/>
      <c r="F666" s="46"/>
      <c r="G666" s="46"/>
    </row>
    <row r="667" spans="1:7" s="30" customFormat="1">
      <c r="A667" s="43"/>
      <c r="B667" s="43"/>
      <c r="C667" s="44"/>
      <c r="D667" s="45"/>
      <c r="E667" s="43"/>
      <c r="F667" s="46"/>
      <c r="G667" s="46"/>
    </row>
    <row r="668" spans="1:7" s="30" customFormat="1">
      <c r="A668" s="43"/>
      <c r="B668" s="43"/>
      <c r="C668" s="44"/>
      <c r="D668" s="45"/>
      <c r="E668" s="43"/>
      <c r="F668" s="46"/>
      <c r="G668" s="46"/>
    </row>
    <row r="669" spans="1:7" s="30" customFormat="1">
      <c r="A669" s="43"/>
      <c r="B669" s="43"/>
      <c r="C669" s="44"/>
      <c r="D669" s="45"/>
      <c r="E669" s="43"/>
      <c r="F669" s="46"/>
      <c r="G669" s="46"/>
    </row>
    <row r="670" spans="1:7" s="30" customFormat="1">
      <c r="A670" s="43"/>
      <c r="B670" s="43"/>
      <c r="C670" s="44"/>
      <c r="D670" s="45"/>
      <c r="E670" s="43"/>
      <c r="F670" s="46"/>
      <c r="G670" s="46"/>
    </row>
    <row r="671" spans="1:7" s="30" customFormat="1">
      <c r="A671" s="43"/>
      <c r="B671" s="43"/>
      <c r="C671" s="44"/>
      <c r="D671" s="45"/>
      <c r="E671" s="43"/>
      <c r="F671" s="46"/>
      <c r="G671" s="46"/>
    </row>
    <row r="672" spans="1:7" s="30" customFormat="1">
      <c r="A672" s="43"/>
      <c r="B672" s="43"/>
      <c r="C672" s="44"/>
      <c r="D672" s="45"/>
      <c r="E672" s="43"/>
      <c r="F672" s="46"/>
      <c r="G672" s="46"/>
    </row>
    <row r="673" spans="1:7" s="30" customFormat="1">
      <c r="A673" s="43"/>
      <c r="B673" s="43"/>
      <c r="C673" s="44"/>
      <c r="D673" s="45"/>
      <c r="E673" s="43"/>
      <c r="F673" s="46"/>
      <c r="G673" s="46"/>
    </row>
    <row r="674" spans="1:7" s="30" customFormat="1">
      <c r="A674" s="43"/>
      <c r="B674" s="43"/>
      <c r="C674" s="44"/>
      <c r="D674" s="45"/>
      <c r="E674" s="43"/>
      <c r="F674" s="46"/>
      <c r="G674" s="46"/>
    </row>
    <row r="675" spans="1:7" s="30" customFormat="1">
      <c r="A675" s="43"/>
      <c r="B675" s="43"/>
      <c r="C675" s="44"/>
      <c r="D675" s="45"/>
      <c r="E675" s="43"/>
      <c r="F675" s="46"/>
      <c r="G675" s="46"/>
    </row>
    <row r="676" spans="1:7" s="30" customFormat="1">
      <c r="A676" s="43"/>
      <c r="B676" s="43"/>
      <c r="C676" s="44"/>
      <c r="D676" s="45"/>
      <c r="E676" s="43"/>
      <c r="F676" s="46"/>
      <c r="G676" s="46"/>
    </row>
    <row r="677" spans="1:7" s="30" customFormat="1">
      <c r="A677" s="43"/>
      <c r="B677" s="43"/>
      <c r="C677" s="44"/>
      <c r="D677" s="45"/>
      <c r="E677" s="43"/>
      <c r="F677" s="46"/>
      <c r="G677" s="46"/>
    </row>
    <row r="678" spans="1:7" s="30" customFormat="1">
      <c r="A678" s="43"/>
      <c r="B678" s="43"/>
      <c r="C678" s="44"/>
      <c r="D678" s="45"/>
      <c r="E678" s="43"/>
      <c r="F678" s="46"/>
      <c r="G678" s="46"/>
    </row>
    <row r="679" spans="1:7" s="30" customFormat="1">
      <c r="A679" s="43"/>
      <c r="B679" s="43"/>
      <c r="C679" s="44"/>
      <c r="D679" s="45"/>
      <c r="E679" s="43"/>
      <c r="F679" s="46"/>
      <c r="G679" s="46"/>
    </row>
    <row r="680" spans="1:7" s="30" customFormat="1">
      <c r="A680" s="43"/>
      <c r="B680" s="43"/>
      <c r="C680" s="44"/>
      <c r="D680" s="45"/>
      <c r="E680" s="43"/>
      <c r="F680" s="46"/>
      <c r="G680" s="46"/>
    </row>
    <row r="681" spans="1:7" s="30" customFormat="1">
      <c r="A681" s="43"/>
      <c r="B681" s="43"/>
      <c r="C681" s="44"/>
      <c r="D681" s="45"/>
      <c r="E681" s="43"/>
      <c r="F681" s="46"/>
      <c r="G681" s="46"/>
    </row>
    <row r="682" spans="1:7" s="30" customFormat="1">
      <c r="A682" s="43"/>
      <c r="B682" s="43"/>
      <c r="C682" s="44"/>
      <c r="D682" s="45"/>
      <c r="E682" s="43"/>
      <c r="F682" s="46"/>
      <c r="G682" s="46"/>
    </row>
    <row r="683" spans="1:7" s="30" customFormat="1">
      <c r="A683" s="43"/>
      <c r="B683" s="43"/>
      <c r="C683" s="44"/>
      <c r="D683" s="45"/>
      <c r="E683" s="43"/>
      <c r="F683" s="46"/>
      <c r="G683" s="46"/>
    </row>
    <row r="684" spans="1:7" s="30" customFormat="1">
      <c r="A684" s="43"/>
      <c r="B684" s="43"/>
      <c r="C684" s="44"/>
      <c r="D684" s="45"/>
      <c r="E684" s="43"/>
      <c r="F684" s="46"/>
      <c r="G684" s="46"/>
    </row>
    <row r="685" spans="1:7" s="30" customFormat="1">
      <c r="A685" s="43"/>
      <c r="B685" s="43"/>
      <c r="C685" s="44"/>
      <c r="D685" s="45"/>
      <c r="E685" s="43"/>
      <c r="F685" s="46"/>
      <c r="G685" s="46"/>
    </row>
    <row r="686" spans="1:7" s="30" customFormat="1">
      <c r="A686" s="43"/>
      <c r="B686" s="43"/>
      <c r="C686" s="44"/>
      <c r="D686" s="45"/>
      <c r="E686" s="43"/>
      <c r="F686" s="46"/>
      <c r="G686" s="46"/>
    </row>
    <row r="687" spans="1:7" s="30" customFormat="1">
      <c r="A687" s="43"/>
      <c r="B687" s="43"/>
      <c r="C687" s="44"/>
      <c r="D687" s="45"/>
      <c r="E687" s="43"/>
      <c r="F687" s="46"/>
      <c r="G687" s="46"/>
    </row>
    <row r="688" spans="1:7" s="30" customFormat="1">
      <c r="A688" s="43"/>
      <c r="B688" s="43"/>
      <c r="C688" s="44"/>
      <c r="D688" s="45"/>
      <c r="E688" s="43"/>
      <c r="F688" s="46"/>
      <c r="G688" s="46"/>
    </row>
    <row r="689" spans="1:7" s="30" customFormat="1">
      <c r="A689" s="43"/>
      <c r="B689" s="43"/>
      <c r="C689" s="44"/>
      <c r="D689" s="45"/>
      <c r="E689" s="43"/>
      <c r="F689" s="46"/>
      <c r="G689" s="46"/>
    </row>
    <row r="690" spans="1:7" s="30" customFormat="1">
      <c r="A690" s="43"/>
      <c r="B690" s="43"/>
      <c r="C690" s="44"/>
      <c r="D690" s="45"/>
      <c r="E690" s="43"/>
      <c r="F690" s="46"/>
      <c r="G690" s="46"/>
    </row>
    <row r="691" spans="1:7" s="30" customFormat="1">
      <c r="A691" s="43"/>
      <c r="B691" s="43"/>
      <c r="C691" s="44"/>
      <c r="D691" s="45"/>
      <c r="E691" s="43"/>
      <c r="F691" s="46"/>
      <c r="G691" s="46"/>
    </row>
    <row r="692" spans="1:7" s="30" customFormat="1">
      <c r="A692" s="43"/>
      <c r="B692" s="43"/>
      <c r="C692" s="44"/>
      <c r="D692" s="45"/>
      <c r="E692" s="43"/>
      <c r="F692" s="46"/>
      <c r="G692" s="46"/>
    </row>
    <row r="693" spans="1:7" s="30" customFormat="1">
      <c r="A693" s="43"/>
      <c r="B693" s="43"/>
      <c r="C693" s="44"/>
      <c r="D693" s="45"/>
      <c r="E693" s="43"/>
      <c r="F693" s="46"/>
      <c r="G693" s="46"/>
    </row>
    <row r="694" spans="1:7" s="30" customFormat="1">
      <c r="A694" s="43"/>
      <c r="B694" s="43"/>
      <c r="C694" s="44"/>
      <c r="D694" s="45"/>
      <c r="E694" s="43"/>
      <c r="F694" s="46"/>
      <c r="G694" s="46"/>
    </row>
    <row r="695" spans="1:7" s="30" customFormat="1">
      <c r="A695" s="43"/>
      <c r="B695" s="43"/>
      <c r="C695" s="44"/>
      <c r="D695" s="45"/>
      <c r="E695" s="43"/>
      <c r="F695" s="46"/>
      <c r="G695" s="46"/>
    </row>
    <row r="696" spans="1:7" s="30" customFormat="1">
      <c r="A696" s="43"/>
      <c r="B696" s="43"/>
      <c r="C696" s="44"/>
      <c r="D696" s="45"/>
      <c r="E696" s="43"/>
      <c r="F696" s="46"/>
      <c r="G696" s="46"/>
    </row>
    <row r="697" spans="1:7" s="30" customFormat="1">
      <c r="A697" s="43"/>
      <c r="B697" s="43"/>
      <c r="C697" s="44"/>
      <c r="D697" s="45"/>
      <c r="E697" s="43"/>
      <c r="F697" s="46"/>
      <c r="G697" s="46"/>
    </row>
    <row r="698" spans="1:7" s="30" customFormat="1">
      <c r="A698" s="43"/>
      <c r="B698" s="43"/>
      <c r="C698" s="44"/>
      <c r="D698" s="45"/>
      <c r="E698" s="43"/>
      <c r="F698" s="46"/>
      <c r="G698" s="46"/>
    </row>
    <row r="699" spans="1:7" s="30" customFormat="1">
      <c r="A699" s="43"/>
      <c r="B699" s="43"/>
      <c r="C699" s="44"/>
      <c r="D699" s="45"/>
      <c r="E699" s="43"/>
      <c r="F699" s="46"/>
      <c r="G699" s="46"/>
    </row>
    <row r="700" spans="1:7" s="30" customFormat="1">
      <c r="A700" s="43"/>
      <c r="B700" s="43"/>
      <c r="C700" s="44"/>
      <c r="D700" s="45"/>
      <c r="E700" s="43"/>
      <c r="F700" s="46"/>
      <c r="G700" s="46"/>
    </row>
    <row r="701" spans="1:7" s="30" customFormat="1">
      <c r="A701" s="43"/>
      <c r="B701" s="43"/>
      <c r="C701" s="44"/>
      <c r="D701" s="45"/>
      <c r="E701" s="43"/>
      <c r="F701" s="46"/>
      <c r="G701" s="46"/>
    </row>
    <row r="702" spans="1:7" s="30" customFormat="1">
      <c r="A702" s="43"/>
      <c r="B702" s="43"/>
      <c r="C702" s="44"/>
      <c r="D702" s="45"/>
      <c r="E702" s="43"/>
      <c r="F702" s="46"/>
      <c r="G702" s="46"/>
    </row>
    <row r="703" spans="1:7" s="30" customFormat="1">
      <c r="A703" s="43"/>
      <c r="B703" s="43"/>
      <c r="C703" s="44"/>
      <c r="D703" s="45"/>
      <c r="E703" s="43"/>
      <c r="F703" s="46"/>
      <c r="G703" s="46"/>
    </row>
    <row r="704" spans="1:7" s="30" customFormat="1">
      <c r="A704" s="43"/>
      <c r="B704" s="43"/>
      <c r="C704" s="44"/>
      <c r="D704" s="45"/>
      <c r="E704" s="43"/>
      <c r="F704" s="46"/>
      <c r="G704" s="46"/>
    </row>
    <row r="705" spans="1:7" s="30" customFormat="1">
      <c r="A705" s="43"/>
      <c r="B705" s="43"/>
      <c r="C705" s="44"/>
      <c r="D705" s="45"/>
      <c r="E705" s="43"/>
      <c r="F705" s="46"/>
      <c r="G705" s="46"/>
    </row>
    <row r="706" spans="1:7" s="30" customFormat="1">
      <c r="A706" s="43"/>
      <c r="B706" s="43"/>
      <c r="C706" s="44"/>
      <c r="D706" s="45"/>
      <c r="E706" s="43"/>
      <c r="F706" s="46"/>
      <c r="G706" s="46"/>
    </row>
    <row r="707" spans="1:7" s="30" customFormat="1">
      <c r="A707" s="43"/>
      <c r="B707" s="43"/>
      <c r="C707" s="44"/>
      <c r="D707" s="45"/>
      <c r="E707" s="43"/>
      <c r="F707" s="46"/>
      <c r="G707" s="46"/>
    </row>
    <row r="708" spans="1:7" s="30" customFormat="1">
      <c r="A708" s="43"/>
      <c r="B708" s="43"/>
      <c r="C708" s="44"/>
      <c r="D708" s="45"/>
      <c r="E708" s="43"/>
      <c r="F708" s="46"/>
      <c r="G708" s="46"/>
    </row>
    <row r="709" spans="1:7" s="30" customFormat="1">
      <c r="A709" s="43"/>
      <c r="B709" s="43"/>
      <c r="C709" s="44"/>
      <c r="D709" s="45"/>
      <c r="E709" s="43"/>
      <c r="F709" s="46"/>
      <c r="G709" s="46"/>
    </row>
    <row r="710" spans="1:7" s="30" customFormat="1">
      <c r="A710" s="43"/>
      <c r="B710" s="43"/>
      <c r="C710" s="44"/>
      <c r="D710" s="45"/>
      <c r="E710" s="43"/>
      <c r="F710" s="46"/>
      <c r="G710" s="46"/>
    </row>
    <row r="711" spans="1:7" s="30" customFormat="1">
      <c r="A711" s="43"/>
      <c r="B711" s="43"/>
      <c r="C711" s="44"/>
      <c r="D711" s="45"/>
      <c r="E711" s="43"/>
      <c r="F711" s="46"/>
      <c r="G711" s="46"/>
    </row>
    <row r="712" spans="1:7" s="30" customFormat="1">
      <c r="A712" s="43"/>
      <c r="B712" s="43"/>
      <c r="C712" s="44"/>
      <c r="D712" s="45"/>
      <c r="E712" s="43"/>
      <c r="F712" s="46"/>
      <c r="G712" s="46"/>
    </row>
    <row r="713" spans="1:7" s="30" customFormat="1">
      <c r="A713" s="43"/>
      <c r="B713" s="43"/>
      <c r="C713" s="44"/>
      <c r="D713" s="45"/>
      <c r="E713" s="43"/>
      <c r="F713" s="46"/>
      <c r="G713" s="46"/>
    </row>
    <row r="714" spans="1:7" s="30" customFormat="1">
      <c r="A714" s="43"/>
      <c r="B714" s="43"/>
      <c r="C714" s="44"/>
      <c r="D714" s="45"/>
      <c r="E714" s="43"/>
      <c r="F714" s="46"/>
      <c r="G714" s="46"/>
    </row>
    <row r="715" spans="1:7" s="30" customFormat="1">
      <c r="A715" s="43"/>
      <c r="B715" s="43"/>
      <c r="C715" s="44"/>
      <c r="D715" s="45"/>
      <c r="E715" s="43"/>
      <c r="F715" s="46"/>
      <c r="G715" s="46"/>
    </row>
    <row r="716" spans="1:7" s="30" customFormat="1">
      <c r="A716" s="43"/>
      <c r="B716" s="43"/>
      <c r="C716" s="44"/>
      <c r="D716" s="45"/>
      <c r="E716" s="43"/>
      <c r="F716" s="46"/>
      <c r="G716" s="46"/>
    </row>
    <row r="717" spans="1:7" s="30" customFormat="1">
      <c r="A717" s="43"/>
      <c r="B717" s="43"/>
      <c r="C717" s="44"/>
      <c r="D717" s="45"/>
      <c r="E717" s="43"/>
      <c r="F717" s="46"/>
      <c r="G717" s="46"/>
    </row>
    <row r="718" spans="1:7" s="30" customFormat="1">
      <c r="A718" s="43"/>
      <c r="B718" s="43"/>
      <c r="C718" s="44"/>
      <c r="D718" s="45"/>
      <c r="E718" s="43"/>
      <c r="F718" s="46"/>
      <c r="G718" s="46"/>
    </row>
    <row r="719" spans="1:7" s="30" customFormat="1">
      <c r="A719" s="43"/>
      <c r="B719" s="43"/>
      <c r="C719" s="44"/>
      <c r="D719" s="45"/>
      <c r="E719" s="43"/>
      <c r="F719" s="46"/>
      <c r="G719" s="46"/>
    </row>
    <row r="720" spans="1:7" s="30" customFormat="1">
      <c r="A720" s="43"/>
      <c r="B720" s="43"/>
      <c r="C720" s="44"/>
      <c r="D720" s="45"/>
      <c r="E720" s="43"/>
      <c r="F720" s="46"/>
      <c r="G720" s="46"/>
    </row>
    <row r="721" spans="1:7" s="30" customFormat="1">
      <c r="A721" s="43"/>
      <c r="B721" s="43"/>
      <c r="C721" s="44"/>
      <c r="D721" s="45"/>
      <c r="E721" s="43"/>
      <c r="F721" s="46"/>
      <c r="G721" s="46"/>
    </row>
    <row r="722" spans="1:7" s="30" customFormat="1">
      <c r="A722" s="43"/>
      <c r="B722" s="43"/>
      <c r="C722" s="44"/>
      <c r="D722" s="45"/>
      <c r="E722" s="43"/>
      <c r="F722" s="46"/>
      <c r="G722" s="46"/>
    </row>
    <row r="723" spans="1:7" s="30" customFormat="1">
      <c r="A723" s="43"/>
      <c r="B723" s="43"/>
      <c r="C723" s="44"/>
      <c r="D723" s="45"/>
      <c r="E723" s="43"/>
      <c r="F723" s="46"/>
      <c r="G723" s="46"/>
    </row>
    <row r="724" spans="1:7" s="30" customFormat="1">
      <c r="A724" s="43"/>
      <c r="B724" s="43"/>
      <c r="C724" s="44"/>
      <c r="D724" s="45"/>
      <c r="E724" s="43"/>
      <c r="F724" s="46"/>
      <c r="G724" s="46"/>
    </row>
    <row r="725" spans="1:7" s="30" customFormat="1">
      <c r="A725" s="43"/>
      <c r="B725" s="43"/>
      <c r="C725" s="44"/>
      <c r="D725" s="45"/>
      <c r="E725" s="43"/>
      <c r="F725" s="46"/>
      <c r="G725" s="46"/>
    </row>
    <row r="726" spans="1:7" s="30" customFormat="1">
      <c r="A726" s="43"/>
      <c r="B726" s="43"/>
      <c r="C726" s="44"/>
      <c r="D726" s="45"/>
      <c r="E726" s="43"/>
      <c r="F726" s="46"/>
      <c r="G726" s="46"/>
    </row>
    <row r="727" spans="1:7" s="30" customFormat="1">
      <c r="A727" s="43"/>
      <c r="B727" s="43"/>
      <c r="C727" s="44"/>
      <c r="D727" s="45"/>
      <c r="E727" s="43"/>
      <c r="F727" s="46"/>
      <c r="G727" s="46"/>
    </row>
    <row r="728" spans="1:7" s="30" customFormat="1">
      <c r="A728" s="43"/>
      <c r="B728" s="43"/>
      <c r="C728" s="44"/>
      <c r="D728" s="45"/>
      <c r="E728" s="43"/>
      <c r="F728" s="46"/>
      <c r="G728" s="46"/>
    </row>
    <row r="729" spans="1:7" s="30" customFormat="1">
      <c r="A729" s="43"/>
      <c r="B729" s="43"/>
      <c r="C729" s="44"/>
      <c r="D729" s="45"/>
      <c r="E729" s="43"/>
      <c r="F729" s="46"/>
      <c r="G729" s="46"/>
    </row>
    <row r="730" spans="1:7" s="30" customFormat="1">
      <c r="A730" s="43"/>
      <c r="B730" s="43"/>
      <c r="C730" s="44"/>
      <c r="D730" s="45"/>
      <c r="E730" s="43"/>
      <c r="F730" s="46"/>
      <c r="G730" s="46"/>
    </row>
    <row r="731" spans="1:7" s="30" customFormat="1">
      <c r="A731" s="43"/>
      <c r="B731" s="43"/>
      <c r="C731" s="44"/>
      <c r="D731" s="45"/>
      <c r="E731" s="43"/>
      <c r="F731" s="46"/>
      <c r="G731" s="46"/>
    </row>
    <row r="732" spans="1:7" s="30" customFormat="1">
      <c r="A732" s="43"/>
      <c r="B732" s="43"/>
      <c r="C732" s="44"/>
      <c r="D732" s="45"/>
      <c r="E732" s="43"/>
      <c r="F732" s="46"/>
      <c r="G732" s="46"/>
    </row>
    <row r="733" spans="1:7" s="30" customFormat="1">
      <c r="A733" s="43"/>
      <c r="B733" s="43"/>
      <c r="C733" s="44"/>
      <c r="D733" s="45"/>
      <c r="E733" s="43"/>
      <c r="F733" s="46"/>
      <c r="G733" s="46"/>
    </row>
    <row r="734" spans="1:7" s="30" customFormat="1">
      <c r="A734" s="43"/>
      <c r="B734" s="43"/>
      <c r="C734" s="44"/>
      <c r="D734" s="45"/>
      <c r="E734" s="43"/>
      <c r="F734" s="46"/>
      <c r="G734" s="46"/>
    </row>
    <row r="735" spans="1:7" s="30" customFormat="1">
      <c r="A735" s="43"/>
      <c r="B735" s="43"/>
      <c r="C735" s="44"/>
      <c r="D735" s="45"/>
      <c r="E735" s="43"/>
      <c r="F735" s="46"/>
      <c r="G735" s="46"/>
    </row>
    <row r="736" spans="1:7" s="30" customFormat="1">
      <c r="A736" s="43"/>
      <c r="B736" s="43"/>
      <c r="C736" s="44"/>
      <c r="D736" s="45"/>
      <c r="E736" s="43"/>
      <c r="F736" s="46"/>
      <c r="G736" s="46"/>
    </row>
    <row r="737" spans="1:7" s="30" customFormat="1">
      <c r="A737" s="43"/>
      <c r="B737" s="43"/>
      <c r="C737" s="44"/>
      <c r="D737" s="45"/>
      <c r="E737" s="43"/>
      <c r="F737" s="46"/>
      <c r="G737" s="46"/>
    </row>
    <row r="738" spans="1:7" s="30" customFormat="1">
      <c r="A738" s="43"/>
      <c r="B738" s="43"/>
      <c r="C738" s="44"/>
      <c r="D738" s="45"/>
      <c r="E738" s="43"/>
      <c r="F738" s="46"/>
      <c r="G738" s="46"/>
    </row>
    <row r="739" spans="1:7" s="30" customFormat="1">
      <c r="A739" s="43"/>
      <c r="B739" s="43"/>
      <c r="C739" s="44"/>
      <c r="D739" s="45"/>
      <c r="E739" s="43"/>
      <c r="F739" s="46"/>
      <c r="G739" s="46"/>
    </row>
    <row r="740" spans="1:7" s="30" customFormat="1">
      <c r="A740" s="43"/>
      <c r="B740" s="43"/>
      <c r="C740" s="44"/>
      <c r="D740" s="45"/>
      <c r="E740" s="43"/>
      <c r="F740" s="46"/>
      <c r="G740" s="46"/>
    </row>
    <row r="741" spans="1:7" s="30" customFormat="1">
      <c r="A741" s="43"/>
      <c r="B741" s="43"/>
      <c r="C741" s="44"/>
      <c r="D741" s="45"/>
      <c r="E741" s="43"/>
      <c r="F741" s="46"/>
      <c r="G741" s="46"/>
    </row>
    <row r="742" spans="1:7" s="30" customFormat="1">
      <c r="A742" s="43"/>
      <c r="B742" s="43"/>
      <c r="C742" s="44"/>
      <c r="D742" s="45"/>
      <c r="E742" s="43"/>
      <c r="F742" s="46"/>
      <c r="G742" s="46"/>
    </row>
    <row r="743" spans="1:7" s="30" customFormat="1">
      <c r="A743" s="43"/>
      <c r="B743" s="43"/>
      <c r="C743" s="44"/>
      <c r="D743" s="45"/>
      <c r="E743" s="43"/>
      <c r="F743" s="46"/>
      <c r="G743" s="46"/>
    </row>
    <row r="744" spans="1:7" s="30" customFormat="1">
      <c r="A744" s="43"/>
      <c r="B744" s="43"/>
      <c r="C744" s="44"/>
      <c r="D744" s="45"/>
      <c r="E744" s="43"/>
      <c r="F744" s="46"/>
      <c r="G744" s="46"/>
    </row>
    <row r="745" spans="1:7" s="30" customFormat="1">
      <c r="A745" s="43"/>
      <c r="B745" s="43"/>
      <c r="C745" s="44"/>
      <c r="D745" s="45"/>
      <c r="E745" s="43"/>
      <c r="F745" s="46"/>
      <c r="G745" s="46"/>
    </row>
    <row r="746" spans="1:7" s="30" customFormat="1">
      <c r="A746" s="43"/>
      <c r="B746" s="43"/>
      <c r="C746" s="44"/>
      <c r="D746" s="45"/>
      <c r="E746" s="43"/>
      <c r="F746" s="46"/>
      <c r="G746" s="46"/>
    </row>
    <row r="747" spans="1:7" s="30" customFormat="1">
      <c r="A747" s="43"/>
      <c r="B747" s="43"/>
      <c r="C747" s="44"/>
      <c r="D747" s="45"/>
      <c r="E747" s="43"/>
      <c r="F747" s="46"/>
      <c r="G747" s="46"/>
    </row>
    <row r="748" spans="1:7" s="30" customFormat="1">
      <c r="A748" s="43"/>
      <c r="B748" s="43"/>
      <c r="C748" s="44"/>
      <c r="D748" s="45"/>
      <c r="E748" s="43"/>
      <c r="F748" s="46"/>
      <c r="G748" s="46"/>
    </row>
    <row r="749" spans="1:7" s="30" customFormat="1">
      <c r="A749" s="43"/>
      <c r="B749" s="43"/>
      <c r="C749" s="44"/>
      <c r="D749" s="45"/>
      <c r="E749" s="43"/>
      <c r="F749" s="46"/>
      <c r="G749" s="46"/>
    </row>
    <row r="750" spans="1:7" s="30" customFormat="1">
      <c r="A750" s="43"/>
      <c r="B750" s="43"/>
      <c r="C750" s="44"/>
      <c r="D750" s="45"/>
      <c r="E750" s="43"/>
      <c r="F750" s="46"/>
      <c r="G750" s="46"/>
    </row>
    <row r="751" spans="1:7" s="30" customFormat="1">
      <c r="A751" s="43"/>
      <c r="B751" s="43"/>
      <c r="C751" s="44"/>
      <c r="D751" s="45"/>
      <c r="E751" s="43"/>
      <c r="F751" s="46"/>
      <c r="G751" s="46"/>
    </row>
    <row r="752" spans="1:7" s="30" customFormat="1">
      <c r="A752" s="43"/>
      <c r="B752" s="43"/>
      <c r="C752" s="44"/>
      <c r="D752" s="45"/>
      <c r="E752" s="43"/>
      <c r="F752" s="46"/>
      <c r="G752" s="46"/>
    </row>
    <row r="753" spans="1:7" s="30" customFormat="1">
      <c r="A753" s="43"/>
      <c r="B753" s="43"/>
      <c r="C753" s="44"/>
      <c r="D753" s="45"/>
      <c r="E753" s="43"/>
      <c r="F753" s="46"/>
      <c r="G753" s="46"/>
    </row>
    <row r="754" spans="1:7" s="30" customFormat="1">
      <c r="A754" s="43"/>
      <c r="B754" s="43"/>
      <c r="C754" s="44"/>
      <c r="D754" s="45"/>
      <c r="E754" s="43"/>
      <c r="F754" s="46"/>
      <c r="G754" s="46"/>
    </row>
    <row r="755" spans="1:7" s="30" customFormat="1">
      <c r="A755" s="43"/>
      <c r="B755" s="43"/>
      <c r="C755" s="44"/>
      <c r="D755" s="45"/>
      <c r="E755" s="43"/>
      <c r="F755" s="46"/>
      <c r="G755" s="46"/>
    </row>
    <row r="756" spans="1:7" s="30" customFormat="1">
      <c r="A756" s="43"/>
      <c r="B756" s="43"/>
      <c r="C756" s="44"/>
      <c r="D756" s="45"/>
      <c r="E756" s="43"/>
      <c r="F756" s="46"/>
      <c r="G756" s="46"/>
    </row>
    <row r="757" spans="1:7" s="30" customFormat="1">
      <c r="A757" s="43"/>
      <c r="B757" s="43"/>
      <c r="C757" s="44"/>
      <c r="D757" s="45"/>
      <c r="E757" s="43"/>
      <c r="F757" s="46"/>
      <c r="G757" s="46"/>
    </row>
    <row r="758" spans="1:7" s="30" customFormat="1">
      <c r="A758" s="43"/>
      <c r="B758" s="43"/>
      <c r="C758" s="44"/>
      <c r="D758" s="45"/>
      <c r="E758" s="43"/>
      <c r="F758" s="46"/>
      <c r="G758" s="46"/>
    </row>
    <row r="759" spans="1:7" s="30" customFormat="1">
      <c r="A759" s="43"/>
      <c r="B759" s="43"/>
      <c r="C759" s="44"/>
      <c r="D759" s="45"/>
      <c r="E759" s="43"/>
      <c r="F759" s="46"/>
      <c r="G759" s="46"/>
    </row>
    <row r="760" spans="1:7" s="30" customFormat="1">
      <c r="A760" s="43"/>
      <c r="B760" s="43"/>
      <c r="C760" s="44"/>
      <c r="D760" s="45"/>
      <c r="E760" s="43"/>
      <c r="F760" s="46"/>
      <c r="G760" s="46"/>
    </row>
    <row r="761" spans="1:7" s="30" customFormat="1">
      <c r="A761" s="43"/>
      <c r="B761" s="43"/>
      <c r="C761" s="44"/>
      <c r="D761" s="45"/>
      <c r="E761" s="43"/>
      <c r="F761" s="46"/>
      <c r="G761" s="46"/>
    </row>
    <row r="762" spans="1:7" s="30" customFormat="1">
      <c r="A762" s="43"/>
      <c r="B762" s="43"/>
      <c r="C762" s="44"/>
      <c r="D762" s="45"/>
      <c r="E762" s="43"/>
      <c r="F762" s="46"/>
      <c r="G762" s="46"/>
    </row>
    <row r="763" spans="1:7" s="30" customFormat="1">
      <c r="A763" s="43"/>
      <c r="B763" s="43"/>
      <c r="C763" s="44"/>
      <c r="D763" s="45"/>
      <c r="E763" s="43"/>
      <c r="F763" s="46"/>
      <c r="G763" s="46"/>
    </row>
    <row r="764" spans="1:7" s="30" customFormat="1">
      <c r="A764" s="43"/>
      <c r="B764" s="43"/>
      <c r="C764" s="44"/>
      <c r="D764" s="45"/>
      <c r="E764" s="43"/>
      <c r="F764" s="46"/>
      <c r="G764" s="46"/>
    </row>
    <row r="765" spans="1:7" s="30" customFormat="1">
      <c r="A765" s="43"/>
      <c r="B765" s="43"/>
      <c r="C765" s="44"/>
      <c r="D765" s="45"/>
      <c r="E765" s="43"/>
      <c r="F765" s="46"/>
      <c r="G765" s="46"/>
    </row>
    <row r="766" spans="1:7" s="30" customFormat="1">
      <c r="A766" s="43"/>
      <c r="B766" s="43"/>
      <c r="C766" s="44"/>
      <c r="D766" s="45"/>
      <c r="E766" s="43"/>
      <c r="F766" s="46"/>
      <c r="G766" s="46"/>
    </row>
    <row r="767" spans="1:7" s="30" customFormat="1">
      <c r="A767" s="43"/>
      <c r="B767" s="43"/>
      <c r="C767" s="44"/>
      <c r="D767" s="45"/>
      <c r="E767" s="43"/>
      <c r="F767" s="46"/>
      <c r="G767" s="46"/>
    </row>
    <row r="768" spans="1:7" s="30" customFormat="1">
      <c r="A768" s="43"/>
      <c r="B768" s="43"/>
      <c r="C768" s="44"/>
      <c r="D768" s="45"/>
      <c r="E768" s="43"/>
      <c r="F768" s="46"/>
      <c r="G768" s="46"/>
    </row>
    <row r="769" spans="1:7" s="30" customFormat="1">
      <c r="A769" s="43"/>
      <c r="B769" s="43"/>
      <c r="C769" s="44"/>
      <c r="D769" s="45"/>
      <c r="E769" s="43"/>
      <c r="F769" s="46"/>
      <c r="G769" s="46"/>
    </row>
    <row r="770" spans="1:7" s="30" customFormat="1">
      <c r="A770" s="43"/>
      <c r="B770" s="43"/>
      <c r="C770" s="44"/>
      <c r="D770" s="45"/>
      <c r="E770" s="43"/>
      <c r="F770" s="46"/>
      <c r="G770" s="46"/>
    </row>
    <row r="771" spans="1:7" s="30" customFormat="1">
      <c r="A771" s="43"/>
      <c r="B771" s="43"/>
      <c r="C771" s="44"/>
      <c r="D771" s="45"/>
      <c r="E771" s="43"/>
      <c r="F771" s="46"/>
      <c r="G771" s="46"/>
    </row>
    <row r="772" spans="1:7" s="30" customFormat="1">
      <c r="A772" s="43"/>
      <c r="B772" s="43"/>
      <c r="C772" s="44"/>
      <c r="D772" s="45"/>
      <c r="E772" s="43"/>
      <c r="F772" s="46"/>
      <c r="G772" s="46"/>
    </row>
    <row r="773" spans="1:7" s="30" customFormat="1">
      <c r="A773" s="43"/>
      <c r="B773" s="43"/>
      <c r="C773" s="44"/>
      <c r="D773" s="45"/>
      <c r="E773" s="43"/>
      <c r="F773" s="46"/>
      <c r="G773" s="46"/>
    </row>
    <row r="774" spans="1:7" s="30" customFormat="1">
      <c r="A774" s="43"/>
      <c r="B774" s="43"/>
      <c r="C774" s="44"/>
      <c r="D774" s="45"/>
      <c r="E774" s="43"/>
      <c r="F774" s="46"/>
      <c r="G774" s="46"/>
    </row>
    <row r="775" spans="1:7" s="30" customFormat="1">
      <c r="A775" s="43"/>
      <c r="B775" s="43"/>
      <c r="C775" s="44"/>
      <c r="D775" s="45"/>
      <c r="E775" s="43"/>
      <c r="F775" s="46"/>
      <c r="G775" s="46"/>
    </row>
    <row r="776" spans="1:7" s="30" customFormat="1">
      <c r="A776" s="43"/>
      <c r="B776" s="43"/>
      <c r="C776" s="44"/>
      <c r="D776" s="45"/>
      <c r="E776" s="43"/>
      <c r="F776" s="46"/>
      <c r="G776" s="46"/>
    </row>
    <row r="777" spans="1:7" s="30" customFormat="1">
      <c r="A777" s="43"/>
      <c r="B777" s="43"/>
      <c r="C777" s="44"/>
      <c r="D777" s="45"/>
      <c r="E777" s="43"/>
      <c r="F777" s="46"/>
      <c r="G777" s="46"/>
    </row>
    <row r="778" spans="1:7" s="30" customFormat="1">
      <c r="A778" s="43"/>
      <c r="B778" s="43"/>
      <c r="C778" s="44"/>
      <c r="D778" s="45"/>
      <c r="E778" s="43"/>
      <c r="F778" s="46"/>
      <c r="G778" s="46"/>
    </row>
    <row r="779" spans="1:7" s="30" customFormat="1">
      <c r="A779" s="43"/>
      <c r="B779" s="43"/>
      <c r="C779" s="44"/>
      <c r="D779" s="45"/>
      <c r="E779" s="43"/>
      <c r="F779" s="46"/>
      <c r="G779" s="46"/>
    </row>
    <row r="780" spans="1:7" s="30" customFormat="1">
      <c r="A780" s="43"/>
      <c r="B780" s="43"/>
      <c r="C780" s="44"/>
      <c r="D780" s="45"/>
      <c r="E780" s="43"/>
      <c r="F780" s="46"/>
      <c r="G780" s="46"/>
    </row>
    <row r="781" spans="1:7" s="30" customFormat="1">
      <c r="A781" s="43"/>
      <c r="B781" s="43"/>
      <c r="C781" s="44"/>
      <c r="D781" s="45"/>
      <c r="E781" s="43"/>
      <c r="F781" s="46"/>
      <c r="G781" s="46"/>
    </row>
    <row r="782" spans="1:7" s="30" customFormat="1">
      <c r="A782" s="43"/>
      <c r="B782" s="43"/>
      <c r="C782" s="44"/>
      <c r="D782" s="45"/>
      <c r="E782" s="43"/>
      <c r="F782" s="46"/>
      <c r="G782" s="46"/>
    </row>
    <row r="783" spans="1:7" s="30" customFormat="1">
      <c r="A783" s="43"/>
      <c r="B783" s="43"/>
      <c r="C783" s="44"/>
      <c r="D783" s="45"/>
      <c r="E783" s="43"/>
      <c r="F783" s="46"/>
      <c r="G783" s="46"/>
    </row>
    <row r="784" spans="1:7" s="30" customFormat="1">
      <c r="A784" s="43"/>
      <c r="B784" s="43"/>
      <c r="C784" s="44"/>
      <c r="D784" s="45"/>
      <c r="E784" s="43"/>
      <c r="F784" s="46"/>
      <c r="G784" s="46"/>
    </row>
    <row r="785" spans="1:7" s="30" customFormat="1">
      <c r="A785" s="43"/>
      <c r="B785" s="43"/>
      <c r="C785" s="44"/>
      <c r="D785" s="45"/>
      <c r="E785" s="43"/>
      <c r="F785" s="46"/>
      <c r="G785" s="46"/>
    </row>
    <row r="786" spans="1:7" s="30" customFormat="1">
      <c r="A786" s="43"/>
      <c r="B786" s="43"/>
      <c r="C786" s="44"/>
      <c r="D786" s="45"/>
      <c r="E786" s="43"/>
      <c r="F786" s="46"/>
      <c r="G786" s="46"/>
    </row>
    <row r="787" spans="1:7" s="30" customFormat="1">
      <c r="A787" s="43"/>
      <c r="B787" s="43"/>
      <c r="C787" s="44"/>
      <c r="D787" s="45"/>
      <c r="E787" s="43"/>
      <c r="F787" s="46"/>
      <c r="G787" s="46"/>
    </row>
    <row r="788" spans="1:7" s="30" customFormat="1">
      <c r="A788" s="43"/>
      <c r="B788" s="43"/>
      <c r="C788" s="44"/>
      <c r="D788" s="45"/>
      <c r="E788" s="43"/>
      <c r="F788" s="46"/>
      <c r="G788" s="46"/>
    </row>
    <row r="789" spans="1:7" s="30" customFormat="1">
      <c r="A789" s="43"/>
      <c r="B789" s="43"/>
      <c r="C789" s="44"/>
      <c r="D789" s="45"/>
      <c r="E789" s="43"/>
      <c r="F789" s="46"/>
      <c r="G789" s="46"/>
    </row>
    <row r="790" spans="1:7" s="30" customFormat="1">
      <c r="A790" s="43"/>
      <c r="B790" s="43"/>
      <c r="C790" s="44"/>
      <c r="D790" s="45"/>
      <c r="E790" s="43"/>
      <c r="F790" s="46"/>
      <c r="G790" s="46"/>
    </row>
    <row r="791" spans="1:7" s="30" customFormat="1">
      <c r="A791" s="43"/>
      <c r="B791" s="43"/>
      <c r="C791" s="44"/>
      <c r="D791" s="45"/>
      <c r="E791" s="43"/>
      <c r="F791" s="46"/>
      <c r="G791" s="46"/>
    </row>
    <row r="792" spans="1:7" s="30" customFormat="1">
      <c r="A792" s="43"/>
      <c r="B792" s="43"/>
      <c r="C792" s="44"/>
      <c r="D792" s="45"/>
      <c r="E792" s="43"/>
      <c r="F792" s="46"/>
      <c r="G792" s="46"/>
    </row>
    <row r="793" spans="1:7" s="30" customFormat="1">
      <c r="A793" s="43"/>
      <c r="B793" s="43"/>
      <c r="C793" s="44"/>
      <c r="D793" s="45"/>
      <c r="E793" s="43"/>
      <c r="F793" s="46"/>
      <c r="G793" s="46"/>
    </row>
    <row r="794" spans="1:7" s="30" customFormat="1">
      <c r="A794" s="43"/>
      <c r="B794" s="43"/>
      <c r="C794" s="44"/>
      <c r="D794" s="45"/>
      <c r="E794" s="43"/>
      <c r="F794" s="46"/>
      <c r="G794" s="46"/>
    </row>
    <row r="795" spans="1:7" s="30" customFormat="1">
      <c r="A795" s="43"/>
      <c r="B795" s="43"/>
      <c r="C795" s="44"/>
      <c r="D795" s="45"/>
      <c r="E795" s="43"/>
      <c r="F795" s="46"/>
      <c r="G795" s="46"/>
    </row>
    <row r="796" spans="1:7" s="30" customFormat="1">
      <c r="A796" s="43"/>
      <c r="B796" s="43"/>
      <c r="C796" s="44"/>
      <c r="D796" s="45"/>
      <c r="E796" s="43"/>
      <c r="F796" s="46"/>
      <c r="G796" s="46"/>
    </row>
    <row r="797" spans="1:7" s="30" customFormat="1">
      <c r="A797" s="43"/>
      <c r="B797" s="43"/>
      <c r="C797" s="44"/>
      <c r="D797" s="45"/>
      <c r="E797" s="43"/>
      <c r="F797" s="46"/>
      <c r="G797" s="46"/>
    </row>
    <row r="798" spans="1:7" s="30" customFormat="1">
      <c r="A798" s="43"/>
      <c r="B798" s="43"/>
      <c r="C798" s="44"/>
      <c r="D798" s="45"/>
      <c r="E798" s="43"/>
      <c r="F798" s="46"/>
      <c r="G798" s="46"/>
    </row>
    <row r="799" spans="1:7" s="30" customFormat="1">
      <c r="A799" s="43"/>
      <c r="B799" s="43"/>
      <c r="C799" s="44"/>
      <c r="D799" s="45"/>
      <c r="E799" s="43"/>
      <c r="F799" s="46"/>
      <c r="G799" s="46"/>
    </row>
    <row r="800" spans="1:7" s="30" customFormat="1">
      <c r="A800" s="43"/>
      <c r="B800" s="43"/>
      <c r="C800" s="44"/>
      <c r="D800" s="45"/>
      <c r="E800" s="43"/>
      <c r="F800" s="46"/>
      <c r="G800" s="46"/>
    </row>
    <row r="801" spans="1:7" s="30" customFormat="1">
      <c r="A801" s="43"/>
      <c r="B801" s="43"/>
      <c r="C801" s="44"/>
      <c r="D801" s="45"/>
      <c r="E801" s="43"/>
      <c r="F801" s="46"/>
      <c r="G801" s="46"/>
    </row>
    <row r="802" spans="1:7" s="30" customFormat="1">
      <c r="A802" s="43"/>
      <c r="B802" s="43"/>
      <c r="C802" s="44"/>
      <c r="D802" s="45"/>
      <c r="E802" s="43"/>
      <c r="F802" s="46"/>
      <c r="G802" s="46"/>
    </row>
    <row r="803" spans="1:7" s="30" customFormat="1">
      <c r="A803" s="43"/>
      <c r="B803" s="43"/>
      <c r="C803" s="44"/>
      <c r="D803" s="45"/>
      <c r="E803" s="43"/>
      <c r="F803" s="46"/>
      <c r="G803" s="46"/>
    </row>
    <row r="804" spans="1:7" s="30" customFormat="1">
      <c r="A804" s="43"/>
      <c r="B804" s="43"/>
      <c r="C804" s="44"/>
      <c r="D804" s="45"/>
      <c r="E804" s="43"/>
      <c r="F804" s="46"/>
      <c r="G804" s="46"/>
    </row>
    <row r="805" spans="1:7" s="30" customFormat="1">
      <c r="A805" s="43"/>
      <c r="B805" s="43"/>
      <c r="C805" s="44"/>
      <c r="D805" s="45"/>
      <c r="E805" s="43"/>
      <c r="F805" s="46"/>
      <c r="G805" s="46"/>
    </row>
    <row r="806" spans="1:7" s="30" customFormat="1">
      <c r="A806" s="43"/>
      <c r="B806" s="43"/>
      <c r="C806" s="44"/>
      <c r="D806" s="45"/>
      <c r="E806" s="43"/>
      <c r="F806" s="46"/>
      <c r="G806" s="46"/>
    </row>
    <row r="807" spans="1:7" s="30" customFormat="1">
      <c r="A807" s="43"/>
      <c r="B807" s="43"/>
      <c r="C807" s="44"/>
      <c r="D807" s="45"/>
      <c r="E807" s="43"/>
      <c r="F807" s="46"/>
      <c r="G807" s="46"/>
    </row>
    <row r="808" spans="1:7" s="30" customFormat="1">
      <c r="A808" s="43"/>
      <c r="B808" s="43"/>
      <c r="C808" s="44"/>
      <c r="D808" s="45"/>
      <c r="E808" s="43"/>
      <c r="F808" s="46"/>
      <c r="G808" s="46"/>
    </row>
    <row r="809" spans="1:7" s="30" customFormat="1">
      <c r="A809" s="43"/>
      <c r="B809" s="43"/>
      <c r="C809" s="44"/>
      <c r="D809" s="45"/>
      <c r="E809" s="43"/>
      <c r="F809" s="46"/>
      <c r="G809" s="46"/>
    </row>
    <row r="810" spans="1:7" s="30" customFormat="1">
      <c r="A810" s="43"/>
      <c r="B810" s="43"/>
      <c r="C810" s="44"/>
      <c r="D810" s="45"/>
      <c r="E810" s="43"/>
      <c r="F810" s="46"/>
      <c r="G810" s="46"/>
    </row>
    <row r="811" spans="1:7" s="30" customFormat="1">
      <c r="A811" s="43"/>
      <c r="B811" s="43"/>
      <c r="C811" s="44"/>
      <c r="D811" s="45"/>
      <c r="E811" s="43"/>
      <c r="F811" s="46"/>
      <c r="G811" s="46"/>
    </row>
    <row r="812" spans="1:7" s="30" customFormat="1">
      <c r="A812" s="43"/>
      <c r="B812" s="43"/>
      <c r="C812" s="44"/>
      <c r="D812" s="45"/>
      <c r="E812" s="43"/>
      <c r="F812" s="46"/>
      <c r="G812" s="46"/>
    </row>
    <row r="813" spans="1:7" s="30" customFormat="1">
      <c r="A813" s="43"/>
      <c r="B813" s="43"/>
      <c r="C813" s="44"/>
      <c r="D813" s="45"/>
      <c r="E813" s="43"/>
      <c r="F813" s="46"/>
      <c r="G813" s="46"/>
    </row>
    <row r="814" spans="1:7" s="30" customFormat="1">
      <c r="A814" s="43"/>
      <c r="B814" s="43"/>
      <c r="C814" s="44"/>
      <c r="D814" s="45"/>
      <c r="E814" s="43"/>
      <c r="F814" s="46"/>
      <c r="G814" s="46"/>
    </row>
    <row r="815" spans="1:7" s="30" customFormat="1">
      <c r="A815" s="43"/>
      <c r="B815" s="43"/>
      <c r="C815" s="44"/>
      <c r="D815" s="45"/>
      <c r="E815" s="43"/>
      <c r="F815" s="46"/>
      <c r="G815" s="46"/>
    </row>
    <row r="816" spans="1:7" s="30" customFormat="1">
      <c r="A816" s="43"/>
      <c r="B816" s="43"/>
      <c r="C816" s="44"/>
      <c r="D816" s="45"/>
      <c r="E816" s="43"/>
      <c r="F816" s="46"/>
      <c r="G816" s="46"/>
    </row>
    <row r="817" spans="1:7" s="30" customFormat="1">
      <c r="A817" s="43"/>
      <c r="B817" s="43"/>
      <c r="C817" s="44"/>
      <c r="D817" s="45"/>
      <c r="E817" s="43"/>
      <c r="F817" s="46"/>
      <c r="G817" s="46"/>
    </row>
    <row r="818" spans="1:7" s="30" customFormat="1">
      <c r="A818" s="43"/>
      <c r="B818" s="43"/>
      <c r="C818" s="44"/>
      <c r="D818" s="45"/>
      <c r="E818" s="43"/>
      <c r="F818" s="46"/>
      <c r="G818" s="46"/>
    </row>
    <row r="819" spans="1:7" s="30" customFormat="1">
      <c r="A819" s="43"/>
      <c r="B819" s="43"/>
      <c r="C819" s="44"/>
      <c r="D819" s="45"/>
      <c r="E819" s="43"/>
      <c r="F819" s="46"/>
      <c r="G819" s="46"/>
    </row>
    <row r="820" spans="1:7" s="30" customFormat="1">
      <c r="A820" s="43"/>
      <c r="B820" s="43"/>
      <c r="C820" s="44"/>
      <c r="D820" s="45"/>
      <c r="E820" s="43"/>
      <c r="F820" s="46"/>
      <c r="G820" s="46"/>
    </row>
    <row r="821" spans="1:7" s="30" customFormat="1">
      <c r="A821" s="43"/>
      <c r="B821" s="43"/>
      <c r="C821" s="44"/>
      <c r="D821" s="45"/>
      <c r="E821" s="43"/>
      <c r="F821" s="46"/>
      <c r="G821" s="46"/>
    </row>
    <row r="822" spans="1:7" s="30" customFormat="1">
      <c r="A822" s="43"/>
      <c r="B822" s="43"/>
      <c r="C822" s="44"/>
      <c r="D822" s="45"/>
      <c r="E822" s="43"/>
      <c r="F822" s="46"/>
      <c r="G822" s="46"/>
    </row>
    <row r="823" spans="1:7" s="30" customFormat="1">
      <c r="A823" s="43"/>
      <c r="B823" s="43"/>
      <c r="C823" s="44"/>
      <c r="D823" s="45"/>
      <c r="E823" s="43"/>
      <c r="F823" s="46"/>
      <c r="G823" s="46"/>
    </row>
    <row r="824" spans="1:7" s="30" customFormat="1">
      <c r="A824" s="43"/>
      <c r="B824" s="43"/>
      <c r="C824" s="44"/>
      <c r="D824" s="45"/>
      <c r="E824" s="43"/>
      <c r="F824" s="46"/>
      <c r="G824" s="46"/>
    </row>
    <row r="825" spans="1:7" s="30" customFormat="1">
      <c r="A825" s="43"/>
      <c r="B825" s="43"/>
      <c r="C825" s="44"/>
      <c r="D825" s="45"/>
      <c r="E825" s="43"/>
      <c r="F825" s="46"/>
      <c r="G825" s="46"/>
    </row>
    <row r="826" spans="1:7" s="30" customFormat="1">
      <c r="A826" s="43"/>
      <c r="B826" s="43"/>
      <c r="C826" s="44"/>
      <c r="D826" s="45"/>
      <c r="E826" s="43"/>
      <c r="F826" s="46"/>
      <c r="G826" s="46"/>
    </row>
    <row r="827" spans="1:7" s="30" customFormat="1">
      <c r="A827" s="43"/>
      <c r="B827" s="43"/>
      <c r="C827" s="44"/>
      <c r="D827" s="45"/>
      <c r="E827" s="43"/>
      <c r="F827" s="46"/>
      <c r="G827" s="46"/>
    </row>
    <row r="828" spans="1:7" s="30" customFormat="1">
      <c r="A828" s="43"/>
      <c r="B828" s="43"/>
      <c r="C828" s="44"/>
      <c r="D828" s="45"/>
      <c r="E828" s="43"/>
      <c r="F828" s="46"/>
      <c r="G828" s="46"/>
    </row>
    <row r="829" spans="1:7" s="30" customFormat="1">
      <c r="A829" s="43"/>
      <c r="B829" s="43"/>
      <c r="C829" s="44"/>
      <c r="D829" s="45"/>
      <c r="E829" s="43"/>
      <c r="F829" s="46"/>
      <c r="G829" s="46"/>
    </row>
    <row r="830" spans="1:7" s="30" customFormat="1">
      <c r="A830" s="43"/>
      <c r="B830" s="43"/>
      <c r="C830" s="44"/>
      <c r="D830" s="45"/>
      <c r="E830" s="43"/>
      <c r="F830" s="46"/>
      <c r="G830" s="46"/>
    </row>
    <row r="831" spans="1:7" s="30" customFormat="1">
      <c r="A831" s="43"/>
      <c r="B831" s="43"/>
      <c r="C831" s="44"/>
      <c r="D831" s="45"/>
      <c r="E831" s="43"/>
      <c r="F831" s="46"/>
      <c r="G831" s="46"/>
    </row>
    <row r="832" spans="1:7" s="30" customFormat="1">
      <c r="A832" s="43"/>
      <c r="B832" s="43"/>
      <c r="C832" s="44"/>
      <c r="D832" s="45"/>
      <c r="E832" s="43"/>
      <c r="F832" s="46"/>
      <c r="G832" s="46"/>
    </row>
    <row r="833" spans="1:7" s="30" customFormat="1">
      <c r="A833" s="43"/>
      <c r="B833" s="43"/>
      <c r="C833" s="44"/>
      <c r="D833" s="45"/>
      <c r="E833" s="43"/>
      <c r="F833" s="46"/>
      <c r="G833" s="46"/>
    </row>
    <row r="834" spans="1:7" s="30" customFormat="1">
      <c r="A834" s="43"/>
      <c r="B834" s="43"/>
      <c r="C834" s="44"/>
      <c r="D834" s="45"/>
      <c r="E834" s="43"/>
      <c r="F834" s="46"/>
      <c r="G834" s="46"/>
    </row>
    <row r="835" spans="1:7" s="30" customFormat="1">
      <c r="A835" s="43"/>
      <c r="B835" s="43"/>
      <c r="C835" s="44"/>
      <c r="D835" s="45"/>
      <c r="E835" s="43"/>
      <c r="F835" s="46"/>
      <c r="G835" s="46"/>
    </row>
    <row r="836" spans="1:7" s="30" customFormat="1">
      <c r="A836" s="43"/>
      <c r="B836" s="43"/>
      <c r="C836" s="44"/>
      <c r="D836" s="45"/>
      <c r="E836" s="43"/>
      <c r="F836" s="46"/>
      <c r="G836" s="46"/>
    </row>
    <row r="837" spans="1:7" s="30" customFormat="1">
      <c r="A837" s="43"/>
      <c r="B837" s="43"/>
      <c r="C837" s="44"/>
      <c r="D837" s="45"/>
      <c r="E837" s="43"/>
      <c r="F837" s="46"/>
      <c r="G837" s="46"/>
    </row>
    <row r="838" spans="1:7" s="30" customFormat="1">
      <c r="A838" s="43"/>
      <c r="B838" s="43"/>
      <c r="C838" s="44"/>
      <c r="D838" s="45"/>
      <c r="E838" s="43"/>
      <c r="F838" s="46"/>
      <c r="G838" s="46"/>
    </row>
    <row r="839" spans="1:7" s="30" customFormat="1">
      <c r="A839" s="43"/>
      <c r="B839" s="43"/>
      <c r="C839" s="44"/>
      <c r="D839" s="45"/>
      <c r="E839" s="43"/>
      <c r="F839" s="46"/>
      <c r="G839" s="46"/>
    </row>
    <row r="840" spans="1:7" s="30" customFormat="1">
      <c r="A840" s="43"/>
      <c r="B840" s="43"/>
      <c r="C840" s="44"/>
      <c r="D840" s="45"/>
      <c r="E840" s="43"/>
      <c r="F840" s="46"/>
      <c r="G840" s="46"/>
    </row>
    <row r="841" spans="1:7" s="30" customFormat="1">
      <c r="A841" s="43"/>
      <c r="B841" s="43"/>
      <c r="C841" s="44"/>
      <c r="D841" s="45"/>
      <c r="E841" s="43"/>
      <c r="F841" s="46"/>
      <c r="G841" s="46"/>
    </row>
    <row r="842" spans="1:7" s="30" customFormat="1">
      <c r="A842" s="43"/>
      <c r="B842" s="43"/>
      <c r="C842" s="44"/>
      <c r="D842" s="45"/>
      <c r="E842" s="43"/>
      <c r="F842" s="46"/>
      <c r="G842" s="46"/>
    </row>
    <row r="843" spans="1:7" s="30" customFormat="1">
      <c r="A843" s="43"/>
      <c r="B843" s="43"/>
      <c r="C843" s="44"/>
      <c r="D843" s="45"/>
      <c r="E843" s="43"/>
      <c r="F843" s="46"/>
      <c r="G843" s="46"/>
    </row>
    <row r="844" spans="1:7" s="30" customFormat="1">
      <c r="A844" s="43"/>
      <c r="B844" s="43"/>
      <c r="C844" s="44"/>
      <c r="D844" s="45"/>
      <c r="E844" s="43"/>
      <c r="F844" s="46"/>
      <c r="G844" s="46"/>
    </row>
    <row r="845" spans="1:7" s="30" customFormat="1">
      <c r="A845" s="43"/>
      <c r="B845" s="43"/>
      <c r="C845" s="44"/>
      <c r="D845" s="45"/>
      <c r="E845" s="43"/>
      <c r="F845" s="46"/>
      <c r="G845" s="46"/>
    </row>
    <row r="846" spans="1:7" s="30" customFormat="1">
      <c r="A846" s="43"/>
      <c r="B846" s="43"/>
      <c r="C846" s="44"/>
      <c r="D846" s="45"/>
      <c r="E846" s="43"/>
      <c r="F846" s="46"/>
      <c r="G846" s="46"/>
    </row>
    <row r="847" spans="1:7" s="30" customFormat="1">
      <c r="A847" s="43"/>
      <c r="B847" s="43"/>
      <c r="C847" s="44"/>
      <c r="D847" s="45"/>
      <c r="E847" s="43"/>
      <c r="F847" s="46"/>
      <c r="G847" s="46"/>
    </row>
    <row r="848" spans="1:7" s="30" customFormat="1">
      <c r="A848" s="43"/>
      <c r="B848" s="43"/>
      <c r="C848" s="44"/>
      <c r="D848" s="45"/>
      <c r="E848" s="43"/>
      <c r="F848" s="46"/>
      <c r="G848" s="46"/>
    </row>
    <row r="849" spans="1:7" s="30" customFormat="1">
      <c r="A849" s="43"/>
      <c r="B849" s="43"/>
      <c r="C849" s="44"/>
      <c r="D849" s="45"/>
      <c r="E849" s="43"/>
      <c r="F849" s="46"/>
      <c r="G849" s="46"/>
    </row>
    <row r="850" spans="1:7" s="30" customFormat="1">
      <c r="A850" s="43"/>
      <c r="B850" s="43"/>
      <c r="C850" s="44"/>
      <c r="D850" s="45"/>
      <c r="E850" s="43"/>
      <c r="F850" s="46"/>
      <c r="G850" s="46"/>
    </row>
    <row r="851" spans="1:7" s="30" customFormat="1">
      <c r="A851" s="43"/>
      <c r="B851" s="43"/>
      <c r="C851" s="44"/>
      <c r="D851" s="45"/>
      <c r="E851" s="43"/>
      <c r="F851" s="46"/>
      <c r="G851" s="46"/>
    </row>
    <row r="852" spans="1:7" s="30" customFormat="1">
      <c r="A852" s="43"/>
      <c r="B852" s="43"/>
      <c r="C852" s="44"/>
      <c r="D852" s="45"/>
      <c r="E852" s="43"/>
      <c r="F852" s="46"/>
      <c r="G852" s="46"/>
    </row>
    <row r="853" spans="1:7" s="30" customFormat="1">
      <c r="A853" s="43"/>
      <c r="B853" s="43"/>
      <c r="C853" s="44"/>
      <c r="D853" s="45"/>
      <c r="E853" s="43"/>
      <c r="F853" s="46"/>
      <c r="G853" s="46"/>
    </row>
    <row r="854" spans="1:7" s="30" customFormat="1">
      <c r="A854" s="43"/>
      <c r="B854" s="43"/>
      <c r="C854" s="44"/>
      <c r="D854" s="45"/>
      <c r="E854" s="43"/>
      <c r="F854" s="46"/>
      <c r="G854" s="46"/>
    </row>
    <row r="855" spans="1:7" s="30" customFormat="1">
      <c r="A855" s="43"/>
      <c r="B855" s="43"/>
      <c r="C855" s="44"/>
      <c r="D855" s="45"/>
      <c r="E855" s="43"/>
      <c r="F855" s="46"/>
      <c r="G855" s="46"/>
    </row>
    <row r="856" spans="1:7" s="30" customFormat="1">
      <c r="A856" s="43"/>
      <c r="B856" s="43"/>
      <c r="C856" s="44"/>
      <c r="D856" s="45"/>
      <c r="E856" s="43"/>
      <c r="F856" s="46"/>
      <c r="G856" s="46"/>
    </row>
    <row r="857" spans="1:7" s="30" customFormat="1">
      <c r="A857" s="43"/>
      <c r="B857" s="43"/>
      <c r="C857" s="44"/>
      <c r="D857" s="45"/>
      <c r="E857" s="43"/>
      <c r="F857" s="46"/>
      <c r="G857" s="46"/>
    </row>
    <row r="858" spans="1:7" s="30" customFormat="1">
      <c r="A858" s="43"/>
      <c r="B858" s="43"/>
      <c r="C858" s="44"/>
      <c r="D858" s="45"/>
      <c r="E858" s="43"/>
      <c r="F858" s="46"/>
      <c r="G858" s="46"/>
    </row>
    <row r="859" spans="1:7" s="30" customFormat="1">
      <c r="A859" s="43"/>
      <c r="B859" s="43"/>
      <c r="C859" s="44"/>
      <c r="D859" s="45"/>
      <c r="E859" s="43"/>
      <c r="F859" s="46"/>
      <c r="G859" s="46"/>
    </row>
    <row r="860" spans="1:7" s="30" customFormat="1">
      <c r="A860" s="43"/>
      <c r="B860" s="43"/>
      <c r="C860" s="44"/>
      <c r="D860" s="45"/>
      <c r="E860" s="43"/>
      <c r="F860" s="46"/>
      <c r="G860" s="46"/>
    </row>
    <row r="861" spans="1:7" s="30" customFormat="1">
      <c r="A861" s="43"/>
      <c r="B861" s="43"/>
      <c r="C861" s="44"/>
      <c r="D861" s="45"/>
      <c r="E861" s="43"/>
      <c r="F861" s="46"/>
      <c r="G861" s="46"/>
    </row>
    <row r="862" spans="1:7" s="30" customFormat="1">
      <c r="A862" s="43"/>
      <c r="B862" s="43"/>
      <c r="C862" s="44"/>
      <c r="D862" s="45"/>
      <c r="E862" s="43"/>
      <c r="F862" s="46"/>
      <c r="G862" s="46"/>
    </row>
    <row r="863" spans="1:7" s="30" customFormat="1">
      <c r="A863" s="43"/>
      <c r="B863" s="43"/>
      <c r="C863" s="44"/>
      <c r="D863" s="45"/>
      <c r="E863" s="43"/>
      <c r="F863" s="46"/>
      <c r="G863" s="46"/>
    </row>
    <row r="864" spans="1:7" s="30" customFormat="1">
      <c r="A864" s="43"/>
      <c r="B864" s="43"/>
      <c r="C864" s="44"/>
      <c r="D864" s="45"/>
      <c r="E864" s="43"/>
      <c r="F864" s="46"/>
      <c r="G864" s="46"/>
    </row>
    <row r="865" spans="1:7" s="30" customFormat="1">
      <c r="A865" s="43"/>
      <c r="B865" s="43"/>
      <c r="C865" s="44"/>
      <c r="D865" s="45"/>
      <c r="E865" s="43"/>
      <c r="F865" s="46"/>
      <c r="G865" s="46"/>
    </row>
    <row r="866" spans="1:7" s="30" customFormat="1">
      <c r="A866" s="43"/>
      <c r="B866" s="43"/>
      <c r="C866" s="44"/>
      <c r="D866" s="45"/>
      <c r="E866" s="43"/>
      <c r="F866" s="46"/>
      <c r="G866" s="46"/>
    </row>
    <row r="867" spans="1:7" s="30" customFormat="1">
      <c r="A867" s="43"/>
      <c r="B867" s="43"/>
      <c r="C867" s="44"/>
      <c r="D867" s="45"/>
      <c r="E867" s="43"/>
      <c r="F867" s="46"/>
      <c r="G867" s="46"/>
    </row>
    <row r="868" spans="1:7" s="30" customFormat="1">
      <c r="A868" s="43"/>
      <c r="B868" s="43"/>
      <c r="C868" s="44"/>
      <c r="D868" s="45"/>
      <c r="E868" s="43"/>
      <c r="F868" s="46"/>
      <c r="G868" s="46"/>
    </row>
    <row r="869" spans="1:7" s="30" customFormat="1">
      <c r="A869" s="43"/>
      <c r="B869" s="43"/>
      <c r="C869" s="44"/>
      <c r="D869" s="45"/>
      <c r="E869" s="43"/>
      <c r="F869" s="46"/>
      <c r="G869" s="46"/>
    </row>
    <row r="870" spans="1:7" s="30" customFormat="1">
      <c r="A870" s="43"/>
      <c r="B870" s="43"/>
      <c r="C870" s="44"/>
      <c r="D870" s="45"/>
      <c r="E870" s="43"/>
      <c r="F870" s="46"/>
      <c r="G870" s="46"/>
    </row>
    <row r="871" spans="1:7" s="30" customFormat="1">
      <c r="A871" s="43"/>
      <c r="B871" s="43"/>
      <c r="C871" s="44"/>
      <c r="D871" s="45"/>
      <c r="E871" s="43"/>
      <c r="F871" s="46"/>
      <c r="G871" s="46"/>
    </row>
    <row r="872" spans="1:7" s="30" customFormat="1">
      <c r="A872" s="43"/>
      <c r="B872" s="43"/>
      <c r="C872" s="44"/>
      <c r="D872" s="45"/>
      <c r="E872" s="43"/>
      <c r="F872" s="46"/>
      <c r="G872" s="46"/>
    </row>
    <row r="873" spans="1:7" s="30" customFormat="1">
      <c r="A873" s="43"/>
      <c r="B873" s="43"/>
      <c r="C873" s="44"/>
      <c r="D873" s="45"/>
      <c r="E873" s="43"/>
      <c r="F873" s="46"/>
      <c r="G873" s="46"/>
    </row>
    <row r="874" spans="1:7" s="30" customFormat="1">
      <c r="A874" s="43"/>
      <c r="B874" s="43"/>
      <c r="C874" s="44"/>
      <c r="D874" s="45"/>
      <c r="E874" s="43"/>
      <c r="F874" s="46"/>
      <c r="G874" s="46"/>
    </row>
    <row r="875" spans="1:7" s="30" customFormat="1">
      <c r="A875" s="43"/>
      <c r="B875" s="43"/>
      <c r="C875" s="44"/>
      <c r="D875" s="45"/>
      <c r="E875" s="43"/>
      <c r="F875" s="46"/>
      <c r="G875" s="46"/>
    </row>
    <row r="876" spans="1:7" s="30" customFormat="1">
      <c r="A876" s="43"/>
      <c r="B876" s="43"/>
      <c r="C876" s="44"/>
      <c r="D876" s="45"/>
      <c r="E876" s="43"/>
      <c r="F876" s="46"/>
      <c r="G876" s="46"/>
    </row>
    <row r="877" spans="1:7" s="30" customFormat="1">
      <c r="A877" s="43"/>
      <c r="B877" s="43"/>
      <c r="C877" s="44"/>
      <c r="D877" s="45"/>
      <c r="E877" s="43"/>
      <c r="F877" s="46"/>
      <c r="G877" s="46"/>
    </row>
    <row r="878" spans="1:7" s="30" customFormat="1">
      <c r="A878" s="43"/>
      <c r="B878" s="43"/>
      <c r="C878" s="44"/>
      <c r="D878" s="45"/>
      <c r="E878" s="43"/>
      <c r="F878" s="46"/>
      <c r="G878" s="46"/>
    </row>
    <row r="879" spans="1:7" s="30" customFormat="1">
      <c r="A879" s="43"/>
      <c r="B879" s="43"/>
      <c r="C879" s="44"/>
      <c r="D879" s="45"/>
      <c r="E879" s="43"/>
      <c r="F879" s="46"/>
      <c r="G879" s="46"/>
    </row>
    <row r="880" spans="1:7" s="30" customFormat="1">
      <c r="A880" s="43"/>
      <c r="B880" s="43"/>
      <c r="C880" s="44"/>
      <c r="D880" s="45"/>
      <c r="E880" s="43"/>
      <c r="F880" s="46"/>
      <c r="G880" s="46"/>
    </row>
    <row r="881" spans="1:7" s="30" customFormat="1">
      <c r="A881" s="43"/>
      <c r="B881" s="43"/>
      <c r="C881" s="44"/>
      <c r="D881" s="45"/>
      <c r="E881" s="43"/>
      <c r="F881" s="46"/>
      <c r="G881" s="46"/>
    </row>
    <row r="882" spans="1:7" s="30" customFormat="1">
      <c r="A882" s="43"/>
      <c r="B882" s="43"/>
      <c r="C882" s="44"/>
      <c r="D882" s="45"/>
      <c r="E882" s="43"/>
      <c r="F882" s="46"/>
      <c r="G882" s="46"/>
    </row>
    <row r="883" spans="1:7" s="30" customFormat="1">
      <c r="A883" s="43"/>
      <c r="B883" s="43"/>
      <c r="C883" s="44"/>
      <c r="D883" s="45"/>
      <c r="E883" s="43"/>
      <c r="F883" s="46"/>
      <c r="G883" s="46"/>
    </row>
    <row r="884" spans="1:7" s="30" customFormat="1">
      <c r="A884" s="43"/>
      <c r="B884" s="43"/>
      <c r="C884" s="44"/>
      <c r="D884" s="45"/>
      <c r="E884" s="43"/>
      <c r="F884" s="46"/>
      <c r="G884" s="46"/>
    </row>
    <row r="885" spans="1:7" s="30" customFormat="1">
      <c r="A885" s="43"/>
      <c r="B885" s="43"/>
      <c r="C885" s="44"/>
      <c r="D885" s="45"/>
      <c r="E885" s="43"/>
      <c r="F885" s="46"/>
      <c r="G885" s="46"/>
    </row>
    <row r="886" spans="1:7" s="30" customFormat="1">
      <c r="A886" s="43"/>
      <c r="B886" s="43"/>
      <c r="C886" s="44"/>
      <c r="D886" s="45"/>
      <c r="E886" s="43"/>
      <c r="F886" s="46"/>
      <c r="G886" s="46"/>
    </row>
    <row r="887" spans="1:7" s="30" customFormat="1">
      <c r="A887" s="43"/>
      <c r="B887" s="43"/>
      <c r="C887" s="44"/>
      <c r="D887" s="45"/>
      <c r="E887" s="43"/>
      <c r="F887" s="46"/>
      <c r="G887" s="46"/>
    </row>
    <row r="888" spans="1:7" s="30" customFormat="1">
      <c r="A888" s="43"/>
      <c r="B888" s="43"/>
      <c r="C888" s="44"/>
      <c r="D888" s="45"/>
      <c r="E888" s="43"/>
      <c r="F888" s="46"/>
      <c r="G888" s="46"/>
    </row>
    <row r="889" spans="1:7" s="30" customFormat="1">
      <c r="A889" s="43"/>
      <c r="B889" s="43"/>
      <c r="C889" s="44"/>
      <c r="D889" s="45"/>
      <c r="E889" s="43"/>
      <c r="F889" s="46"/>
      <c r="G889" s="46"/>
    </row>
    <row r="890" spans="1:7" s="30" customFormat="1">
      <c r="A890" s="43"/>
      <c r="B890" s="43"/>
      <c r="C890" s="44"/>
      <c r="D890" s="45"/>
      <c r="E890" s="43"/>
      <c r="F890" s="46"/>
      <c r="G890" s="46"/>
    </row>
    <row r="891" spans="1:7" s="30" customFormat="1">
      <c r="A891" s="43"/>
      <c r="B891" s="43"/>
      <c r="C891" s="44"/>
      <c r="D891" s="45"/>
      <c r="E891" s="43"/>
      <c r="F891" s="46"/>
      <c r="G891" s="46"/>
    </row>
    <row r="892" spans="1:7" s="30" customFormat="1">
      <c r="A892" s="43"/>
      <c r="B892" s="43"/>
      <c r="C892" s="44"/>
      <c r="D892" s="45"/>
      <c r="E892" s="43"/>
      <c r="F892" s="46"/>
      <c r="G892" s="46"/>
    </row>
    <row r="893" spans="1:7" s="30" customFormat="1">
      <c r="A893" s="43"/>
      <c r="B893" s="43"/>
      <c r="C893" s="44"/>
      <c r="D893" s="45"/>
      <c r="E893" s="43"/>
      <c r="F893" s="46"/>
      <c r="G893" s="46"/>
    </row>
    <row r="894" spans="1:7" s="30" customFormat="1">
      <c r="A894" s="43"/>
      <c r="B894" s="43"/>
      <c r="C894" s="44"/>
      <c r="D894" s="45"/>
      <c r="E894" s="43"/>
      <c r="F894" s="46"/>
      <c r="G894" s="46"/>
    </row>
    <row r="895" spans="1:7" s="30" customFormat="1">
      <c r="A895" s="43"/>
      <c r="B895" s="43"/>
      <c r="C895" s="44"/>
      <c r="D895" s="45"/>
      <c r="E895" s="43"/>
      <c r="F895" s="46"/>
      <c r="G895" s="46"/>
    </row>
    <row r="896" spans="1:7" s="30" customFormat="1">
      <c r="A896" s="43"/>
      <c r="B896" s="43"/>
      <c r="C896" s="44"/>
      <c r="D896" s="45"/>
      <c r="E896" s="43"/>
      <c r="F896" s="46"/>
      <c r="G896" s="46"/>
    </row>
    <row r="897" spans="1:7" s="30" customFormat="1">
      <c r="A897" s="43"/>
      <c r="B897" s="43"/>
      <c r="C897" s="44"/>
      <c r="D897" s="45"/>
      <c r="E897" s="43"/>
      <c r="F897" s="46"/>
      <c r="G897" s="46"/>
    </row>
    <row r="898" spans="1:7" s="30" customFormat="1">
      <c r="A898" s="43"/>
      <c r="B898" s="43"/>
      <c r="C898" s="44"/>
      <c r="D898" s="45"/>
      <c r="E898" s="43"/>
      <c r="F898" s="46"/>
      <c r="G898" s="46"/>
    </row>
    <row r="899" spans="1:7" s="30" customFormat="1">
      <c r="A899" s="43"/>
      <c r="B899" s="43"/>
      <c r="C899" s="44"/>
      <c r="D899" s="45"/>
      <c r="E899" s="43"/>
      <c r="F899" s="46"/>
      <c r="G899" s="46"/>
    </row>
    <row r="900" spans="1:7" s="30" customFormat="1">
      <c r="A900" s="43"/>
      <c r="B900" s="43"/>
      <c r="C900" s="44"/>
      <c r="D900" s="45"/>
      <c r="E900" s="43"/>
      <c r="F900" s="46"/>
      <c r="G900" s="46"/>
    </row>
    <row r="901" spans="1:7" s="30" customFormat="1">
      <c r="A901" s="43"/>
      <c r="B901" s="43"/>
      <c r="C901" s="44"/>
      <c r="D901" s="45"/>
      <c r="E901" s="43"/>
      <c r="F901" s="46"/>
      <c r="G901" s="46"/>
    </row>
    <row r="902" spans="1:7" s="30" customFormat="1">
      <c r="A902" s="43"/>
      <c r="B902" s="43"/>
      <c r="C902" s="44"/>
      <c r="D902" s="45"/>
      <c r="E902" s="43"/>
      <c r="F902" s="46"/>
      <c r="G902" s="46"/>
    </row>
    <row r="903" spans="1:7" s="30" customFormat="1">
      <c r="A903" s="43"/>
      <c r="B903" s="43"/>
      <c r="C903" s="44"/>
      <c r="D903" s="45"/>
      <c r="E903" s="43"/>
      <c r="F903" s="46"/>
      <c r="G903" s="46"/>
    </row>
    <row r="904" spans="1:7" s="30" customFormat="1">
      <c r="A904" s="43"/>
      <c r="B904" s="43"/>
      <c r="C904" s="44"/>
      <c r="D904" s="45"/>
      <c r="E904" s="43"/>
      <c r="F904" s="46"/>
      <c r="G904" s="46"/>
    </row>
    <row r="905" spans="1:7" s="30" customFormat="1">
      <c r="A905" s="43"/>
      <c r="B905" s="43"/>
      <c r="C905" s="44"/>
      <c r="D905" s="45"/>
      <c r="E905" s="43"/>
      <c r="F905" s="46"/>
      <c r="G905" s="46"/>
    </row>
    <row r="906" spans="1:7" s="30" customFormat="1">
      <c r="A906" s="43"/>
      <c r="B906" s="43"/>
      <c r="C906" s="44"/>
      <c r="D906" s="45"/>
      <c r="E906" s="43"/>
      <c r="F906" s="46"/>
      <c r="G906" s="46"/>
    </row>
    <row r="907" spans="1:7" s="30" customFormat="1">
      <c r="A907" s="43"/>
      <c r="B907" s="43"/>
      <c r="C907" s="44"/>
      <c r="D907" s="45"/>
      <c r="E907" s="43"/>
      <c r="F907" s="46"/>
      <c r="G907" s="46"/>
    </row>
    <row r="908" spans="1:7" s="30" customFormat="1">
      <c r="A908" s="43"/>
      <c r="B908" s="43"/>
      <c r="C908" s="44"/>
      <c r="D908" s="45"/>
      <c r="E908" s="43"/>
      <c r="F908" s="46"/>
      <c r="G908" s="46"/>
    </row>
    <row r="909" spans="1:7" s="30" customFormat="1">
      <c r="A909" s="43"/>
      <c r="B909" s="43"/>
      <c r="C909" s="44"/>
      <c r="D909" s="45"/>
      <c r="E909" s="43"/>
      <c r="F909" s="46"/>
      <c r="G909" s="46"/>
    </row>
    <row r="910" spans="1:7" s="30" customFormat="1">
      <c r="A910" s="43"/>
      <c r="B910" s="43"/>
      <c r="C910" s="44"/>
      <c r="D910" s="45"/>
      <c r="E910" s="43"/>
      <c r="F910" s="46"/>
      <c r="G910" s="46"/>
    </row>
    <row r="911" spans="1:7" s="30" customFormat="1">
      <c r="A911" s="43"/>
      <c r="B911" s="43"/>
      <c r="C911" s="44"/>
      <c r="D911" s="45"/>
      <c r="E911" s="43"/>
      <c r="F911" s="46"/>
      <c r="G911" s="46"/>
    </row>
    <row r="912" spans="1:7" s="30" customFormat="1">
      <c r="A912" s="43"/>
      <c r="B912" s="43"/>
      <c r="C912" s="44"/>
      <c r="D912" s="45"/>
      <c r="E912" s="43"/>
      <c r="F912" s="46"/>
      <c r="G912" s="46"/>
    </row>
    <row r="913" spans="1:7" s="30" customFormat="1">
      <c r="A913" s="43"/>
      <c r="B913" s="43"/>
      <c r="C913" s="44"/>
      <c r="D913" s="45"/>
      <c r="E913" s="43"/>
      <c r="F913" s="46"/>
      <c r="G913" s="46"/>
    </row>
    <row r="914" spans="1:7" s="30" customFormat="1">
      <c r="A914" s="43"/>
      <c r="B914" s="43"/>
      <c r="C914" s="44"/>
      <c r="D914" s="45"/>
      <c r="E914" s="43"/>
      <c r="F914" s="46"/>
      <c r="G914" s="46"/>
    </row>
    <row r="915" spans="1:7" s="30" customFormat="1">
      <c r="A915" s="43"/>
      <c r="B915" s="43"/>
      <c r="C915" s="44"/>
      <c r="D915" s="45"/>
      <c r="E915" s="43"/>
      <c r="F915" s="46"/>
      <c r="G915" s="46"/>
    </row>
    <row r="916" spans="1:7" s="30" customFormat="1">
      <c r="A916" s="43"/>
      <c r="B916" s="43"/>
      <c r="C916" s="44"/>
      <c r="D916" s="45"/>
      <c r="E916" s="43"/>
      <c r="F916" s="46"/>
      <c r="G916" s="46"/>
    </row>
    <row r="917" spans="1:7" s="30" customFormat="1">
      <c r="A917" s="43"/>
      <c r="B917" s="43"/>
      <c r="C917" s="44"/>
      <c r="D917" s="45"/>
      <c r="E917" s="43"/>
      <c r="F917" s="46"/>
      <c r="G917" s="46"/>
    </row>
    <row r="918" spans="1:7" s="30" customFormat="1">
      <c r="A918" s="43"/>
      <c r="B918" s="43"/>
      <c r="C918" s="44"/>
      <c r="D918" s="45"/>
      <c r="E918" s="43"/>
      <c r="F918" s="46"/>
      <c r="G918" s="46"/>
    </row>
    <row r="919" spans="1:7" s="30" customFormat="1">
      <c r="A919" s="43"/>
      <c r="B919" s="43"/>
      <c r="C919" s="44"/>
      <c r="D919" s="45"/>
      <c r="E919" s="43"/>
      <c r="F919" s="46"/>
      <c r="G919" s="46"/>
    </row>
    <row r="920" spans="1:7" s="30" customFormat="1">
      <c r="A920" s="43"/>
      <c r="B920" s="43"/>
      <c r="C920" s="44"/>
      <c r="D920" s="45"/>
      <c r="E920" s="43"/>
      <c r="F920" s="46"/>
      <c r="G920" s="46"/>
    </row>
    <row r="921" spans="1:7" s="30" customFormat="1">
      <c r="A921" s="43"/>
      <c r="B921" s="43"/>
      <c r="C921" s="44"/>
      <c r="D921" s="45"/>
      <c r="E921" s="43"/>
      <c r="F921" s="46"/>
      <c r="G921" s="46"/>
    </row>
    <row r="922" spans="1:7" s="30" customFormat="1">
      <c r="A922" s="43"/>
      <c r="B922" s="43"/>
      <c r="C922" s="44"/>
      <c r="D922" s="45"/>
      <c r="E922" s="43"/>
      <c r="F922" s="46"/>
      <c r="G922" s="46"/>
    </row>
    <row r="923" spans="1:7" s="30" customFormat="1">
      <c r="A923" s="43"/>
      <c r="B923" s="43"/>
      <c r="C923" s="44"/>
      <c r="D923" s="45"/>
      <c r="E923" s="43"/>
      <c r="F923" s="46"/>
      <c r="G923" s="46"/>
    </row>
    <row r="924" spans="1:7" s="30" customFormat="1">
      <c r="A924" s="43"/>
      <c r="B924" s="43"/>
      <c r="C924" s="44"/>
      <c r="D924" s="45"/>
      <c r="E924" s="43"/>
      <c r="F924" s="46"/>
      <c r="G924" s="46"/>
    </row>
    <row r="925" spans="1:7" s="30" customFormat="1">
      <c r="A925" s="43"/>
      <c r="B925" s="43"/>
      <c r="C925" s="44"/>
      <c r="D925" s="45"/>
      <c r="E925" s="43"/>
      <c r="F925" s="46"/>
      <c r="G925" s="46"/>
    </row>
    <row r="926" spans="1:7" s="30" customFormat="1">
      <c r="A926" s="43"/>
      <c r="B926" s="43"/>
      <c r="C926" s="44"/>
      <c r="D926" s="45"/>
      <c r="E926" s="43"/>
      <c r="F926" s="46"/>
      <c r="G926" s="46"/>
    </row>
    <row r="927" spans="1:7" s="30" customFormat="1">
      <c r="A927" s="43"/>
      <c r="B927" s="43"/>
      <c r="C927" s="44"/>
      <c r="D927" s="45"/>
      <c r="E927" s="43"/>
      <c r="F927" s="46"/>
      <c r="G927" s="46"/>
    </row>
    <row r="928" spans="1:7" s="30" customFormat="1">
      <c r="A928" s="43"/>
      <c r="B928" s="43"/>
      <c r="C928" s="44"/>
      <c r="D928" s="45"/>
      <c r="E928" s="43"/>
      <c r="F928" s="46"/>
      <c r="G928" s="46"/>
    </row>
    <row r="929" spans="1:7" s="30" customFormat="1">
      <c r="A929" s="43"/>
      <c r="B929" s="43"/>
      <c r="C929" s="44"/>
      <c r="D929" s="45"/>
      <c r="E929" s="43"/>
      <c r="F929" s="46"/>
      <c r="G929" s="46"/>
    </row>
    <row r="930" spans="1:7" s="30" customFormat="1">
      <c r="A930" s="43"/>
      <c r="B930" s="43"/>
      <c r="C930" s="44"/>
      <c r="D930" s="45"/>
      <c r="E930" s="43"/>
      <c r="F930" s="46"/>
      <c r="G930" s="46"/>
    </row>
    <row r="931" spans="1:7" s="30" customFormat="1">
      <c r="A931" s="43"/>
      <c r="B931" s="43"/>
      <c r="C931" s="44"/>
      <c r="D931" s="45"/>
      <c r="E931" s="43"/>
      <c r="F931" s="46"/>
      <c r="G931" s="46"/>
    </row>
    <row r="932" spans="1:7" s="30" customFormat="1">
      <c r="A932" s="43"/>
      <c r="B932" s="43"/>
      <c r="C932" s="44"/>
      <c r="D932" s="45"/>
      <c r="E932" s="43"/>
      <c r="F932" s="46"/>
      <c r="G932" s="46"/>
    </row>
    <row r="933" spans="1:7" s="30" customFormat="1">
      <c r="A933" s="43"/>
      <c r="B933" s="43"/>
      <c r="C933" s="44"/>
      <c r="D933" s="45"/>
      <c r="E933" s="43"/>
      <c r="F933" s="46"/>
      <c r="G933" s="46"/>
    </row>
    <row r="934" spans="1:7" s="30" customFormat="1">
      <c r="A934" s="43"/>
      <c r="B934" s="43"/>
      <c r="C934" s="44"/>
      <c r="D934" s="45"/>
      <c r="E934" s="43"/>
      <c r="F934" s="46"/>
      <c r="G934" s="46"/>
    </row>
    <row r="935" spans="1:7" s="30" customFormat="1">
      <c r="A935" s="43"/>
      <c r="B935" s="43"/>
      <c r="C935" s="44"/>
      <c r="D935" s="45"/>
      <c r="E935" s="43"/>
      <c r="F935" s="46"/>
      <c r="G935" s="46"/>
    </row>
    <row r="936" spans="1:7" s="30" customFormat="1">
      <c r="A936" s="43"/>
      <c r="B936" s="43"/>
      <c r="C936" s="44"/>
      <c r="D936" s="45"/>
      <c r="E936" s="43"/>
      <c r="F936" s="46"/>
      <c r="G936" s="46"/>
    </row>
    <row r="937" spans="1:7" s="30" customFormat="1">
      <c r="A937" s="43"/>
      <c r="B937" s="43"/>
      <c r="C937" s="44"/>
      <c r="D937" s="45"/>
      <c r="E937" s="43"/>
      <c r="F937" s="46"/>
      <c r="G937" s="46"/>
    </row>
    <row r="938" spans="1:7" s="30" customFormat="1">
      <c r="A938" s="43"/>
      <c r="B938" s="43"/>
      <c r="C938" s="44"/>
      <c r="D938" s="45"/>
      <c r="E938" s="43"/>
      <c r="F938" s="46"/>
      <c r="G938" s="46"/>
    </row>
    <row r="939" spans="1:7" s="30" customFormat="1">
      <c r="A939" s="43"/>
      <c r="B939" s="43"/>
      <c r="C939" s="44"/>
      <c r="D939" s="45"/>
      <c r="E939" s="43"/>
      <c r="F939" s="46"/>
      <c r="G939" s="46"/>
    </row>
    <row r="940" spans="1:7" s="30" customFormat="1">
      <c r="A940" s="43"/>
      <c r="B940" s="43"/>
      <c r="C940" s="44"/>
      <c r="D940" s="45"/>
      <c r="E940" s="43"/>
      <c r="F940" s="46"/>
      <c r="G940" s="46"/>
    </row>
    <row r="941" spans="1:7" s="30" customFormat="1">
      <c r="A941" s="43"/>
      <c r="B941" s="43"/>
      <c r="C941" s="44"/>
      <c r="D941" s="45"/>
      <c r="E941" s="43"/>
      <c r="F941" s="46"/>
      <c r="G941" s="46"/>
    </row>
    <row r="942" spans="1:7" s="30" customFormat="1">
      <c r="A942" s="43"/>
      <c r="B942" s="43"/>
      <c r="C942" s="44"/>
      <c r="D942" s="45"/>
      <c r="E942" s="43"/>
      <c r="F942" s="46"/>
      <c r="G942" s="46"/>
    </row>
    <row r="943" spans="1:7" s="30" customFormat="1">
      <c r="A943" s="43"/>
      <c r="B943" s="43"/>
      <c r="C943" s="44"/>
      <c r="D943" s="45"/>
      <c r="E943" s="43"/>
      <c r="F943" s="46"/>
      <c r="G943" s="46"/>
    </row>
    <row r="944" spans="1:7" s="30" customFormat="1">
      <c r="A944" s="43"/>
      <c r="B944" s="43"/>
      <c r="C944" s="44"/>
      <c r="D944" s="45"/>
      <c r="E944" s="43"/>
      <c r="F944" s="46"/>
      <c r="G944" s="46"/>
    </row>
    <row r="945" spans="1:7" s="30" customFormat="1">
      <c r="A945" s="43"/>
      <c r="B945" s="43"/>
      <c r="C945" s="44"/>
      <c r="D945" s="45"/>
      <c r="E945" s="43"/>
      <c r="F945" s="46"/>
      <c r="G945" s="46"/>
    </row>
    <row r="946" spans="1:7" s="30" customFormat="1">
      <c r="A946" s="43"/>
      <c r="B946" s="43"/>
      <c r="C946" s="44"/>
      <c r="D946" s="45"/>
      <c r="E946" s="43"/>
      <c r="F946" s="46"/>
      <c r="G946" s="46"/>
    </row>
    <row r="947" spans="1:7" s="30" customFormat="1">
      <c r="A947" s="43"/>
      <c r="B947" s="43"/>
      <c r="C947" s="44"/>
      <c r="D947" s="45"/>
      <c r="E947" s="43"/>
      <c r="F947" s="46"/>
      <c r="G947" s="46"/>
    </row>
    <row r="948" spans="1:7" s="30" customFormat="1">
      <c r="A948" s="43"/>
      <c r="B948" s="43"/>
      <c r="C948" s="44"/>
      <c r="D948" s="45"/>
      <c r="E948" s="43"/>
      <c r="F948" s="46"/>
      <c r="G948" s="46"/>
    </row>
    <row r="949" spans="1:7" s="30" customFormat="1">
      <c r="A949" s="43"/>
      <c r="B949" s="43"/>
      <c r="C949" s="44"/>
      <c r="D949" s="45"/>
      <c r="E949" s="43"/>
      <c r="F949" s="46"/>
      <c r="G949" s="46"/>
    </row>
    <row r="950" spans="1:7" s="30" customFormat="1">
      <c r="A950" s="43"/>
      <c r="B950" s="43"/>
      <c r="C950" s="44"/>
      <c r="D950" s="45"/>
      <c r="E950" s="43"/>
      <c r="F950" s="46"/>
      <c r="G950" s="46"/>
    </row>
    <row r="951" spans="1:7" s="30" customFormat="1">
      <c r="A951" s="43"/>
      <c r="B951" s="43"/>
      <c r="C951" s="44"/>
      <c r="D951" s="45"/>
      <c r="E951" s="43"/>
      <c r="F951" s="46"/>
      <c r="G951" s="46"/>
    </row>
    <row r="952" spans="1:7" s="30" customFormat="1">
      <c r="A952" s="43"/>
      <c r="B952" s="43"/>
      <c r="C952" s="44"/>
      <c r="D952" s="45"/>
      <c r="E952" s="43"/>
      <c r="F952" s="46"/>
      <c r="G952" s="46"/>
    </row>
    <row r="953" spans="1:7" s="30" customFormat="1">
      <c r="A953" s="43"/>
      <c r="B953" s="43"/>
      <c r="C953" s="44"/>
      <c r="D953" s="45"/>
      <c r="E953" s="43"/>
      <c r="F953" s="46"/>
      <c r="G953" s="46"/>
    </row>
    <row r="954" spans="1:7" s="30" customFormat="1">
      <c r="A954" s="43"/>
      <c r="B954" s="43"/>
      <c r="C954" s="44"/>
      <c r="D954" s="45"/>
      <c r="E954" s="43"/>
      <c r="F954" s="46"/>
      <c r="G954" s="46"/>
    </row>
    <row r="955" spans="1:7" s="30" customFormat="1">
      <c r="A955" s="43"/>
      <c r="B955" s="43"/>
      <c r="C955" s="44"/>
      <c r="D955" s="45"/>
      <c r="E955" s="43"/>
      <c r="F955" s="46"/>
      <c r="G955" s="46"/>
    </row>
    <row r="956" spans="1:7" s="30" customFormat="1">
      <c r="A956" s="43"/>
      <c r="B956" s="43"/>
      <c r="C956" s="44"/>
      <c r="D956" s="45"/>
      <c r="E956" s="43"/>
      <c r="F956" s="46"/>
      <c r="G956" s="46"/>
    </row>
    <row r="957" spans="1:7" s="30" customFormat="1">
      <c r="A957" s="43"/>
      <c r="B957" s="43"/>
      <c r="C957" s="44"/>
      <c r="D957" s="45"/>
      <c r="E957" s="43"/>
      <c r="F957" s="46"/>
      <c r="G957" s="46"/>
    </row>
    <row r="958" spans="1:7" s="30" customFormat="1">
      <c r="A958" s="43"/>
      <c r="B958" s="43"/>
      <c r="C958" s="44"/>
      <c r="D958" s="45"/>
      <c r="E958" s="43"/>
      <c r="F958" s="46"/>
      <c r="G958" s="46"/>
    </row>
    <row r="959" spans="1:7" s="30" customFormat="1">
      <c r="A959" s="43"/>
      <c r="B959" s="43"/>
      <c r="C959" s="44"/>
      <c r="D959" s="45"/>
      <c r="E959" s="43"/>
      <c r="F959" s="46"/>
      <c r="G959" s="46"/>
    </row>
    <row r="960" spans="1:7" s="30" customFormat="1">
      <c r="A960" s="43"/>
      <c r="B960" s="43"/>
      <c r="C960" s="44"/>
      <c r="D960" s="45"/>
      <c r="E960" s="43"/>
      <c r="F960" s="46"/>
      <c r="G960" s="46"/>
    </row>
    <row r="961" spans="1:7" s="30" customFormat="1">
      <c r="A961" s="43"/>
      <c r="B961" s="43"/>
      <c r="C961" s="44"/>
      <c r="D961" s="45"/>
      <c r="E961" s="43"/>
      <c r="F961" s="46"/>
      <c r="G961" s="46"/>
    </row>
    <row r="962" spans="1:7" s="30" customFormat="1">
      <c r="A962" s="43"/>
      <c r="B962" s="43"/>
      <c r="C962" s="44"/>
      <c r="D962" s="45"/>
      <c r="E962" s="43"/>
      <c r="F962" s="46"/>
      <c r="G962" s="46"/>
    </row>
    <row r="963" spans="1:7" s="30" customFormat="1">
      <c r="A963" s="43"/>
      <c r="B963" s="43"/>
      <c r="C963" s="44"/>
      <c r="D963" s="45"/>
      <c r="E963" s="43"/>
      <c r="F963" s="46"/>
      <c r="G963" s="46"/>
    </row>
    <row r="964" spans="1:7" s="30" customFormat="1">
      <c r="A964" s="43"/>
      <c r="B964" s="43"/>
      <c r="C964" s="44"/>
      <c r="D964" s="45"/>
      <c r="E964" s="43"/>
      <c r="F964" s="46"/>
      <c r="G964" s="46"/>
    </row>
    <row r="965" spans="1:7" s="30" customFormat="1">
      <c r="A965" s="43"/>
      <c r="B965" s="43"/>
      <c r="C965" s="44"/>
      <c r="D965" s="45"/>
      <c r="E965" s="43"/>
      <c r="F965" s="46"/>
      <c r="G965" s="46"/>
    </row>
    <row r="966" spans="1:7" s="30" customFormat="1">
      <c r="A966" s="43"/>
      <c r="B966" s="43"/>
      <c r="C966" s="44"/>
      <c r="D966" s="45"/>
      <c r="E966" s="43"/>
      <c r="F966" s="46"/>
      <c r="G966" s="46"/>
    </row>
    <row r="967" spans="1:7" s="30" customFormat="1">
      <c r="A967" s="43"/>
      <c r="B967" s="43"/>
      <c r="C967" s="44"/>
      <c r="D967" s="45"/>
      <c r="E967" s="43"/>
      <c r="F967" s="46"/>
      <c r="G967" s="46"/>
    </row>
    <row r="968" spans="1:7" s="30" customFormat="1">
      <c r="A968" s="43"/>
      <c r="B968" s="43"/>
      <c r="C968" s="44"/>
      <c r="D968" s="45"/>
      <c r="E968" s="43"/>
      <c r="F968" s="46"/>
      <c r="G968" s="46"/>
    </row>
    <row r="969" spans="1:7" s="30" customFormat="1">
      <c r="A969" s="43"/>
      <c r="B969" s="43"/>
      <c r="C969" s="44"/>
      <c r="D969" s="45"/>
      <c r="E969" s="43"/>
      <c r="F969" s="46"/>
      <c r="G969" s="46"/>
    </row>
    <row r="970" spans="1:7" s="30" customFormat="1">
      <c r="A970" s="43"/>
      <c r="B970" s="43"/>
      <c r="C970" s="44"/>
      <c r="D970" s="45"/>
      <c r="E970" s="43"/>
      <c r="F970" s="46"/>
      <c r="G970" s="46"/>
    </row>
    <row r="971" spans="1:7" s="30" customFormat="1">
      <c r="A971" s="43"/>
      <c r="B971" s="43"/>
      <c r="C971" s="44"/>
      <c r="D971" s="45"/>
      <c r="E971" s="43"/>
      <c r="F971" s="46"/>
      <c r="G971" s="46"/>
    </row>
    <row r="972" spans="1:7" s="30" customFormat="1">
      <c r="A972" s="43"/>
      <c r="B972" s="43"/>
      <c r="C972" s="44"/>
      <c r="D972" s="45"/>
      <c r="E972" s="43"/>
      <c r="F972" s="46"/>
      <c r="G972" s="46"/>
    </row>
    <row r="973" spans="1:7" s="30" customFormat="1">
      <c r="A973" s="43"/>
      <c r="B973" s="43"/>
      <c r="C973" s="44"/>
      <c r="D973" s="45"/>
      <c r="E973" s="43"/>
      <c r="F973" s="46"/>
      <c r="G973" s="46"/>
    </row>
    <row r="974" spans="1:7" s="30" customFormat="1">
      <c r="A974" s="43"/>
      <c r="B974" s="43"/>
      <c r="C974" s="44"/>
      <c r="D974" s="45"/>
      <c r="E974" s="43"/>
      <c r="F974" s="46"/>
      <c r="G974" s="46"/>
    </row>
    <row r="975" spans="1:7" s="30" customFormat="1">
      <c r="A975" s="43"/>
      <c r="B975" s="43"/>
      <c r="C975" s="44"/>
      <c r="D975" s="45"/>
      <c r="E975" s="43"/>
      <c r="F975" s="46"/>
      <c r="G975" s="46"/>
    </row>
    <row r="976" spans="1:7" s="30" customFormat="1">
      <c r="A976" s="43"/>
      <c r="B976" s="43"/>
      <c r="C976" s="44"/>
      <c r="D976" s="45"/>
      <c r="E976" s="43"/>
      <c r="F976" s="46"/>
      <c r="G976" s="46"/>
    </row>
    <row r="977" spans="1:7" s="30" customFormat="1">
      <c r="A977" s="43"/>
      <c r="B977" s="43"/>
      <c r="C977" s="44"/>
      <c r="D977" s="45"/>
      <c r="E977" s="43"/>
      <c r="F977" s="46"/>
      <c r="G977" s="46"/>
    </row>
    <row r="978" spans="1:7" s="30" customFormat="1">
      <c r="A978" s="43"/>
      <c r="B978" s="43"/>
      <c r="C978" s="44"/>
      <c r="D978" s="45"/>
      <c r="E978" s="43"/>
      <c r="F978" s="46"/>
      <c r="G978" s="46"/>
    </row>
    <row r="979" spans="1:7" s="30" customFormat="1">
      <c r="A979" s="43"/>
      <c r="B979" s="43"/>
      <c r="C979" s="44"/>
      <c r="D979" s="45"/>
      <c r="E979" s="43"/>
      <c r="F979" s="46"/>
      <c r="G979" s="46"/>
    </row>
    <row r="980" spans="1:7" s="30" customFormat="1">
      <c r="A980" s="43"/>
      <c r="B980" s="43"/>
      <c r="C980" s="44"/>
      <c r="D980" s="45"/>
      <c r="E980" s="43"/>
      <c r="F980" s="46"/>
      <c r="G980" s="46"/>
    </row>
    <row r="981" spans="1:7" s="30" customFormat="1">
      <c r="A981" s="43"/>
      <c r="B981" s="43"/>
      <c r="C981" s="44"/>
      <c r="D981" s="45"/>
      <c r="E981" s="43"/>
      <c r="F981" s="46"/>
      <c r="G981" s="46"/>
    </row>
    <row r="982" spans="1:7" s="30" customFormat="1">
      <c r="A982" s="43"/>
      <c r="B982" s="43"/>
      <c r="C982" s="44"/>
      <c r="D982" s="45"/>
      <c r="E982" s="43"/>
      <c r="F982" s="46"/>
      <c r="G982" s="46"/>
    </row>
    <row r="983" spans="1:7" s="30" customFormat="1">
      <c r="A983" s="43"/>
      <c r="B983" s="43"/>
      <c r="C983" s="44"/>
      <c r="D983" s="45"/>
      <c r="E983" s="43"/>
      <c r="F983" s="46"/>
      <c r="G983" s="46"/>
    </row>
    <row r="984" spans="1:7" s="30" customFormat="1">
      <c r="A984" s="43"/>
      <c r="B984" s="43"/>
      <c r="C984" s="44"/>
      <c r="D984" s="45"/>
      <c r="E984" s="43"/>
      <c r="F984" s="46"/>
      <c r="G984" s="46"/>
    </row>
    <row r="985" spans="1:7" s="30" customFormat="1">
      <c r="A985" s="43"/>
      <c r="B985" s="43"/>
      <c r="C985" s="44"/>
      <c r="D985" s="45"/>
      <c r="E985" s="43"/>
      <c r="F985" s="46"/>
      <c r="G985" s="46"/>
    </row>
    <row r="986" spans="1:7" s="30" customFormat="1">
      <c r="A986" s="43"/>
      <c r="B986" s="43"/>
      <c r="C986" s="44"/>
      <c r="D986" s="45"/>
      <c r="E986" s="43"/>
      <c r="F986" s="46"/>
      <c r="G986" s="46"/>
    </row>
    <row r="987" spans="1:7" s="30" customFormat="1">
      <c r="A987" s="43"/>
      <c r="B987" s="43"/>
      <c r="C987" s="44"/>
      <c r="D987" s="45"/>
      <c r="E987" s="43"/>
      <c r="F987" s="46"/>
      <c r="G987" s="46"/>
    </row>
    <row r="988" spans="1:7" s="30" customFormat="1">
      <c r="A988" s="43"/>
      <c r="B988" s="43"/>
      <c r="C988" s="44"/>
      <c r="D988" s="45"/>
      <c r="E988" s="43"/>
      <c r="F988" s="46"/>
      <c r="G988" s="46"/>
    </row>
    <row r="989" spans="1:7" s="30" customFormat="1">
      <c r="A989" s="43"/>
      <c r="B989" s="43"/>
      <c r="C989" s="44"/>
      <c r="D989" s="45"/>
      <c r="E989" s="43"/>
      <c r="F989" s="46"/>
      <c r="G989" s="46"/>
    </row>
    <row r="990" spans="1:7" s="30" customFormat="1">
      <c r="A990" s="43"/>
      <c r="B990" s="43"/>
      <c r="C990" s="44"/>
      <c r="D990" s="45"/>
      <c r="E990" s="43"/>
      <c r="F990" s="46"/>
      <c r="G990" s="46"/>
    </row>
    <row r="991" spans="1:7" s="30" customFormat="1">
      <c r="A991" s="43"/>
      <c r="B991" s="43"/>
      <c r="C991" s="44"/>
      <c r="D991" s="45"/>
      <c r="E991" s="43"/>
      <c r="F991" s="46"/>
      <c r="G991" s="46"/>
    </row>
    <row r="992" spans="1:7" s="30" customFormat="1">
      <c r="A992" s="43"/>
      <c r="B992" s="43"/>
      <c r="C992" s="44"/>
      <c r="D992" s="45"/>
      <c r="E992" s="43"/>
      <c r="F992" s="46"/>
      <c r="G992" s="46"/>
    </row>
    <row r="993" spans="1:7" s="30" customFormat="1">
      <c r="A993" s="43"/>
      <c r="B993" s="43"/>
      <c r="C993" s="44"/>
      <c r="D993" s="45"/>
      <c r="E993" s="43"/>
      <c r="F993" s="46"/>
      <c r="G993" s="46"/>
    </row>
    <row r="994" spans="1:7" s="30" customFormat="1">
      <c r="A994" s="43"/>
      <c r="B994" s="43"/>
      <c r="C994" s="44"/>
      <c r="D994" s="45"/>
      <c r="E994" s="43"/>
      <c r="F994" s="46"/>
      <c r="G994" s="46"/>
    </row>
    <row r="995" spans="1:7" s="30" customFormat="1">
      <c r="A995" s="43"/>
      <c r="B995" s="43"/>
      <c r="C995" s="44"/>
      <c r="D995" s="45"/>
      <c r="E995" s="43"/>
      <c r="F995" s="46"/>
      <c r="G995" s="46"/>
    </row>
    <row r="996" spans="1:7" s="30" customFormat="1">
      <c r="A996" s="43"/>
      <c r="B996" s="43"/>
      <c r="C996" s="44"/>
      <c r="D996" s="45"/>
      <c r="E996" s="43"/>
      <c r="F996" s="46"/>
      <c r="G996" s="46"/>
    </row>
    <row r="997" spans="1:7" s="30" customFormat="1">
      <c r="A997" s="43"/>
      <c r="B997" s="43"/>
      <c r="C997" s="44"/>
      <c r="D997" s="45"/>
      <c r="E997" s="43"/>
      <c r="F997" s="46"/>
      <c r="G997" s="46"/>
    </row>
    <row r="998" spans="1:7" s="30" customFormat="1">
      <c r="A998" s="43"/>
      <c r="B998" s="43"/>
      <c r="C998" s="44"/>
      <c r="D998" s="45"/>
      <c r="E998" s="43"/>
      <c r="F998" s="46"/>
      <c r="G998" s="46"/>
    </row>
    <row r="999" spans="1:7" s="30" customFormat="1">
      <c r="A999" s="43"/>
      <c r="B999" s="43"/>
      <c r="C999" s="44"/>
      <c r="D999" s="45"/>
      <c r="E999" s="43"/>
      <c r="F999" s="46"/>
      <c r="G999" s="46"/>
    </row>
    <row r="1000" spans="1:7" s="30" customFormat="1">
      <c r="A1000" s="43"/>
      <c r="B1000" s="43"/>
      <c r="C1000" s="44"/>
      <c r="D1000" s="45"/>
      <c r="E1000" s="43"/>
      <c r="F1000" s="46"/>
      <c r="G1000" s="46"/>
    </row>
    <row r="1001" spans="1:7" s="30" customFormat="1">
      <c r="A1001" s="43"/>
      <c r="B1001" s="43"/>
      <c r="C1001" s="44"/>
      <c r="D1001" s="45"/>
      <c r="E1001" s="43"/>
      <c r="F1001" s="46"/>
      <c r="G1001" s="46"/>
    </row>
    <row r="1002" spans="1:7" s="30" customFormat="1">
      <c r="A1002" s="43"/>
      <c r="B1002" s="43"/>
      <c r="C1002" s="44"/>
      <c r="D1002" s="45"/>
      <c r="E1002" s="43"/>
      <c r="F1002" s="46"/>
      <c r="G1002" s="46"/>
    </row>
    <row r="1003" spans="1:7" s="30" customFormat="1">
      <c r="A1003" s="43"/>
      <c r="B1003" s="43"/>
      <c r="C1003" s="44"/>
      <c r="D1003" s="45"/>
      <c r="E1003" s="43"/>
      <c r="F1003" s="46"/>
      <c r="G1003" s="46"/>
    </row>
    <row r="1004" spans="1:7" s="30" customFormat="1">
      <c r="A1004" s="43"/>
      <c r="B1004" s="43"/>
      <c r="C1004" s="44"/>
      <c r="D1004" s="45"/>
      <c r="E1004" s="43"/>
      <c r="F1004" s="46"/>
      <c r="G1004" s="46"/>
    </row>
    <row r="1005" spans="1:7" s="30" customFormat="1">
      <c r="A1005" s="43"/>
      <c r="B1005" s="43"/>
      <c r="C1005" s="44"/>
      <c r="D1005" s="45"/>
      <c r="E1005" s="43"/>
      <c r="F1005" s="46"/>
      <c r="G1005" s="46"/>
    </row>
    <row r="1006" spans="1:7" s="30" customFormat="1">
      <c r="A1006" s="43"/>
      <c r="B1006" s="43"/>
      <c r="C1006" s="44"/>
      <c r="D1006" s="45"/>
      <c r="E1006" s="43"/>
      <c r="F1006" s="46"/>
      <c r="G1006" s="46"/>
    </row>
    <row r="1007" spans="1:7" s="30" customFormat="1">
      <c r="A1007" s="43"/>
      <c r="B1007" s="43"/>
      <c r="C1007" s="44"/>
      <c r="D1007" s="45"/>
      <c r="E1007" s="43"/>
      <c r="F1007" s="46"/>
      <c r="G1007" s="46"/>
    </row>
    <row r="1008" spans="1:7" s="30" customFormat="1">
      <c r="A1008" s="43"/>
      <c r="B1008" s="43"/>
      <c r="C1008" s="44"/>
      <c r="D1008" s="45"/>
      <c r="E1008" s="43"/>
      <c r="F1008" s="46"/>
      <c r="G1008" s="46"/>
    </row>
    <row r="1009" spans="1:7" s="30" customFormat="1">
      <c r="A1009" s="43"/>
      <c r="B1009" s="43"/>
      <c r="C1009" s="44"/>
      <c r="D1009" s="45"/>
      <c r="E1009" s="43"/>
      <c r="F1009" s="46"/>
      <c r="G1009" s="46"/>
    </row>
    <row r="1010" spans="1:7" s="30" customFormat="1">
      <c r="A1010" s="43"/>
      <c r="B1010" s="43"/>
      <c r="C1010" s="44"/>
      <c r="D1010" s="45"/>
      <c r="E1010" s="43"/>
      <c r="F1010" s="46"/>
      <c r="G1010" s="46"/>
    </row>
    <row r="1011" spans="1:7" s="30" customFormat="1">
      <c r="A1011" s="43"/>
      <c r="B1011" s="43"/>
      <c r="C1011" s="44"/>
      <c r="D1011" s="45"/>
      <c r="E1011" s="43"/>
      <c r="F1011" s="46"/>
      <c r="G1011" s="46"/>
    </row>
    <row r="1012" spans="1:7" s="30" customFormat="1">
      <c r="A1012" s="43"/>
      <c r="B1012" s="43"/>
      <c r="C1012" s="44"/>
      <c r="D1012" s="45"/>
      <c r="E1012" s="43"/>
      <c r="F1012" s="46"/>
      <c r="G1012" s="46"/>
    </row>
    <row r="1013" spans="1:7" s="30" customFormat="1">
      <c r="A1013" s="43"/>
      <c r="B1013" s="43"/>
      <c r="C1013" s="44"/>
      <c r="D1013" s="45"/>
      <c r="E1013" s="43"/>
      <c r="F1013" s="46"/>
      <c r="G1013" s="46"/>
    </row>
    <row r="1014" spans="1:7" s="30" customFormat="1">
      <c r="A1014" s="43"/>
      <c r="B1014" s="43"/>
      <c r="C1014" s="44"/>
      <c r="D1014" s="45"/>
      <c r="E1014" s="43"/>
      <c r="F1014" s="46"/>
      <c r="G1014" s="46"/>
    </row>
    <row r="1015" spans="1:7" s="30" customFormat="1">
      <c r="A1015" s="43"/>
      <c r="B1015" s="43"/>
      <c r="C1015" s="44"/>
      <c r="D1015" s="45"/>
      <c r="E1015" s="43"/>
      <c r="F1015" s="46"/>
      <c r="G1015" s="46"/>
    </row>
    <row r="1016" spans="1:7" s="30" customFormat="1">
      <c r="A1016" s="43"/>
      <c r="B1016" s="43"/>
      <c r="C1016" s="44"/>
      <c r="D1016" s="45"/>
      <c r="E1016" s="43"/>
      <c r="F1016" s="46"/>
      <c r="G1016" s="46"/>
    </row>
    <row r="1017" spans="1:7" s="30" customFormat="1">
      <c r="A1017" s="43"/>
      <c r="B1017" s="43"/>
      <c r="C1017" s="44"/>
      <c r="D1017" s="45"/>
      <c r="E1017" s="43"/>
      <c r="F1017" s="46"/>
      <c r="G1017" s="46"/>
    </row>
    <row r="1018" spans="1:7" s="30" customFormat="1">
      <c r="A1018" s="43"/>
      <c r="B1018" s="43"/>
      <c r="C1018" s="44"/>
      <c r="D1018" s="45"/>
      <c r="E1018" s="43"/>
      <c r="F1018" s="46"/>
      <c r="G1018" s="46"/>
    </row>
    <row r="1019" spans="1:7" s="30" customFormat="1">
      <c r="A1019" s="43"/>
      <c r="B1019" s="43"/>
      <c r="C1019" s="44"/>
      <c r="D1019" s="45"/>
      <c r="E1019" s="43"/>
      <c r="F1019" s="46"/>
      <c r="G1019" s="46"/>
    </row>
    <row r="1020" spans="1:7" s="30" customFormat="1">
      <c r="A1020" s="43"/>
      <c r="B1020" s="43"/>
      <c r="C1020" s="44"/>
      <c r="D1020" s="45"/>
      <c r="E1020" s="43"/>
      <c r="F1020" s="46"/>
      <c r="G1020" s="46"/>
    </row>
    <row r="1021" spans="1:7" s="30" customFormat="1">
      <c r="A1021" s="43"/>
      <c r="B1021" s="43"/>
      <c r="C1021" s="44"/>
      <c r="D1021" s="45"/>
      <c r="E1021" s="43"/>
      <c r="F1021" s="46"/>
      <c r="G1021" s="46"/>
    </row>
    <row r="1022" spans="1:7" s="30" customFormat="1">
      <c r="A1022" s="43"/>
      <c r="B1022" s="43"/>
      <c r="C1022" s="44"/>
      <c r="D1022" s="45"/>
      <c r="E1022" s="43"/>
      <c r="F1022" s="46"/>
      <c r="G1022" s="46"/>
    </row>
    <row r="1023" spans="1:7" s="30" customFormat="1">
      <c r="A1023" s="43"/>
      <c r="B1023" s="43"/>
      <c r="C1023" s="44"/>
      <c r="D1023" s="45"/>
      <c r="E1023" s="43"/>
      <c r="F1023" s="46"/>
      <c r="G1023" s="46"/>
    </row>
    <row r="1024" spans="1:7" s="30" customFormat="1">
      <c r="A1024" s="43"/>
      <c r="B1024" s="43"/>
      <c r="C1024" s="44"/>
      <c r="D1024" s="45"/>
      <c r="E1024" s="43"/>
      <c r="F1024" s="46"/>
      <c r="G1024" s="46"/>
    </row>
    <row r="1025" spans="1:7" s="30" customFormat="1">
      <c r="A1025" s="43"/>
      <c r="B1025" s="43"/>
      <c r="C1025" s="44"/>
      <c r="D1025" s="45"/>
      <c r="E1025" s="43"/>
      <c r="F1025" s="46"/>
      <c r="G1025" s="46"/>
    </row>
    <row r="1026" spans="1:7" s="30" customFormat="1">
      <c r="A1026" s="43"/>
      <c r="B1026" s="43"/>
      <c r="C1026" s="44"/>
      <c r="D1026" s="45"/>
      <c r="E1026" s="43"/>
      <c r="F1026" s="46"/>
      <c r="G1026" s="46"/>
    </row>
    <row r="1027" spans="1:7" s="30" customFormat="1">
      <c r="A1027" s="43"/>
      <c r="B1027" s="43"/>
      <c r="C1027" s="44"/>
      <c r="D1027" s="45"/>
      <c r="E1027" s="43"/>
      <c r="F1027" s="46"/>
      <c r="G1027" s="46"/>
    </row>
    <row r="1028" spans="1:7" s="30" customFormat="1">
      <c r="A1028" s="43"/>
      <c r="B1028" s="43"/>
      <c r="C1028" s="44"/>
      <c r="D1028" s="45"/>
      <c r="E1028" s="43"/>
      <c r="F1028" s="46"/>
      <c r="G1028" s="46"/>
    </row>
    <row r="1029" spans="1:7" s="30" customFormat="1">
      <c r="A1029" s="43"/>
      <c r="B1029" s="43"/>
      <c r="C1029" s="44"/>
      <c r="D1029" s="45"/>
      <c r="E1029" s="43"/>
      <c r="F1029" s="46"/>
      <c r="G1029" s="46"/>
    </row>
    <row r="1030" spans="1:7" s="30" customFormat="1">
      <c r="A1030" s="43"/>
      <c r="B1030" s="43"/>
      <c r="C1030" s="44"/>
      <c r="D1030" s="45"/>
      <c r="E1030" s="43"/>
      <c r="F1030" s="46"/>
      <c r="G1030" s="46"/>
    </row>
    <row r="1031" spans="1:7" s="30" customFormat="1">
      <c r="A1031" s="43"/>
      <c r="B1031" s="43"/>
      <c r="C1031" s="44"/>
      <c r="D1031" s="45"/>
      <c r="E1031" s="43"/>
      <c r="F1031" s="46"/>
      <c r="G1031" s="46"/>
    </row>
    <row r="1032" spans="1:7" s="30" customFormat="1">
      <c r="A1032" s="43"/>
      <c r="B1032" s="43"/>
      <c r="C1032" s="44"/>
      <c r="D1032" s="45"/>
      <c r="E1032" s="43"/>
      <c r="F1032" s="46"/>
      <c r="G1032" s="46"/>
    </row>
    <row r="1033" spans="1:7" s="30" customFormat="1">
      <c r="A1033" s="43"/>
      <c r="B1033" s="43"/>
      <c r="C1033" s="44"/>
      <c r="D1033" s="45"/>
      <c r="E1033" s="43"/>
      <c r="F1033" s="46"/>
      <c r="G1033" s="46"/>
    </row>
    <row r="1034" spans="1:7" s="30" customFormat="1">
      <c r="A1034" s="43"/>
      <c r="B1034" s="43"/>
      <c r="C1034" s="44"/>
      <c r="D1034" s="45"/>
      <c r="E1034" s="43"/>
      <c r="F1034" s="46"/>
      <c r="G1034" s="46"/>
    </row>
    <row r="1035" spans="1:7" s="30" customFormat="1">
      <c r="A1035" s="43"/>
      <c r="B1035" s="43"/>
      <c r="C1035" s="44"/>
      <c r="D1035" s="45"/>
      <c r="E1035" s="43"/>
      <c r="F1035" s="46"/>
      <c r="G1035" s="46"/>
    </row>
    <row r="1036" spans="1:7" s="30" customFormat="1">
      <c r="A1036" s="43"/>
      <c r="B1036" s="43"/>
      <c r="C1036" s="44"/>
      <c r="D1036" s="45"/>
      <c r="E1036" s="43"/>
      <c r="F1036" s="46"/>
      <c r="G1036" s="46"/>
    </row>
    <row r="1037" spans="1:7" s="30" customFormat="1">
      <c r="A1037" s="43"/>
      <c r="B1037" s="43"/>
      <c r="C1037" s="44"/>
      <c r="D1037" s="45"/>
      <c r="E1037" s="43"/>
      <c r="F1037" s="46"/>
      <c r="G1037" s="46"/>
    </row>
    <row r="1038" spans="1:7" s="30" customFormat="1">
      <c r="A1038" s="43"/>
      <c r="B1038" s="43"/>
      <c r="C1038" s="44"/>
      <c r="D1038" s="45"/>
      <c r="E1038" s="43"/>
      <c r="F1038" s="46"/>
      <c r="G1038" s="46"/>
    </row>
    <row r="1039" spans="1:7" s="30" customFormat="1">
      <c r="A1039" s="43"/>
      <c r="B1039" s="43"/>
      <c r="C1039" s="44"/>
      <c r="D1039" s="45"/>
      <c r="E1039" s="43"/>
      <c r="F1039" s="46"/>
      <c r="G1039" s="46"/>
    </row>
    <row r="1040" spans="1:7" s="30" customFormat="1">
      <c r="A1040" s="43"/>
      <c r="B1040" s="43"/>
      <c r="C1040" s="44"/>
      <c r="D1040" s="45"/>
      <c r="E1040" s="43"/>
      <c r="F1040" s="46"/>
      <c r="G1040" s="46"/>
    </row>
    <row r="1041" spans="1:7" s="30" customFormat="1">
      <c r="A1041" s="43"/>
      <c r="B1041" s="43"/>
      <c r="C1041" s="44"/>
      <c r="D1041" s="45"/>
      <c r="E1041" s="43"/>
      <c r="F1041" s="46"/>
      <c r="G1041" s="46"/>
    </row>
    <row r="1042" spans="1:7" s="30" customFormat="1">
      <c r="A1042" s="43"/>
      <c r="B1042" s="43"/>
      <c r="C1042" s="44"/>
      <c r="D1042" s="45"/>
      <c r="E1042" s="43"/>
      <c r="F1042" s="46"/>
      <c r="G1042" s="46"/>
    </row>
    <row r="1043" spans="1:7" s="30" customFormat="1">
      <c r="A1043" s="43"/>
      <c r="B1043" s="43"/>
      <c r="C1043" s="44"/>
      <c r="D1043" s="45"/>
      <c r="E1043" s="43"/>
      <c r="F1043" s="46"/>
      <c r="G1043" s="46"/>
    </row>
    <row r="1044" spans="1:7" s="30" customFormat="1">
      <c r="A1044" s="43"/>
      <c r="B1044" s="43"/>
      <c r="C1044" s="44"/>
      <c r="D1044" s="45"/>
      <c r="E1044" s="43"/>
      <c r="F1044" s="46"/>
      <c r="G1044" s="46"/>
    </row>
    <row r="1045" spans="1:7" s="30" customFormat="1">
      <c r="A1045" s="43"/>
      <c r="B1045" s="43"/>
      <c r="C1045" s="44"/>
      <c r="D1045" s="45"/>
      <c r="E1045" s="43"/>
      <c r="F1045" s="46"/>
      <c r="G1045" s="46"/>
    </row>
    <row r="1046" spans="1:7" s="30" customFormat="1">
      <c r="A1046" s="43"/>
      <c r="B1046" s="43"/>
      <c r="C1046" s="44"/>
      <c r="D1046" s="45"/>
      <c r="E1046" s="43"/>
      <c r="F1046" s="46"/>
      <c r="G1046" s="46"/>
    </row>
    <row r="1047" spans="1:7" s="30" customFormat="1">
      <c r="A1047" s="43"/>
      <c r="B1047" s="43"/>
      <c r="C1047" s="44"/>
      <c r="D1047" s="45"/>
      <c r="E1047" s="43"/>
      <c r="F1047" s="46"/>
      <c r="G1047" s="46"/>
    </row>
    <row r="1048" spans="1:7" s="30" customFormat="1">
      <c r="A1048" s="43"/>
      <c r="B1048" s="43"/>
      <c r="C1048" s="44"/>
      <c r="D1048" s="45"/>
      <c r="E1048" s="43"/>
      <c r="F1048" s="46"/>
      <c r="G1048" s="46"/>
    </row>
    <row r="1049" spans="1:7" s="30" customFormat="1">
      <c r="A1049" s="43"/>
      <c r="B1049" s="43"/>
      <c r="C1049" s="44"/>
      <c r="D1049" s="45"/>
      <c r="E1049" s="43"/>
      <c r="F1049" s="46"/>
      <c r="G1049" s="46"/>
    </row>
    <row r="1050" spans="1:7" s="30" customFormat="1">
      <c r="A1050" s="43"/>
      <c r="B1050" s="43"/>
      <c r="C1050" s="44"/>
      <c r="D1050" s="45"/>
      <c r="E1050" s="43"/>
      <c r="F1050" s="46"/>
      <c r="G1050" s="46"/>
    </row>
    <row r="1051" spans="1:7" s="30" customFormat="1">
      <c r="A1051" s="43"/>
      <c r="B1051" s="43"/>
      <c r="C1051" s="44"/>
      <c r="D1051" s="45"/>
      <c r="E1051" s="43"/>
      <c r="F1051" s="46"/>
      <c r="G1051" s="46"/>
    </row>
    <row r="1052" spans="1:7" s="30" customFormat="1">
      <c r="A1052" s="43"/>
      <c r="B1052" s="43"/>
      <c r="C1052" s="44"/>
      <c r="D1052" s="45"/>
      <c r="E1052" s="43"/>
      <c r="F1052" s="46"/>
      <c r="G1052" s="46"/>
    </row>
    <row r="1053" spans="1:7" s="30" customFormat="1">
      <c r="A1053" s="43"/>
      <c r="B1053" s="43"/>
      <c r="C1053" s="44"/>
      <c r="D1053" s="45"/>
      <c r="E1053" s="43"/>
      <c r="F1053" s="46"/>
      <c r="G1053" s="46"/>
    </row>
    <row r="1054" spans="1:7" s="30" customFormat="1">
      <c r="A1054" s="43"/>
      <c r="B1054" s="43"/>
      <c r="C1054" s="44"/>
      <c r="D1054" s="45"/>
      <c r="E1054" s="43"/>
      <c r="F1054" s="46"/>
      <c r="G1054" s="46"/>
    </row>
    <row r="1055" spans="1:7" s="30" customFormat="1">
      <c r="A1055" s="43"/>
      <c r="B1055" s="43"/>
      <c r="C1055" s="44"/>
      <c r="D1055" s="45"/>
      <c r="E1055" s="43"/>
      <c r="F1055" s="46"/>
      <c r="G1055" s="46"/>
    </row>
    <row r="1056" spans="1:7" s="30" customFormat="1">
      <c r="A1056" s="43"/>
      <c r="B1056" s="43"/>
      <c r="C1056" s="44"/>
      <c r="D1056" s="45"/>
      <c r="E1056" s="43"/>
      <c r="F1056" s="46"/>
      <c r="G1056" s="46"/>
    </row>
    <row r="1057" spans="1:7" s="30" customFormat="1">
      <c r="A1057" s="43"/>
      <c r="B1057" s="43"/>
      <c r="C1057" s="44"/>
      <c r="D1057" s="45"/>
      <c r="E1057" s="43"/>
      <c r="F1057" s="46"/>
      <c r="G1057" s="46"/>
    </row>
    <row r="1058" spans="1:7" s="30" customFormat="1">
      <c r="A1058" s="43"/>
      <c r="B1058" s="43"/>
      <c r="C1058" s="44"/>
      <c r="D1058" s="45"/>
      <c r="E1058" s="43"/>
      <c r="F1058" s="46"/>
      <c r="G1058" s="46"/>
    </row>
    <row r="1059" spans="1:7" s="30" customFormat="1">
      <c r="A1059" s="43"/>
      <c r="B1059" s="43"/>
      <c r="C1059" s="44"/>
      <c r="D1059" s="45"/>
      <c r="E1059" s="43"/>
      <c r="F1059" s="46"/>
      <c r="G1059" s="46"/>
    </row>
    <row r="1060" spans="1:7" s="30" customFormat="1">
      <c r="A1060" s="43"/>
      <c r="B1060" s="43"/>
      <c r="C1060" s="44"/>
      <c r="D1060" s="45"/>
      <c r="E1060" s="43"/>
      <c r="F1060" s="46"/>
      <c r="G1060" s="46"/>
    </row>
    <row r="1061" spans="1:7" s="30" customFormat="1">
      <c r="A1061" s="43"/>
      <c r="B1061" s="43"/>
      <c r="C1061" s="44"/>
      <c r="D1061" s="45"/>
      <c r="E1061" s="43"/>
      <c r="F1061" s="46"/>
      <c r="G1061" s="46"/>
    </row>
    <row r="1062" spans="1:7" s="30" customFormat="1">
      <c r="A1062" s="43"/>
      <c r="B1062" s="43"/>
      <c r="C1062" s="44"/>
      <c r="D1062" s="45"/>
      <c r="E1062" s="43"/>
      <c r="F1062" s="46"/>
      <c r="G1062" s="46"/>
    </row>
    <row r="1063" spans="1:7" s="30" customFormat="1">
      <c r="A1063" s="43"/>
      <c r="B1063" s="43"/>
      <c r="C1063" s="44"/>
      <c r="D1063" s="45"/>
      <c r="E1063" s="43"/>
      <c r="F1063" s="46"/>
      <c r="G1063" s="46"/>
    </row>
    <row r="1064" spans="1:7" s="30" customFormat="1">
      <c r="A1064" s="43"/>
      <c r="B1064" s="43"/>
      <c r="C1064" s="44"/>
      <c r="D1064" s="45"/>
      <c r="E1064" s="43"/>
      <c r="F1064" s="46"/>
      <c r="G1064" s="46"/>
    </row>
    <row r="1065" spans="1:7" s="30" customFormat="1">
      <c r="A1065" s="43"/>
      <c r="B1065" s="43"/>
      <c r="C1065" s="44"/>
      <c r="D1065" s="45"/>
      <c r="E1065" s="43"/>
      <c r="F1065" s="46"/>
      <c r="G1065" s="46"/>
    </row>
    <row r="1066" spans="1:7" s="30" customFormat="1">
      <c r="A1066" s="43"/>
      <c r="B1066" s="43"/>
      <c r="C1066" s="44"/>
      <c r="D1066" s="45"/>
      <c r="E1066" s="43"/>
      <c r="F1066" s="46"/>
      <c r="G1066" s="46"/>
    </row>
    <row r="1067" spans="1:7" s="30" customFormat="1">
      <c r="A1067" s="43"/>
      <c r="B1067" s="43"/>
      <c r="C1067" s="44"/>
      <c r="D1067" s="45"/>
      <c r="E1067" s="43"/>
      <c r="F1067" s="46"/>
      <c r="G1067" s="46"/>
    </row>
    <row r="1068" spans="1:7" s="30" customFormat="1">
      <c r="A1068" s="43"/>
      <c r="B1068" s="43"/>
      <c r="C1068" s="44"/>
      <c r="D1068" s="45"/>
      <c r="E1068" s="43"/>
      <c r="F1068" s="46"/>
      <c r="G1068" s="46"/>
    </row>
    <row r="1069" spans="1:7" s="30" customFormat="1">
      <c r="A1069" s="43"/>
      <c r="B1069" s="43"/>
      <c r="C1069" s="44"/>
      <c r="D1069" s="45"/>
      <c r="E1069" s="43"/>
      <c r="F1069" s="46"/>
      <c r="G1069" s="46"/>
    </row>
    <row r="1070" spans="1:7" s="30" customFormat="1">
      <c r="A1070" s="43"/>
      <c r="B1070" s="43"/>
      <c r="C1070" s="44"/>
      <c r="D1070" s="45"/>
      <c r="E1070" s="43"/>
      <c r="F1070" s="46"/>
      <c r="G1070" s="46"/>
    </row>
    <row r="1071" spans="1:7" s="30" customFormat="1">
      <c r="A1071" s="43"/>
      <c r="B1071" s="43"/>
      <c r="C1071" s="44"/>
      <c r="D1071" s="45"/>
      <c r="E1071" s="43"/>
      <c r="F1071" s="46"/>
      <c r="G1071" s="46"/>
    </row>
    <row r="1072" spans="1:7" s="30" customFormat="1">
      <c r="A1072" s="43"/>
      <c r="B1072" s="43"/>
      <c r="C1072" s="44"/>
      <c r="D1072" s="45"/>
      <c r="E1072" s="43"/>
      <c r="F1072" s="46"/>
      <c r="G1072" s="46"/>
    </row>
    <row r="1073" spans="1:7" s="30" customFormat="1">
      <c r="A1073" s="43"/>
      <c r="B1073" s="43"/>
      <c r="C1073" s="44"/>
      <c r="D1073" s="45"/>
      <c r="E1073" s="43"/>
      <c r="F1073" s="46"/>
      <c r="G1073" s="46"/>
    </row>
    <row r="1074" spans="1:7" s="30" customFormat="1">
      <c r="A1074" s="43"/>
      <c r="B1074" s="43"/>
      <c r="C1074" s="44"/>
      <c r="D1074" s="45"/>
      <c r="E1074" s="43"/>
      <c r="F1074" s="46"/>
      <c r="G1074" s="46"/>
    </row>
    <row r="1075" spans="1:7" s="30" customFormat="1">
      <c r="A1075" s="43"/>
      <c r="B1075" s="43"/>
      <c r="C1075" s="44"/>
      <c r="D1075" s="45"/>
      <c r="E1075" s="43"/>
      <c r="F1075" s="46"/>
      <c r="G1075" s="46"/>
    </row>
    <row r="1076" spans="1:7" s="30" customFormat="1">
      <c r="A1076" s="43"/>
      <c r="B1076" s="43"/>
      <c r="C1076" s="44"/>
      <c r="D1076" s="45"/>
      <c r="E1076" s="43"/>
      <c r="F1076" s="46"/>
      <c r="G1076" s="46"/>
    </row>
    <row r="1077" spans="1:7" s="30" customFormat="1">
      <c r="A1077" s="43"/>
      <c r="B1077" s="43"/>
      <c r="C1077" s="44"/>
      <c r="D1077" s="45"/>
      <c r="E1077" s="43"/>
      <c r="F1077" s="46"/>
      <c r="G1077" s="46"/>
    </row>
    <row r="1078" spans="1:7" s="30" customFormat="1">
      <c r="A1078" s="43"/>
      <c r="B1078" s="43"/>
      <c r="C1078" s="44"/>
      <c r="D1078" s="45"/>
      <c r="E1078" s="43"/>
      <c r="F1078" s="46"/>
      <c r="G1078" s="46"/>
    </row>
    <row r="1079" spans="1:7" s="30" customFormat="1">
      <c r="A1079" s="43"/>
      <c r="B1079" s="43"/>
      <c r="C1079" s="44"/>
      <c r="D1079" s="45"/>
      <c r="E1079" s="43"/>
      <c r="F1079" s="46"/>
      <c r="G1079" s="46"/>
    </row>
    <row r="1080" spans="1:7" s="30" customFormat="1">
      <c r="A1080" s="43"/>
      <c r="B1080" s="43"/>
      <c r="C1080" s="44"/>
      <c r="D1080" s="45"/>
      <c r="E1080" s="43"/>
      <c r="F1080" s="46"/>
      <c r="G1080" s="46"/>
    </row>
    <row r="1081" spans="1:7" s="30" customFormat="1">
      <c r="A1081" s="43"/>
      <c r="B1081" s="43"/>
      <c r="C1081" s="44"/>
      <c r="D1081" s="45"/>
      <c r="E1081" s="43"/>
      <c r="F1081" s="46"/>
      <c r="G1081" s="46"/>
    </row>
    <row r="1082" spans="1:7" s="30" customFormat="1">
      <c r="A1082" s="43"/>
      <c r="B1082" s="43"/>
      <c r="C1082" s="44"/>
      <c r="D1082" s="45"/>
      <c r="E1082" s="43"/>
      <c r="F1082" s="46"/>
      <c r="G1082" s="46"/>
    </row>
    <row r="1083" spans="1:7" s="30" customFormat="1">
      <c r="A1083" s="43"/>
      <c r="B1083" s="43"/>
      <c r="C1083" s="44"/>
      <c r="D1083" s="45"/>
      <c r="E1083" s="43"/>
      <c r="F1083" s="46"/>
      <c r="G1083" s="46"/>
    </row>
    <row r="1084" spans="1:7" s="30" customFormat="1">
      <c r="A1084" s="43"/>
      <c r="B1084" s="43"/>
      <c r="C1084" s="44"/>
      <c r="D1084" s="45"/>
      <c r="E1084" s="43"/>
      <c r="F1084" s="46"/>
      <c r="G1084" s="46"/>
    </row>
    <row r="1085" spans="1:7" s="30" customFormat="1">
      <c r="A1085" s="43"/>
      <c r="B1085" s="43"/>
      <c r="C1085" s="44"/>
      <c r="D1085" s="45"/>
      <c r="E1085" s="43"/>
      <c r="F1085" s="46"/>
      <c r="G1085" s="46"/>
    </row>
    <row r="1086" spans="1:7" s="30" customFormat="1">
      <c r="A1086" s="43"/>
      <c r="B1086" s="43"/>
      <c r="C1086" s="44"/>
      <c r="D1086" s="45"/>
      <c r="E1086" s="43"/>
      <c r="F1086" s="46"/>
      <c r="G1086" s="46"/>
    </row>
    <row r="1087" spans="1:7" s="30" customFormat="1">
      <c r="A1087" s="43"/>
      <c r="B1087" s="43"/>
      <c r="C1087" s="44"/>
      <c r="D1087" s="45"/>
      <c r="E1087" s="43"/>
      <c r="F1087" s="46"/>
      <c r="G1087" s="46"/>
    </row>
    <row r="1088" spans="1:7" s="30" customFormat="1">
      <c r="A1088" s="43"/>
      <c r="B1088" s="43"/>
      <c r="C1088" s="44"/>
      <c r="D1088" s="45"/>
      <c r="E1088" s="43"/>
      <c r="F1088" s="46"/>
      <c r="G1088" s="46"/>
    </row>
    <row r="1089" spans="1:7" s="30" customFormat="1">
      <c r="A1089" s="43"/>
      <c r="B1089" s="43"/>
      <c r="C1089" s="44"/>
      <c r="D1089" s="45"/>
      <c r="E1089" s="43"/>
      <c r="F1089" s="46"/>
      <c r="G1089" s="46"/>
    </row>
    <row r="1090" spans="1:7" s="30" customFormat="1">
      <c r="A1090" s="43"/>
      <c r="B1090" s="43"/>
      <c r="C1090" s="44"/>
      <c r="D1090" s="45"/>
      <c r="E1090" s="43"/>
      <c r="F1090" s="46"/>
      <c r="G1090" s="46"/>
    </row>
    <row r="1091" spans="1:7" s="30" customFormat="1">
      <c r="A1091" s="43"/>
      <c r="B1091" s="43"/>
      <c r="C1091" s="44"/>
      <c r="D1091" s="45"/>
      <c r="E1091" s="43"/>
      <c r="F1091" s="46"/>
      <c r="G1091" s="46"/>
    </row>
    <row r="1092" spans="1:7" s="30" customFormat="1">
      <c r="A1092" s="43"/>
      <c r="B1092" s="43"/>
      <c r="C1092" s="44"/>
      <c r="D1092" s="45"/>
      <c r="E1092" s="43"/>
      <c r="F1092" s="46"/>
      <c r="G1092" s="46"/>
    </row>
    <row r="1093" spans="1:7" s="30" customFormat="1">
      <c r="A1093" s="43"/>
      <c r="B1093" s="43"/>
      <c r="C1093" s="44"/>
      <c r="D1093" s="45"/>
      <c r="E1093" s="43"/>
      <c r="F1093" s="46"/>
      <c r="G1093" s="46"/>
    </row>
    <row r="1094" spans="1:7" s="30" customFormat="1">
      <c r="A1094" s="43"/>
      <c r="B1094" s="43"/>
      <c r="C1094" s="44"/>
      <c r="D1094" s="45"/>
      <c r="E1094" s="43"/>
      <c r="F1094" s="46"/>
      <c r="G1094" s="46"/>
    </row>
    <row r="1095" spans="1:7" s="30" customFormat="1">
      <c r="A1095" s="43"/>
      <c r="B1095" s="43"/>
      <c r="C1095" s="44"/>
      <c r="D1095" s="45"/>
      <c r="E1095" s="43"/>
      <c r="F1095" s="46"/>
      <c r="G1095" s="46"/>
    </row>
    <row r="1096" spans="1:7" s="30" customFormat="1">
      <c r="A1096" s="43"/>
      <c r="B1096" s="43"/>
      <c r="C1096" s="44"/>
      <c r="D1096" s="45"/>
      <c r="E1096" s="43"/>
      <c r="F1096" s="46"/>
      <c r="G1096" s="46"/>
    </row>
    <row r="1097" spans="1:7" s="30" customFormat="1">
      <c r="A1097" s="43"/>
      <c r="B1097" s="43"/>
      <c r="C1097" s="44"/>
      <c r="D1097" s="45"/>
      <c r="E1097" s="43"/>
      <c r="F1097" s="46"/>
      <c r="G1097" s="46"/>
    </row>
    <row r="1098" spans="1:7" s="30" customFormat="1">
      <c r="A1098" s="43"/>
      <c r="B1098" s="43"/>
      <c r="C1098" s="44"/>
      <c r="D1098" s="45"/>
      <c r="E1098" s="43"/>
      <c r="F1098" s="46"/>
      <c r="G1098" s="46"/>
    </row>
    <row r="1099" spans="1:7" s="30" customFormat="1">
      <c r="A1099" s="43"/>
      <c r="B1099" s="43"/>
      <c r="C1099" s="44"/>
      <c r="D1099" s="45"/>
      <c r="E1099" s="43"/>
      <c r="F1099" s="46"/>
      <c r="G1099" s="46"/>
    </row>
    <row r="1100" spans="1:7" s="30" customFormat="1">
      <c r="A1100" s="43"/>
      <c r="B1100" s="43"/>
      <c r="C1100" s="44"/>
      <c r="D1100" s="45"/>
      <c r="E1100" s="43"/>
      <c r="F1100" s="46"/>
      <c r="G1100" s="46"/>
    </row>
    <row r="1101" spans="1:7" s="30" customFormat="1">
      <c r="A1101" s="43"/>
      <c r="B1101" s="43"/>
      <c r="C1101" s="44"/>
      <c r="D1101" s="45"/>
      <c r="E1101" s="43"/>
      <c r="F1101" s="46"/>
      <c r="G1101" s="46"/>
    </row>
    <row r="1102" spans="1:7" s="30" customFormat="1">
      <c r="A1102" s="43"/>
      <c r="B1102" s="43"/>
      <c r="C1102" s="44"/>
      <c r="D1102" s="45"/>
      <c r="E1102" s="43"/>
      <c r="F1102" s="46"/>
      <c r="G1102" s="46"/>
    </row>
    <row r="1103" spans="1:7" s="30" customFormat="1">
      <c r="A1103" s="43"/>
      <c r="B1103" s="43"/>
      <c r="C1103" s="44"/>
      <c r="D1103" s="45"/>
      <c r="E1103" s="43"/>
      <c r="F1103" s="46"/>
      <c r="G1103" s="46"/>
    </row>
    <row r="1104" spans="1:7" s="30" customFormat="1">
      <c r="A1104" s="43"/>
      <c r="B1104" s="43"/>
      <c r="C1104" s="44"/>
      <c r="D1104" s="45"/>
      <c r="E1104" s="43"/>
      <c r="F1104" s="46"/>
      <c r="G1104" s="46"/>
    </row>
    <row r="1105" spans="1:7" s="30" customFormat="1">
      <c r="A1105" s="43"/>
      <c r="B1105" s="43"/>
      <c r="C1105" s="44"/>
      <c r="D1105" s="45"/>
      <c r="E1105" s="43"/>
      <c r="F1105" s="46"/>
      <c r="G1105" s="46"/>
    </row>
    <row r="1106" spans="1:7" s="30" customFormat="1">
      <c r="A1106" s="43"/>
      <c r="B1106" s="43"/>
      <c r="C1106" s="44"/>
      <c r="D1106" s="45"/>
      <c r="E1106" s="43"/>
      <c r="F1106" s="46"/>
      <c r="G1106" s="46"/>
    </row>
    <row r="1107" spans="1:7" s="30" customFormat="1">
      <c r="A1107" s="43"/>
      <c r="B1107" s="43"/>
      <c r="C1107" s="44"/>
      <c r="D1107" s="45"/>
      <c r="E1107" s="43"/>
      <c r="F1107" s="46"/>
      <c r="G1107" s="46"/>
    </row>
    <row r="1108" spans="1:7" s="30" customFormat="1">
      <c r="A1108" s="43"/>
      <c r="B1108" s="43"/>
      <c r="C1108" s="44"/>
      <c r="D1108" s="45"/>
      <c r="E1108" s="43"/>
      <c r="F1108" s="46"/>
      <c r="G1108" s="46"/>
    </row>
    <row r="1109" spans="1:7" s="30" customFormat="1">
      <c r="A1109" s="43"/>
      <c r="B1109" s="43"/>
      <c r="C1109" s="44"/>
      <c r="D1109" s="45"/>
      <c r="E1109" s="43"/>
      <c r="F1109" s="46"/>
      <c r="G1109" s="46"/>
    </row>
    <row r="1110" spans="1:7" s="30" customFormat="1">
      <c r="A1110" s="43"/>
      <c r="B1110" s="43"/>
      <c r="C1110" s="44"/>
      <c r="D1110" s="45"/>
      <c r="E1110" s="43"/>
      <c r="F1110" s="46"/>
      <c r="G1110" s="46"/>
    </row>
    <row r="1111" spans="1:7" s="30" customFormat="1">
      <c r="A1111" s="43"/>
      <c r="B1111" s="43"/>
      <c r="C1111" s="44"/>
      <c r="D1111" s="45"/>
      <c r="E1111" s="43"/>
      <c r="F1111" s="46"/>
      <c r="G1111" s="46"/>
    </row>
    <row r="1112" spans="1:7" s="30" customFormat="1">
      <c r="A1112" s="43"/>
      <c r="B1112" s="43"/>
      <c r="C1112" s="44"/>
      <c r="D1112" s="45"/>
      <c r="E1112" s="43"/>
      <c r="F1112" s="46"/>
      <c r="G1112" s="46"/>
    </row>
    <row r="1113" spans="1:7" s="30" customFormat="1">
      <c r="A1113" s="43"/>
      <c r="B1113" s="43"/>
      <c r="C1113" s="44"/>
      <c r="D1113" s="45"/>
      <c r="E1113" s="43"/>
      <c r="F1113" s="46"/>
      <c r="G1113" s="46"/>
    </row>
    <row r="1114" spans="1:7" s="30" customFormat="1">
      <c r="A1114" s="43"/>
      <c r="B1114" s="43"/>
      <c r="C1114" s="44"/>
      <c r="D1114" s="45"/>
      <c r="E1114" s="43"/>
      <c r="F1114" s="46"/>
      <c r="G1114" s="46"/>
    </row>
    <row r="1115" spans="1:7" s="30" customFormat="1">
      <c r="A1115" s="43"/>
      <c r="B1115" s="43"/>
      <c r="C1115" s="44"/>
      <c r="D1115" s="45"/>
      <c r="E1115" s="43"/>
      <c r="F1115" s="46"/>
      <c r="G1115" s="46"/>
    </row>
    <row r="1116" spans="1:7" s="30" customFormat="1">
      <c r="A1116" s="43"/>
      <c r="B1116" s="43"/>
      <c r="C1116" s="44"/>
      <c r="D1116" s="45"/>
      <c r="E1116" s="43"/>
      <c r="F1116" s="46"/>
      <c r="G1116" s="46"/>
    </row>
    <row r="1117" spans="1:7" s="30" customFormat="1">
      <c r="A1117" s="43"/>
      <c r="B1117" s="43"/>
      <c r="C1117" s="44"/>
      <c r="D1117" s="45"/>
      <c r="E1117" s="43"/>
      <c r="F1117" s="46"/>
      <c r="G1117" s="46"/>
    </row>
    <row r="1118" spans="1:7" s="30" customFormat="1">
      <c r="A1118" s="43"/>
      <c r="B1118" s="43"/>
      <c r="C1118" s="44"/>
      <c r="D1118" s="45"/>
      <c r="E1118" s="43"/>
      <c r="F1118" s="46"/>
      <c r="G1118" s="46"/>
    </row>
    <row r="1119" spans="1:7" s="30" customFormat="1">
      <c r="A1119" s="43"/>
      <c r="B1119" s="43"/>
      <c r="C1119" s="44"/>
      <c r="D1119" s="45"/>
      <c r="E1119" s="43"/>
      <c r="F1119" s="46"/>
      <c r="G1119" s="46"/>
    </row>
    <row r="1120" spans="1:7" s="30" customFormat="1">
      <c r="A1120" s="43"/>
      <c r="B1120" s="43"/>
      <c r="C1120" s="44"/>
      <c r="D1120" s="45"/>
      <c r="E1120" s="43"/>
      <c r="F1120" s="46"/>
      <c r="G1120" s="46"/>
    </row>
    <row r="1121" spans="1:7" s="30" customFormat="1">
      <c r="A1121" s="43"/>
      <c r="B1121" s="43"/>
      <c r="C1121" s="44"/>
      <c r="D1121" s="45"/>
      <c r="E1121" s="43"/>
      <c r="F1121" s="46"/>
      <c r="G1121" s="46"/>
    </row>
    <row r="1122" spans="1:7" s="30" customFormat="1">
      <c r="A1122" s="43"/>
      <c r="B1122" s="43"/>
      <c r="C1122" s="44"/>
      <c r="D1122" s="45"/>
      <c r="E1122" s="43"/>
      <c r="F1122" s="46"/>
      <c r="G1122" s="46"/>
    </row>
    <row r="1123" spans="1:7" s="30" customFormat="1">
      <c r="A1123" s="43"/>
      <c r="B1123" s="43"/>
      <c r="C1123" s="44"/>
      <c r="D1123" s="45"/>
      <c r="E1123" s="43"/>
      <c r="F1123" s="46"/>
      <c r="G1123" s="46"/>
    </row>
    <row r="1124" spans="1:7" s="30" customFormat="1">
      <c r="A1124" s="43"/>
      <c r="B1124" s="43"/>
      <c r="C1124" s="44"/>
      <c r="D1124" s="45"/>
      <c r="E1124" s="43"/>
      <c r="F1124" s="46"/>
      <c r="G1124" s="46"/>
    </row>
    <row r="1125" spans="1:7" s="30" customFormat="1">
      <c r="A1125" s="43"/>
      <c r="B1125" s="43"/>
      <c r="C1125" s="44"/>
      <c r="D1125" s="45"/>
      <c r="E1125" s="43"/>
      <c r="F1125" s="46"/>
      <c r="G1125" s="46"/>
    </row>
    <row r="1126" spans="1:7" s="30" customFormat="1">
      <c r="A1126" s="43"/>
      <c r="B1126" s="43"/>
      <c r="C1126" s="44"/>
      <c r="D1126" s="45"/>
      <c r="E1126" s="43"/>
      <c r="F1126" s="46"/>
      <c r="G1126" s="46"/>
    </row>
    <row r="1127" spans="1:7" s="30" customFormat="1">
      <c r="A1127" s="43"/>
      <c r="B1127" s="43"/>
      <c r="C1127" s="44"/>
      <c r="D1127" s="45"/>
      <c r="E1127" s="43"/>
      <c r="F1127" s="46"/>
      <c r="G1127" s="46"/>
    </row>
    <row r="1128" spans="1:7" s="30" customFormat="1">
      <c r="A1128" s="43"/>
      <c r="B1128" s="43"/>
      <c r="C1128" s="44"/>
      <c r="D1128" s="45"/>
      <c r="E1128" s="43"/>
      <c r="F1128" s="46"/>
      <c r="G1128" s="46"/>
    </row>
    <row r="1129" spans="1:7" s="30" customFormat="1">
      <c r="A1129" s="43"/>
      <c r="B1129" s="43"/>
      <c r="C1129" s="44"/>
      <c r="D1129" s="45"/>
      <c r="E1129" s="43"/>
      <c r="F1129" s="46"/>
      <c r="G1129" s="46"/>
    </row>
    <row r="1130" spans="1:7" s="30" customFormat="1">
      <c r="A1130" s="43"/>
      <c r="B1130" s="43"/>
      <c r="C1130" s="44"/>
      <c r="D1130" s="45"/>
      <c r="E1130" s="43"/>
      <c r="F1130" s="46"/>
      <c r="G1130" s="46"/>
    </row>
    <row r="1131" spans="1:7" s="30" customFormat="1">
      <c r="A1131" s="43"/>
      <c r="B1131" s="43"/>
      <c r="C1131" s="44"/>
      <c r="D1131" s="45"/>
      <c r="E1131" s="43"/>
      <c r="F1131" s="46"/>
      <c r="G1131" s="46"/>
    </row>
    <row r="1132" spans="1:7" s="30" customFormat="1">
      <c r="A1132" s="43"/>
      <c r="B1132" s="43"/>
      <c r="C1132" s="44"/>
      <c r="D1132" s="45"/>
      <c r="E1132" s="43"/>
      <c r="F1132" s="46"/>
      <c r="G1132" s="46"/>
    </row>
    <row r="1133" spans="1:7" s="30" customFormat="1">
      <c r="A1133" s="43"/>
      <c r="B1133" s="43"/>
      <c r="C1133" s="44"/>
      <c r="D1133" s="45"/>
      <c r="E1133" s="43"/>
      <c r="F1133" s="46"/>
      <c r="G1133" s="46"/>
    </row>
    <row r="1134" spans="1:7" s="30" customFormat="1">
      <c r="A1134" s="43"/>
      <c r="B1134" s="43"/>
      <c r="C1134" s="44"/>
      <c r="D1134" s="45"/>
      <c r="E1134" s="43"/>
      <c r="F1134" s="46"/>
      <c r="G1134" s="46"/>
    </row>
    <row r="1135" spans="1:7" s="30" customFormat="1">
      <c r="A1135" s="43"/>
      <c r="B1135" s="43"/>
      <c r="C1135" s="44"/>
      <c r="D1135" s="45"/>
      <c r="E1135" s="43"/>
      <c r="F1135" s="46"/>
      <c r="G1135" s="46"/>
    </row>
    <row r="1136" spans="1:7" s="30" customFormat="1">
      <c r="A1136" s="43"/>
      <c r="B1136" s="43"/>
      <c r="C1136" s="44"/>
      <c r="D1136" s="45"/>
      <c r="E1136" s="43"/>
      <c r="F1136" s="46"/>
      <c r="G1136" s="46"/>
    </row>
    <row r="1137" spans="1:7" s="30" customFormat="1">
      <c r="A1137" s="43"/>
      <c r="B1137" s="43"/>
      <c r="C1137" s="44"/>
      <c r="D1137" s="45"/>
      <c r="E1137" s="43"/>
      <c r="F1137" s="46"/>
      <c r="G1137" s="46"/>
    </row>
    <row r="1138" spans="1:7" s="30" customFormat="1">
      <c r="A1138" s="43"/>
      <c r="B1138" s="43"/>
      <c r="C1138" s="44"/>
      <c r="D1138" s="45"/>
      <c r="E1138" s="43"/>
      <c r="F1138" s="46"/>
      <c r="G1138" s="46"/>
    </row>
    <row r="1139" spans="1:7" s="30" customFormat="1">
      <c r="A1139" s="43"/>
      <c r="B1139" s="43"/>
      <c r="C1139" s="44"/>
      <c r="D1139" s="45"/>
      <c r="E1139" s="43"/>
      <c r="F1139" s="46"/>
      <c r="G1139" s="46"/>
    </row>
    <row r="1140" spans="1:7" s="30" customFormat="1">
      <c r="A1140" s="43"/>
      <c r="B1140" s="43"/>
      <c r="C1140" s="44"/>
      <c r="D1140" s="45"/>
      <c r="E1140" s="43"/>
      <c r="F1140" s="46"/>
      <c r="G1140" s="46"/>
    </row>
    <row r="1141" spans="1:7" s="30" customFormat="1">
      <c r="A1141" s="43"/>
      <c r="B1141" s="43"/>
      <c r="C1141" s="44"/>
      <c r="D1141" s="45"/>
      <c r="E1141" s="43"/>
      <c r="F1141" s="46"/>
      <c r="G1141" s="46"/>
    </row>
    <row r="1142" spans="1:7" s="30" customFormat="1">
      <c r="A1142" s="43"/>
      <c r="B1142" s="43"/>
      <c r="C1142" s="44"/>
      <c r="D1142" s="45"/>
      <c r="E1142" s="43"/>
      <c r="F1142" s="46"/>
      <c r="G1142" s="46"/>
    </row>
    <row r="1143" spans="1:7" s="30" customFormat="1">
      <c r="A1143" s="43"/>
      <c r="B1143" s="43"/>
      <c r="C1143" s="44"/>
      <c r="D1143" s="45"/>
      <c r="E1143" s="43"/>
      <c r="F1143" s="46"/>
      <c r="G1143" s="46"/>
    </row>
    <row r="1144" spans="1:7" s="30" customFormat="1">
      <c r="A1144" s="43"/>
      <c r="B1144" s="43"/>
      <c r="C1144" s="44"/>
      <c r="D1144" s="45"/>
      <c r="E1144" s="43"/>
      <c r="F1144" s="46"/>
      <c r="G1144" s="46"/>
    </row>
    <row r="1145" spans="1:7" s="30" customFormat="1">
      <c r="A1145" s="43"/>
      <c r="B1145" s="43"/>
      <c r="C1145" s="44"/>
      <c r="D1145" s="45"/>
      <c r="E1145" s="43"/>
      <c r="F1145" s="46"/>
      <c r="G1145" s="46"/>
    </row>
    <row r="1146" spans="1:7" s="30" customFormat="1">
      <c r="A1146" s="43"/>
      <c r="B1146" s="43"/>
      <c r="C1146" s="44"/>
      <c r="D1146" s="45"/>
      <c r="E1146" s="43"/>
      <c r="F1146" s="46"/>
      <c r="G1146" s="46"/>
    </row>
    <row r="1147" spans="1:7" s="30" customFormat="1">
      <c r="A1147" s="43"/>
      <c r="B1147" s="43"/>
      <c r="C1147" s="44"/>
      <c r="D1147" s="45"/>
      <c r="E1147" s="43"/>
      <c r="F1147" s="46"/>
      <c r="G1147" s="46"/>
    </row>
    <row r="1148" spans="1:7" s="30" customFormat="1">
      <c r="A1148" s="43"/>
      <c r="B1148" s="43"/>
      <c r="C1148" s="44"/>
      <c r="D1148" s="45"/>
      <c r="E1148" s="43"/>
      <c r="F1148" s="46"/>
      <c r="G1148" s="46"/>
    </row>
    <row r="1149" spans="1:7" s="30" customFormat="1">
      <c r="A1149" s="43"/>
      <c r="B1149" s="43"/>
      <c r="C1149" s="44"/>
      <c r="D1149" s="45"/>
      <c r="E1149" s="43"/>
      <c r="F1149" s="46"/>
      <c r="G1149" s="46"/>
    </row>
    <row r="1150" spans="1:7" s="30" customFormat="1">
      <c r="A1150" s="43"/>
      <c r="B1150" s="43"/>
      <c r="C1150" s="44"/>
      <c r="D1150" s="45"/>
      <c r="E1150" s="43"/>
      <c r="F1150" s="46"/>
      <c r="G1150" s="46"/>
    </row>
    <row r="1151" spans="1:7" s="30" customFormat="1">
      <c r="A1151" s="43"/>
      <c r="B1151" s="43"/>
      <c r="C1151" s="44"/>
      <c r="D1151" s="45"/>
      <c r="E1151" s="43"/>
      <c r="F1151" s="46"/>
      <c r="G1151" s="46"/>
    </row>
    <row r="1152" spans="1:7" s="30" customFormat="1">
      <c r="A1152" s="43"/>
      <c r="B1152" s="43"/>
      <c r="C1152" s="44"/>
      <c r="D1152" s="45"/>
      <c r="E1152" s="43"/>
      <c r="F1152" s="46"/>
      <c r="G1152" s="46"/>
    </row>
    <row r="1153" spans="1:7" s="30" customFormat="1">
      <c r="A1153" s="43"/>
      <c r="B1153" s="43"/>
      <c r="C1153" s="44"/>
      <c r="D1153" s="45"/>
      <c r="E1153" s="43"/>
      <c r="F1153" s="46"/>
      <c r="G1153" s="46"/>
    </row>
    <row r="1154" spans="1:7" s="30" customFormat="1">
      <c r="A1154" s="43"/>
      <c r="B1154" s="43"/>
      <c r="C1154" s="44"/>
      <c r="D1154" s="45"/>
      <c r="E1154" s="43"/>
      <c r="F1154" s="46"/>
      <c r="G1154" s="46"/>
    </row>
    <row r="1155" spans="1:7" s="30" customFormat="1">
      <c r="A1155" s="43"/>
      <c r="B1155" s="43"/>
      <c r="C1155" s="44"/>
      <c r="D1155" s="45"/>
      <c r="E1155" s="43"/>
      <c r="F1155" s="46"/>
      <c r="G1155" s="46"/>
    </row>
    <row r="1156" spans="1:7" s="30" customFormat="1">
      <c r="A1156" s="43"/>
      <c r="B1156" s="43"/>
      <c r="C1156" s="44"/>
      <c r="D1156" s="45"/>
      <c r="E1156" s="43"/>
      <c r="F1156" s="46"/>
      <c r="G1156" s="46"/>
    </row>
    <row r="1157" spans="1:7" s="30" customFormat="1">
      <c r="A1157" s="43"/>
      <c r="B1157" s="43"/>
      <c r="C1157" s="44"/>
      <c r="D1157" s="45"/>
      <c r="E1157" s="43"/>
      <c r="F1157" s="46"/>
      <c r="G1157" s="46"/>
    </row>
    <row r="1158" spans="1:7" s="30" customFormat="1">
      <c r="A1158" s="43"/>
      <c r="B1158" s="43"/>
      <c r="C1158" s="44"/>
      <c r="D1158" s="45"/>
      <c r="E1158" s="43"/>
      <c r="F1158" s="46"/>
      <c r="G1158" s="46"/>
    </row>
    <row r="1159" spans="1:7" s="30" customFormat="1">
      <c r="A1159" s="43"/>
      <c r="B1159" s="43"/>
      <c r="C1159" s="44"/>
      <c r="D1159" s="45"/>
      <c r="E1159" s="43"/>
      <c r="F1159" s="46"/>
      <c r="G1159" s="46"/>
    </row>
    <row r="1160" spans="1:7" s="30" customFormat="1">
      <c r="A1160" s="43"/>
      <c r="B1160" s="43"/>
      <c r="C1160" s="44"/>
      <c r="D1160" s="45"/>
      <c r="E1160" s="43"/>
      <c r="F1160" s="46"/>
      <c r="G1160" s="46"/>
    </row>
    <row r="1161" spans="1:7" s="30" customFormat="1">
      <c r="A1161" s="43"/>
      <c r="B1161" s="43"/>
      <c r="C1161" s="44"/>
      <c r="D1161" s="45"/>
      <c r="E1161" s="43"/>
      <c r="F1161" s="46"/>
      <c r="G1161" s="46"/>
    </row>
    <row r="1162" spans="1:7" s="30" customFormat="1">
      <c r="A1162" s="43"/>
      <c r="B1162" s="43"/>
      <c r="C1162" s="44"/>
      <c r="D1162" s="45"/>
      <c r="E1162" s="43"/>
      <c r="F1162" s="46"/>
      <c r="G1162" s="46"/>
    </row>
    <row r="1163" spans="1:7" s="30" customFormat="1">
      <c r="A1163" s="43"/>
      <c r="B1163" s="43"/>
      <c r="C1163" s="44"/>
      <c r="D1163" s="45"/>
      <c r="E1163" s="43"/>
      <c r="F1163" s="46"/>
      <c r="G1163" s="46"/>
    </row>
    <row r="1164" spans="1:7" s="30" customFormat="1">
      <c r="A1164" s="43"/>
      <c r="B1164" s="43"/>
      <c r="C1164" s="44"/>
      <c r="D1164" s="45"/>
      <c r="E1164" s="43"/>
      <c r="F1164" s="46"/>
      <c r="G1164" s="46"/>
    </row>
    <row r="1165" spans="1:7" s="30" customFormat="1">
      <c r="A1165" s="43"/>
      <c r="B1165" s="43"/>
      <c r="C1165" s="44"/>
      <c r="D1165" s="45"/>
      <c r="E1165" s="43"/>
      <c r="F1165" s="46"/>
      <c r="G1165" s="46"/>
    </row>
    <row r="1166" spans="1:7" s="30" customFormat="1">
      <c r="A1166" s="43"/>
      <c r="B1166" s="43"/>
      <c r="C1166" s="44"/>
      <c r="D1166" s="45"/>
      <c r="E1166" s="43"/>
      <c r="F1166" s="46"/>
      <c r="G1166" s="46"/>
    </row>
    <row r="1167" spans="1:7" s="30" customFormat="1">
      <c r="A1167" s="43"/>
      <c r="B1167" s="43"/>
      <c r="C1167" s="44"/>
      <c r="D1167" s="45"/>
      <c r="E1167" s="43"/>
      <c r="F1167" s="46"/>
      <c r="G1167" s="46"/>
    </row>
    <row r="1168" spans="1:7" s="30" customFormat="1">
      <c r="A1168" s="43"/>
      <c r="B1168" s="43"/>
      <c r="C1168" s="44"/>
      <c r="D1168" s="45"/>
      <c r="E1168" s="43"/>
      <c r="F1168" s="46"/>
      <c r="G1168" s="46"/>
    </row>
    <row r="1169" spans="1:7" s="30" customFormat="1">
      <c r="A1169" s="43"/>
      <c r="B1169" s="43"/>
      <c r="C1169" s="44"/>
      <c r="D1169" s="45"/>
      <c r="E1169" s="43"/>
      <c r="F1169" s="46"/>
      <c r="G1169" s="46"/>
    </row>
    <row r="1170" spans="1:7" s="30" customFormat="1">
      <c r="A1170" s="43"/>
      <c r="B1170" s="43"/>
      <c r="C1170" s="44"/>
      <c r="D1170" s="45"/>
      <c r="E1170" s="43"/>
      <c r="F1170" s="46"/>
      <c r="G1170" s="46"/>
    </row>
    <row r="1171" spans="1:7" s="30" customFormat="1">
      <c r="A1171" s="43"/>
      <c r="B1171" s="43"/>
      <c r="C1171" s="44"/>
      <c r="D1171" s="45"/>
      <c r="E1171" s="43"/>
      <c r="F1171" s="46"/>
      <c r="G1171" s="46"/>
    </row>
    <row r="1172" spans="1:7" s="30" customFormat="1">
      <c r="A1172" s="43"/>
      <c r="B1172" s="43"/>
      <c r="C1172" s="44"/>
      <c r="D1172" s="45"/>
      <c r="E1172" s="43"/>
      <c r="F1172" s="46"/>
      <c r="G1172" s="46"/>
    </row>
    <row r="1173" spans="1:7" s="30" customFormat="1">
      <c r="A1173" s="43"/>
      <c r="B1173" s="43"/>
      <c r="C1173" s="44"/>
      <c r="D1173" s="45"/>
      <c r="E1173" s="43"/>
      <c r="F1173" s="46"/>
      <c r="G1173" s="46"/>
    </row>
    <row r="1174" spans="1:7" s="30" customFormat="1">
      <c r="A1174" s="43"/>
      <c r="B1174" s="43"/>
      <c r="C1174" s="44"/>
      <c r="D1174" s="45"/>
      <c r="E1174" s="43"/>
      <c r="F1174" s="46"/>
      <c r="G1174" s="46"/>
    </row>
    <row r="1175" spans="1:7" s="30" customFormat="1">
      <c r="A1175" s="43"/>
      <c r="B1175" s="43"/>
      <c r="C1175" s="44"/>
      <c r="D1175" s="45"/>
      <c r="E1175" s="43"/>
      <c r="F1175" s="46"/>
      <c r="G1175" s="46"/>
    </row>
    <row r="1176" spans="1:7" s="30" customFormat="1">
      <c r="A1176" s="43"/>
      <c r="B1176" s="43"/>
      <c r="C1176" s="44"/>
      <c r="D1176" s="45"/>
      <c r="E1176" s="43"/>
      <c r="F1176" s="46"/>
      <c r="G1176" s="46"/>
    </row>
    <row r="1177" spans="1:7" s="30" customFormat="1">
      <c r="A1177" s="43"/>
      <c r="B1177" s="43"/>
      <c r="C1177" s="44"/>
      <c r="D1177" s="45"/>
      <c r="E1177" s="43"/>
      <c r="F1177" s="46"/>
      <c r="G1177" s="46"/>
    </row>
    <row r="1178" spans="1:7" s="30" customFormat="1">
      <c r="A1178" s="43"/>
      <c r="B1178" s="43"/>
      <c r="C1178" s="44"/>
      <c r="D1178" s="45"/>
      <c r="E1178" s="43"/>
      <c r="F1178" s="46"/>
      <c r="G1178" s="46"/>
    </row>
    <row r="1179" spans="1:7" s="30" customFormat="1">
      <c r="A1179" s="43"/>
      <c r="B1179" s="43"/>
      <c r="C1179" s="44"/>
      <c r="D1179" s="45"/>
      <c r="E1179" s="43"/>
      <c r="F1179" s="46"/>
      <c r="G1179" s="46"/>
    </row>
    <row r="1180" spans="1:7" s="30" customFormat="1">
      <c r="A1180" s="43"/>
      <c r="B1180" s="43"/>
      <c r="C1180" s="44"/>
      <c r="D1180" s="45"/>
      <c r="E1180" s="43"/>
      <c r="F1180" s="46"/>
      <c r="G1180" s="46"/>
    </row>
    <row r="1181" spans="1:7" s="30" customFormat="1">
      <c r="A1181" s="43"/>
      <c r="B1181" s="43"/>
      <c r="C1181" s="44"/>
      <c r="D1181" s="45"/>
      <c r="E1181" s="43"/>
      <c r="F1181" s="46"/>
      <c r="G1181" s="46"/>
    </row>
    <row r="1182" spans="1:7" s="30" customFormat="1">
      <c r="A1182" s="43"/>
      <c r="B1182" s="43"/>
      <c r="C1182" s="44"/>
      <c r="D1182" s="45"/>
      <c r="E1182" s="43"/>
      <c r="F1182" s="46"/>
      <c r="G1182" s="46"/>
    </row>
    <row r="1183" spans="1:7" s="30" customFormat="1">
      <c r="A1183" s="43"/>
      <c r="B1183" s="43"/>
      <c r="C1183" s="44"/>
      <c r="D1183" s="45"/>
      <c r="E1183" s="43"/>
      <c r="F1183" s="46"/>
      <c r="G1183" s="46"/>
    </row>
    <row r="1184" spans="1:7" s="30" customFormat="1">
      <c r="A1184" s="43"/>
      <c r="B1184" s="43"/>
      <c r="C1184" s="44"/>
      <c r="D1184" s="45"/>
      <c r="E1184" s="43"/>
      <c r="F1184" s="46"/>
      <c r="G1184" s="46"/>
    </row>
    <row r="1185" spans="1:7" s="30" customFormat="1">
      <c r="A1185" s="43"/>
      <c r="B1185" s="43"/>
      <c r="C1185" s="44"/>
      <c r="D1185" s="45"/>
      <c r="E1185" s="43"/>
      <c r="F1185" s="46"/>
      <c r="G1185" s="46"/>
    </row>
    <row r="1186" spans="1:7" s="30" customFormat="1">
      <c r="A1186" s="43"/>
      <c r="B1186" s="43"/>
      <c r="C1186" s="44"/>
      <c r="D1186" s="45"/>
      <c r="E1186" s="43"/>
      <c r="F1186" s="46"/>
      <c r="G1186" s="46"/>
    </row>
    <row r="1187" spans="1:7" s="30" customFormat="1">
      <c r="A1187" s="43"/>
      <c r="B1187" s="43"/>
      <c r="C1187" s="44"/>
      <c r="D1187" s="45"/>
      <c r="E1187" s="43"/>
      <c r="F1187" s="46"/>
      <c r="G1187" s="46"/>
    </row>
    <row r="1188" spans="1:7" s="30" customFormat="1">
      <c r="A1188" s="43"/>
      <c r="B1188" s="43"/>
      <c r="C1188" s="44"/>
      <c r="D1188" s="45"/>
      <c r="E1188" s="43"/>
      <c r="F1188" s="46"/>
      <c r="G1188" s="46"/>
    </row>
    <row r="1189" spans="1:7" s="30" customFormat="1">
      <c r="A1189" s="43"/>
      <c r="B1189" s="43"/>
      <c r="C1189" s="44"/>
      <c r="D1189" s="45"/>
      <c r="E1189" s="43"/>
      <c r="F1189" s="46"/>
      <c r="G1189" s="46"/>
    </row>
    <row r="1190" spans="1:7" s="30" customFormat="1">
      <c r="A1190" s="43"/>
      <c r="B1190" s="43"/>
      <c r="C1190" s="44"/>
      <c r="D1190" s="45"/>
      <c r="E1190" s="43"/>
      <c r="F1190" s="46"/>
      <c r="G1190" s="46"/>
    </row>
    <row r="1191" spans="1:7" s="30" customFormat="1">
      <c r="A1191" s="43"/>
      <c r="B1191" s="43"/>
      <c r="C1191" s="44"/>
      <c r="D1191" s="45"/>
      <c r="E1191" s="43"/>
      <c r="F1191" s="46"/>
      <c r="G1191" s="46"/>
    </row>
    <row r="1192" spans="1:7" s="30" customFormat="1">
      <c r="A1192" s="43"/>
      <c r="B1192" s="43"/>
      <c r="C1192" s="44"/>
      <c r="D1192" s="45"/>
      <c r="E1192" s="43"/>
      <c r="F1192" s="46"/>
      <c r="G1192" s="46"/>
    </row>
    <row r="1193" spans="1:7" s="30" customFormat="1">
      <c r="A1193" s="43"/>
      <c r="B1193" s="43"/>
      <c r="C1193" s="44"/>
      <c r="D1193" s="45"/>
      <c r="E1193" s="43"/>
      <c r="F1193" s="46"/>
      <c r="G1193" s="46"/>
    </row>
    <row r="1194" spans="1:7" s="30" customFormat="1">
      <c r="A1194" s="43"/>
      <c r="B1194" s="43"/>
      <c r="C1194" s="44"/>
      <c r="D1194" s="45"/>
      <c r="E1194" s="43"/>
      <c r="F1194" s="46"/>
      <c r="G1194" s="46"/>
    </row>
    <row r="1195" spans="1:7" s="30" customFormat="1">
      <c r="A1195" s="43"/>
      <c r="B1195" s="43"/>
      <c r="C1195" s="44"/>
      <c r="D1195" s="45"/>
      <c r="E1195" s="43"/>
      <c r="F1195" s="46"/>
      <c r="G1195" s="46"/>
    </row>
    <row r="1196" spans="1:7" s="30" customFormat="1">
      <c r="A1196" s="43"/>
      <c r="B1196" s="43"/>
      <c r="C1196" s="44"/>
      <c r="D1196" s="45"/>
      <c r="E1196" s="43"/>
      <c r="F1196" s="46"/>
      <c r="G1196" s="46"/>
    </row>
    <row r="1197" spans="1:7" s="30" customFormat="1">
      <c r="A1197" s="43"/>
      <c r="B1197" s="43"/>
      <c r="C1197" s="44"/>
      <c r="D1197" s="45"/>
      <c r="E1197" s="43"/>
      <c r="F1197" s="46"/>
      <c r="G1197" s="46"/>
    </row>
    <row r="1198" spans="1:7" s="30" customFormat="1">
      <c r="A1198" s="43"/>
      <c r="B1198" s="43"/>
      <c r="C1198" s="44"/>
      <c r="D1198" s="45"/>
      <c r="E1198" s="43"/>
      <c r="F1198" s="46"/>
      <c r="G1198" s="46"/>
    </row>
    <row r="1199" spans="1:7" s="30" customFormat="1">
      <c r="A1199" s="43"/>
      <c r="B1199" s="43"/>
      <c r="C1199" s="44"/>
      <c r="D1199" s="45"/>
      <c r="E1199" s="43"/>
      <c r="F1199" s="46"/>
      <c r="G1199" s="46"/>
    </row>
    <row r="1200" spans="1:7" s="30" customFormat="1">
      <c r="A1200" s="43"/>
      <c r="B1200" s="43"/>
      <c r="C1200" s="44"/>
      <c r="D1200" s="45"/>
      <c r="E1200" s="43"/>
      <c r="F1200" s="46"/>
      <c r="G1200" s="46"/>
    </row>
    <row r="1201" spans="1:7" s="30" customFormat="1">
      <c r="A1201" s="43"/>
      <c r="B1201" s="43"/>
      <c r="C1201" s="44"/>
      <c r="D1201" s="45"/>
      <c r="E1201" s="43"/>
      <c r="F1201" s="46"/>
      <c r="G1201" s="46"/>
    </row>
    <row r="1202" spans="1:7" s="30" customFormat="1">
      <c r="A1202" s="43"/>
      <c r="B1202" s="43"/>
      <c r="C1202" s="44"/>
      <c r="D1202" s="45"/>
      <c r="E1202" s="43"/>
      <c r="F1202" s="46"/>
      <c r="G1202" s="46"/>
    </row>
    <row r="1203" spans="1:7" s="30" customFormat="1">
      <c r="A1203" s="43"/>
      <c r="B1203" s="43"/>
      <c r="C1203" s="44"/>
      <c r="D1203" s="45"/>
      <c r="E1203" s="43"/>
      <c r="F1203" s="46"/>
      <c r="G1203" s="46"/>
    </row>
    <row r="1204" spans="1:7" s="30" customFormat="1">
      <c r="A1204" s="43"/>
      <c r="B1204" s="43"/>
      <c r="C1204" s="44"/>
      <c r="D1204" s="45"/>
      <c r="E1204" s="43"/>
      <c r="F1204" s="46"/>
      <c r="G1204" s="46"/>
    </row>
    <row r="1205" spans="1:7" s="30" customFormat="1">
      <c r="A1205" s="43"/>
      <c r="B1205" s="43"/>
      <c r="C1205" s="44"/>
      <c r="D1205" s="45"/>
      <c r="E1205" s="43"/>
      <c r="F1205" s="46"/>
      <c r="G1205" s="46"/>
    </row>
    <row r="1206" spans="1:7" s="30" customFormat="1">
      <c r="A1206" s="43"/>
      <c r="B1206" s="43"/>
      <c r="C1206" s="44"/>
      <c r="D1206" s="45"/>
      <c r="E1206" s="43"/>
      <c r="F1206" s="46"/>
      <c r="G1206" s="46"/>
    </row>
    <row r="1207" spans="1:7" s="30" customFormat="1">
      <c r="A1207" s="43"/>
      <c r="B1207" s="43"/>
      <c r="C1207" s="44"/>
      <c r="D1207" s="45"/>
      <c r="E1207" s="43"/>
      <c r="F1207" s="46"/>
      <c r="G1207" s="46"/>
    </row>
    <row r="1208" spans="1:7" s="30" customFormat="1">
      <c r="A1208" s="43"/>
      <c r="B1208" s="43"/>
      <c r="C1208" s="44"/>
      <c r="D1208" s="45"/>
      <c r="E1208" s="43"/>
      <c r="F1208" s="46"/>
      <c r="G1208" s="46"/>
    </row>
    <row r="1209" spans="1:7" s="30" customFormat="1">
      <c r="A1209" s="43"/>
      <c r="B1209" s="43"/>
      <c r="C1209" s="44"/>
      <c r="D1209" s="45"/>
      <c r="E1209" s="43"/>
      <c r="F1209" s="46"/>
      <c r="G1209" s="46"/>
    </row>
    <row r="1210" spans="1:7" s="30" customFormat="1">
      <c r="A1210" s="43"/>
      <c r="B1210" s="43"/>
      <c r="C1210" s="44"/>
      <c r="D1210" s="45"/>
      <c r="E1210" s="43"/>
      <c r="F1210" s="46"/>
      <c r="G1210" s="46"/>
    </row>
    <row r="1211" spans="1:7" s="30" customFormat="1">
      <c r="A1211" s="43"/>
      <c r="B1211" s="43"/>
      <c r="C1211" s="44"/>
      <c r="D1211" s="45"/>
      <c r="E1211" s="43"/>
      <c r="F1211" s="46"/>
      <c r="G1211" s="46"/>
    </row>
    <row r="1212" spans="1:7" s="30" customFormat="1">
      <c r="A1212" s="43"/>
      <c r="B1212" s="43"/>
      <c r="C1212" s="44"/>
      <c r="D1212" s="45"/>
      <c r="E1212" s="43"/>
      <c r="F1212" s="46"/>
      <c r="G1212" s="46"/>
    </row>
    <row r="1213" spans="1:7" s="30" customFormat="1">
      <c r="A1213" s="43"/>
      <c r="B1213" s="43"/>
      <c r="C1213" s="44"/>
      <c r="D1213" s="45"/>
      <c r="E1213" s="43"/>
      <c r="F1213" s="46"/>
      <c r="G1213" s="46"/>
    </row>
    <row r="1214" spans="1:7" s="30" customFormat="1">
      <c r="A1214" s="43"/>
      <c r="B1214" s="43"/>
      <c r="C1214" s="44"/>
      <c r="D1214" s="45"/>
      <c r="E1214" s="43"/>
      <c r="F1214" s="46"/>
      <c r="G1214" s="46"/>
    </row>
    <row r="1215" spans="1:7" s="30" customFormat="1">
      <c r="A1215" s="43"/>
      <c r="B1215" s="43"/>
      <c r="C1215" s="44"/>
      <c r="D1215" s="45"/>
      <c r="E1215" s="43"/>
      <c r="F1215" s="46"/>
      <c r="G1215" s="46"/>
    </row>
    <row r="1216" spans="1:7" s="30" customFormat="1">
      <c r="A1216" s="43"/>
      <c r="B1216" s="43"/>
      <c r="C1216" s="44"/>
      <c r="D1216" s="45"/>
      <c r="E1216" s="43"/>
      <c r="F1216" s="46"/>
      <c r="G1216" s="46"/>
    </row>
    <row r="1217" spans="1:7" s="30" customFormat="1">
      <c r="A1217" s="43"/>
      <c r="B1217" s="43"/>
      <c r="C1217" s="44"/>
      <c r="D1217" s="45"/>
      <c r="E1217" s="43"/>
      <c r="F1217" s="46"/>
      <c r="G1217" s="46"/>
    </row>
    <row r="1218" spans="1:7" s="30" customFormat="1">
      <c r="A1218" s="43"/>
      <c r="B1218" s="43"/>
      <c r="C1218" s="44"/>
      <c r="D1218" s="45"/>
      <c r="E1218" s="43"/>
      <c r="F1218" s="46"/>
      <c r="G1218" s="46"/>
    </row>
    <row r="1219" spans="1:7" s="30" customFormat="1">
      <c r="A1219" s="43"/>
      <c r="B1219" s="43"/>
      <c r="C1219" s="44"/>
      <c r="D1219" s="45"/>
      <c r="E1219" s="43"/>
      <c r="F1219" s="46"/>
      <c r="G1219" s="46"/>
    </row>
    <row r="1220" spans="1:7" s="30" customFormat="1">
      <c r="A1220" s="43"/>
      <c r="B1220" s="43"/>
      <c r="C1220" s="44"/>
      <c r="D1220" s="45"/>
      <c r="E1220" s="43"/>
      <c r="F1220" s="46"/>
      <c r="G1220" s="46"/>
    </row>
    <row r="1221" spans="1:7" s="30" customFormat="1">
      <c r="A1221" s="43"/>
      <c r="B1221" s="43"/>
      <c r="C1221" s="44"/>
      <c r="D1221" s="45"/>
      <c r="E1221" s="43"/>
      <c r="F1221" s="46"/>
      <c r="G1221" s="46"/>
    </row>
    <row r="1222" spans="1:7" s="30" customFormat="1">
      <c r="A1222" s="43"/>
      <c r="B1222" s="43"/>
      <c r="C1222" s="44"/>
      <c r="D1222" s="45"/>
      <c r="E1222" s="43"/>
      <c r="F1222" s="46"/>
      <c r="G1222" s="46"/>
    </row>
    <row r="1223" spans="1:7" s="30" customFormat="1">
      <c r="A1223" s="43"/>
      <c r="B1223" s="43"/>
      <c r="C1223" s="44"/>
      <c r="D1223" s="45"/>
      <c r="E1223" s="43"/>
      <c r="F1223" s="46"/>
      <c r="G1223" s="46"/>
    </row>
    <row r="1224" spans="1:7" s="30" customFormat="1">
      <c r="A1224" s="43"/>
      <c r="B1224" s="43"/>
      <c r="C1224" s="44"/>
      <c r="D1224" s="45"/>
      <c r="E1224" s="43"/>
      <c r="F1224" s="46"/>
      <c r="G1224" s="46"/>
    </row>
    <row r="1225" spans="1:7" s="30" customFormat="1">
      <c r="A1225" s="43"/>
      <c r="B1225" s="43"/>
      <c r="C1225" s="44"/>
      <c r="D1225" s="45"/>
      <c r="E1225" s="43"/>
      <c r="F1225" s="46"/>
      <c r="G1225" s="46"/>
    </row>
    <row r="1226" spans="1:7" s="30" customFormat="1">
      <c r="A1226" s="43"/>
      <c r="B1226" s="43"/>
      <c r="C1226" s="44"/>
      <c r="D1226" s="45"/>
      <c r="E1226" s="43"/>
      <c r="F1226" s="46"/>
      <c r="G1226" s="46"/>
    </row>
    <row r="1227" spans="1:7" s="30" customFormat="1">
      <c r="A1227" s="43"/>
      <c r="B1227" s="43"/>
      <c r="C1227" s="44"/>
      <c r="D1227" s="45"/>
      <c r="E1227" s="43"/>
      <c r="F1227" s="46"/>
      <c r="G1227" s="46"/>
    </row>
    <row r="1228" spans="1:7" s="30" customFormat="1">
      <c r="A1228" s="43"/>
      <c r="B1228" s="43"/>
      <c r="C1228" s="44"/>
      <c r="D1228" s="45"/>
      <c r="E1228" s="43"/>
      <c r="F1228" s="46"/>
      <c r="G1228" s="46"/>
    </row>
    <row r="1229" spans="1:7" s="30" customFormat="1">
      <c r="A1229" s="43"/>
      <c r="B1229" s="43"/>
      <c r="C1229" s="44"/>
      <c r="D1229" s="45"/>
      <c r="E1229" s="43"/>
      <c r="F1229" s="46"/>
      <c r="G1229" s="46"/>
    </row>
    <row r="1230" spans="1:7" s="30" customFormat="1">
      <c r="A1230" s="43"/>
      <c r="B1230" s="43"/>
      <c r="C1230" s="44"/>
      <c r="D1230" s="45"/>
      <c r="E1230" s="43"/>
      <c r="F1230" s="46"/>
      <c r="G1230" s="46"/>
    </row>
    <row r="1231" spans="1:7" s="30" customFormat="1">
      <c r="A1231" s="43"/>
      <c r="B1231" s="43"/>
      <c r="C1231" s="44"/>
      <c r="D1231" s="45"/>
      <c r="E1231" s="43"/>
      <c r="F1231" s="46"/>
      <c r="G1231" s="46"/>
    </row>
    <row r="1232" spans="1:7" s="30" customFormat="1">
      <c r="A1232" s="43"/>
      <c r="B1232" s="43"/>
      <c r="C1232" s="44"/>
      <c r="D1232" s="45"/>
      <c r="E1232" s="43"/>
      <c r="F1232" s="46"/>
      <c r="G1232" s="46"/>
    </row>
    <row r="1233" spans="1:7" s="30" customFormat="1">
      <c r="A1233" s="43"/>
      <c r="B1233" s="43"/>
      <c r="C1233" s="44"/>
      <c r="D1233" s="45"/>
      <c r="E1233" s="43"/>
      <c r="F1233" s="46"/>
      <c r="G1233" s="46"/>
    </row>
    <row r="1234" spans="1:7" s="30" customFormat="1">
      <c r="A1234" s="43"/>
      <c r="B1234" s="43"/>
      <c r="C1234" s="44"/>
      <c r="D1234" s="45"/>
      <c r="E1234" s="43"/>
      <c r="F1234" s="46"/>
      <c r="G1234" s="46"/>
    </row>
    <row r="1235" spans="1:7" s="30" customFormat="1">
      <c r="A1235" s="43"/>
      <c r="B1235" s="43"/>
      <c r="C1235" s="44"/>
      <c r="D1235" s="45"/>
      <c r="E1235" s="43"/>
      <c r="F1235" s="46"/>
      <c r="G1235" s="46"/>
    </row>
    <row r="1236" spans="1:7" s="30" customFormat="1">
      <c r="A1236" s="43"/>
      <c r="B1236" s="43"/>
      <c r="C1236" s="44"/>
      <c r="D1236" s="45"/>
      <c r="E1236" s="43"/>
      <c r="F1236" s="46"/>
      <c r="G1236" s="46"/>
    </row>
    <row r="1237" spans="1:7" s="30" customFormat="1">
      <c r="A1237" s="43"/>
      <c r="B1237" s="43"/>
      <c r="C1237" s="44"/>
      <c r="D1237" s="45"/>
      <c r="E1237" s="43"/>
      <c r="F1237" s="46"/>
      <c r="G1237" s="46"/>
    </row>
    <row r="1238" spans="1:7" s="30" customFormat="1">
      <c r="A1238" s="43"/>
      <c r="B1238" s="43"/>
      <c r="C1238" s="44"/>
      <c r="D1238" s="45"/>
      <c r="E1238" s="43"/>
      <c r="F1238" s="46"/>
      <c r="G1238" s="46"/>
    </row>
    <row r="1239" spans="1:7" s="30" customFormat="1">
      <c r="A1239" s="43"/>
      <c r="B1239" s="43"/>
      <c r="C1239" s="44"/>
      <c r="D1239" s="45"/>
      <c r="E1239" s="43"/>
      <c r="F1239" s="46"/>
      <c r="G1239" s="46"/>
    </row>
    <row r="1240" spans="1:7" s="30" customFormat="1">
      <c r="A1240" s="43"/>
      <c r="B1240" s="43"/>
      <c r="C1240" s="44"/>
      <c r="D1240" s="45"/>
      <c r="E1240" s="43"/>
      <c r="F1240" s="46"/>
      <c r="G1240" s="46"/>
    </row>
    <row r="1241" spans="1:7" s="30" customFormat="1">
      <c r="A1241" s="43"/>
      <c r="B1241" s="43"/>
      <c r="C1241" s="44"/>
      <c r="D1241" s="45"/>
      <c r="E1241" s="43"/>
      <c r="F1241" s="46"/>
      <c r="G1241" s="46"/>
    </row>
    <row r="1242" spans="1:7" s="30" customFormat="1">
      <c r="A1242" s="43"/>
      <c r="B1242" s="43"/>
      <c r="C1242" s="44"/>
      <c r="D1242" s="45"/>
      <c r="E1242" s="43"/>
      <c r="F1242" s="46"/>
      <c r="G1242" s="46"/>
    </row>
    <row r="1243" spans="1:7" s="30" customFormat="1">
      <c r="A1243" s="43"/>
      <c r="B1243" s="43"/>
      <c r="C1243" s="44"/>
      <c r="D1243" s="45"/>
      <c r="E1243" s="43"/>
      <c r="F1243" s="46"/>
      <c r="G1243" s="46"/>
    </row>
    <row r="1244" spans="1:7" s="30" customFormat="1">
      <c r="A1244" s="43"/>
      <c r="B1244" s="43"/>
      <c r="C1244" s="44"/>
      <c r="D1244" s="45"/>
      <c r="E1244" s="43"/>
      <c r="F1244" s="46"/>
      <c r="G1244" s="46"/>
    </row>
    <row r="1245" spans="1:7" s="30" customFormat="1">
      <c r="A1245" s="43"/>
      <c r="B1245" s="43"/>
      <c r="C1245" s="44"/>
      <c r="D1245" s="45"/>
      <c r="E1245" s="43"/>
      <c r="F1245" s="46"/>
      <c r="G1245" s="46"/>
    </row>
    <row r="1246" spans="1:7" s="30" customFormat="1">
      <c r="A1246" s="43"/>
      <c r="B1246" s="43"/>
      <c r="C1246" s="44"/>
      <c r="D1246" s="45"/>
      <c r="E1246" s="43"/>
      <c r="F1246" s="46"/>
      <c r="G1246" s="46"/>
    </row>
    <row r="1247" spans="1:7" s="30" customFormat="1">
      <c r="A1247" s="43"/>
      <c r="B1247" s="43"/>
      <c r="C1247" s="44"/>
      <c r="D1247" s="45"/>
      <c r="E1247" s="43"/>
      <c r="F1247" s="46"/>
      <c r="G1247" s="46"/>
    </row>
    <row r="1248" spans="1:7" s="30" customFormat="1">
      <c r="A1248" s="43"/>
      <c r="B1248" s="43"/>
      <c r="C1248" s="44"/>
      <c r="D1248" s="45"/>
      <c r="E1248" s="43"/>
      <c r="F1248" s="46"/>
      <c r="G1248" s="46"/>
    </row>
    <row r="1249" spans="1:7" s="30" customFormat="1">
      <c r="A1249" s="43"/>
      <c r="B1249" s="43"/>
      <c r="C1249" s="44"/>
      <c r="D1249" s="45"/>
      <c r="E1249" s="43"/>
      <c r="F1249" s="46"/>
      <c r="G1249" s="46"/>
    </row>
    <row r="1250" spans="1:7" s="30" customFormat="1">
      <c r="A1250" s="43"/>
      <c r="B1250" s="43"/>
      <c r="C1250" s="44"/>
      <c r="D1250" s="45"/>
      <c r="E1250" s="43"/>
      <c r="F1250" s="46"/>
      <c r="G1250" s="46"/>
    </row>
    <row r="1251" spans="1:7" s="30" customFormat="1">
      <c r="A1251" s="43"/>
      <c r="B1251" s="43"/>
      <c r="C1251" s="44"/>
      <c r="D1251" s="45"/>
      <c r="E1251" s="43"/>
      <c r="F1251" s="46"/>
      <c r="G1251" s="46"/>
    </row>
    <row r="1252" spans="1:7" s="30" customFormat="1">
      <c r="A1252" s="43"/>
      <c r="B1252" s="43"/>
      <c r="C1252" s="44"/>
      <c r="D1252" s="45"/>
      <c r="E1252" s="43"/>
      <c r="F1252" s="46"/>
      <c r="G1252" s="46"/>
    </row>
    <row r="1253" spans="1:7" s="30" customFormat="1">
      <c r="A1253" s="43"/>
      <c r="B1253" s="43"/>
      <c r="C1253" s="44"/>
      <c r="D1253" s="45"/>
      <c r="E1253" s="43"/>
      <c r="F1253" s="46"/>
      <c r="G1253" s="46"/>
    </row>
    <row r="1254" spans="1:7" s="30" customFormat="1">
      <c r="A1254" s="43"/>
      <c r="B1254" s="43"/>
      <c r="C1254" s="44"/>
      <c r="D1254" s="45"/>
      <c r="E1254" s="43"/>
      <c r="F1254" s="46"/>
      <c r="G1254" s="46"/>
    </row>
    <row r="1255" spans="1:7" s="30" customFormat="1">
      <c r="A1255" s="43"/>
      <c r="B1255" s="43"/>
      <c r="C1255" s="44"/>
      <c r="D1255" s="45"/>
      <c r="E1255" s="43"/>
      <c r="F1255" s="46"/>
      <c r="G1255" s="46"/>
    </row>
    <row r="1256" spans="1:7" s="30" customFormat="1">
      <c r="A1256" s="43"/>
      <c r="B1256" s="43"/>
      <c r="C1256" s="44"/>
      <c r="D1256" s="45"/>
      <c r="E1256" s="43"/>
      <c r="F1256" s="46"/>
      <c r="G1256" s="46"/>
    </row>
    <row r="1257" spans="1:7" s="30" customFormat="1">
      <c r="A1257" s="43"/>
      <c r="B1257" s="43"/>
      <c r="C1257" s="44"/>
      <c r="D1257" s="45"/>
      <c r="E1257" s="43"/>
      <c r="F1257" s="46"/>
      <c r="G1257" s="46"/>
    </row>
    <row r="1258" spans="1:7" s="30" customFormat="1">
      <c r="A1258" s="43"/>
      <c r="B1258" s="43"/>
      <c r="C1258" s="44"/>
      <c r="D1258" s="45"/>
      <c r="E1258" s="43"/>
      <c r="F1258" s="46"/>
      <c r="G1258" s="46"/>
    </row>
    <row r="1259" spans="1:7" s="30" customFormat="1">
      <c r="A1259" s="43"/>
      <c r="B1259" s="43"/>
      <c r="C1259" s="44"/>
      <c r="D1259" s="45"/>
      <c r="E1259" s="43"/>
      <c r="F1259" s="46"/>
      <c r="G1259" s="46"/>
    </row>
    <row r="1260" spans="1:7" s="30" customFormat="1">
      <c r="A1260" s="43"/>
      <c r="B1260" s="43"/>
      <c r="C1260" s="44"/>
      <c r="D1260" s="45"/>
      <c r="E1260" s="43"/>
      <c r="F1260" s="46"/>
      <c r="G1260" s="46"/>
    </row>
    <row r="1261" spans="1:7" s="30" customFormat="1">
      <c r="A1261" s="43"/>
      <c r="B1261" s="43"/>
      <c r="C1261" s="44"/>
      <c r="D1261" s="45"/>
      <c r="E1261" s="43"/>
      <c r="F1261" s="46"/>
      <c r="G1261" s="46"/>
    </row>
    <row r="1262" spans="1:7" s="30" customFormat="1">
      <c r="A1262" s="43"/>
      <c r="B1262" s="43"/>
      <c r="C1262" s="44"/>
      <c r="D1262" s="45"/>
      <c r="E1262" s="43"/>
      <c r="F1262" s="46"/>
      <c r="G1262" s="46"/>
    </row>
    <row r="1263" spans="1:7" s="30" customFormat="1">
      <c r="A1263" s="43"/>
      <c r="B1263" s="43"/>
      <c r="C1263" s="44"/>
      <c r="D1263" s="45"/>
      <c r="E1263" s="43"/>
      <c r="F1263" s="46"/>
      <c r="G1263" s="46"/>
    </row>
    <row r="1264" spans="1:7" s="30" customFormat="1">
      <c r="A1264" s="43"/>
      <c r="B1264" s="43"/>
      <c r="C1264" s="44"/>
      <c r="D1264" s="45"/>
      <c r="E1264" s="43"/>
      <c r="F1264" s="46"/>
      <c r="G1264" s="46"/>
    </row>
    <row r="1265" spans="1:7" s="30" customFormat="1">
      <c r="A1265" s="43"/>
      <c r="B1265" s="43"/>
      <c r="C1265" s="44"/>
      <c r="D1265" s="45"/>
      <c r="E1265" s="43"/>
      <c r="F1265" s="46"/>
      <c r="G1265" s="46"/>
    </row>
    <row r="1266" spans="1:7" s="30" customFormat="1">
      <c r="A1266" s="43"/>
      <c r="B1266" s="43"/>
      <c r="C1266" s="44"/>
      <c r="D1266" s="45"/>
      <c r="E1266" s="43"/>
      <c r="F1266" s="46"/>
      <c r="G1266" s="46"/>
    </row>
    <row r="1267" spans="1:7" s="30" customFormat="1">
      <c r="A1267" s="43"/>
      <c r="B1267" s="43"/>
      <c r="C1267" s="44"/>
      <c r="D1267" s="45"/>
      <c r="E1267" s="43"/>
      <c r="F1267" s="46"/>
      <c r="G1267" s="46"/>
    </row>
    <row r="1268" spans="1:7" s="30" customFormat="1">
      <c r="A1268" s="43"/>
      <c r="B1268" s="43"/>
      <c r="C1268" s="44"/>
      <c r="D1268" s="45"/>
      <c r="E1268" s="43"/>
      <c r="F1268" s="46"/>
      <c r="G1268" s="46"/>
    </row>
    <row r="1269" spans="1:7" s="30" customFormat="1">
      <c r="A1269" s="43"/>
      <c r="B1269" s="43"/>
      <c r="C1269" s="44"/>
      <c r="D1269" s="45"/>
      <c r="E1269" s="43"/>
      <c r="F1269" s="46"/>
      <c r="G1269" s="46"/>
    </row>
    <row r="1270" spans="1:7" s="30" customFormat="1">
      <c r="A1270" s="43"/>
      <c r="B1270" s="43"/>
      <c r="C1270" s="44"/>
      <c r="D1270" s="45"/>
      <c r="E1270" s="43"/>
      <c r="F1270" s="46"/>
      <c r="G1270" s="46"/>
    </row>
    <row r="1271" spans="1:7" s="30" customFormat="1">
      <c r="A1271" s="43"/>
      <c r="B1271" s="43"/>
      <c r="C1271" s="44"/>
      <c r="D1271" s="45"/>
      <c r="E1271" s="43"/>
      <c r="F1271" s="46"/>
      <c r="G1271" s="46"/>
    </row>
    <row r="1272" spans="1:7" s="30" customFormat="1">
      <c r="A1272" s="43"/>
      <c r="B1272" s="43"/>
      <c r="C1272" s="44"/>
      <c r="D1272" s="45"/>
      <c r="E1272" s="43"/>
      <c r="F1272" s="46"/>
      <c r="G1272" s="46"/>
    </row>
    <row r="1273" spans="1:7" s="30" customFormat="1">
      <c r="A1273" s="43"/>
      <c r="B1273" s="43"/>
      <c r="C1273" s="44"/>
      <c r="D1273" s="45"/>
      <c r="E1273" s="43"/>
      <c r="F1273" s="46"/>
      <c r="G1273" s="46"/>
    </row>
    <row r="1274" spans="1:7" s="30" customFormat="1">
      <c r="A1274" s="43"/>
      <c r="B1274" s="43"/>
      <c r="C1274" s="44"/>
      <c r="D1274" s="45"/>
      <c r="E1274" s="43"/>
      <c r="F1274" s="46"/>
      <c r="G1274" s="46"/>
    </row>
    <row r="1275" spans="1:7" s="30" customFormat="1">
      <c r="A1275" s="43"/>
      <c r="B1275" s="43"/>
      <c r="C1275" s="44"/>
      <c r="D1275" s="45"/>
      <c r="E1275" s="43"/>
      <c r="F1275" s="46"/>
      <c r="G1275" s="46"/>
    </row>
    <row r="1276" spans="1:7" s="30" customFormat="1">
      <c r="A1276" s="43"/>
      <c r="B1276" s="43"/>
      <c r="C1276" s="44"/>
      <c r="D1276" s="45"/>
      <c r="E1276" s="43"/>
      <c r="F1276" s="46"/>
      <c r="G1276" s="46"/>
    </row>
    <row r="1277" spans="1:7" s="30" customFormat="1">
      <c r="A1277" s="43"/>
      <c r="B1277" s="43"/>
      <c r="C1277" s="44"/>
      <c r="D1277" s="45"/>
      <c r="E1277" s="43"/>
      <c r="F1277" s="46"/>
      <c r="G1277" s="46"/>
    </row>
    <row r="1278" spans="1:7" s="30" customFormat="1">
      <c r="A1278" s="43"/>
      <c r="B1278" s="43"/>
      <c r="C1278" s="44"/>
      <c r="D1278" s="45"/>
      <c r="E1278" s="43"/>
      <c r="F1278" s="46"/>
      <c r="G1278" s="46"/>
    </row>
    <row r="1279" spans="1:7" s="30" customFormat="1">
      <c r="A1279" s="43"/>
      <c r="B1279" s="43"/>
      <c r="C1279" s="44"/>
      <c r="D1279" s="45"/>
      <c r="E1279" s="43"/>
      <c r="F1279" s="46"/>
      <c r="G1279" s="46"/>
    </row>
    <row r="1280" spans="1:7" s="30" customFormat="1">
      <c r="A1280" s="43"/>
      <c r="B1280" s="43"/>
      <c r="C1280" s="44"/>
      <c r="D1280" s="45"/>
      <c r="E1280" s="43"/>
      <c r="F1280" s="46"/>
      <c r="G1280" s="46"/>
    </row>
    <row r="1281" spans="1:7" s="30" customFormat="1">
      <c r="A1281" s="43"/>
      <c r="B1281" s="43"/>
      <c r="C1281" s="44"/>
      <c r="D1281" s="45"/>
      <c r="E1281" s="43"/>
      <c r="F1281" s="46"/>
      <c r="G1281" s="46"/>
    </row>
    <row r="1282" spans="1:7" s="30" customFormat="1">
      <c r="A1282" s="43"/>
      <c r="B1282" s="43"/>
      <c r="C1282" s="44"/>
      <c r="D1282" s="45"/>
      <c r="E1282" s="43"/>
      <c r="F1282" s="46"/>
      <c r="G1282" s="46"/>
    </row>
    <row r="1283" spans="1:7" s="30" customFormat="1">
      <c r="A1283" s="43"/>
      <c r="B1283" s="43"/>
      <c r="C1283" s="44"/>
      <c r="D1283" s="45"/>
      <c r="E1283" s="43"/>
      <c r="F1283" s="46"/>
      <c r="G1283" s="46"/>
    </row>
    <row r="1284" spans="1:7" s="30" customFormat="1">
      <c r="A1284" s="43"/>
      <c r="B1284" s="43"/>
      <c r="C1284" s="44"/>
      <c r="D1284" s="45"/>
      <c r="E1284" s="43"/>
      <c r="F1284" s="46"/>
      <c r="G1284" s="46"/>
    </row>
    <row r="1285" spans="1:7" s="30" customFormat="1">
      <c r="A1285" s="43"/>
      <c r="B1285" s="43"/>
      <c r="C1285" s="44"/>
      <c r="D1285" s="45"/>
      <c r="E1285" s="43"/>
      <c r="F1285" s="46"/>
      <c r="G1285" s="46"/>
    </row>
    <row r="1286" spans="1:7" s="30" customFormat="1">
      <c r="A1286" s="43"/>
      <c r="B1286" s="43"/>
      <c r="C1286" s="44"/>
      <c r="D1286" s="45"/>
      <c r="E1286" s="43"/>
      <c r="F1286" s="46"/>
      <c r="G1286" s="46"/>
    </row>
    <row r="1287" spans="1:7" s="30" customFormat="1">
      <c r="A1287" s="43"/>
      <c r="B1287" s="43"/>
      <c r="C1287" s="44"/>
      <c r="D1287" s="45"/>
      <c r="E1287" s="43"/>
      <c r="F1287" s="46"/>
      <c r="G1287" s="46"/>
    </row>
    <row r="1288" spans="1:7" s="30" customFormat="1">
      <c r="A1288" s="43"/>
      <c r="B1288" s="43"/>
      <c r="C1288" s="44"/>
      <c r="D1288" s="45"/>
      <c r="E1288" s="43"/>
      <c r="F1288" s="46"/>
      <c r="G1288" s="46"/>
    </row>
    <row r="1289" spans="1:7" s="30" customFormat="1">
      <c r="A1289" s="43"/>
      <c r="B1289" s="43"/>
      <c r="C1289" s="44"/>
      <c r="D1289" s="45"/>
      <c r="E1289" s="43"/>
      <c r="F1289" s="46"/>
      <c r="G1289" s="46"/>
    </row>
    <row r="1290" spans="1:7" s="30" customFormat="1">
      <c r="A1290" s="43"/>
      <c r="B1290" s="43"/>
      <c r="C1290" s="44"/>
      <c r="D1290" s="45"/>
      <c r="E1290" s="43"/>
      <c r="F1290" s="46"/>
      <c r="G1290" s="46"/>
    </row>
    <row r="1291" spans="1:7" s="30" customFormat="1">
      <c r="A1291" s="43"/>
      <c r="B1291" s="43"/>
      <c r="C1291" s="44"/>
      <c r="D1291" s="45"/>
      <c r="E1291" s="43"/>
      <c r="F1291" s="46"/>
      <c r="G1291" s="46"/>
    </row>
    <row r="1292" spans="1:7" s="30" customFormat="1">
      <c r="A1292" s="43"/>
      <c r="B1292" s="43"/>
      <c r="C1292" s="44"/>
      <c r="D1292" s="45"/>
      <c r="E1292" s="43"/>
      <c r="F1292" s="46"/>
      <c r="G1292" s="46"/>
    </row>
    <row r="1293" spans="1:7" s="30" customFormat="1">
      <c r="A1293" s="43"/>
      <c r="B1293" s="43"/>
      <c r="C1293" s="44"/>
      <c r="D1293" s="45"/>
      <c r="E1293" s="43"/>
      <c r="F1293" s="46"/>
      <c r="G1293" s="46"/>
    </row>
    <row r="1294" spans="1:7" s="30" customFormat="1">
      <c r="A1294" s="43"/>
      <c r="B1294" s="43"/>
      <c r="C1294" s="44"/>
      <c r="D1294" s="45"/>
      <c r="E1294" s="43"/>
      <c r="F1294" s="46"/>
      <c r="G1294" s="46"/>
    </row>
    <row r="1295" spans="1:7" s="30" customFormat="1">
      <c r="A1295" s="43"/>
      <c r="B1295" s="43"/>
      <c r="C1295" s="44"/>
      <c r="D1295" s="45"/>
      <c r="E1295" s="43"/>
      <c r="F1295" s="46"/>
      <c r="G1295" s="46"/>
    </row>
    <row r="1296" spans="1:7" s="30" customFormat="1">
      <c r="A1296" s="43"/>
      <c r="B1296" s="43"/>
      <c r="C1296" s="44"/>
      <c r="D1296" s="45"/>
      <c r="E1296" s="43"/>
      <c r="F1296" s="46"/>
      <c r="G1296" s="46"/>
    </row>
    <row r="1297" spans="1:7" s="30" customFormat="1">
      <c r="A1297" s="43"/>
      <c r="B1297" s="43"/>
      <c r="C1297" s="44"/>
      <c r="D1297" s="45"/>
      <c r="E1297" s="43"/>
      <c r="F1297" s="46"/>
      <c r="G1297" s="46"/>
    </row>
    <row r="1298" spans="1:7" s="30" customFormat="1">
      <c r="A1298" s="43"/>
      <c r="B1298" s="43"/>
      <c r="C1298" s="44"/>
      <c r="D1298" s="45"/>
      <c r="E1298" s="43"/>
      <c r="F1298" s="46"/>
      <c r="G1298" s="46"/>
    </row>
    <row r="1299" spans="1:7" s="30" customFormat="1">
      <c r="A1299" s="43"/>
      <c r="B1299" s="43"/>
      <c r="C1299" s="44"/>
      <c r="D1299" s="45"/>
      <c r="E1299" s="43"/>
      <c r="F1299" s="46"/>
      <c r="G1299" s="46"/>
    </row>
    <row r="1300" spans="1:7" s="30" customFormat="1">
      <c r="A1300" s="43"/>
      <c r="B1300" s="43"/>
      <c r="C1300" s="44"/>
      <c r="D1300" s="45"/>
      <c r="E1300" s="43"/>
      <c r="F1300" s="46"/>
      <c r="G1300" s="46"/>
    </row>
    <row r="1301" spans="1:7" s="30" customFormat="1">
      <c r="A1301" s="43"/>
      <c r="B1301" s="43"/>
      <c r="C1301" s="44"/>
      <c r="D1301" s="45"/>
      <c r="E1301" s="43"/>
      <c r="F1301" s="46"/>
      <c r="G1301" s="46"/>
    </row>
    <row r="1302" spans="1:7" s="30" customFormat="1">
      <c r="A1302" s="43"/>
      <c r="B1302" s="43"/>
      <c r="C1302" s="44"/>
      <c r="D1302" s="45"/>
      <c r="E1302" s="43"/>
      <c r="F1302" s="46"/>
      <c r="G1302" s="46"/>
    </row>
    <row r="1303" spans="1:7" s="30" customFormat="1">
      <c r="A1303" s="43"/>
      <c r="B1303" s="43"/>
      <c r="C1303" s="44"/>
      <c r="D1303" s="45"/>
      <c r="E1303" s="43"/>
      <c r="F1303" s="46"/>
      <c r="G1303" s="46"/>
    </row>
    <row r="1304" spans="1:7" s="30" customFormat="1">
      <c r="A1304" s="43"/>
      <c r="B1304" s="43"/>
      <c r="C1304" s="44"/>
      <c r="D1304" s="45"/>
      <c r="E1304" s="43"/>
      <c r="F1304" s="46"/>
      <c r="G1304" s="46"/>
    </row>
    <row r="1305" spans="1:7" s="30" customFormat="1">
      <c r="A1305" s="43"/>
      <c r="B1305" s="43"/>
      <c r="C1305" s="44"/>
      <c r="D1305" s="45"/>
      <c r="E1305" s="43"/>
      <c r="F1305" s="46"/>
      <c r="G1305" s="46"/>
    </row>
    <row r="1306" spans="1:7" s="30" customFormat="1">
      <c r="A1306" s="43"/>
      <c r="B1306" s="43"/>
      <c r="C1306" s="44"/>
      <c r="D1306" s="45"/>
      <c r="E1306" s="43"/>
      <c r="F1306" s="46"/>
      <c r="G1306" s="46"/>
    </row>
    <row r="1307" spans="1:7" s="30" customFormat="1">
      <c r="A1307" s="43"/>
      <c r="B1307" s="43"/>
      <c r="C1307" s="44"/>
      <c r="D1307" s="45"/>
      <c r="E1307" s="43"/>
      <c r="F1307" s="46"/>
      <c r="G1307" s="46"/>
    </row>
    <row r="1308" spans="1:7" s="30" customFormat="1">
      <c r="A1308" s="43"/>
      <c r="B1308" s="43"/>
      <c r="C1308" s="44"/>
      <c r="D1308" s="45"/>
      <c r="E1308" s="43"/>
      <c r="F1308" s="46"/>
      <c r="G1308" s="46"/>
    </row>
    <row r="1309" spans="1:7" s="30" customFormat="1">
      <c r="A1309" s="43"/>
      <c r="B1309" s="43"/>
      <c r="C1309" s="44"/>
      <c r="D1309" s="45"/>
      <c r="E1309" s="43"/>
      <c r="F1309" s="46"/>
      <c r="G1309" s="46"/>
    </row>
    <row r="1310" spans="1:7" s="30" customFormat="1">
      <c r="A1310" s="43"/>
      <c r="B1310" s="43"/>
      <c r="C1310" s="44"/>
      <c r="D1310" s="45"/>
      <c r="E1310" s="43"/>
      <c r="F1310" s="46"/>
      <c r="G1310" s="46"/>
    </row>
    <row r="1311" spans="1:7" s="30" customFormat="1">
      <c r="A1311" s="43"/>
      <c r="B1311" s="43"/>
      <c r="C1311" s="44"/>
      <c r="D1311" s="45"/>
      <c r="E1311" s="43"/>
      <c r="F1311" s="46"/>
      <c r="G1311" s="46"/>
    </row>
    <row r="1312" spans="1:7" s="30" customFormat="1">
      <c r="A1312" s="43"/>
      <c r="B1312" s="43"/>
      <c r="C1312" s="44"/>
      <c r="D1312" s="45"/>
      <c r="E1312" s="43"/>
      <c r="F1312" s="46"/>
      <c r="G1312" s="46"/>
    </row>
    <row r="1313" spans="1:7" s="30" customFormat="1">
      <c r="A1313" s="43"/>
      <c r="B1313" s="43"/>
      <c r="C1313" s="44"/>
      <c r="D1313" s="45"/>
      <c r="E1313" s="43"/>
      <c r="F1313" s="46"/>
      <c r="G1313" s="46"/>
    </row>
    <row r="1314" spans="1:7" s="30" customFormat="1">
      <c r="A1314" s="43"/>
      <c r="B1314" s="43"/>
      <c r="C1314" s="44"/>
      <c r="D1314" s="45"/>
      <c r="E1314" s="43"/>
      <c r="F1314" s="46"/>
      <c r="G1314" s="46"/>
    </row>
    <row r="1315" spans="1:7" s="30" customFormat="1">
      <c r="A1315" s="43"/>
      <c r="B1315" s="43"/>
      <c r="C1315" s="44"/>
      <c r="D1315" s="45"/>
      <c r="E1315" s="43"/>
      <c r="F1315" s="46"/>
      <c r="G1315" s="46"/>
    </row>
    <row r="1316" spans="1:7" s="30" customFormat="1">
      <c r="A1316" s="43"/>
      <c r="B1316" s="43"/>
      <c r="C1316" s="44"/>
      <c r="D1316" s="45"/>
      <c r="E1316" s="43"/>
      <c r="F1316" s="46"/>
      <c r="G1316" s="46"/>
    </row>
    <row r="1317" spans="1:7" s="30" customFormat="1">
      <c r="A1317" s="43"/>
      <c r="B1317" s="43"/>
      <c r="C1317" s="44"/>
      <c r="D1317" s="45"/>
      <c r="E1317" s="43"/>
      <c r="F1317" s="46"/>
      <c r="G1317" s="46"/>
    </row>
    <row r="1318" spans="1:7" s="30" customFormat="1">
      <c r="A1318" s="43"/>
      <c r="B1318" s="43"/>
      <c r="C1318" s="44"/>
      <c r="D1318" s="45"/>
      <c r="E1318" s="43"/>
      <c r="F1318" s="46"/>
      <c r="G1318" s="46"/>
    </row>
    <row r="1319" spans="1:7" s="30" customFormat="1">
      <c r="A1319" s="43"/>
      <c r="B1319" s="43"/>
      <c r="C1319" s="44"/>
      <c r="D1319" s="45"/>
      <c r="E1319" s="43"/>
      <c r="F1319" s="46"/>
      <c r="G1319" s="46"/>
    </row>
    <row r="1320" spans="1:7" s="30" customFormat="1">
      <c r="A1320" s="43"/>
      <c r="B1320" s="43"/>
      <c r="C1320" s="44"/>
      <c r="D1320" s="45"/>
      <c r="E1320" s="43"/>
      <c r="F1320" s="46"/>
      <c r="G1320" s="46"/>
    </row>
    <row r="1321" spans="1:7" s="30" customFormat="1">
      <c r="A1321" s="43"/>
      <c r="B1321" s="43"/>
      <c r="C1321" s="44"/>
      <c r="D1321" s="45"/>
      <c r="E1321" s="43"/>
      <c r="F1321" s="46"/>
      <c r="G1321" s="46"/>
    </row>
    <row r="1322" spans="1:7" s="30" customFormat="1">
      <c r="A1322" s="43"/>
      <c r="B1322" s="43"/>
      <c r="C1322" s="44"/>
      <c r="D1322" s="45"/>
      <c r="E1322" s="43"/>
      <c r="F1322" s="46"/>
      <c r="G1322" s="46"/>
    </row>
    <row r="1323" spans="1:7" s="30" customFormat="1">
      <c r="A1323" s="43"/>
      <c r="B1323" s="43"/>
      <c r="C1323" s="44"/>
      <c r="D1323" s="45"/>
      <c r="E1323" s="43"/>
      <c r="F1323" s="46"/>
      <c r="G1323" s="46"/>
    </row>
    <row r="1324" spans="1:7" s="30" customFormat="1">
      <c r="A1324" s="43"/>
      <c r="B1324" s="43"/>
      <c r="C1324" s="44"/>
      <c r="D1324" s="45"/>
      <c r="E1324" s="43"/>
      <c r="F1324" s="46"/>
      <c r="G1324" s="46"/>
    </row>
    <row r="1325" spans="1:7" s="30" customFormat="1">
      <c r="A1325" s="43"/>
      <c r="B1325" s="43"/>
      <c r="C1325" s="44"/>
      <c r="D1325" s="45"/>
      <c r="E1325" s="43"/>
      <c r="F1325" s="46"/>
      <c r="G1325" s="46"/>
    </row>
    <row r="1326" spans="1:7" s="30" customFormat="1">
      <c r="A1326" s="43"/>
      <c r="B1326" s="43"/>
      <c r="C1326" s="44"/>
      <c r="D1326" s="45"/>
      <c r="E1326" s="43"/>
      <c r="F1326" s="46"/>
      <c r="G1326" s="46"/>
    </row>
    <row r="1327" spans="1:7" s="30" customFormat="1">
      <c r="A1327" s="43"/>
      <c r="B1327" s="43"/>
      <c r="C1327" s="44"/>
      <c r="D1327" s="45"/>
      <c r="E1327" s="43"/>
      <c r="F1327" s="46"/>
      <c r="G1327" s="46"/>
    </row>
    <row r="1328" spans="1:7" s="30" customFormat="1">
      <c r="A1328" s="43"/>
      <c r="B1328" s="43"/>
      <c r="C1328" s="44"/>
      <c r="D1328" s="45"/>
      <c r="E1328" s="43"/>
      <c r="F1328" s="46"/>
      <c r="G1328" s="46"/>
    </row>
    <row r="1329" spans="1:7" s="30" customFormat="1">
      <c r="A1329" s="43"/>
      <c r="B1329" s="43"/>
      <c r="C1329" s="44"/>
      <c r="D1329" s="45"/>
      <c r="E1329" s="43"/>
      <c r="F1329" s="46"/>
      <c r="G1329" s="46"/>
    </row>
    <row r="1330" spans="1:7" s="30" customFormat="1">
      <c r="A1330" s="43"/>
      <c r="B1330" s="43"/>
      <c r="C1330" s="44"/>
      <c r="D1330" s="45"/>
      <c r="E1330" s="43"/>
      <c r="F1330" s="46"/>
      <c r="G1330" s="46"/>
    </row>
    <row r="1331" spans="1:7" s="30" customFormat="1">
      <c r="A1331" s="43"/>
      <c r="B1331" s="43"/>
      <c r="C1331" s="44"/>
      <c r="D1331" s="45"/>
      <c r="E1331" s="43"/>
      <c r="F1331" s="46"/>
      <c r="G1331" s="46"/>
    </row>
    <row r="1332" spans="1:7" s="30" customFormat="1">
      <c r="A1332" s="43"/>
      <c r="B1332" s="43"/>
      <c r="C1332" s="44"/>
      <c r="D1332" s="45"/>
      <c r="E1332" s="43"/>
      <c r="F1332" s="46"/>
      <c r="G1332" s="46"/>
    </row>
    <row r="1333" spans="1:7" s="30" customFormat="1">
      <c r="A1333" s="43"/>
      <c r="B1333" s="43"/>
      <c r="C1333" s="44"/>
      <c r="D1333" s="45"/>
      <c r="E1333" s="43"/>
      <c r="F1333" s="46"/>
      <c r="G1333" s="46"/>
    </row>
    <row r="1334" spans="1:7" s="30" customFormat="1">
      <c r="A1334" s="43"/>
      <c r="B1334" s="43"/>
      <c r="C1334" s="44"/>
      <c r="D1334" s="45"/>
      <c r="E1334" s="43"/>
      <c r="F1334" s="46"/>
      <c r="G1334" s="46"/>
    </row>
    <row r="1335" spans="1:7" s="30" customFormat="1">
      <c r="A1335" s="43"/>
      <c r="B1335" s="43"/>
      <c r="C1335" s="44"/>
      <c r="D1335" s="45"/>
      <c r="E1335" s="43"/>
      <c r="F1335" s="46"/>
      <c r="G1335" s="46"/>
    </row>
    <row r="1336" spans="1:7" s="30" customFormat="1">
      <c r="A1336" s="43"/>
      <c r="B1336" s="43"/>
      <c r="C1336" s="44"/>
      <c r="D1336" s="45"/>
      <c r="E1336" s="43"/>
      <c r="F1336" s="46"/>
      <c r="G1336" s="46"/>
    </row>
    <row r="1337" spans="1:7" s="30" customFormat="1">
      <c r="A1337" s="43"/>
      <c r="B1337" s="43"/>
      <c r="C1337" s="44"/>
      <c r="D1337" s="45"/>
      <c r="E1337" s="43"/>
      <c r="F1337" s="46"/>
      <c r="G1337" s="46"/>
    </row>
    <row r="1338" spans="1:7" s="30" customFormat="1">
      <c r="A1338" s="43"/>
      <c r="B1338" s="43"/>
      <c r="C1338" s="44"/>
      <c r="D1338" s="45"/>
      <c r="E1338" s="43"/>
      <c r="F1338" s="46"/>
      <c r="G1338" s="46"/>
    </row>
    <row r="1339" spans="1:7" s="30" customFormat="1">
      <c r="A1339" s="43"/>
      <c r="B1339" s="43"/>
      <c r="C1339" s="44"/>
      <c r="D1339" s="45"/>
      <c r="E1339" s="43"/>
      <c r="F1339" s="46"/>
      <c r="G1339" s="46"/>
    </row>
    <row r="1340" spans="1:7" s="30" customFormat="1">
      <c r="A1340" s="43"/>
      <c r="B1340" s="43"/>
      <c r="C1340" s="44"/>
      <c r="D1340" s="45"/>
      <c r="E1340" s="43"/>
      <c r="F1340" s="46"/>
      <c r="G1340" s="46"/>
    </row>
    <row r="1341" spans="1:7" s="30" customFormat="1">
      <c r="A1341" s="43"/>
      <c r="B1341" s="43"/>
      <c r="C1341" s="44"/>
      <c r="D1341" s="45"/>
      <c r="E1341" s="43"/>
      <c r="F1341" s="46"/>
      <c r="G1341" s="46"/>
    </row>
    <row r="1342" spans="1:7" s="30" customFormat="1">
      <c r="A1342" s="43"/>
      <c r="B1342" s="43"/>
      <c r="C1342" s="44"/>
      <c r="D1342" s="45"/>
      <c r="E1342" s="43"/>
      <c r="F1342" s="46"/>
      <c r="G1342" s="46"/>
    </row>
    <row r="1343" spans="1:7" s="30" customFormat="1">
      <c r="A1343" s="43"/>
      <c r="B1343" s="43"/>
      <c r="C1343" s="44"/>
      <c r="D1343" s="45"/>
      <c r="E1343" s="43"/>
      <c r="F1343" s="46"/>
      <c r="G1343" s="46"/>
    </row>
    <row r="1344" spans="1:7" s="30" customFormat="1">
      <c r="A1344" s="43"/>
      <c r="B1344" s="43"/>
      <c r="C1344" s="44"/>
      <c r="D1344" s="45"/>
      <c r="E1344" s="43"/>
      <c r="F1344" s="46"/>
      <c r="G1344" s="46"/>
    </row>
    <row r="1345" spans="1:7" s="30" customFormat="1">
      <c r="A1345" s="43"/>
      <c r="B1345" s="43"/>
      <c r="C1345" s="44"/>
      <c r="D1345" s="45"/>
      <c r="E1345" s="43"/>
      <c r="F1345" s="46"/>
      <c r="G1345" s="46"/>
    </row>
    <row r="1346" spans="1:7" s="30" customFormat="1">
      <c r="A1346" s="43"/>
      <c r="B1346" s="43"/>
      <c r="C1346" s="44"/>
      <c r="D1346" s="45"/>
      <c r="E1346" s="43"/>
      <c r="F1346" s="46"/>
      <c r="G1346" s="46"/>
    </row>
    <row r="1347" spans="1:7" s="30" customFormat="1">
      <c r="A1347" s="43"/>
      <c r="B1347" s="43"/>
      <c r="C1347" s="44"/>
      <c r="D1347" s="45"/>
      <c r="E1347" s="43"/>
      <c r="F1347" s="46"/>
      <c r="G1347" s="46"/>
    </row>
    <row r="1348" spans="1:7" s="30" customFormat="1">
      <c r="A1348" s="43"/>
      <c r="B1348" s="43"/>
      <c r="C1348" s="44"/>
      <c r="D1348" s="45"/>
      <c r="E1348" s="43"/>
      <c r="F1348" s="46"/>
      <c r="G1348" s="46"/>
    </row>
    <row r="1349" spans="1:7" s="30" customFormat="1">
      <c r="A1349" s="43"/>
      <c r="B1349" s="43"/>
      <c r="C1349" s="44"/>
      <c r="D1349" s="45"/>
      <c r="E1349" s="43"/>
      <c r="F1349" s="46"/>
      <c r="G1349" s="46"/>
    </row>
    <row r="1350" spans="1:7" s="30" customFormat="1">
      <c r="A1350" s="43"/>
      <c r="B1350" s="43"/>
      <c r="C1350" s="44"/>
      <c r="D1350" s="45"/>
      <c r="E1350" s="43"/>
      <c r="F1350" s="46"/>
      <c r="G1350" s="46"/>
    </row>
    <row r="1351" spans="1:7" s="30" customFormat="1">
      <c r="A1351" s="43"/>
      <c r="B1351" s="43"/>
      <c r="C1351" s="44"/>
      <c r="D1351" s="45"/>
      <c r="E1351" s="43"/>
      <c r="F1351" s="46"/>
      <c r="G1351" s="46"/>
    </row>
    <row r="1352" spans="1:7" s="30" customFormat="1">
      <c r="A1352" s="43"/>
      <c r="B1352" s="43"/>
      <c r="C1352" s="44"/>
      <c r="D1352" s="45"/>
      <c r="E1352" s="43"/>
      <c r="F1352" s="46"/>
      <c r="G1352" s="46"/>
    </row>
    <row r="1353" spans="1:7" s="30" customFormat="1">
      <c r="A1353" s="43"/>
      <c r="B1353" s="43"/>
      <c r="C1353" s="44"/>
      <c r="D1353" s="45"/>
      <c r="E1353" s="43"/>
      <c r="F1353" s="46"/>
      <c r="G1353" s="46"/>
    </row>
    <row r="1354" spans="1:7" s="30" customFormat="1">
      <c r="A1354" s="43"/>
      <c r="B1354" s="43"/>
      <c r="C1354" s="44"/>
      <c r="D1354" s="45"/>
      <c r="E1354" s="43"/>
      <c r="F1354" s="46"/>
      <c r="G1354" s="46"/>
    </row>
    <row r="1355" spans="1:7" s="30" customFormat="1">
      <c r="A1355" s="43"/>
      <c r="B1355" s="43"/>
      <c r="C1355" s="44"/>
      <c r="D1355" s="45"/>
      <c r="E1355" s="43"/>
      <c r="F1355" s="46"/>
      <c r="G1355" s="46"/>
    </row>
    <row r="1356" spans="1:7" s="30" customFormat="1">
      <c r="A1356" s="43"/>
      <c r="B1356" s="43"/>
      <c r="C1356" s="44"/>
      <c r="D1356" s="45"/>
      <c r="E1356" s="43"/>
      <c r="F1356" s="46"/>
      <c r="G1356" s="46"/>
    </row>
    <row r="1357" spans="1:7" s="30" customFormat="1">
      <c r="A1357" s="43"/>
      <c r="B1357" s="43"/>
      <c r="C1357" s="44"/>
      <c r="D1357" s="45"/>
      <c r="E1357" s="43"/>
      <c r="F1357" s="46"/>
      <c r="G1357" s="46"/>
    </row>
    <row r="1358" spans="1:7" s="30" customFormat="1">
      <c r="A1358" s="43"/>
      <c r="B1358" s="43"/>
      <c r="C1358" s="44"/>
      <c r="D1358" s="45"/>
      <c r="E1358" s="43"/>
      <c r="F1358" s="46"/>
      <c r="G1358" s="46"/>
    </row>
    <row r="1359" spans="1:7" s="30" customFormat="1">
      <c r="A1359" s="43"/>
      <c r="B1359" s="43"/>
      <c r="C1359" s="44"/>
      <c r="D1359" s="45"/>
      <c r="E1359" s="43"/>
      <c r="F1359" s="46"/>
      <c r="G1359" s="46"/>
    </row>
    <row r="1360" spans="1:7" s="30" customFormat="1">
      <c r="A1360" s="43"/>
      <c r="B1360" s="43"/>
      <c r="C1360" s="44"/>
      <c r="D1360" s="45"/>
      <c r="E1360" s="43"/>
      <c r="F1360" s="46"/>
      <c r="G1360" s="46"/>
    </row>
    <row r="1361" spans="1:7" s="30" customFormat="1">
      <c r="A1361" s="43"/>
      <c r="B1361" s="43"/>
      <c r="C1361" s="44"/>
      <c r="D1361" s="45"/>
      <c r="E1361" s="43"/>
      <c r="F1361" s="46"/>
      <c r="G1361" s="46"/>
    </row>
    <row r="1362" spans="1:7" s="30" customFormat="1">
      <c r="A1362" s="43"/>
      <c r="B1362" s="43"/>
      <c r="C1362" s="44"/>
      <c r="D1362" s="45"/>
      <c r="E1362" s="43"/>
      <c r="F1362" s="46"/>
      <c r="G1362" s="46"/>
    </row>
    <row r="1363" spans="1:7" s="30" customFormat="1">
      <c r="A1363" s="43"/>
      <c r="B1363" s="43"/>
      <c r="C1363" s="44"/>
      <c r="D1363" s="45"/>
      <c r="E1363" s="43"/>
      <c r="F1363" s="46"/>
      <c r="G1363" s="46"/>
    </row>
    <row r="1364" spans="1:7" s="30" customFormat="1">
      <c r="A1364" s="43"/>
      <c r="B1364" s="43"/>
      <c r="C1364" s="44"/>
      <c r="D1364" s="45"/>
      <c r="E1364" s="43"/>
      <c r="F1364" s="46"/>
      <c r="G1364" s="46"/>
    </row>
    <row r="1365" spans="1:7" s="30" customFormat="1">
      <c r="A1365" s="43"/>
      <c r="B1365" s="43"/>
      <c r="C1365" s="44"/>
      <c r="D1365" s="45"/>
      <c r="E1365" s="43"/>
      <c r="F1365" s="46"/>
      <c r="G1365" s="46"/>
    </row>
    <row r="1366" spans="1:7" s="30" customFormat="1">
      <c r="A1366" s="43"/>
      <c r="B1366" s="43"/>
      <c r="C1366" s="44"/>
      <c r="D1366" s="45"/>
      <c r="E1366" s="43"/>
      <c r="F1366" s="46"/>
      <c r="G1366" s="46"/>
    </row>
    <row r="1367" spans="1:7" s="30" customFormat="1">
      <c r="A1367" s="43"/>
      <c r="B1367" s="43"/>
      <c r="C1367" s="44"/>
      <c r="D1367" s="45"/>
      <c r="E1367" s="43"/>
      <c r="F1367" s="46"/>
      <c r="G1367" s="46"/>
    </row>
    <row r="1368" spans="1:7" s="30" customFormat="1">
      <c r="A1368" s="43"/>
      <c r="B1368" s="43"/>
      <c r="C1368" s="44"/>
      <c r="D1368" s="45"/>
      <c r="E1368" s="43"/>
      <c r="F1368" s="46"/>
      <c r="G1368" s="46"/>
    </row>
    <row r="1369" spans="1:7" s="30" customFormat="1">
      <c r="A1369" s="43"/>
      <c r="B1369" s="43"/>
      <c r="C1369" s="44"/>
      <c r="D1369" s="45"/>
      <c r="E1369" s="43"/>
      <c r="F1369" s="46"/>
      <c r="G1369" s="46"/>
    </row>
    <row r="1370" spans="1:7" s="30" customFormat="1">
      <c r="A1370" s="43"/>
      <c r="B1370" s="43"/>
      <c r="C1370" s="44"/>
      <c r="D1370" s="45"/>
      <c r="E1370" s="43"/>
      <c r="F1370" s="46"/>
      <c r="G1370" s="46"/>
    </row>
    <row r="1371" spans="1:7" s="30" customFormat="1">
      <c r="A1371" s="43"/>
      <c r="B1371" s="43"/>
      <c r="C1371" s="44"/>
      <c r="D1371" s="45"/>
      <c r="E1371" s="43"/>
      <c r="F1371" s="46"/>
      <c r="G1371" s="46"/>
    </row>
    <row r="1372" spans="1:7" s="30" customFormat="1">
      <c r="A1372" s="43"/>
      <c r="B1372" s="43"/>
      <c r="C1372" s="44"/>
      <c r="D1372" s="45"/>
      <c r="E1372" s="43"/>
      <c r="F1372" s="46"/>
      <c r="G1372" s="46"/>
    </row>
    <row r="1373" spans="1:7" s="30" customFormat="1">
      <c r="A1373" s="43"/>
      <c r="B1373" s="43"/>
      <c r="C1373" s="44"/>
      <c r="D1373" s="45"/>
      <c r="E1373" s="43"/>
      <c r="F1373" s="46"/>
      <c r="G1373" s="46"/>
    </row>
    <row r="1374" spans="1:7" s="30" customFormat="1">
      <c r="A1374" s="43"/>
      <c r="B1374" s="43"/>
      <c r="C1374" s="44"/>
      <c r="D1374" s="45"/>
      <c r="E1374" s="43"/>
      <c r="F1374" s="46"/>
      <c r="G1374" s="46"/>
    </row>
    <row r="1375" spans="1:7" s="30" customFormat="1">
      <c r="A1375" s="43"/>
      <c r="B1375" s="43"/>
      <c r="C1375" s="44"/>
      <c r="D1375" s="45"/>
      <c r="E1375" s="43"/>
      <c r="F1375" s="46"/>
      <c r="G1375" s="46"/>
    </row>
    <row r="1376" spans="1:7" s="30" customFormat="1">
      <c r="A1376" s="43"/>
      <c r="B1376" s="43"/>
      <c r="C1376" s="44"/>
      <c r="D1376" s="45"/>
      <c r="E1376" s="43"/>
      <c r="F1376" s="46"/>
      <c r="G1376" s="46"/>
    </row>
    <row r="1377" spans="1:7" s="30" customFormat="1">
      <c r="A1377" s="43"/>
      <c r="B1377" s="43"/>
      <c r="C1377" s="44"/>
      <c r="D1377" s="45"/>
      <c r="E1377" s="43"/>
      <c r="F1377" s="46"/>
      <c r="G1377" s="46"/>
    </row>
    <row r="1378" spans="1:7" s="30" customFormat="1">
      <c r="A1378" s="43"/>
      <c r="B1378" s="43"/>
      <c r="C1378" s="44"/>
      <c r="D1378" s="45"/>
      <c r="E1378" s="43"/>
      <c r="F1378" s="46"/>
      <c r="G1378" s="46"/>
    </row>
    <row r="1379" spans="1:7" s="30" customFormat="1">
      <c r="A1379" s="43"/>
      <c r="B1379" s="43"/>
      <c r="C1379" s="44"/>
      <c r="D1379" s="45"/>
      <c r="E1379" s="43"/>
      <c r="F1379" s="46"/>
      <c r="G1379" s="46"/>
    </row>
    <row r="1380" spans="1:7" s="30" customFormat="1">
      <c r="A1380" s="43"/>
      <c r="B1380" s="43"/>
      <c r="C1380" s="44"/>
      <c r="D1380" s="45"/>
      <c r="E1380" s="43"/>
      <c r="F1380" s="46"/>
      <c r="G1380" s="46"/>
    </row>
    <row r="1381" spans="1:7" s="30" customFormat="1">
      <c r="A1381" s="43"/>
      <c r="B1381" s="43"/>
      <c r="C1381" s="44"/>
      <c r="D1381" s="45"/>
      <c r="E1381" s="43"/>
      <c r="F1381" s="46"/>
      <c r="G1381" s="46"/>
    </row>
    <row r="1382" spans="1:7" s="30" customFormat="1">
      <c r="A1382" s="43"/>
      <c r="B1382" s="43"/>
      <c r="C1382" s="44"/>
      <c r="D1382" s="45"/>
      <c r="E1382" s="43"/>
      <c r="F1382" s="46"/>
      <c r="G1382" s="46"/>
    </row>
    <row r="1383" spans="1:7" s="30" customFormat="1">
      <c r="A1383" s="43"/>
      <c r="B1383" s="43"/>
      <c r="C1383" s="44"/>
      <c r="D1383" s="45"/>
      <c r="E1383" s="43"/>
      <c r="F1383" s="46"/>
      <c r="G1383" s="46"/>
    </row>
    <row r="1384" spans="1:7" s="30" customFormat="1">
      <c r="A1384" s="43"/>
      <c r="B1384" s="43"/>
      <c r="C1384" s="44"/>
      <c r="D1384" s="45"/>
      <c r="E1384" s="43"/>
      <c r="F1384" s="46"/>
      <c r="G1384" s="46"/>
    </row>
    <row r="1385" spans="1:7" s="30" customFormat="1">
      <c r="A1385" s="43"/>
      <c r="B1385" s="43"/>
      <c r="C1385" s="44"/>
      <c r="D1385" s="45"/>
      <c r="E1385" s="43"/>
      <c r="F1385" s="46"/>
      <c r="G1385" s="46"/>
    </row>
    <row r="1386" spans="1:7" s="30" customFormat="1">
      <c r="A1386" s="43"/>
      <c r="B1386" s="43"/>
      <c r="C1386" s="44"/>
      <c r="D1386" s="45"/>
      <c r="E1386" s="43"/>
      <c r="F1386" s="46"/>
      <c r="G1386" s="46"/>
    </row>
    <row r="1387" spans="1:7" s="30" customFormat="1">
      <c r="A1387" s="43"/>
      <c r="B1387" s="43"/>
      <c r="C1387" s="44"/>
      <c r="D1387" s="45"/>
      <c r="E1387" s="43"/>
      <c r="F1387" s="46"/>
      <c r="G1387" s="46"/>
    </row>
    <row r="1388" spans="1:7" s="30" customFormat="1">
      <c r="A1388" s="43"/>
      <c r="B1388" s="43"/>
      <c r="C1388" s="44"/>
      <c r="D1388" s="45"/>
      <c r="E1388" s="43"/>
      <c r="F1388" s="46"/>
      <c r="G1388" s="46"/>
    </row>
    <row r="1389" spans="1:7" s="30" customFormat="1">
      <c r="A1389" s="43"/>
      <c r="B1389" s="43"/>
      <c r="C1389" s="44"/>
      <c r="D1389" s="45"/>
      <c r="E1389" s="43"/>
      <c r="F1389" s="46"/>
      <c r="G1389" s="46"/>
    </row>
    <row r="1390" spans="1:7" s="30" customFormat="1">
      <c r="A1390" s="43"/>
      <c r="B1390" s="43"/>
      <c r="C1390" s="44"/>
      <c r="D1390" s="45"/>
      <c r="E1390" s="43"/>
      <c r="F1390" s="46"/>
      <c r="G1390" s="46"/>
    </row>
    <row r="1391" spans="1:7" s="30" customFormat="1">
      <c r="A1391" s="43"/>
      <c r="B1391" s="43"/>
      <c r="C1391" s="44"/>
      <c r="D1391" s="45"/>
      <c r="E1391" s="43"/>
      <c r="F1391" s="46"/>
      <c r="G1391" s="46"/>
    </row>
    <row r="1392" spans="1:7" s="30" customFormat="1">
      <c r="A1392" s="43"/>
      <c r="B1392" s="43"/>
      <c r="C1392" s="44"/>
      <c r="D1392" s="45"/>
      <c r="E1392" s="43"/>
      <c r="F1392" s="46"/>
      <c r="G1392" s="46"/>
    </row>
    <row r="1393" spans="1:7" s="30" customFormat="1">
      <c r="A1393" s="47"/>
      <c r="B1393" s="48"/>
      <c r="C1393" s="44"/>
      <c r="D1393" s="45"/>
      <c r="E1393" s="43"/>
      <c r="F1393" s="46"/>
      <c r="G1393" s="46"/>
    </row>
    <row r="1394" spans="1:7" s="30" customFormat="1">
      <c r="A1394" s="47"/>
      <c r="B1394" s="48"/>
      <c r="C1394" s="44"/>
      <c r="D1394" s="45"/>
      <c r="E1394" s="43"/>
      <c r="F1394" s="46"/>
      <c r="G1394" s="46"/>
    </row>
    <row r="1395" spans="1:7" s="30" customFormat="1">
      <c r="A1395" s="47"/>
      <c r="B1395" s="48"/>
      <c r="C1395" s="44"/>
      <c r="D1395" s="45"/>
      <c r="E1395" s="43"/>
      <c r="F1395" s="46"/>
      <c r="G1395" s="46"/>
    </row>
    <row r="1396" spans="1:7" s="30" customFormat="1">
      <c r="A1396" s="47"/>
      <c r="B1396" s="48"/>
      <c r="C1396" s="44"/>
      <c r="D1396" s="45"/>
      <c r="E1396" s="43"/>
      <c r="F1396" s="46"/>
      <c r="G1396" s="46"/>
    </row>
    <row r="1397" spans="1:7" s="30" customFormat="1">
      <c r="A1397" s="47"/>
      <c r="B1397" s="48"/>
      <c r="C1397" s="44"/>
      <c r="D1397" s="45"/>
      <c r="E1397" s="43"/>
      <c r="F1397" s="46"/>
      <c r="G1397" s="46"/>
    </row>
    <row r="1398" spans="1:7" s="30" customFormat="1">
      <c r="A1398" s="47"/>
      <c r="B1398" s="48"/>
      <c r="C1398" s="44"/>
      <c r="D1398" s="45"/>
      <c r="E1398" s="43"/>
      <c r="F1398" s="46"/>
      <c r="G1398" s="46"/>
    </row>
    <row r="1399" spans="1:7" s="30" customFormat="1">
      <c r="A1399" s="47"/>
      <c r="B1399" s="48"/>
      <c r="C1399" s="44"/>
      <c r="D1399" s="45"/>
      <c r="E1399" s="43"/>
      <c r="F1399" s="46"/>
      <c r="G1399" s="46"/>
    </row>
    <row r="1400" spans="1:7" s="30" customFormat="1">
      <c r="A1400" s="47"/>
      <c r="B1400" s="48"/>
      <c r="C1400" s="44"/>
      <c r="D1400" s="45"/>
      <c r="E1400" s="43"/>
      <c r="F1400" s="46"/>
      <c r="G1400" s="46"/>
    </row>
    <row r="1401" spans="1:7" s="30" customFormat="1">
      <c r="A1401" s="47"/>
      <c r="B1401" s="48"/>
      <c r="C1401" s="44"/>
      <c r="D1401" s="45"/>
      <c r="E1401" s="43"/>
      <c r="F1401" s="46"/>
      <c r="G1401" s="46"/>
    </row>
    <row r="1402" spans="1:7" s="30" customFormat="1">
      <c r="A1402" s="47"/>
      <c r="B1402" s="48"/>
      <c r="C1402" s="44"/>
      <c r="D1402" s="45"/>
      <c r="E1402" s="43"/>
      <c r="F1402" s="46"/>
      <c r="G1402" s="46"/>
    </row>
    <row r="1403" spans="1:7" s="30" customFormat="1">
      <c r="A1403" s="47"/>
      <c r="B1403" s="48"/>
      <c r="C1403" s="44"/>
      <c r="D1403" s="45"/>
      <c r="E1403" s="43"/>
      <c r="F1403" s="46"/>
      <c r="G1403" s="46"/>
    </row>
    <row r="1404" spans="1:7" s="30" customFormat="1">
      <c r="A1404" s="47"/>
      <c r="B1404" s="48"/>
      <c r="C1404" s="44"/>
      <c r="D1404" s="45"/>
      <c r="E1404" s="43"/>
      <c r="F1404" s="46"/>
      <c r="G1404" s="46"/>
    </row>
    <row r="1405" spans="1:7" s="30" customFormat="1">
      <c r="A1405" s="47"/>
      <c r="B1405" s="48"/>
      <c r="C1405" s="44"/>
      <c r="D1405" s="45"/>
      <c r="E1405" s="43"/>
      <c r="F1405" s="46"/>
      <c r="G1405" s="46"/>
    </row>
    <row r="1406" spans="1:7" s="30" customFormat="1">
      <c r="A1406" s="47"/>
      <c r="B1406" s="48"/>
      <c r="C1406" s="44"/>
      <c r="D1406" s="45"/>
      <c r="E1406" s="43"/>
      <c r="F1406" s="46"/>
      <c r="G1406" s="46"/>
    </row>
    <row r="1407" spans="1:7" s="30" customFormat="1">
      <c r="A1407" s="47"/>
      <c r="B1407" s="48"/>
      <c r="C1407" s="44"/>
      <c r="D1407" s="45"/>
      <c r="E1407" s="43"/>
      <c r="F1407" s="46"/>
      <c r="G1407" s="46"/>
    </row>
    <row r="1408" spans="1:7" s="30" customFormat="1">
      <c r="A1408" s="47"/>
      <c r="B1408" s="48"/>
      <c r="C1408" s="44"/>
      <c r="D1408" s="45"/>
      <c r="E1408" s="43"/>
      <c r="F1408" s="46"/>
      <c r="G1408" s="46"/>
    </row>
    <row r="1409" spans="1:7" s="30" customFormat="1">
      <c r="A1409" s="47"/>
      <c r="B1409" s="48"/>
      <c r="C1409" s="44"/>
      <c r="D1409" s="45"/>
      <c r="E1409" s="43"/>
      <c r="F1409" s="46"/>
      <c r="G1409" s="46"/>
    </row>
    <row r="1410" spans="1:7" s="30" customFormat="1">
      <c r="A1410" s="47"/>
      <c r="B1410" s="48"/>
      <c r="C1410" s="44"/>
      <c r="D1410" s="45"/>
      <c r="E1410" s="43"/>
      <c r="F1410" s="46"/>
      <c r="G1410" s="46"/>
    </row>
    <row r="1411" spans="1:7" s="30" customFormat="1">
      <c r="A1411" s="47"/>
      <c r="B1411" s="48"/>
      <c r="C1411" s="44"/>
      <c r="D1411" s="45"/>
      <c r="E1411" s="43"/>
      <c r="F1411" s="46"/>
      <c r="G1411" s="46"/>
    </row>
    <row r="1412" spans="1:7" s="30" customFormat="1">
      <c r="A1412" s="47"/>
      <c r="B1412" s="48"/>
      <c r="C1412" s="44"/>
      <c r="D1412" s="45"/>
      <c r="E1412" s="43"/>
      <c r="F1412" s="46"/>
      <c r="G1412" s="46"/>
    </row>
    <row r="1413" spans="1:7" s="30" customFormat="1">
      <c r="A1413" s="47"/>
      <c r="B1413" s="48"/>
      <c r="C1413" s="44"/>
      <c r="D1413" s="45"/>
      <c r="E1413" s="43"/>
      <c r="F1413" s="46"/>
      <c r="G1413" s="46"/>
    </row>
    <row r="1414" spans="1:7" s="30" customFormat="1">
      <c r="A1414" s="47"/>
      <c r="B1414" s="48"/>
      <c r="C1414" s="44"/>
      <c r="D1414" s="45"/>
      <c r="E1414" s="43"/>
      <c r="F1414" s="46"/>
      <c r="G1414" s="46"/>
    </row>
    <row r="1415" spans="1:7" s="30" customFormat="1">
      <c r="A1415" s="47"/>
      <c r="B1415" s="48"/>
      <c r="C1415" s="44"/>
      <c r="D1415" s="45"/>
      <c r="E1415" s="43"/>
      <c r="F1415" s="46"/>
      <c r="G1415" s="46"/>
    </row>
    <row r="1416" spans="1:7" s="30" customFormat="1">
      <c r="A1416" s="47"/>
      <c r="B1416" s="48"/>
      <c r="C1416" s="44"/>
      <c r="D1416" s="45"/>
      <c r="E1416" s="43"/>
      <c r="F1416" s="46"/>
      <c r="G1416" s="46"/>
    </row>
    <row r="1417" spans="1:7" s="30" customFormat="1">
      <c r="A1417" s="47"/>
      <c r="B1417" s="48"/>
      <c r="C1417" s="44"/>
      <c r="D1417" s="45"/>
      <c r="E1417" s="43"/>
      <c r="F1417" s="46"/>
      <c r="G1417" s="46"/>
    </row>
    <row r="1418" spans="1:7" s="30" customFormat="1">
      <c r="A1418" s="47"/>
      <c r="B1418" s="48"/>
      <c r="C1418" s="44"/>
      <c r="D1418" s="45"/>
      <c r="E1418" s="43"/>
      <c r="F1418" s="46"/>
      <c r="G1418" s="46"/>
    </row>
    <row r="1419" spans="1:7" s="30" customFormat="1">
      <c r="A1419" s="47"/>
      <c r="B1419" s="48"/>
      <c r="C1419" s="44"/>
      <c r="D1419" s="45"/>
      <c r="E1419" s="43"/>
      <c r="F1419" s="46"/>
      <c r="G1419" s="46"/>
    </row>
    <row r="1420" spans="1:7" s="30" customFormat="1">
      <c r="A1420" s="47"/>
      <c r="B1420" s="48"/>
      <c r="C1420" s="44"/>
      <c r="D1420" s="45"/>
      <c r="E1420" s="43"/>
      <c r="F1420" s="46"/>
      <c r="G1420" s="46"/>
    </row>
    <row r="1421" spans="1:7" s="30" customFormat="1">
      <c r="A1421" s="47"/>
      <c r="B1421" s="48"/>
      <c r="C1421" s="44"/>
      <c r="D1421" s="45"/>
      <c r="E1421" s="43"/>
      <c r="F1421" s="46"/>
      <c r="G1421" s="46"/>
    </row>
    <row r="1422" spans="1:7" s="30" customFormat="1">
      <c r="A1422" s="47"/>
      <c r="B1422" s="48"/>
      <c r="C1422" s="44"/>
      <c r="D1422" s="45"/>
      <c r="E1422" s="43"/>
      <c r="F1422" s="46"/>
      <c r="G1422" s="46"/>
    </row>
    <row r="1423" spans="1:7" s="30" customFormat="1">
      <c r="A1423" s="47"/>
      <c r="B1423" s="48"/>
      <c r="C1423" s="44"/>
      <c r="D1423" s="45"/>
      <c r="E1423" s="43"/>
      <c r="F1423" s="46"/>
      <c r="G1423" s="46"/>
    </row>
    <row r="1424" spans="1:7" s="30" customFormat="1">
      <c r="A1424" s="47"/>
      <c r="B1424" s="48"/>
      <c r="C1424" s="44"/>
      <c r="D1424" s="45"/>
      <c r="E1424" s="43"/>
      <c r="F1424" s="46"/>
      <c r="G1424" s="46"/>
    </row>
    <row r="1425" spans="1:7" s="30" customFormat="1">
      <c r="A1425" s="47"/>
      <c r="B1425" s="48"/>
      <c r="C1425" s="44"/>
      <c r="D1425" s="45"/>
      <c r="E1425" s="43"/>
      <c r="F1425" s="46"/>
      <c r="G1425" s="46"/>
    </row>
    <row r="1426" spans="1:7" s="30" customFormat="1">
      <c r="A1426" s="47"/>
      <c r="B1426" s="48"/>
      <c r="C1426" s="44"/>
      <c r="D1426" s="45"/>
      <c r="E1426" s="43"/>
      <c r="F1426" s="46"/>
      <c r="G1426" s="46"/>
    </row>
    <row r="1427" spans="1:7" s="30" customFormat="1">
      <c r="A1427" s="47"/>
      <c r="B1427" s="48"/>
      <c r="C1427" s="44"/>
      <c r="D1427" s="45"/>
      <c r="E1427" s="43"/>
      <c r="F1427" s="46"/>
      <c r="G1427" s="46"/>
    </row>
    <row r="1428" spans="1:7" s="30" customFormat="1">
      <c r="A1428" s="47"/>
      <c r="B1428" s="48"/>
      <c r="C1428" s="44"/>
      <c r="D1428" s="45"/>
      <c r="E1428" s="43"/>
      <c r="F1428" s="46"/>
      <c r="G1428" s="46"/>
    </row>
    <row r="1429" spans="1:7" s="30" customFormat="1">
      <c r="A1429" s="47"/>
      <c r="B1429" s="48"/>
      <c r="C1429" s="44"/>
      <c r="D1429" s="45"/>
      <c r="E1429" s="43"/>
      <c r="F1429" s="46"/>
      <c r="G1429" s="46"/>
    </row>
    <row r="1430" spans="1:7" s="30" customFormat="1">
      <c r="A1430" s="47"/>
      <c r="B1430" s="48"/>
      <c r="C1430" s="44"/>
      <c r="D1430" s="45"/>
      <c r="E1430" s="43"/>
      <c r="F1430" s="46"/>
      <c r="G1430" s="46"/>
    </row>
    <row r="1431" spans="1:7" s="30" customFormat="1">
      <c r="A1431" s="47"/>
      <c r="B1431" s="48"/>
      <c r="C1431" s="44"/>
      <c r="D1431" s="45"/>
      <c r="E1431" s="43"/>
      <c r="F1431" s="46"/>
      <c r="G1431" s="46"/>
    </row>
    <row r="1432" spans="1:7" s="30" customFormat="1">
      <c r="A1432" s="47"/>
      <c r="B1432" s="48"/>
      <c r="C1432" s="44"/>
      <c r="D1432" s="45"/>
      <c r="E1432" s="43"/>
      <c r="F1432" s="46"/>
      <c r="G1432" s="46"/>
    </row>
    <row r="1433" spans="1:7" s="30" customFormat="1">
      <c r="A1433" s="47"/>
      <c r="B1433" s="48"/>
      <c r="C1433" s="44"/>
      <c r="D1433" s="45"/>
      <c r="E1433" s="43"/>
      <c r="F1433" s="46"/>
      <c r="G1433" s="46"/>
    </row>
    <row r="1434" spans="1:7" s="30" customFormat="1">
      <c r="A1434" s="47"/>
      <c r="B1434" s="48"/>
      <c r="C1434" s="44"/>
      <c r="D1434" s="45"/>
      <c r="E1434" s="43"/>
      <c r="F1434" s="46"/>
      <c r="G1434" s="46"/>
    </row>
    <row r="1435" spans="1:7" s="30" customFormat="1">
      <c r="A1435" s="47"/>
      <c r="B1435" s="48"/>
      <c r="C1435" s="44"/>
      <c r="D1435" s="45"/>
      <c r="E1435" s="43"/>
      <c r="F1435" s="46"/>
      <c r="G1435" s="46"/>
    </row>
    <row r="1436" spans="1:7" s="30" customFormat="1">
      <c r="A1436" s="47"/>
      <c r="B1436" s="48"/>
      <c r="C1436" s="44"/>
      <c r="D1436" s="45"/>
      <c r="E1436" s="43"/>
      <c r="F1436" s="46"/>
      <c r="G1436" s="46"/>
    </row>
    <row r="1437" spans="1:7" s="30" customFormat="1">
      <c r="A1437" s="47"/>
      <c r="B1437" s="48"/>
      <c r="C1437" s="44"/>
      <c r="D1437" s="45"/>
      <c r="E1437" s="43"/>
      <c r="F1437" s="46"/>
      <c r="G1437" s="46"/>
    </row>
    <row r="1438" spans="1:7" s="30" customFormat="1">
      <c r="A1438" s="47"/>
      <c r="B1438" s="48"/>
      <c r="C1438" s="44"/>
      <c r="D1438" s="45"/>
      <c r="E1438" s="43"/>
      <c r="F1438" s="46"/>
      <c r="G1438" s="46"/>
    </row>
    <row r="1439" spans="1:7" s="30" customFormat="1">
      <c r="A1439" s="47"/>
      <c r="B1439" s="48"/>
      <c r="C1439" s="44"/>
      <c r="D1439" s="45"/>
      <c r="E1439" s="43"/>
      <c r="F1439" s="46"/>
      <c r="G1439" s="46"/>
    </row>
    <row r="1440" spans="1:7" s="30" customFormat="1">
      <c r="A1440" s="47"/>
      <c r="B1440" s="48"/>
      <c r="C1440" s="44"/>
      <c r="D1440" s="45"/>
      <c r="E1440" s="43"/>
      <c r="F1440" s="46"/>
      <c r="G1440" s="46"/>
    </row>
    <row r="1441" spans="1:7" s="30" customFormat="1">
      <c r="A1441" s="47"/>
      <c r="B1441" s="48"/>
      <c r="C1441" s="44"/>
      <c r="D1441" s="45"/>
      <c r="E1441" s="43"/>
      <c r="F1441" s="46"/>
      <c r="G1441" s="46"/>
    </row>
    <row r="1442" spans="1:7" s="30" customFormat="1">
      <c r="A1442" s="47"/>
      <c r="B1442" s="48"/>
      <c r="C1442" s="44"/>
      <c r="D1442" s="45"/>
      <c r="E1442" s="43"/>
      <c r="F1442" s="46"/>
      <c r="G1442" s="46"/>
    </row>
    <row r="1443" spans="1:7" s="30" customFormat="1">
      <c r="A1443" s="47"/>
      <c r="B1443" s="48"/>
      <c r="C1443" s="44"/>
      <c r="D1443" s="45"/>
      <c r="E1443" s="43"/>
      <c r="F1443" s="46"/>
      <c r="G1443" s="46"/>
    </row>
    <row r="1444" spans="1:7" s="30" customFormat="1">
      <c r="A1444" s="47"/>
      <c r="B1444" s="48"/>
      <c r="C1444" s="44"/>
      <c r="D1444" s="45"/>
      <c r="E1444" s="43"/>
      <c r="F1444" s="46"/>
      <c r="G1444" s="46"/>
    </row>
    <row r="1445" spans="1:7" s="30" customFormat="1">
      <c r="A1445" s="47"/>
      <c r="B1445" s="48"/>
      <c r="C1445" s="44"/>
      <c r="D1445" s="45"/>
      <c r="E1445" s="43"/>
      <c r="F1445" s="46"/>
      <c r="G1445" s="46"/>
    </row>
    <row r="1446" spans="1:7" s="30" customFormat="1">
      <c r="A1446" s="47"/>
      <c r="B1446" s="48"/>
      <c r="C1446" s="44"/>
      <c r="D1446" s="45"/>
      <c r="E1446" s="43"/>
      <c r="F1446" s="46"/>
      <c r="G1446" s="46"/>
    </row>
    <row r="1447" spans="1:7" s="30" customFormat="1">
      <c r="A1447" s="47"/>
      <c r="B1447" s="48"/>
      <c r="C1447" s="44"/>
      <c r="D1447" s="45"/>
      <c r="E1447" s="43"/>
      <c r="F1447" s="46"/>
      <c r="G1447" s="46"/>
    </row>
    <row r="1448" spans="1:7" s="30" customFormat="1">
      <c r="A1448" s="47"/>
      <c r="B1448" s="48"/>
      <c r="C1448" s="44"/>
      <c r="D1448" s="45"/>
      <c r="E1448" s="43"/>
      <c r="F1448" s="46"/>
      <c r="G1448" s="46"/>
    </row>
    <row r="1449" spans="1:7" s="30" customFormat="1">
      <c r="A1449" s="47"/>
      <c r="B1449" s="48"/>
      <c r="C1449" s="44"/>
      <c r="D1449" s="45"/>
      <c r="E1449" s="43"/>
      <c r="F1449" s="46"/>
      <c r="G1449" s="46"/>
    </row>
    <row r="1450" spans="1:7" s="30" customFormat="1">
      <c r="A1450" s="47"/>
      <c r="B1450" s="48"/>
      <c r="C1450" s="44"/>
      <c r="D1450" s="45"/>
      <c r="E1450" s="43"/>
      <c r="F1450" s="46"/>
      <c r="G1450" s="46"/>
    </row>
    <row r="1451" spans="1:7" s="30" customFormat="1">
      <c r="A1451" s="47"/>
      <c r="B1451" s="48"/>
      <c r="C1451" s="44"/>
      <c r="D1451" s="45"/>
      <c r="E1451" s="43"/>
      <c r="F1451" s="46"/>
      <c r="G1451" s="46"/>
    </row>
    <row r="1452" spans="1:7" s="30" customFormat="1">
      <c r="A1452" s="47"/>
      <c r="B1452" s="48"/>
      <c r="C1452" s="44"/>
      <c r="D1452" s="45"/>
      <c r="E1452" s="43"/>
      <c r="F1452" s="46"/>
      <c r="G1452" s="46"/>
    </row>
    <row r="1453" spans="1:7" s="30" customFormat="1">
      <c r="A1453" s="47"/>
      <c r="B1453" s="48"/>
      <c r="C1453" s="44"/>
      <c r="D1453" s="45"/>
      <c r="E1453" s="43"/>
      <c r="F1453" s="46"/>
      <c r="G1453" s="46"/>
    </row>
    <row r="1454" spans="1:7" s="30" customFormat="1">
      <c r="A1454" s="47"/>
      <c r="B1454" s="48"/>
      <c r="C1454" s="44"/>
      <c r="D1454" s="45"/>
      <c r="E1454" s="43"/>
      <c r="F1454" s="46"/>
      <c r="G1454" s="46"/>
    </row>
    <row r="1455" spans="1:7" s="30" customFormat="1">
      <c r="A1455" s="47"/>
      <c r="B1455" s="48"/>
      <c r="C1455" s="44"/>
      <c r="D1455" s="45"/>
      <c r="E1455" s="43"/>
      <c r="F1455" s="46"/>
      <c r="G1455" s="46"/>
    </row>
    <row r="1456" spans="1:7" s="30" customFormat="1">
      <c r="A1456" s="47"/>
      <c r="B1456" s="48"/>
      <c r="C1456" s="44"/>
      <c r="D1456" s="45"/>
      <c r="E1456" s="43"/>
      <c r="F1456" s="46"/>
      <c r="G1456" s="46"/>
    </row>
    <row r="1457" spans="1:7" s="30" customFormat="1">
      <c r="A1457" s="47"/>
      <c r="B1457" s="48"/>
      <c r="C1457" s="44"/>
      <c r="D1457" s="45"/>
      <c r="E1457" s="43"/>
      <c r="F1457" s="46"/>
      <c r="G1457" s="46"/>
    </row>
    <row r="1458" spans="1:7" s="30" customFormat="1">
      <c r="A1458" s="47"/>
      <c r="B1458" s="48"/>
      <c r="C1458" s="44"/>
      <c r="D1458" s="45"/>
      <c r="E1458" s="43"/>
      <c r="F1458" s="46"/>
      <c r="G1458" s="46"/>
    </row>
    <row r="1459" spans="1:7" s="30" customFormat="1">
      <c r="A1459" s="47"/>
      <c r="B1459" s="48"/>
      <c r="C1459" s="44"/>
      <c r="D1459" s="45"/>
      <c r="E1459" s="43"/>
      <c r="F1459" s="46"/>
      <c r="G1459" s="46"/>
    </row>
    <row r="1460" spans="1:7" s="30" customFormat="1">
      <c r="A1460" s="47"/>
      <c r="B1460" s="48"/>
      <c r="C1460" s="44"/>
      <c r="D1460" s="45"/>
      <c r="E1460" s="43"/>
      <c r="F1460" s="46"/>
      <c r="G1460" s="46"/>
    </row>
    <row r="1461" spans="1:7" s="30" customFormat="1">
      <c r="A1461" s="47"/>
      <c r="B1461" s="48"/>
      <c r="C1461" s="44"/>
      <c r="D1461" s="45"/>
      <c r="E1461" s="43"/>
      <c r="F1461" s="46"/>
      <c r="G1461" s="46"/>
    </row>
    <row r="1462" spans="1:7" s="30" customFormat="1">
      <c r="A1462" s="47"/>
      <c r="B1462" s="48"/>
      <c r="C1462" s="44"/>
      <c r="D1462" s="45"/>
      <c r="E1462" s="43"/>
      <c r="F1462" s="46"/>
      <c r="G1462" s="46"/>
    </row>
    <row r="1463" spans="1:7" s="30" customFormat="1">
      <c r="A1463" s="47"/>
      <c r="B1463" s="48"/>
      <c r="C1463" s="44"/>
      <c r="D1463" s="45"/>
      <c r="E1463" s="43"/>
      <c r="F1463" s="46"/>
      <c r="G1463" s="46"/>
    </row>
    <row r="1464" spans="1:7" s="30" customFormat="1">
      <c r="A1464" s="47"/>
      <c r="B1464" s="48"/>
      <c r="C1464" s="44"/>
      <c r="D1464" s="45"/>
      <c r="E1464" s="43"/>
      <c r="F1464" s="46"/>
      <c r="G1464" s="46"/>
    </row>
    <row r="1465" spans="1:7" s="30" customFormat="1">
      <c r="A1465" s="47"/>
      <c r="B1465" s="48"/>
      <c r="C1465" s="44"/>
      <c r="D1465" s="45"/>
      <c r="E1465" s="43"/>
      <c r="F1465" s="46"/>
      <c r="G1465" s="46"/>
    </row>
    <row r="1466" spans="1:7" s="30" customFormat="1">
      <c r="A1466" s="47"/>
      <c r="B1466" s="48"/>
      <c r="C1466" s="44"/>
      <c r="D1466" s="45"/>
      <c r="E1466" s="43"/>
      <c r="F1466" s="46"/>
      <c r="G1466" s="46"/>
    </row>
    <row r="1467" spans="1:7" s="30" customFormat="1">
      <c r="A1467" s="47"/>
      <c r="B1467" s="48"/>
      <c r="C1467" s="44"/>
      <c r="D1467" s="45"/>
      <c r="E1467" s="43"/>
      <c r="F1467" s="46"/>
      <c r="G1467" s="46"/>
    </row>
    <row r="1468" spans="1:7" s="30" customFormat="1">
      <c r="A1468" s="47"/>
      <c r="B1468" s="48"/>
      <c r="C1468" s="44"/>
      <c r="D1468" s="45"/>
      <c r="E1468" s="43"/>
      <c r="F1468" s="46"/>
      <c r="G1468" s="46"/>
    </row>
    <row r="1469" spans="1:7" s="30" customFormat="1">
      <c r="A1469" s="47"/>
      <c r="B1469" s="48"/>
      <c r="C1469" s="44"/>
      <c r="D1469" s="45"/>
      <c r="E1469" s="43"/>
      <c r="F1469" s="46"/>
      <c r="G1469" s="46"/>
    </row>
    <row r="1470" spans="1:7" s="30" customFormat="1">
      <c r="A1470" s="47"/>
      <c r="B1470" s="48"/>
      <c r="C1470" s="44"/>
      <c r="D1470" s="45"/>
      <c r="E1470" s="43"/>
      <c r="F1470" s="46"/>
      <c r="G1470" s="46"/>
    </row>
    <row r="1471" spans="1:7" s="30" customFormat="1">
      <c r="A1471" s="47"/>
      <c r="B1471" s="48"/>
      <c r="C1471" s="44"/>
      <c r="D1471" s="45"/>
      <c r="E1471" s="43"/>
      <c r="F1471" s="46"/>
      <c r="G1471" s="46"/>
    </row>
    <row r="1472" spans="1:7" s="30" customFormat="1">
      <c r="A1472" s="47"/>
      <c r="B1472" s="48"/>
      <c r="C1472" s="44"/>
      <c r="D1472" s="45"/>
      <c r="E1472" s="43"/>
      <c r="F1472" s="46"/>
      <c r="G1472" s="46"/>
    </row>
    <row r="1473" spans="1:7" s="30" customFormat="1">
      <c r="A1473" s="47"/>
      <c r="B1473" s="48"/>
      <c r="C1473" s="44"/>
      <c r="D1473" s="45"/>
      <c r="E1473" s="43"/>
      <c r="F1473" s="46"/>
      <c r="G1473" s="46"/>
    </row>
    <row r="1474" spans="1:7" s="30" customFormat="1">
      <c r="A1474" s="47"/>
      <c r="B1474" s="48"/>
      <c r="C1474" s="44"/>
      <c r="D1474" s="45"/>
      <c r="E1474" s="43"/>
      <c r="F1474" s="46"/>
      <c r="G1474" s="46"/>
    </row>
    <row r="1475" spans="1:7" s="30" customFormat="1">
      <c r="A1475" s="47"/>
      <c r="B1475" s="48"/>
      <c r="C1475" s="44"/>
      <c r="D1475" s="45"/>
      <c r="E1475" s="43"/>
      <c r="F1475" s="46"/>
      <c r="G1475" s="46"/>
    </row>
    <row r="1476" spans="1:7" s="30" customFormat="1">
      <c r="A1476" s="47"/>
      <c r="B1476" s="48"/>
      <c r="C1476" s="44"/>
      <c r="D1476" s="45"/>
      <c r="E1476" s="43"/>
      <c r="F1476" s="46"/>
      <c r="G1476" s="46"/>
    </row>
    <row r="1477" spans="1:7" s="30" customFormat="1">
      <c r="A1477" s="47"/>
      <c r="B1477" s="48"/>
      <c r="C1477" s="44"/>
      <c r="D1477" s="45"/>
      <c r="E1477" s="43"/>
      <c r="F1477" s="46"/>
      <c r="G1477" s="46"/>
    </row>
    <row r="1478" spans="1:7" s="30" customFormat="1">
      <c r="A1478" s="47"/>
      <c r="B1478" s="48"/>
      <c r="C1478" s="44"/>
      <c r="D1478" s="45"/>
      <c r="E1478" s="43"/>
      <c r="F1478" s="46"/>
      <c r="G1478" s="46"/>
    </row>
    <row r="1479" spans="1:7" s="30" customFormat="1">
      <c r="A1479" s="47"/>
      <c r="B1479" s="48"/>
      <c r="C1479" s="44"/>
      <c r="D1479" s="45"/>
      <c r="E1479" s="43"/>
      <c r="F1479" s="46"/>
      <c r="G1479" s="46"/>
    </row>
    <row r="1480" spans="1:7" s="30" customFormat="1">
      <c r="A1480" s="47"/>
      <c r="B1480" s="48"/>
      <c r="C1480" s="44"/>
      <c r="D1480" s="45"/>
      <c r="E1480" s="43"/>
      <c r="F1480" s="46"/>
      <c r="G1480" s="46"/>
    </row>
    <row r="1481" spans="1:7" s="30" customFormat="1">
      <c r="A1481" s="47"/>
      <c r="B1481" s="48"/>
      <c r="C1481" s="44"/>
      <c r="D1481" s="45"/>
      <c r="E1481" s="43"/>
      <c r="F1481" s="46"/>
      <c r="G1481" s="46"/>
    </row>
    <row r="1482" spans="1:7" s="30" customFormat="1">
      <c r="A1482" s="47"/>
      <c r="B1482" s="48"/>
      <c r="C1482" s="44"/>
      <c r="D1482" s="45"/>
      <c r="E1482" s="43"/>
      <c r="F1482" s="46"/>
      <c r="G1482" s="46"/>
    </row>
    <row r="1483" spans="1:7" s="30" customFormat="1">
      <c r="A1483" s="47"/>
      <c r="B1483" s="48"/>
      <c r="C1483" s="44"/>
      <c r="D1483" s="45"/>
      <c r="E1483" s="43"/>
      <c r="F1483" s="46"/>
      <c r="G1483" s="46"/>
    </row>
    <row r="1484" spans="1:7" s="30" customFormat="1">
      <c r="A1484" s="47"/>
      <c r="B1484" s="48"/>
      <c r="C1484" s="44"/>
      <c r="D1484" s="45"/>
      <c r="E1484" s="43"/>
      <c r="F1484" s="46"/>
      <c r="G1484" s="46"/>
    </row>
    <row r="1485" spans="1:7" s="30" customFormat="1">
      <c r="A1485" s="47"/>
      <c r="B1485" s="48"/>
      <c r="C1485" s="44"/>
      <c r="D1485" s="45"/>
      <c r="E1485" s="43"/>
      <c r="F1485" s="46"/>
      <c r="G1485" s="46"/>
    </row>
    <row r="1486" spans="1:7" s="30" customFormat="1">
      <c r="A1486" s="47"/>
      <c r="B1486" s="48"/>
      <c r="C1486" s="44"/>
      <c r="D1486" s="45"/>
      <c r="E1486" s="43"/>
      <c r="F1486" s="46"/>
      <c r="G1486" s="46"/>
    </row>
    <row r="1487" spans="1:7" s="30" customFormat="1">
      <c r="A1487" s="47"/>
      <c r="B1487" s="48"/>
      <c r="C1487" s="44"/>
      <c r="D1487" s="45"/>
      <c r="E1487" s="43"/>
      <c r="F1487" s="46"/>
      <c r="G1487" s="46"/>
    </row>
    <row r="1488" spans="1:7" s="30" customFormat="1">
      <c r="A1488" s="47"/>
      <c r="B1488" s="48"/>
      <c r="C1488" s="44"/>
      <c r="D1488" s="45"/>
      <c r="E1488" s="43"/>
      <c r="F1488" s="46"/>
      <c r="G1488" s="46"/>
    </row>
    <row r="1489" spans="1:7" s="30" customFormat="1">
      <c r="A1489" s="47"/>
      <c r="B1489" s="48"/>
      <c r="C1489" s="44"/>
      <c r="D1489" s="45"/>
      <c r="E1489" s="43"/>
      <c r="F1489" s="46"/>
      <c r="G1489" s="46"/>
    </row>
    <row r="1490" spans="1:7" s="30" customFormat="1">
      <c r="A1490" s="47"/>
      <c r="B1490" s="48"/>
      <c r="C1490" s="44"/>
      <c r="D1490" s="45"/>
      <c r="E1490" s="43"/>
      <c r="F1490" s="46"/>
      <c r="G1490" s="46"/>
    </row>
    <row r="1491" spans="1:7" s="30" customFormat="1">
      <c r="A1491" s="47"/>
      <c r="B1491" s="48"/>
      <c r="C1491" s="44"/>
      <c r="D1491" s="45"/>
      <c r="E1491" s="43"/>
      <c r="F1491" s="46"/>
      <c r="G1491" s="46"/>
    </row>
    <row r="1492" spans="1:7" s="30" customFormat="1">
      <c r="A1492" s="47"/>
      <c r="B1492" s="48"/>
      <c r="C1492" s="44"/>
      <c r="D1492" s="45"/>
      <c r="E1492" s="43"/>
      <c r="F1492" s="46"/>
      <c r="G1492" s="46"/>
    </row>
    <row r="1493" spans="1:7" s="30" customFormat="1">
      <c r="A1493" s="47"/>
      <c r="B1493" s="48"/>
      <c r="C1493" s="44"/>
      <c r="D1493" s="45"/>
      <c r="E1493" s="43"/>
      <c r="F1493" s="46"/>
      <c r="G1493" s="46"/>
    </row>
    <row r="1494" spans="1:7" s="30" customFormat="1">
      <c r="A1494" s="47"/>
      <c r="B1494" s="48"/>
      <c r="C1494" s="44"/>
      <c r="D1494" s="45"/>
      <c r="E1494" s="43"/>
      <c r="F1494" s="46"/>
      <c r="G1494" s="46"/>
    </row>
    <row r="1495" spans="1:7" s="30" customFormat="1">
      <c r="A1495" s="47"/>
      <c r="B1495" s="48"/>
      <c r="C1495" s="44"/>
      <c r="D1495" s="45"/>
      <c r="E1495" s="43"/>
      <c r="F1495" s="46"/>
      <c r="G1495" s="46"/>
    </row>
    <row r="1496" spans="1:7" s="30" customFormat="1">
      <c r="A1496" s="47"/>
      <c r="B1496" s="48"/>
      <c r="C1496" s="44"/>
      <c r="D1496" s="45"/>
      <c r="E1496" s="43"/>
      <c r="F1496" s="46"/>
      <c r="G1496" s="46"/>
    </row>
    <row r="1497" spans="1:7" s="30" customFormat="1">
      <c r="A1497" s="47"/>
      <c r="B1497" s="48"/>
      <c r="C1497" s="44"/>
      <c r="D1497" s="45"/>
      <c r="E1497" s="43"/>
      <c r="F1497" s="46"/>
      <c r="G1497" s="46"/>
    </row>
    <row r="1498" spans="1:7" s="30" customFormat="1">
      <c r="A1498" s="47"/>
      <c r="B1498" s="48"/>
      <c r="C1498" s="44"/>
      <c r="D1498" s="45"/>
      <c r="E1498" s="43"/>
      <c r="F1498" s="46"/>
      <c r="G1498" s="46"/>
    </row>
    <row r="1499" spans="1:7" s="30" customFormat="1">
      <c r="A1499" s="47"/>
      <c r="B1499" s="48"/>
      <c r="C1499" s="44"/>
      <c r="D1499" s="45"/>
      <c r="E1499" s="43"/>
      <c r="F1499" s="46"/>
      <c r="G1499" s="46"/>
    </row>
    <row r="1500" spans="1:7" s="30" customFormat="1">
      <c r="A1500" s="47"/>
      <c r="B1500" s="48"/>
      <c r="C1500" s="44"/>
      <c r="D1500" s="45"/>
      <c r="E1500" s="43"/>
      <c r="F1500" s="46"/>
      <c r="G1500" s="46"/>
    </row>
    <row r="1501" spans="1:7" s="30" customFormat="1">
      <c r="A1501" s="47"/>
      <c r="B1501" s="48"/>
      <c r="C1501" s="44"/>
      <c r="D1501" s="45"/>
      <c r="E1501" s="43"/>
      <c r="F1501" s="46"/>
      <c r="G1501" s="46"/>
    </row>
    <row r="1502" spans="1:7" s="30" customFormat="1">
      <c r="A1502" s="47"/>
      <c r="B1502" s="48"/>
      <c r="C1502" s="44"/>
      <c r="D1502" s="45"/>
      <c r="E1502" s="43"/>
      <c r="F1502" s="46"/>
      <c r="G1502" s="46"/>
    </row>
    <row r="1503" spans="1:7" s="30" customFormat="1">
      <c r="A1503" s="47"/>
      <c r="B1503" s="48"/>
      <c r="C1503" s="44"/>
      <c r="D1503" s="45"/>
      <c r="E1503" s="43"/>
      <c r="F1503" s="46"/>
      <c r="G1503" s="46"/>
    </row>
    <row r="1504" spans="1:7" s="30" customFormat="1">
      <c r="A1504" s="47"/>
      <c r="B1504" s="48"/>
      <c r="C1504" s="44"/>
      <c r="D1504" s="45"/>
      <c r="E1504" s="43"/>
      <c r="F1504" s="46"/>
      <c r="G1504" s="46"/>
    </row>
    <row r="1505" spans="1:7" s="30" customFormat="1">
      <c r="A1505" s="47"/>
      <c r="B1505" s="48"/>
      <c r="C1505" s="44"/>
      <c r="D1505" s="45"/>
      <c r="E1505" s="43"/>
      <c r="F1505" s="46"/>
      <c r="G1505" s="46"/>
    </row>
    <row r="1506" spans="1:7" s="30" customFormat="1">
      <c r="A1506" s="47"/>
      <c r="B1506" s="48"/>
      <c r="C1506" s="44"/>
      <c r="D1506" s="45"/>
      <c r="E1506" s="43"/>
      <c r="F1506" s="46"/>
      <c r="G1506" s="46"/>
    </row>
    <row r="1507" spans="1:7" s="30" customFormat="1">
      <c r="A1507" s="47"/>
      <c r="B1507" s="48"/>
      <c r="C1507" s="44"/>
      <c r="D1507" s="45"/>
      <c r="E1507" s="43"/>
      <c r="F1507" s="46"/>
      <c r="G1507" s="46"/>
    </row>
    <row r="1508" spans="1:7" s="30" customFormat="1">
      <c r="A1508" s="47"/>
      <c r="B1508" s="48"/>
      <c r="C1508" s="44"/>
      <c r="D1508" s="45"/>
      <c r="E1508" s="43"/>
      <c r="F1508" s="46"/>
      <c r="G1508" s="46"/>
    </row>
    <row r="1509" spans="1:7" s="30" customFormat="1">
      <c r="A1509" s="47"/>
      <c r="B1509" s="48"/>
      <c r="C1509" s="44"/>
      <c r="D1509" s="45"/>
      <c r="E1509" s="43"/>
      <c r="F1509" s="46"/>
      <c r="G1509" s="46"/>
    </row>
    <row r="1510" spans="1:7" s="30" customFormat="1">
      <c r="A1510" s="47"/>
      <c r="B1510" s="48"/>
      <c r="C1510" s="44"/>
      <c r="D1510" s="45"/>
      <c r="E1510" s="43"/>
      <c r="F1510" s="46"/>
      <c r="G1510" s="46"/>
    </row>
    <row r="1511" spans="1:7" s="30" customFormat="1">
      <c r="A1511" s="47"/>
      <c r="B1511" s="48"/>
      <c r="C1511" s="44"/>
      <c r="D1511" s="45"/>
      <c r="E1511" s="43"/>
      <c r="F1511" s="46"/>
      <c r="G1511" s="46"/>
    </row>
    <row r="1512" spans="1:7" s="30" customFormat="1">
      <c r="A1512" s="47"/>
      <c r="B1512" s="48"/>
      <c r="C1512" s="44"/>
      <c r="D1512" s="45"/>
      <c r="E1512" s="43"/>
      <c r="F1512" s="46"/>
      <c r="G1512" s="46"/>
    </row>
    <row r="1513" spans="1:7" s="30" customFormat="1">
      <c r="A1513" s="47"/>
      <c r="B1513" s="48"/>
      <c r="C1513" s="44"/>
      <c r="D1513" s="45"/>
      <c r="E1513" s="43"/>
      <c r="F1513" s="46"/>
      <c r="G1513" s="46"/>
    </row>
    <row r="1514" spans="1:7" s="30" customFormat="1">
      <c r="A1514" s="47"/>
      <c r="B1514" s="48"/>
      <c r="C1514" s="44"/>
      <c r="D1514" s="45"/>
      <c r="E1514" s="43"/>
      <c r="F1514" s="46"/>
      <c r="G1514" s="46"/>
    </row>
    <row r="1515" spans="1:7" s="30" customFormat="1">
      <c r="A1515" s="47"/>
      <c r="B1515" s="48"/>
      <c r="C1515" s="44"/>
      <c r="D1515" s="45"/>
      <c r="E1515" s="43"/>
      <c r="F1515" s="46"/>
      <c r="G1515" s="46"/>
    </row>
    <row r="1516" spans="1:7" s="30" customFormat="1">
      <c r="A1516" s="47"/>
      <c r="B1516" s="48"/>
      <c r="C1516" s="44"/>
      <c r="D1516" s="45"/>
      <c r="E1516" s="43"/>
      <c r="F1516" s="46"/>
      <c r="G1516" s="46"/>
    </row>
    <row r="1517" spans="1:7" s="30" customFormat="1">
      <c r="A1517" s="47"/>
      <c r="B1517" s="48"/>
      <c r="C1517" s="44"/>
      <c r="D1517" s="45"/>
      <c r="E1517" s="43"/>
      <c r="F1517" s="46"/>
      <c r="G1517" s="46"/>
    </row>
    <row r="1518" spans="1:7" s="30" customFormat="1">
      <c r="A1518" s="47"/>
      <c r="B1518" s="48"/>
      <c r="C1518" s="44"/>
      <c r="D1518" s="45"/>
      <c r="E1518" s="43"/>
      <c r="F1518" s="46"/>
      <c r="G1518" s="46"/>
    </row>
    <row r="1519" spans="1:7" s="30" customFormat="1">
      <c r="A1519" s="47"/>
      <c r="B1519" s="48"/>
      <c r="C1519" s="44"/>
      <c r="D1519" s="45"/>
      <c r="E1519" s="43"/>
      <c r="F1519" s="46"/>
      <c r="G1519" s="46"/>
    </row>
    <row r="1520" spans="1:7" s="30" customFormat="1">
      <c r="A1520" s="47"/>
      <c r="B1520" s="48"/>
      <c r="C1520" s="44"/>
      <c r="D1520" s="45"/>
      <c r="E1520" s="43"/>
      <c r="F1520" s="46"/>
      <c r="G1520" s="46"/>
    </row>
    <row r="1521" spans="1:7" s="30" customFormat="1">
      <c r="A1521" s="47"/>
      <c r="B1521" s="48"/>
      <c r="C1521" s="44"/>
      <c r="D1521" s="45"/>
      <c r="E1521" s="43"/>
      <c r="F1521" s="46"/>
      <c r="G1521" s="46"/>
    </row>
    <row r="1522" spans="1:7" s="30" customFormat="1">
      <c r="A1522" s="47"/>
      <c r="B1522" s="48"/>
      <c r="C1522" s="44"/>
      <c r="D1522" s="45"/>
      <c r="E1522" s="43"/>
      <c r="F1522" s="46"/>
      <c r="G1522" s="46"/>
    </row>
    <row r="1523" spans="1:7" s="30" customFormat="1">
      <c r="A1523" s="47"/>
      <c r="B1523" s="48"/>
      <c r="C1523" s="44"/>
      <c r="D1523" s="45"/>
      <c r="E1523" s="43"/>
      <c r="F1523" s="46"/>
      <c r="G1523" s="46"/>
    </row>
    <row r="1524" spans="1:7" s="30" customFormat="1">
      <c r="A1524" s="47"/>
      <c r="B1524" s="48"/>
      <c r="C1524" s="44"/>
      <c r="D1524" s="45"/>
      <c r="E1524" s="43"/>
      <c r="F1524" s="46"/>
      <c r="G1524" s="46"/>
    </row>
    <row r="1525" spans="1:7" s="30" customFormat="1">
      <c r="A1525" s="47"/>
      <c r="B1525" s="48"/>
      <c r="C1525" s="44"/>
      <c r="D1525" s="45"/>
      <c r="E1525" s="43"/>
      <c r="F1525" s="46"/>
      <c r="G1525" s="46"/>
    </row>
    <row r="1526" spans="1:7" s="30" customFormat="1">
      <c r="A1526" s="47"/>
      <c r="B1526" s="48"/>
      <c r="C1526" s="44"/>
      <c r="D1526" s="45"/>
      <c r="E1526" s="43"/>
      <c r="F1526" s="46"/>
      <c r="G1526" s="46"/>
    </row>
    <row r="1527" spans="1:7" s="30" customFormat="1">
      <c r="A1527" s="47"/>
      <c r="B1527" s="48"/>
      <c r="C1527" s="44"/>
      <c r="D1527" s="45"/>
      <c r="E1527" s="43"/>
      <c r="F1527" s="46"/>
      <c r="G1527" s="46"/>
    </row>
    <row r="1528" spans="1:7" s="30" customFormat="1">
      <c r="A1528" s="47"/>
      <c r="B1528" s="48"/>
      <c r="C1528" s="44"/>
      <c r="D1528" s="45"/>
      <c r="E1528" s="43"/>
      <c r="F1528" s="46"/>
      <c r="G1528" s="46"/>
    </row>
    <row r="1529" spans="1:7" s="30" customFormat="1">
      <c r="A1529" s="47"/>
      <c r="B1529" s="48"/>
      <c r="C1529" s="44"/>
      <c r="D1529" s="45"/>
      <c r="E1529" s="43"/>
      <c r="F1529" s="46"/>
      <c r="G1529" s="46"/>
    </row>
    <row r="1530" spans="1:7" s="30" customFormat="1">
      <c r="A1530" s="47"/>
      <c r="B1530" s="48"/>
      <c r="C1530" s="44"/>
      <c r="D1530" s="45"/>
      <c r="E1530" s="43"/>
      <c r="F1530" s="46"/>
      <c r="G1530" s="46"/>
    </row>
    <row r="1531" spans="1:7" s="30" customFormat="1">
      <c r="A1531" s="47"/>
      <c r="B1531" s="48"/>
      <c r="C1531" s="44"/>
      <c r="D1531" s="45"/>
      <c r="E1531" s="43"/>
      <c r="F1531" s="46"/>
      <c r="G1531" s="46"/>
    </row>
    <row r="1532" spans="1:7" s="30" customFormat="1">
      <c r="A1532" s="47"/>
      <c r="B1532" s="48"/>
      <c r="C1532" s="44"/>
      <c r="D1532" s="45"/>
      <c r="E1532" s="43"/>
      <c r="F1532" s="46"/>
      <c r="G1532" s="46"/>
    </row>
    <row r="1533" spans="1:7" s="30" customFormat="1">
      <c r="A1533" s="47"/>
      <c r="B1533" s="48"/>
      <c r="C1533" s="44"/>
      <c r="D1533" s="45"/>
      <c r="E1533" s="43"/>
      <c r="F1533" s="46"/>
      <c r="G1533" s="46"/>
    </row>
    <row r="1534" spans="1:7" s="30" customFormat="1">
      <c r="A1534" s="47"/>
      <c r="B1534" s="48"/>
      <c r="C1534" s="44"/>
      <c r="D1534" s="45"/>
      <c r="E1534" s="43"/>
      <c r="F1534" s="46"/>
      <c r="G1534" s="46"/>
    </row>
    <row r="1535" spans="1:7" s="30" customFormat="1">
      <c r="A1535" s="47"/>
      <c r="B1535" s="48"/>
      <c r="C1535" s="44"/>
      <c r="D1535" s="45"/>
      <c r="E1535" s="43"/>
      <c r="F1535" s="46"/>
      <c r="G1535" s="46"/>
    </row>
    <row r="1536" spans="1:7" s="30" customFormat="1">
      <c r="A1536" s="47"/>
      <c r="B1536" s="48"/>
      <c r="C1536" s="44"/>
      <c r="D1536" s="45"/>
      <c r="E1536" s="43"/>
      <c r="F1536" s="46"/>
      <c r="G1536" s="46"/>
    </row>
    <row r="1537" spans="1:7" s="30" customFormat="1">
      <c r="A1537" s="47"/>
      <c r="B1537" s="48"/>
      <c r="C1537" s="44"/>
      <c r="D1537" s="45"/>
      <c r="E1537" s="43"/>
      <c r="F1537" s="46"/>
      <c r="G1537" s="46"/>
    </row>
    <row r="1538" spans="1:7" s="30" customFormat="1">
      <c r="A1538" s="47"/>
      <c r="B1538" s="48"/>
      <c r="C1538" s="44"/>
      <c r="D1538" s="45"/>
      <c r="E1538" s="43"/>
      <c r="F1538" s="46"/>
      <c r="G1538" s="46"/>
    </row>
    <row r="1539" spans="1:7" s="30" customFormat="1">
      <c r="A1539" s="47"/>
      <c r="B1539" s="48"/>
      <c r="C1539" s="44"/>
      <c r="D1539" s="45"/>
      <c r="E1539" s="43"/>
      <c r="F1539" s="46"/>
      <c r="G1539" s="46"/>
    </row>
    <row r="1540" spans="1:7" s="30" customFormat="1">
      <c r="A1540" s="47"/>
      <c r="B1540" s="48"/>
      <c r="C1540" s="44"/>
      <c r="D1540" s="45"/>
      <c r="E1540" s="43"/>
      <c r="F1540" s="46"/>
      <c r="G1540" s="46"/>
    </row>
    <row r="1541" spans="1:7" s="30" customFormat="1">
      <c r="A1541" s="47"/>
      <c r="B1541" s="48"/>
      <c r="C1541" s="44"/>
      <c r="D1541" s="45"/>
      <c r="E1541" s="43"/>
      <c r="F1541" s="46"/>
      <c r="G1541" s="46"/>
    </row>
    <row r="1542" spans="1:7" s="30" customFormat="1">
      <c r="A1542" s="47"/>
      <c r="B1542" s="48"/>
      <c r="C1542" s="44"/>
      <c r="D1542" s="45"/>
      <c r="E1542" s="43"/>
      <c r="F1542" s="46"/>
      <c r="G1542" s="46"/>
    </row>
    <row r="1543" spans="1:7" s="30" customFormat="1">
      <c r="A1543" s="47"/>
      <c r="B1543" s="48"/>
      <c r="C1543" s="44"/>
      <c r="D1543" s="45"/>
      <c r="E1543" s="43"/>
      <c r="F1543" s="46"/>
      <c r="G1543" s="46"/>
    </row>
    <row r="1544" spans="1:7" s="30" customFormat="1">
      <c r="A1544" s="47"/>
      <c r="B1544" s="48"/>
      <c r="C1544" s="44"/>
      <c r="D1544" s="45"/>
      <c r="E1544" s="43"/>
      <c r="F1544" s="46"/>
      <c r="G1544" s="46"/>
    </row>
    <row r="1545" spans="1:7" s="30" customFormat="1">
      <c r="A1545" s="47"/>
      <c r="B1545" s="48"/>
      <c r="C1545" s="44"/>
      <c r="D1545" s="45"/>
      <c r="E1545" s="43"/>
      <c r="F1545" s="46"/>
      <c r="G1545" s="46"/>
    </row>
    <row r="1546" spans="1:7" s="30" customFormat="1">
      <c r="A1546" s="47"/>
      <c r="B1546" s="48"/>
      <c r="C1546" s="44"/>
      <c r="D1546" s="45"/>
      <c r="E1546" s="43"/>
      <c r="F1546" s="46"/>
      <c r="G1546" s="46"/>
    </row>
    <row r="1547" spans="1:7" s="30" customFormat="1">
      <c r="A1547" s="47"/>
      <c r="B1547" s="48"/>
      <c r="C1547" s="44"/>
      <c r="D1547" s="45"/>
      <c r="E1547" s="43"/>
      <c r="F1547" s="46"/>
      <c r="G1547" s="46"/>
    </row>
    <row r="1548" spans="1:7" s="30" customFormat="1">
      <c r="A1548" s="47"/>
      <c r="B1548" s="48"/>
      <c r="C1548" s="44"/>
      <c r="D1548" s="45"/>
      <c r="E1548" s="43"/>
      <c r="F1548" s="46"/>
      <c r="G1548" s="46"/>
    </row>
    <row r="1549" spans="1:7" s="30" customFormat="1">
      <c r="A1549" s="47"/>
      <c r="B1549" s="48"/>
      <c r="C1549" s="44"/>
      <c r="D1549" s="45"/>
      <c r="E1549" s="43"/>
      <c r="F1549" s="46"/>
      <c r="G1549" s="46"/>
    </row>
    <row r="1550" spans="1:7" s="30" customFormat="1">
      <c r="A1550" s="47"/>
      <c r="B1550" s="48"/>
      <c r="C1550" s="44"/>
      <c r="D1550" s="45"/>
      <c r="E1550" s="43"/>
      <c r="F1550" s="46"/>
      <c r="G1550" s="46"/>
    </row>
    <row r="1551" spans="1:7" s="30" customFormat="1">
      <c r="A1551" s="47"/>
      <c r="B1551" s="48"/>
      <c r="C1551" s="44"/>
      <c r="D1551" s="45"/>
      <c r="E1551" s="43"/>
      <c r="F1551" s="46"/>
      <c r="G1551" s="46"/>
    </row>
    <row r="1552" spans="1:7" s="30" customFormat="1">
      <c r="A1552" s="47"/>
      <c r="B1552" s="48"/>
      <c r="C1552" s="44"/>
      <c r="D1552" s="45"/>
      <c r="E1552" s="43"/>
      <c r="F1552" s="46"/>
      <c r="G1552" s="46"/>
    </row>
    <row r="1553" spans="1:7" s="30" customFormat="1">
      <c r="A1553" s="47"/>
      <c r="B1553" s="48"/>
      <c r="C1553" s="44"/>
      <c r="D1553" s="45"/>
      <c r="E1553" s="43"/>
      <c r="F1553" s="46"/>
      <c r="G1553" s="46"/>
    </row>
    <row r="1554" spans="1:7" s="30" customFormat="1">
      <c r="A1554" s="47"/>
      <c r="B1554" s="48"/>
      <c r="C1554" s="44"/>
      <c r="D1554" s="45"/>
      <c r="E1554" s="43"/>
      <c r="F1554" s="46"/>
      <c r="G1554" s="46"/>
    </row>
    <row r="1555" spans="1:7" s="30" customFormat="1">
      <c r="A1555" s="47"/>
      <c r="B1555" s="48"/>
      <c r="C1555" s="44"/>
      <c r="D1555" s="45"/>
      <c r="E1555" s="43"/>
      <c r="F1555" s="46"/>
      <c r="G1555" s="46"/>
    </row>
    <row r="1556" spans="1:7" s="30" customFormat="1">
      <c r="A1556" s="47"/>
      <c r="B1556" s="48"/>
      <c r="C1556" s="44"/>
      <c r="D1556" s="45"/>
      <c r="E1556" s="43"/>
      <c r="F1556" s="46"/>
      <c r="G1556" s="46"/>
    </row>
    <row r="1557" spans="1:7" s="30" customFormat="1">
      <c r="A1557" s="47"/>
      <c r="B1557" s="48"/>
      <c r="C1557" s="44"/>
      <c r="D1557" s="45"/>
      <c r="E1557" s="43"/>
      <c r="F1557" s="46"/>
      <c r="G1557" s="46"/>
    </row>
    <row r="1558" spans="1:7" s="30" customFormat="1">
      <c r="A1558" s="47"/>
      <c r="B1558" s="48"/>
      <c r="C1558" s="44"/>
      <c r="D1558" s="45"/>
      <c r="E1558" s="43"/>
      <c r="F1558" s="46"/>
      <c r="G1558" s="46"/>
    </row>
    <row r="1559" spans="1:7" s="30" customFormat="1">
      <c r="A1559" s="47"/>
      <c r="B1559" s="48"/>
      <c r="C1559" s="44"/>
      <c r="D1559" s="45"/>
      <c r="E1559" s="43"/>
      <c r="F1559" s="46"/>
      <c r="G1559" s="46"/>
    </row>
    <row r="1560" spans="1:7" s="30" customFormat="1">
      <c r="A1560" s="47"/>
      <c r="B1560" s="48"/>
      <c r="C1560" s="44"/>
      <c r="D1560" s="45"/>
      <c r="E1560" s="43"/>
      <c r="F1560" s="46"/>
      <c r="G1560" s="46"/>
    </row>
    <row r="1561" spans="1:7" s="30" customFormat="1">
      <c r="A1561" s="47"/>
      <c r="B1561" s="48"/>
      <c r="C1561" s="44"/>
      <c r="D1561" s="45"/>
      <c r="E1561" s="43"/>
      <c r="F1561" s="46"/>
      <c r="G1561" s="46"/>
    </row>
    <row r="1562" spans="1:7" s="30" customFormat="1">
      <c r="A1562" s="47"/>
      <c r="B1562" s="48"/>
      <c r="C1562" s="44"/>
      <c r="D1562" s="45"/>
      <c r="E1562" s="43"/>
      <c r="F1562" s="46"/>
      <c r="G1562" s="46"/>
    </row>
    <row r="1563" spans="1:7" s="30" customFormat="1">
      <c r="A1563" s="47"/>
      <c r="B1563" s="48"/>
      <c r="C1563" s="44"/>
      <c r="D1563" s="45"/>
      <c r="E1563" s="43"/>
      <c r="F1563" s="46"/>
      <c r="G1563" s="46"/>
    </row>
    <row r="1564" spans="1:7" s="30" customFormat="1">
      <c r="A1564" s="47"/>
      <c r="B1564" s="48"/>
      <c r="C1564" s="44"/>
      <c r="D1564" s="45"/>
      <c r="E1564" s="43"/>
      <c r="F1564" s="46"/>
      <c r="G1564" s="46"/>
    </row>
    <row r="1565" spans="1:7" s="30" customFormat="1">
      <c r="A1565" s="47"/>
      <c r="B1565" s="48"/>
      <c r="C1565" s="44"/>
      <c r="D1565" s="45"/>
      <c r="E1565" s="43"/>
      <c r="F1565" s="46"/>
      <c r="G1565" s="46"/>
    </row>
    <row r="1566" spans="1:7" s="30" customFormat="1">
      <c r="A1566" s="47"/>
      <c r="B1566" s="48"/>
      <c r="C1566" s="44"/>
      <c r="D1566" s="45"/>
      <c r="E1566" s="43"/>
      <c r="F1566" s="46"/>
      <c r="G1566" s="46"/>
    </row>
    <row r="1567" spans="1:7" s="30" customFormat="1">
      <c r="A1567" s="47"/>
      <c r="B1567" s="48"/>
      <c r="C1567" s="44"/>
      <c r="D1567" s="45"/>
      <c r="E1567" s="43"/>
      <c r="F1567" s="46"/>
      <c r="G1567" s="46"/>
    </row>
    <row r="1568" spans="1:7" s="30" customFormat="1">
      <c r="A1568" s="47"/>
      <c r="B1568" s="48"/>
      <c r="C1568" s="44"/>
      <c r="D1568" s="45"/>
      <c r="E1568" s="43"/>
      <c r="F1568" s="46"/>
      <c r="G1568" s="46"/>
    </row>
    <row r="1569" spans="1:7" s="30" customFormat="1">
      <c r="A1569" s="47"/>
      <c r="B1569" s="48"/>
      <c r="C1569" s="44"/>
      <c r="D1569" s="45"/>
      <c r="E1569" s="43"/>
      <c r="F1569" s="46"/>
      <c r="G1569" s="46"/>
    </row>
    <row r="1570" spans="1:7" s="30" customFormat="1">
      <c r="A1570" s="47"/>
      <c r="B1570" s="48"/>
      <c r="C1570" s="44"/>
      <c r="D1570" s="45"/>
      <c r="E1570" s="43"/>
      <c r="F1570" s="46"/>
      <c r="G1570" s="46"/>
    </row>
    <row r="1571" spans="1:7" s="30" customFormat="1">
      <c r="A1571" s="47"/>
      <c r="B1571" s="48"/>
      <c r="C1571" s="44"/>
      <c r="D1571" s="45"/>
      <c r="E1571" s="43"/>
      <c r="F1571" s="46"/>
      <c r="G1571" s="46"/>
    </row>
    <row r="1572" spans="1:7" s="30" customFormat="1">
      <c r="A1572" s="47"/>
      <c r="B1572" s="48"/>
      <c r="C1572" s="44"/>
      <c r="D1572" s="45"/>
      <c r="E1572" s="43"/>
      <c r="F1572" s="46"/>
      <c r="G1572" s="46"/>
    </row>
    <row r="1573" spans="1:7" s="30" customFormat="1">
      <c r="A1573" s="47"/>
      <c r="B1573" s="48"/>
      <c r="C1573" s="44"/>
      <c r="D1573" s="45"/>
      <c r="E1573" s="43"/>
      <c r="F1573" s="46"/>
      <c r="G1573" s="46"/>
    </row>
    <row r="1574" spans="1:7" s="30" customFormat="1">
      <c r="A1574" s="47"/>
      <c r="B1574" s="48"/>
      <c r="C1574" s="44"/>
      <c r="D1574" s="45"/>
      <c r="E1574" s="43"/>
      <c r="F1574" s="46"/>
      <c r="G1574" s="46"/>
    </row>
    <row r="1575" spans="1:7" s="30" customFormat="1">
      <c r="A1575" s="47"/>
      <c r="B1575" s="48"/>
      <c r="C1575" s="44"/>
      <c r="D1575" s="45"/>
      <c r="E1575" s="43"/>
      <c r="F1575" s="46"/>
      <c r="G1575" s="46"/>
    </row>
    <row r="1576" spans="1:7" s="30" customFormat="1">
      <c r="A1576" s="47"/>
      <c r="B1576" s="48"/>
      <c r="C1576" s="44"/>
      <c r="D1576" s="45"/>
      <c r="E1576" s="43"/>
      <c r="F1576" s="46"/>
      <c r="G1576" s="46"/>
    </row>
    <row r="1577" spans="1:7" s="30" customFormat="1">
      <c r="A1577" s="47"/>
      <c r="B1577" s="48"/>
      <c r="C1577" s="44"/>
      <c r="D1577" s="45"/>
      <c r="E1577" s="43"/>
      <c r="F1577" s="46"/>
      <c r="G1577" s="46"/>
    </row>
    <row r="1578" spans="1:7" s="30" customFormat="1">
      <c r="A1578" s="47"/>
      <c r="B1578" s="48"/>
      <c r="C1578" s="44"/>
      <c r="D1578" s="45"/>
      <c r="E1578" s="43"/>
      <c r="F1578" s="46"/>
      <c r="G1578" s="46"/>
    </row>
    <row r="1579" spans="1:7" s="30" customFormat="1">
      <c r="A1579" s="47"/>
      <c r="B1579" s="48"/>
      <c r="C1579" s="44"/>
      <c r="D1579" s="45"/>
      <c r="E1579" s="43"/>
      <c r="F1579" s="46"/>
      <c r="G1579" s="46"/>
    </row>
    <row r="1580" spans="1:7" s="30" customFormat="1">
      <c r="A1580" s="47"/>
      <c r="B1580" s="48"/>
      <c r="C1580" s="44"/>
      <c r="D1580" s="45"/>
      <c r="E1580" s="43"/>
      <c r="F1580" s="46"/>
      <c r="G1580" s="46"/>
    </row>
    <row r="1581" spans="1:7" s="30" customFormat="1">
      <c r="A1581" s="47"/>
      <c r="B1581" s="48"/>
      <c r="C1581" s="44"/>
      <c r="D1581" s="45"/>
      <c r="E1581" s="43"/>
      <c r="F1581" s="46"/>
      <c r="G1581" s="46"/>
    </row>
    <row r="1582" spans="1:7" s="30" customFormat="1">
      <c r="A1582" s="47"/>
      <c r="B1582" s="48"/>
      <c r="C1582" s="44"/>
      <c r="D1582" s="45"/>
      <c r="E1582" s="43"/>
      <c r="F1582" s="46"/>
      <c r="G1582" s="46"/>
    </row>
    <row r="1583" spans="1:7" s="30" customFormat="1">
      <c r="A1583" s="47"/>
      <c r="B1583" s="48"/>
      <c r="C1583" s="44"/>
      <c r="D1583" s="45"/>
      <c r="E1583" s="43"/>
      <c r="F1583" s="46"/>
      <c r="G1583" s="46"/>
    </row>
    <row r="1584" spans="1:7" s="30" customFormat="1">
      <c r="A1584" s="47"/>
      <c r="B1584" s="48"/>
      <c r="C1584" s="44"/>
      <c r="D1584" s="45"/>
      <c r="E1584" s="43"/>
      <c r="F1584" s="46"/>
      <c r="G1584" s="46"/>
    </row>
    <row r="1585" spans="1:7" s="30" customFormat="1">
      <c r="A1585" s="47"/>
      <c r="B1585" s="48"/>
      <c r="C1585" s="44"/>
      <c r="D1585" s="45"/>
      <c r="E1585" s="43"/>
      <c r="F1585" s="46"/>
      <c r="G1585" s="46"/>
    </row>
    <row r="1586" spans="1:7" s="30" customFormat="1">
      <c r="A1586" s="47"/>
      <c r="B1586" s="48"/>
      <c r="C1586" s="44"/>
      <c r="D1586" s="45"/>
      <c r="E1586" s="43"/>
      <c r="F1586" s="46"/>
      <c r="G1586" s="46"/>
    </row>
    <row r="1587" spans="1:7" s="30" customFormat="1">
      <c r="A1587" s="47"/>
      <c r="B1587" s="48"/>
      <c r="C1587" s="44"/>
      <c r="D1587" s="45"/>
      <c r="E1587" s="43"/>
      <c r="F1587" s="46"/>
      <c r="G1587" s="46"/>
    </row>
    <row r="1588" spans="1:7" s="30" customFormat="1">
      <c r="A1588" s="47"/>
      <c r="B1588" s="48"/>
      <c r="C1588" s="44"/>
      <c r="D1588" s="45"/>
      <c r="E1588" s="43"/>
      <c r="F1588" s="46"/>
      <c r="G1588" s="46"/>
    </row>
    <row r="1589" spans="1:7" s="30" customFormat="1">
      <c r="A1589" s="47"/>
      <c r="B1589" s="48"/>
      <c r="C1589" s="44"/>
      <c r="D1589" s="45"/>
      <c r="E1589" s="43"/>
      <c r="F1589" s="46"/>
      <c r="G1589" s="46"/>
    </row>
    <row r="1590" spans="1:7" s="30" customFormat="1">
      <c r="A1590" s="47"/>
      <c r="B1590" s="48"/>
      <c r="C1590" s="44"/>
      <c r="D1590" s="45"/>
      <c r="E1590" s="43"/>
      <c r="F1590" s="46"/>
      <c r="G1590" s="46"/>
    </row>
    <row r="1591" spans="1:7" s="30" customFormat="1">
      <c r="A1591" s="47"/>
      <c r="B1591" s="48"/>
      <c r="C1591" s="44"/>
      <c r="D1591" s="45"/>
      <c r="E1591" s="43"/>
      <c r="F1591" s="46"/>
      <c r="G1591" s="46"/>
    </row>
    <row r="1592" spans="1:7" s="30" customFormat="1">
      <c r="A1592" s="47"/>
      <c r="B1592" s="48"/>
      <c r="C1592" s="44"/>
      <c r="D1592" s="45"/>
      <c r="E1592" s="43"/>
      <c r="F1592" s="46"/>
      <c r="G1592" s="46"/>
    </row>
    <row r="1593" spans="1:7" s="30" customFormat="1">
      <c r="A1593" s="47"/>
      <c r="B1593" s="48"/>
      <c r="C1593" s="44"/>
      <c r="D1593" s="45"/>
      <c r="E1593" s="43"/>
      <c r="F1593" s="46"/>
      <c r="G1593" s="46"/>
    </row>
    <row r="1594" spans="1:7" s="30" customFormat="1">
      <c r="A1594" s="47"/>
      <c r="B1594" s="48"/>
      <c r="C1594" s="44"/>
      <c r="D1594" s="45"/>
      <c r="E1594" s="43"/>
      <c r="F1594" s="46"/>
      <c r="G1594" s="46"/>
    </row>
    <row r="1595" spans="1:7" s="30" customFormat="1">
      <c r="A1595" s="47"/>
      <c r="B1595" s="48"/>
      <c r="C1595" s="44"/>
      <c r="D1595" s="45"/>
      <c r="E1595" s="43"/>
      <c r="F1595" s="46"/>
      <c r="G1595" s="46"/>
    </row>
    <row r="1596" spans="1:7" s="30" customFormat="1">
      <c r="A1596" s="47"/>
      <c r="B1596" s="48"/>
      <c r="C1596" s="44"/>
      <c r="D1596" s="45"/>
      <c r="E1596" s="43"/>
      <c r="F1596" s="46"/>
      <c r="G1596" s="46"/>
    </row>
    <row r="1597" spans="1:7" s="30" customFormat="1">
      <c r="A1597" s="47"/>
      <c r="B1597" s="48"/>
      <c r="C1597" s="44"/>
      <c r="D1597" s="45"/>
      <c r="E1597" s="43"/>
      <c r="F1597" s="46"/>
      <c r="G1597" s="46"/>
    </row>
    <row r="1598" spans="1:7" s="30" customFormat="1">
      <c r="A1598" s="47"/>
      <c r="B1598" s="48"/>
      <c r="C1598" s="44"/>
      <c r="D1598" s="45"/>
      <c r="E1598" s="43"/>
      <c r="F1598" s="46"/>
      <c r="G1598" s="46"/>
    </row>
    <row r="1599" spans="1:7" s="30" customFormat="1">
      <c r="A1599" s="47"/>
      <c r="B1599" s="48"/>
      <c r="C1599" s="44"/>
      <c r="D1599" s="45"/>
      <c r="E1599" s="43"/>
      <c r="F1599" s="46"/>
      <c r="G1599" s="46"/>
    </row>
    <row r="1600" spans="1:7" s="30" customFormat="1">
      <c r="A1600" s="47"/>
      <c r="B1600" s="48"/>
      <c r="C1600" s="44"/>
      <c r="D1600" s="45"/>
      <c r="E1600" s="43"/>
      <c r="F1600" s="46"/>
      <c r="G1600" s="46"/>
    </row>
    <row r="1601" spans="1:7" s="30" customFormat="1">
      <c r="A1601" s="47"/>
      <c r="B1601" s="48"/>
      <c r="C1601" s="44"/>
      <c r="D1601" s="45"/>
      <c r="E1601" s="43"/>
      <c r="F1601" s="46"/>
      <c r="G1601" s="46"/>
    </row>
    <row r="1602" spans="1:7" s="30" customFormat="1">
      <c r="A1602" s="47"/>
      <c r="B1602" s="48"/>
      <c r="C1602" s="44"/>
      <c r="D1602" s="45"/>
      <c r="E1602" s="43"/>
      <c r="F1602" s="46"/>
      <c r="G1602" s="46"/>
    </row>
    <row r="1603" spans="1:7" s="30" customFormat="1">
      <c r="A1603" s="47"/>
      <c r="B1603" s="48"/>
      <c r="C1603" s="44"/>
      <c r="D1603" s="45"/>
      <c r="E1603" s="43"/>
      <c r="F1603" s="46"/>
      <c r="G1603" s="46"/>
    </row>
    <row r="1604" spans="1:7" s="30" customFormat="1">
      <c r="A1604" s="47"/>
      <c r="B1604" s="48"/>
      <c r="C1604" s="44"/>
      <c r="D1604" s="45"/>
      <c r="E1604" s="43"/>
      <c r="F1604" s="46"/>
      <c r="G1604" s="46"/>
    </row>
    <row r="1605" spans="1:7" s="30" customFormat="1">
      <c r="A1605" s="47"/>
      <c r="B1605" s="48"/>
      <c r="C1605" s="44"/>
      <c r="D1605" s="45"/>
      <c r="E1605" s="43"/>
      <c r="F1605" s="46"/>
      <c r="G1605" s="46"/>
    </row>
    <row r="1606" spans="1:7" s="30" customFormat="1">
      <c r="A1606" s="47"/>
      <c r="B1606" s="48"/>
      <c r="C1606" s="44"/>
      <c r="D1606" s="45"/>
      <c r="E1606" s="43"/>
      <c r="F1606" s="46"/>
      <c r="G1606" s="46"/>
    </row>
    <row r="1607" spans="1:7" s="30" customFormat="1">
      <c r="A1607" s="47"/>
      <c r="B1607" s="48"/>
      <c r="C1607" s="44"/>
      <c r="D1607" s="45"/>
      <c r="E1607" s="43"/>
      <c r="F1607" s="46"/>
      <c r="G1607" s="46"/>
    </row>
    <row r="1608" spans="1:7" s="30" customFormat="1">
      <c r="A1608" s="47"/>
      <c r="B1608" s="48"/>
      <c r="C1608" s="44"/>
      <c r="D1608" s="45"/>
      <c r="E1608" s="43"/>
      <c r="F1608" s="46"/>
      <c r="G1608" s="46"/>
    </row>
    <row r="1609" spans="1:7" s="30" customFormat="1">
      <c r="A1609" s="47"/>
      <c r="B1609" s="48"/>
      <c r="C1609" s="44"/>
      <c r="D1609" s="45"/>
      <c r="E1609" s="43"/>
      <c r="F1609" s="46"/>
      <c r="G1609" s="46"/>
    </row>
    <row r="1610" spans="1:7" s="30" customFormat="1">
      <c r="A1610" s="47"/>
      <c r="B1610" s="48"/>
      <c r="C1610" s="44"/>
      <c r="D1610" s="45"/>
      <c r="E1610" s="43"/>
      <c r="F1610" s="46"/>
      <c r="G1610" s="46"/>
    </row>
    <row r="1611" spans="1:7" s="30" customFormat="1">
      <c r="A1611" s="47"/>
      <c r="B1611" s="48"/>
      <c r="C1611" s="44"/>
      <c r="D1611" s="45"/>
      <c r="E1611" s="43"/>
      <c r="F1611" s="46"/>
      <c r="G1611" s="46"/>
    </row>
    <row r="1612" spans="1:7" s="30" customFormat="1">
      <c r="A1612" s="47"/>
      <c r="B1612" s="48"/>
      <c r="C1612" s="44"/>
      <c r="D1612" s="45"/>
      <c r="E1612" s="43"/>
      <c r="F1612" s="46"/>
      <c r="G1612" s="46"/>
    </row>
    <row r="1613" spans="1:7" s="30" customFormat="1">
      <c r="A1613" s="47"/>
      <c r="B1613" s="48"/>
      <c r="C1613" s="44"/>
      <c r="D1613" s="45"/>
      <c r="E1613" s="43"/>
      <c r="F1613" s="46"/>
      <c r="G1613" s="46"/>
    </row>
    <row r="1614" spans="1:7" s="30" customFormat="1">
      <c r="A1614" s="47"/>
      <c r="B1614" s="48"/>
      <c r="C1614" s="44"/>
      <c r="D1614" s="45"/>
      <c r="E1614" s="43"/>
      <c r="F1614" s="46"/>
      <c r="G1614" s="46"/>
    </row>
    <row r="1615" spans="1:7" s="30" customFormat="1">
      <c r="A1615" s="47"/>
      <c r="B1615" s="48"/>
      <c r="C1615" s="44"/>
      <c r="D1615" s="45"/>
      <c r="E1615" s="43"/>
      <c r="F1615" s="46"/>
      <c r="G1615" s="46"/>
    </row>
    <row r="1616" spans="1:7" s="30" customFormat="1">
      <c r="A1616" s="47"/>
      <c r="B1616" s="48"/>
      <c r="C1616" s="44"/>
      <c r="D1616" s="45"/>
      <c r="E1616" s="43"/>
      <c r="F1616" s="46"/>
      <c r="G1616" s="46"/>
    </row>
    <row r="1617" spans="1:7" s="30" customFormat="1">
      <c r="A1617" s="47"/>
      <c r="B1617" s="48"/>
      <c r="C1617" s="44"/>
      <c r="D1617" s="45"/>
      <c r="E1617" s="43"/>
      <c r="F1617" s="46"/>
      <c r="G1617" s="46"/>
    </row>
    <row r="1618" spans="1:7" s="30" customFormat="1">
      <c r="A1618" s="47"/>
      <c r="B1618" s="48"/>
      <c r="C1618" s="44"/>
      <c r="D1618" s="45"/>
      <c r="E1618" s="43"/>
      <c r="F1618" s="46"/>
      <c r="G1618" s="46"/>
    </row>
    <row r="1619" spans="1:7" s="30" customFormat="1">
      <c r="A1619" s="47"/>
      <c r="B1619" s="48"/>
      <c r="C1619" s="44"/>
      <c r="D1619" s="45"/>
      <c r="E1619" s="43"/>
      <c r="F1619" s="46"/>
      <c r="G1619" s="46"/>
    </row>
    <row r="1620" spans="1:7" s="30" customFormat="1">
      <c r="A1620" s="47"/>
      <c r="B1620" s="48"/>
      <c r="C1620" s="44"/>
      <c r="D1620" s="45"/>
      <c r="E1620" s="43"/>
      <c r="F1620" s="46"/>
      <c r="G1620" s="46"/>
    </row>
    <row r="1621" spans="1:7" s="30" customFormat="1">
      <c r="A1621" s="47"/>
      <c r="B1621" s="48"/>
      <c r="C1621" s="44"/>
      <c r="D1621" s="45"/>
      <c r="E1621" s="43"/>
      <c r="F1621" s="46"/>
      <c r="G1621" s="46"/>
    </row>
    <row r="1622" spans="1:7" s="30" customFormat="1">
      <c r="A1622" s="47"/>
      <c r="B1622" s="48"/>
      <c r="C1622" s="44"/>
      <c r="D1622" s="45"/>
      <c r="E1622" s="43"/>
      <c r="F1622" s="46"/>
      <c r="G1622" s="46"/>
    </row>
    <row r="1623" spans="1:7" s="30" customFormat="1">
      <c r="A1623" s="47"/>
      <c r="B1623" s="48"/>
      <c r="C1623" s="44"/>
      <c r="D1623" s="45"/>
      <c r="E1623" s="43"/>
      <c r="F1623" s="46"/>
      <c r="G1623" s="46"/>
    </row>
    <row r="1624" spans="1:7" s="30" customFormat="1">
      <c r="A1624" s="47"/>
      <c r="B1624" s="48"/>
      <c r="C1624" s="44"/>
      <c r="D1624" s="45"/>
      <c r="E1624" s="43"/>
      <c r="F1624" s="46"/>
      <c r="G1624" s="46"/>
    </row>
    <row r="1625" spans="1:7" s="30" customFormat="1">
      <c r="A1625" s="47"/>
      <c r="B1625" s="48"/>
      <c r="C1625" s="44"/>
      <c r="D1625" s="45"/>
      <c r="E1625" s="43"/>
      <c r="F1625" s="46"/>
      <c r="G1625" s="46"/>
    </row>
    <row r="1626" spans="1:7" s="30" customFormat="1">
      <c r="A1626" s="47"/>
      <c r="B1626" s="48"/>
      <c r="C1626" s="44"/>
      <c r="D1626" s="45"/>
      <c r="E1626" s="43"/>
      <c r="F1626" s="46"/>
      <c r="G1626" s="46"/>
    </row>
    <row r="1627" spans="1:7" s="30" customFormat="1">
      <c r="A1627" s="47"/>
      <c r="B1627" s="48"/>
      <c r="C1627" s="44"/>
      <c r="D1627" s="45"/>
      <c r="E1627" s="43"/>
      <c r="F1627" s="46"/>
      <c r="G1627" s="46"/>
    </row>
    <row r="1628" spans="1:7" s="30" customFormat="1">
      <c r="A1628" s="47"/>
      <c r="B1628" s="48"/>
      <c r="C1628" s="44"/>
      <c r="D1628" s="45"/>
      <c r="E1628" s="43"/>
      <c r="F1628" s="46"/>
      <c r="G1628" s="46"/>
    </row>
    <row r="1629" spans="1:7" s="30" customFormat="1">
      <c r="A1629" s="47"/>
      <c r="B1629" s="48"/>
      <c r="C1629" s="44"/>
      <c r="D1629" s="45"/>
      <c r="E1629" s="43"/>
      <c r="F1629" s="46"/>
      <c r="G1629" s="46"/>
    </row>
    <row r="1630" spans="1:7" s="30" customFormat="1">
      <c r="A1630" s="47"/>
      <c r="B1630" s="48"/>
      <c r="C1630" s="44"/>
      <c r="D1630" s="45"/>
      <c r="E1630" s="43"/>
      <c r="F1630" s="46"/>
      <c r="G1630" s="46"/>
    </row>
    <row r="1631" spans="1:7" s="30" customFormat="1">
      <c r="A1631" s="47"/>
      <c r="B1631" s="48"/>
      <c r="C1631" s="44"/>
      <c r="D1631" s="45"/>
      <c r="E1631" s="43"/>
      <c r="F1631" s="46"/>
      <c r="G1631" s="46"/>
    </row>
    <row r="1632" spans="1:7" s="30" customFormat="1">
      <c r="A1632" s="47"/>
      <c r="B1632" s="48"/>
      <c r="C1632" s="44"/>
      <c r="D1632" s="45"/>
      <c r="E1632" s="43"/>
      <c r="F1632" s="46"/>
      <c r="G1632" s="46"/>
    </row>
    <row r="1633" spans="1:7" s="30" customFormat="1">
      <c r="A1633" s="47"/>
      <c r="B1633" s="48"/>
      <c r="C1633" s="44"/>
      <c r="D1633" s="45"/>
      <c r="E1633" s="43"/>
      <c r="F1633" s="46"/>
      <c r="G1633" s="46"/>
    </row>
    <row r="1634" spans="1:7" s="30" customFormat="1">
      <c r="A1634" s="47"/>
      <c r="B1634" s="48"/>
      <c r="C1634" s="44"/>
      <c r="D1634" s="45"/>
      <c r="E1634" s="43"/>
      <c r="F1634" s="46"/>
      <c r="G1634" s="46"/>
    </row>
    <row r="1635" spans="1:7" s="30" customFormat="1">
      <c r="A1635" s="47"/>
      <c r="B1635" s="48"/>
      <c r="C1635" s="44"/>
      <c r="D1635" s="45"/>
      <c r="E1635" s="43"/>
      <c r="F1635" s="46"/>
      <c r="G1635" s="46"/>
    </row>
    <row r="1636" spans="1:7" s="30" customFormat="1">
      <c r="A1636" s="47"/>
      <c r="B1636" s="48"/>
      <c r="C1636" s="44"/>
      <c r="D1636" s="45"/>
      <c r="E1636" s="43"/>
      <c r="F1636" s="46"/>
      <c r="G1636" s="46"/>
    </row>
    <row r="1637" spans="1:7" s="30" customFormat="1">
      <c r="A1637" s="47"/>
      <c r="B1637" s="48"/>
      <c r="C1637" s="44"/>
      <c r="D1637" s="45"/>
      <c r="E1637" s="43"/>
      <c r="F1637" s="46"/>
      <c r="G1637" s="46"/>
    </row>
    <row r="1638" spans="1:7" s="30" customFormat="1">
      <c r="A1638" s="47"/>
      <c r="B1638" s="48"/>
      <c r="C1638" s="44"/>
      <c r="D1638" s="45"/>
      <c r="E1638" s="43"/>
      <c r="F1638" s="46"/>
      <c r="G1638" s="46"/>
    </row>
    <row r="1639" spans="1:7" s="30" customFormat="1">
      <c r="A1639" s="47"/>
      <c r="B1639" s="48"/>
      <c r="C1639" s="44"/>
      <c r="D1639" s="45"/>
      <c r="E1639" s="43"/>
      <c r="F1639" s="46"/>
      <c r="G1639" s="46"/>
    </row>
    <row r="1640" spans="1:7" s="30" customFormat="1">
      <c r="A1640" s="47"/>
      <c r="B1640" s="48"/>
      <c r="C1640" s="44"/>
      <c r="D1640" s="45"/>
      <c r="E1640" s="43"/>
      <c r="F1640" s="46"/>
      <c r="G1640" s="46"/>
    </row>
    <row r="1641" spans="1:7" s="30" customFormat="1">
      <c r="A1641" s="47"/>
      <c r="B1641" s="48"/>
      <c r="C1641" s="44"/>
      <c r="D1641" s="45"/>
      <c r="E1641" s="43"/>
      <c r="F1641" s="46"/>
      <c r="G1641" s="46"/>
    </row>
    <row r="1642" spans="1:7" s="30" customFormat="1">
      <c r="A1642" s="47"/>
      <c r="B1642" s="48"/>
      <c r="C1642" s="44"/>
      <c r="D1642" s="45"/>
      <c r="E1642" s="43"/>
      <c r="F1642" s="46"/>
      <c r="G1642" s="46"/>
    </row>
    <row r="1643" spans="1:7" s="30" customFormat="1">
      <c r="A1643" s="47"/>
      <c r="B1643" s="48"/>
      <c r="C1643" s="44"/>
      <c r="D1643" s="45"/>
      <c r="E1643" s="43"/>
      <c r="F1643" s="46"/>
      <c r="G1643" s="46"/>
    </row>
    <row r="1644" spans="1:7" s="30" customFormat="1">
      <c r="A1644" s="47"/>
      <c r="B1644" s="48"/>
      <c r="C1644" s="44"/>
      <c r="D1644" s="45"/>
      <c r="E1644" s="43"/>
      <c r="F1644" s="46"/>
      <c r="G1644" s="46"/>
    </row>
    <row r="1645" spans="1:7" s="30" customFormat="1">
      <c r="A1645" s="47"/>
      <c r="B1645" s="48"/>
      <c r="C1645" s="44"/>
      <c r="D1645" s="45"/>
      <c r="E1645" s="43"/>
      <c r="F1645" s="46"/>
      <c r="G1645" s="46"/>
    </row>
    <row r="1646" spans="1:7" s="30" customFormat="1">
      <c r="A1646" s="47"/>
      <c r="B1646" s="48"/>
      <c r="C1646" s="44"/>
      <c r="D1646" s="45"/>
      <c r="E1646" s="43"/>
      <c r="F1646" s="46"/>
      <c r="G1646" s="46"/>
    </row>
    <row r="1647" spans="1:7" s="30" customFormat="1">
      <c r="A1647" s="47"/>
      <c r="B1647" s="48"/>
      <c r="C1647" s="44"/>
      <c r="D1647" s="45"/>
      <c r="E1647" s="43"/>
      <c r="F1647" s="46"/>
      <c r="G1647" s="46"/>
    </row>
    <row r="1648" spans="1:7" s="30" customFormat="1">
      <c r="A1648" s="47"/>
      <c r="B1648" s="48"/>
      <c r="C1648" s="44"/>
      <c r="D1648" s="45"/>
      <c r="E1648" s="43"/>
      <c r="F1648" s="46"/>
      <c r="G1648" s="46"/>
    </row>
    <row r="1649" spans="1:7" s="30" customFormat="1">
      <c r="A1649" s="47"/>
      <c r="B1649" s="48"/>
      <c r="C1649" s="44"/>
      <c r="D1649" s="45"/>
      <c r="E1649" s="43"/>
      <c r="F1649" s="46"/>
      <c r="G1649" s="46"/>
    </row>
    <row r="1650" spans="1:7" s="30" customFormat="1">
      <c r="A1650" s="47"/>
      <c r="B1650" s="48"/>
      <c r="C1650" s="44"/>
      <c r="D1650" s="45"/>
      <c r="E1650" s="43"/>
      <c r="F1650" s="46"/>
      <c r="G1650" s="46"/>
    </row>
    <row r="1651" spans="1:7" s="30" customFormat="1">
      <c r="A1651" s="47"/>
      <c r="B1651" s="48"/>
      <c r="C1651" s="44"/>
      <c r="D1651" s="45"/>
      <c r="E1651" s="43"/>
      <c r="F1651" s="46"/>
      <c r="G1651" s="46"/>
    </row>
    <row r="1652" spans="1:7" s="30" customFormat="1">
      <c r="A1652" s="47"/>
      <c r="B1652" s="48"/>
      <c r="C1652" s="44"/>
      <c r="D1652" s="45"/>
      <c r="E1652" s="43"/>
      <c r="F1652" s="46"/>
      <c r="G1652" s="46"/>
    </row>
    <row r="1653" spans="1:7" s="30" customFormat="1">
      <c r="A1653" s="47"/>
      <c r="B1653" s="48"/>
      <c r="C1653" s="44"/>
      <c r="D1653" s="45"/>
      <c r="E1653" s="43"/>
      <c r="F1653" s="46"/>
      <c r="G1653" s="46"/>
    </row>
    <row r="1654" spans="1:7" s="30" customFormat="1">
      <c r="A1654" s="47"/>
      <c r="B1654" s="48"/>
      <c r="C1654" s="44"/>
      <c r="D1654" s="45"/>
      <c r="E1654" s="43"/>
      <c r="F1654" s="46"/>
      <c r="G1654" s="46"/>
    </row>
    <row r="1655" spans="1:7" s="30" customFormat="1">
      <c r="A1655" s="47"/>
      <c r="B1655" s="48"/>
      <c r="C1655" s="44"/>
      <c r="D1655" s="45"/>
      <c r="E1655" s="43"/>
      <c r="F1655" s="46"/>
      <c r="G1655" s="46"/>
    </row>
    <row r="1656" spans="1:7" s="30" customFormat="1">
      <c r="A1656" s="47"/>
      <c r="B1656" s="48"/>
      <c r="C1656" s="44"/>
      <c r="D1656" s="45"/>
      <c r="E1656" s="43"/>
      <c r="F1656" s="46"/>
      <c r="G1656" s="46"/>
    </row>
    <row r="1657" spans="1:7" s="30" customFormat="1">
      <c r="A1657" s="47"/>
      <c r="B1657" s="48"/>
      <c r="C1657" s="44"/>
      <c r="D1657" s="45"/>
      <c r="E1657" s="43"/>
      <c r="F1657" s="46"/>
      <c r="G1657" s="46"/>
    </row>
    <row r="1658" spans="1:7" s="30" customFormat="1">
      <c r="A1658" s="47"/>
      <c r="B1658" s="48"/>
      <c r="C1658" s="44"/>
      <c r="D1658" s="45"/>
      <c r="E1658" s="43"/>
      <c r="F1658" s="46"/>
      <c r="G1658" s="46"/>
    </row>
    <row r="1659" spans="1:7" s="30" customFormat="1">
      <c r="A1659" s="47"/>
      <c r="B1659" s="48"/>
      <c r="C1659" s="44"/>
      <c r="D1659" s="45"/>
      <c r="E1659" s="43"/>
      <c r="F1659" s="46"/>
      <c r="G1659" s="46"/>
    </row>
    <row r="1660" spans="1:7" s="30" customFormat="1">
      <c r="A1660" s="47"/>
      <c r="B1660" s="48"/>
      <c r="C1660" s="44"/>
      <c r="D1660" s="45"/>
      <c r="E1660" s="43"/>
      <c r="F1660" s="46"/>
      <c r="G1660" s="46"/>
    </row>
    <row r="1661" spans="1:7" s="30" customFormat="1">
      <c r="A1661" s="47"/>
      <c r="B1661" s="48"/>
      <c r="C1661" s="44"/>
      <c r="D1661" s="45"/>
      <c r="E1661" s="43"/>
      <c r="F1661" s="46"/>
      <c r="G1661" s="46"/>
    </row>
    <row r="1662" spans="1:7" s="30" customFormat="1">
      <c r="A1662" s="47"/>
      <c r="B1662" s="48"/>
      <c r="C1662" s="44"/>
      <c r="D1662" s="45"/>
      <c r="E1662" s="43"/>
      <c r="F1662" s="46"/>
      <c r="G1662" s="46"/>
    </row>
    <row r="1663" spans="1:7" s="30" customFormat="1">
      <c r="A1663" s="47"/>
      <c r="B1663" s="48"/>
      <c r="C1663" s="44"/>
      <c r="D1663" s="45"/>
      <c r="E1663" s="43"/>
      <c r="F1663" s="46"/>
      <c r="G1663" s="46"/>
    </row>
    <row r="1664" spans="1:7" s="30" customFormat="1">
      <c r="A1664" s="47"/>
      <c r="B1664" s="48"/>
      <c r="C1664" s="44"/>
      <c r="D1664" s="45"/>
      <c r="E1664" s="43"/>
      <c r="F1664" s="46"/>
      <c r="G1664" s="46"/>
    </row>
    <row r="1665" spans="1:7" s="30" customFormat="1">
      <c r="A1665" s="47"/>
      <c r="B1665" s="48"/>
      <c r="C1665" s="44"/>
      <c r="D1665" s="45"/>
      <c r="E1665" s="43"/>
      <c r="F1665" s="46"/>
      <c r="G1665" s="46"/>
    </row>
    <row r="1666" spans="1:7" s="30" customFormat="1">
      <c r="A1666" s="47"/>
      <c r="B1666" s="48"/>
      <c r="C1666" s="44"/>
      <c r="D1666" s="45"/>
      <c r="E1666" s="43"/>
      <c r="F1666" s="46"/>
      <c r="G1666" s="46"/>
    </row>
    <row r="1667" spans="1:7" s="30" customFormat="1">
      <c r="A1667" s="47"/>
      <c r="B1667" s="48"/>
      <c r="C1667" s="44"/>
      <c r="D1667" s="45"/>
      <c r="E1667" s="43"/>
      <c r="F1667" s="46"/>
      <c r="G1667" s="46"/>
    </row>
    <row r="1668" spans="1:7" s="30" customFormat="1">
      <c r="A1668" s="47"/>
      <c r="B1668" s="48"/>
      <c r="C1668" s="44"/>
      <c r="D1668" s="45"/>
      <c r="E1668" s="43"/>
      <c r="F1668" s="46"/>
      <c r="G1668" s="46"/>
    </row>
    <row r="1669" spans="1:7" s="30" customFormat="1">
      <c r="A1669" s="47"/>
      <c r="B1669" s="48"/>
      <c r="C1669" s="44"/>
      <c r="D1669" s="45"/>
      <c r="E1669" s="43"/>
      <c r="F1669" s="46"/>
      <c r="G1669" s="46"/>
    </row>
    <row r="1670" spans="1:7" s="30" customFormat="1">
      <c r="A1670" s="47"/>
      <c r="B1670" s="48"/>
      <c r="C1670" s="44"/>
      <c r="D1670" s="45"/>
      <c r="E1670" s="43"/>
      <c r="F1670" s="46"/>
      <c r="G1670" s="46"/>
    </row>
    <row r="1671" spans="1:7" s="30" customFormat="1">
      <c r="A1671" s="47"/>
      <c r="B1671" s="48"/>
      <c r="C1671" s="44"/>
      <c r="D1671" s="45"/>
      <c r="E1671" s="43"/>
      <c r="F1671" s="46"/>
      <c r="G1671" s="46"/>
    </row>
    <row r="1672" spans="1:7" s="30" customFormat="1">
      <c r="A1672" s="47"/>
      <c r="B1672" s="48"/>
      <c r="C1672" s="44"/>
      <c r="D1672" s="45"/>
      <c r="E1672" s="43"/>
      <c r="F1672" s="46"/>
      <c r="G1672" s="46"/>
    </row>
    <row r="1673" spans="1:7" s="30" customFormat="1">
      <c r="A1673" s="47"/>
      <c r="B1673" s="48"/>
      <c r="C1673" s="44"/>
      <c r="D1673" s="45"/>
      <c r="E1673" s="43"/>
      <c r="F1673" s="46"/>
      <c r="G1673" s="46"/>
    </row>
    <row r="1674" spans="1:7" s="30" customFormat="1">
      <c r="A1674" s="47"/>
      <c r="B1674" s="48"/>
      <c r="C1674" s="44"/>
      <c r="D1674" s="45"/>
      <c r="E1674" s="43"/>
      <c r="F1674" s="46"/>
      <c r="G1674" s="46"/>
    </row>
    <row r="1675" spans="1:7" s="30" customFormat="1">
      <c r="A1675" s="47"/>
      <c r="B1675" s="48"/>
      <c r="C1675" s="44"/>
      <c r="D1675" s="45"/>
      <c r="E1675" s="43"/>
      <c r="F1675" s="46"/>
      <c r="G1675" s="46"/>
    </row>
    <row r="1676" spans="1:7" s="30" customFormat="1">
      <c r="A1676" s="47"/>
      <c r="B1676" s="48"/>
      <c r="C1676" s="44"/>
      <c r="D1676" s="45"/>
      <c r="E1676" s="43"/>
      <c r="F1676" s="46"/>
      <c r="G1676" s="46"/>
    </row>
    <row r="1677" spans="1:7" s="30" customFormat="1">
      <c r="A1677" s="47"/>
      <c r="B1677" s="48"/>
      <c r="C1677" s="44"/>
      <c r="D1677" s="45"/>
      <c r="E1677" s="43"/>
      <c r="F1677" s="46"/>
      <c r="G1677" s="46"/>
    </row>
    <row r="1678" spans="1:7" s="30" customFormat="1">
      <c r="A1678" s="47"/>
      <c r="B1678" s="48"/>
      <c r="C1678" s="44"/>
      <c r="D1678" s="45"/>
      <c r="E1678" s="43"/>
      <c r="F1678" s="46"/>
      <c r="G1678" s="46"/>
    </row>
    <row r="1679" spans="1:7" s="30" customFormat="1">
      <c r="A1679" s="47"/>
      <c r="B1679" s="48"/>
      <c r="C1679" s="44"/>
      <c r="D1679" s="45"/>
      <c r="E1679" s="43"/>
      <c r="F1679" s="46"/>
      <c r="G1679" s="46"/>
    </row>
    <row r="1680" spans="1:7" s="30" customFormat="1">
      <c r="A1680" s="47"/>
      <c r="B1680" s="48"/>
      <c r="C1680" s="49"/>
      <c r="D1680" s="50"/>
      <c r="E1680" s="43"/>
      <c r="F1680" s="46"/>
      <c r="G1680" s="46"/>
    </row>
    <row r="1681" spans="1:7" s="30" customFormat="1">
      <c r="A1681" s="47"/>
      <c r="B1681" s="48"/>
      <c r="C1681" s="49"/>
      <c r="D1681" s="50"/>
      <c r="E1681" s="51"/>
      <c r="F1681" s="46"/>
      <c r="G1681" s="46"/>
    </row>
    <row r="1682" spans="1:7" s="30" customFormat="1">
      <c r="A1682" s="47"/>
      <c r="B1682" s="48"/>
      <c r="C1682" s="49"/>
      <c r="D1682" s="50"/>
      <c r="E1682" s="51"/>
      <c r="F1682" s="46"/>
      <c r="G1682" s="46"/>
    </row>
    <row r="1683" spans="1:7" s="30" customFormat="1">
      <c r="A1683" s="47"/>
      <c r="B1683" s="48"/>
      <c r="C1683" s="49"/>
      <c r="D1683" s="50"/>
      <c r="E1683" s="51"/>
      <c r="F1683" s="46"/>
      <c r="G1683" s="46"/>
    </row>
    <row r="1684" spans="1:7" s="30" customFormat="1">
      <c r="A1684" s="47"/>
      <c r="B1684" s="48"/>
      <c r="C1684" s="49"/>
      <c r="D1684" s="50"/>
      <c r="E1684" s="51"/>
      <c r="F1684" s="46"/>
      <c r="G1684" s="46"/>
    </row>
    <row r="1685" spans="1:7" s="30" customFormat="1">
      <c r="A1685" s="47"/>
      <c r="B1685" s="48"/>
      <c r="C1685" s="49"/>
      <c r="D1685" s="50"/>
      <c r="E1685" s="51"/>
      <c r="F1685" s="46"/>
      <c r="G1685" s="46"/>
    </row>
    <row r="1686" spans="1:7" s="30" customFormat="1">
      <c r="A1686" s="47"/>
      <c r="B1686" s="48"/>
      <c r="C1686" s="49"/>
      <c r="D1686" s="50"/>
      <c r="E1686" s="51"/>
      <c r="F1686" s="46"/>
      <c r="G1686" s="46"/>
    </row>
    <row r="1687" spans="1:7" s="30" customFormat="1">
      <c r="A1687" s="47"/>
      <c r="B1687" s="48"/>
      <c r="C1687" s="49"/>
      <c r="D1687" s="50"/>
      <c r="E1687" s="51"/>
      <c r="F1687" s="46"/>
      <c r="G1687" s="46"/>
    </row>
    <row r="1688" spans="1:7" s="30" customFormat="1">
      <c r="A1688" s="47"/>
      <c r="B1688" s="48"/>
      <c r="C1688" s="49"/>
      <c r="D1688" s="50"/>
      <c r="E1688" s="51"/>
      <c r="F1688" s="46"/>
      <c r="G1688" s="46"/>
    </row>
    <row r="1689" spans="1:7" s="30" customFormat="1">
      <c r="A1689" s="47"/>
      <c r="B1689" s="48"/>
      <c r="C1689" s="49"/>
      <c r="D1689" s="50"/>
      <c r="E1689" s="51"/>
      <c r="F1689" s="46"/>
      <c r="G1689" s="46"/>
    </row>
    <row r="1690" spans="1:7" s="30" customFormat="1">
      <c r="A1690" s="47"/>
      <c r="B1690" s="48"/>
      <c r="C1690" s="49"/>
      <c r="D1690" s="50"/>
      <c r="E1690" s="51"/>
      <c r="F1690" s="46"/>
      <c r="G1690" s="46"/>
    </row>
    <row r="1691" spans="1:7" s="30" customFormat="1">
      <c r="A1691" s="47"/>
      <c r="B1691" s="48"/>
      <c r="C1691" s="49"/>
      <c r="D1691" s="50"/>
      <c r="E1691" s="51"/>
      <c r="F1691" s="46"/>
      <c r="G1691" s="46"/>
    </row>
    <row r="1692" spans="1:7" s="30" customFormat="1">
      <c r="A1692" s="47"/>
      <c r="B1692" s="48"/>
      <c r="C1692" s="49"/>
      <c r="D1692" s="50"/>
      <c r="E1692" s="51"/>
      <c r="F1692" s="46"/>
      <c r="G1692" s="46"/>
    </row>
    <row r="1693" spans="1:7" s="30" customFormat="1">
      <c r="A1693" s="47"/>
      <c r="B1693" s="48"/>
      <c r="C1693" s="49"/>
      <c r="D1693" s="50"/>
      <c r="E1693" s="51"/>
      <c r="F1693" s="46"/>
      <c r="G1693" s="46"/>
    </row>
    <row r="1694" spans="1:7" s="30" customFormat="1">
      <c r="A1694" s="47"/>
      <c r="B1694" s="48"/>
      <c r="C1694" s="49"/>
      <c r="D1694" s="50"/>
      <c r="E1694" s="51"/>
      <c r="F1694" s="46"/>
      <c r="G1694" s="46"/>
    </row>
    <row r="1695" spans="1:7" s="30" customFormat="1">
      <c r="A1695" s="47"/>
      <c r="B1695" s="48"/>
      <c r="C1695" s="49"/>
      <c r="D1695" s="50"/>
      <c r="E1695" s="51"/>
      <c r="F1695" s="46"/>
      <c r="G1695" s="46"/>
    </row>
    <row r="1696" spans="1:7" s="30" customFormat="1">
      <c r="A1696" s="47"/>
      <c r="B1696" s="48"/>
      <c r="C1696" s="49"/>
      <c r="D1696" s="50"/>
      <c r="E1696" s="51"/>
      <c r="F1696" s="46"/>
      <c r="G1696" s="46"/>
    </row>
    <row r="1697" spans="1:7" s="30" customFormat="1">
      <c r="A1697" s="47"/>
      <c r="B1697" s="48"/>
      <c r="C1697" s="49"/>
      <c r="D1697" s="50"/>
      <c r="E1697" s="51"/>
      <c r="F1697" s="46"/>
      <c r="G1697" s="46"/>
    </row>
    <row r="1698" spans="1:7" s="30" customFormat="1">
      <c r="A1698" s="47"/>
      <c r="B1698" s="48"/>
      <c r="C1698" s="49"/>
      <c r="D1698" s="50"/>
      <c r="E1698" s="51"/>
      <c r="F1698" s="46"/>
      <c r="G1698" s="46"/>
    </row>
    <row r="1699" spans="1:7" s="30" customFormat="1">
      <c r="A1699" s="47"/>
      <c r="B1699" s="48"/>
      <c r="C1699" s="49"/>
      <c r="D1699" s="50"/>
      <c r="E1699" s="51"/>
      <c r="F1699" s="46"/>
      <c r="G1699" s="46"/>
    </row>
    <row r="1700" spans="1:7" s="30" customFormat="1">
      <c r="A1700" s="47"/>
      <c r="B1700" s="48"/>
      <c r="C1700" s="49"/>
      <c r="D1700" s="50"/>
      <c r="E1700" s="51"/>
      <c r="F1700" s="46"/>
      <c r="G1700" s="46"/>
    </row>
    <row r="1701" spans="1:7" s="30" customFormat="1">
      <c r="A1701" s="47"/>
      <c r="B1701" s="48"/>
      <c r="C1701" s="49"/>
      <c r="D1701" s="50"/>
      <c r="E1701" s="51"/>
      <c r="F1701" s="46"/>
      <c r="G1701" s="46"/>
    </row>
    <row r="1702" spans="1:7" s="30" customFormat="1">
      <c r="A1702" s="47"/>
      <c r="B1702" s="48"/>
      <c r="C1702" s="49"/>
      <c r="D1702" s="50"/>
      <c r="E1702" s="51"/>
      <c r="F1702" s="46"/>
      <c r="G1702" s="46"/>
    </row>
    <row r="1703" spans="1:7" s="30" customFormat="1">
      <c r="A1703" s="47"/>
      <c r="B1703" s="48"/>
      <c r="C1703" s="49"/>
      <c r="D1703" s="50"/>
      <c r="E1703" s="51"/>
      <c r="F1703" s="46"/>
      <c r="G1703" s="46"/>
    </row>
    <row r="1704" spans="1:7" s="30" customFormat="1">
      <c r="A1704" s="47"/>
      <c r="B1704" s="48"/>
      <c r="C1704" s="49"/>
      <c r="D1704" s="50"/>
      <c r="E1704" s="51"/>
      <c r="F1704" s="46"/>
      <c r="G1704" s="46"/>
    </row>
    <row r="1705" spans="1:7" s="30" customFormat="1">
      <c r="A1705" s="47"/>
      <c r="B1705" s="48"/>
      <c r="C1705" s="49"/>
      <c r="D1705" s="50"/>
      <c r="E1705" s="51"/>
      <c r="F1705" s="46"/>
      <c r="G1705" s="46"/>
    </row>
    <row r="1706" spans="1:7" s="30" customFormat="1">
      <c r="A1706" s="47"/>
      <c r="B1706" s="48"/>
      <c r="C1706" s="49"/>
      <c r="D1706" s="50"/>
      <c r="E1706" s="51"/>
      <c r="F1706" s="46"/>
      <c r="G1706" s="46"/>
    </row>
    <row r="1707" spans="1:7" s="30" customFormat="1">
      <c r="A1707" s="47"/>
      <c r="B1707" s="48"/>
      <c r="C1707" s="49"/>
      <c r="D1707" s="50"/>
      <c r="E1707" s="51"/>
      <c r="F1707" s="46"/>
      <c r="G1707" s="46"/>
    </row>
    <row r="1708" spans="1:7" s="30" customFormat="1">
      <c r="A1708" s="47"/>
      <c r="B1708" s="48"/>
      <c r="C1708" s="49"/>
      <c r="D1708" s="50"/>
      <c r="E1708" s="51"/>
      <c r="F1708" s="46"/>
      <c r="G1708" s="46"/>
    </row>
    <row r="1709" spans="1:7" s="30" customFormat="1">
      <c r="A1709" s="47"/>
      <c r="B1709" s="48"/>
      <c r="C1709" s="49"/>
      <c r="D1709" s="50"/>
      <c r="E1709" s="51"/>
      <c r="F1709" s="46"/>
      <c r="G1709" s="46"/>
    </row>
    <row r="1710" spans="1:7" s="30" customFormat="1">
      <c r="A1710" s="47"/>
      <c r="B1710" s="48"/>
      <c r="C1710" s="49"/>
      <c r="D1710" s="50"/>
      <c r="E1710" s="51"/>
      <c r="F1710" s="46"/>
      <c r="G1710" s="46"/>
    </row>
    <row r="1711" spans="1:7" s="30" customFormat="1">
      <c r="A1711" s="47"/>
      <c r="B1711" s="48"/>
      <c r="C1711" s="49"/>
      <c r="D1711" s="50"/>
      <c r="E1711" s="51"/>
      <c r="F1711" s="46"/>
      <c r="G1711" s="46"/>
    </row>
    <row r="1712" spans="1:7" s="30" customFormat="1">
      <c r="A1712" s="47"/>
      <c r="B1712" s="48"/>
      <c r="C1712" s="49"/>
      <c r="D1712" s="50"/>
      <c r="E1712" s="51"/>
      <c r="F1712" s="46"/>
      <c r="G1712" s="46"/>
    </row>
    <row r="1713" spans="1:7" s="30" customFormat="1">
      <c r="A1713" s="47"/>
      <c r="B1713" s="48"/>
      <c r="C1713" s="49"/>
      <c r="D1713" s="50"/>
      <c r="E1713" s="51"/>
      <c r="F1713" s="46"/>
      <c r="G1713" s="46"/>
    </row>
    <row r="1714" spans="1:7" s="30" customFormat="1">
      <c r="A1714" s="47"/>
      <c r="B1714" s="48"/>
      <c r="C1714" s="49"/>
      <c r="D1714" s="50"/>
      <c r="E1714" s="51"/>
      <c r="F1714" s="46"/>
      <c r="G1714" s="46"/>
    </row>
    <row r="1715" spans="1:7" s="30" customFormat="1">
      <c r="A1715" s="47"/>
      <c r="B1715" s="48"/>
      <c r="C1715" s="49"/>
      <c r="D1715" s="50"/>
      <c r="E1715" s="51"/>
      <c r="F1715" s="46"/>
      <c r="G1715" s="46"/>
    </row>
    <row r="1716" spans="1:7" s="30" customFormat="1">
      <c r="A1716" s="47"/>
      <c r="B1716" s="48"/>
      <c r="C1716" s="49"/>
      <c r="D1716" s="50"/>
      <c r="E1716" s="51"/>
      <c r="F1716" s="46"/>
      <c r="G1716" s="46"/>
    </row>
    <row r="1717" spans="1:7" s="30" customFormat="1">
      <c r="A1717" s="47"/>
      <c r="B1717" s="48"/>
      <c r="C1717" s="49"/>
      <c r="D1717" s="50"/>
      <c r="E1717" s="51"/>
      <c r="F1717" s="46"/>
      <c r="G1717" s="46"/>
    </row>
    <row r="1718" spans="1:7" s="30" customFormat="1">
      <c r="A1718" s="47"/>
      <c r="B1718" s="48"/>
      <c r="C1718" s="49"/>
      <c r="D1718" s="50"/>
      <c r="E1718" s="51"/>
      <c r="F1718" s="46"/>
      <c r="G1718" s="46"/>
    </row>
    <row r="1719" spans="1:7" s="30" customFormat="1">
      <c r="A1719" s="47"/>
      <c r="B1719" s="48"/>
      <c r="C1719" s="49"/>
      <c r="D1719" s="50"/>
      <c r="E1719" s="51"/>
      <c r="F1719" s="46"/>
      <c r="G1719" s="46"/>
    </row>
    <row r="1720" spans="1:7" s="30" customFormat="1">
      <c r="A1720" s="47"/>
      <c r="B1720" s="48"/>
      <c r="C1720" s="49"/>
      <c r="D1720" s="50"/>
      <c r="E1720" s="51"/>
      <c r="F1720" s="46"/>
      <c r="G1720" s="46"/>
    </row>
    <row r="1721" spans="1:7" s="30" customFormat="1">
      <c r="A1721" s="47"/>
      <c r="B1721" s="48"/>
      <c r="C1721" s="49"/>
      <c r="D1721" s="50"/>
      <c r="E1721" s="51"/>
      <c r="F1721" s="46"/>
      <c r="G1721" s="46"/>
    </row>
    <row r="1722" spans="1:7" s="30" customFormat="1">
      <c r="A1722" s="47"/>
      <c r="B1722" s="48"/>
      <c r="C1722" s="49"/>
      <c r="D1722" s="50"/>
      <c r="E1722" s="51"/>
      <c r="F1722" s="46"/>
      <c r="G1722" s="46"/>
    </row>
    <row r="1723" spans="1:7" s="30" customFormat="1">
      <c r="A1723" s="47"/>
      <c r="B1723" s="48"/>
      <c r="C1723" s="49"/>
      <c r="D1723" s="50"/>
      <c r="E1723" s="51"/>
      <c r="F1723" s="46"/>
      <c r="G1723" s="46"/>
    </row>
    <row r="1724" spans="1:7" s="30" customFormat="1">
      <c r="A1724" s="47"/>
      <c r="B1724" s="48"/>
      <c r="C1724" s="49"/>
      <c r="D1724" s="50"/>
      <c r="E1724" s="51"/>
      <c r="F1724" s="46"/>
      <c r="G1724" s="46"/>
    </row>
    <row r="1725" spans="1:7" s="30" customFormat="1">
      <c r="A1725" s="47"/>
      <c r="B1725" s="48"/>
      <c r="C1725" s="49"/>
      <c r="D1725" s="50"/>
      <c r="E1725" s="51"/>
      <c r="F1725" s="46"/>
      <c r="G1725" s="46"/>
    </row>
    <row r="1726" spans="1:7" s="30" customFormat="1">
      <c r="A1726" s="47"/>
      <c r="B1726" s="48"/>
      <c r="C1726" s="49"/>
      <c r="D1726" s="50"/>
      <c r="E1726" s="51"/>
      <c r="F1726" s="46"/>
      <c r="G1726" s="46"/>
    </row>
    <row r="1727" spans="1:7" s="30" customFormat="1">
      <c r="A1727" s="47"/>
      <c r="B1727" s="48"/>
      <c r="C1727" s="49"/>
      <c r="D1727" s="50"/>
      <c r="E1727" s="51"/>
      <c r="F1727" s="46"/>
      <c r="G1727" s="46"/>
    </row>
    <row r="1728" spans="1:7" s="30" customFormat="1">
      <c r="A1728" s="47"/>
      <c r="B1728" s="48"/>
      <c r="C1728" s="49"/>
      <c r="D1728" s="50"/>
      <c r="E1728" s="51"/>
      <c r="F1728" s="46"/>
      <c r="G1728" s="46"/>
    </row>
    <row r="1729" spans="1:7" s="30" customFormat="1">
      <c r="A1729" s="47"/>
      <c r="B1729" s="48"/>
      <c r="C1729" s="49"/>
      <c r="D1729" s="50"/>
      <c r="E1729" s="51"/>
      <c r="F1729" s="46"/>
      <c r="G1729" s="46"/>
    </row>
    <row r="1730" spans="1:7" s="30" customFormat="1">
      <c r="A1730" s="47"/>
      <c r="B1730" s="48"/>
      <c r="C1730" s="49"/>
      <c r="D1730" s="50"/>
      <c r="E1730" s="51"/>
      <c r="F1730" s="46"/>
      <c r="G1730" s="46"/>
    </row>
    <row r="1731" spans="1:7" s="30" customFormat="1">
      <c r="A1731" s="47"/>
      <c r="B1731" s="48"/>
      <c r="C1731" s="49"/>
      <c r="D1731" s="50"/>
      <c r="E1731" s="51"/>
      <c r="F1731" s="46"/>
      <c r="G1731" s="46"/>
    </row>
    <row r="1732" spans="1:7" s="30" customFormat="1">
      <c r="A1732" s="47"/>
      <c r="B1732" s="48"/>
      <c r="C1732" s="49"/>
      <c r="D1732" s="50"/>
      <c r="E1732" s="51"/>
      <c r="F1732" s="46"/>
      <c r="G1732" s="46"/>
    </row>
    <row r="1733" spans="1:7" s="30" customFormat="1">
      <c r="A1733" s="47"/>
      <c r="B1733" s="48"/>
      <c r="C1733" s="49"/>
      <c r="D1733" s="50"/>
      <c r="E1733" s="51"/>
      <c r="F1733" s="46"/>
      <c r="G1733" s="46"/>
    </row>
    <row r="1734" spans="1:7" s="30" customFormat="1">
      <c r="A1734" s="47"/>
      <c r="B1734" s="48"/>
      <c r="C1734" s="49"/>
      <c r="D1734" s="50"/>
      <c r="E1734" s="51"/>
      <c r="F1734" s="46"/>
      <c r="G1734" s="46"/>
    </row>
    <row r="1735" spans="1:7" s="30" customFormat="1">
      <c r="A1735" s="47"/>
      <c r="B1735" s="48"/>
      <c r="C1735" s="49"/>
      <c r="D1735" s="50"/>
      <c r="E1735" s="51"/>
      <c r="F1735" s="46"/>
      <c r="G1735" s="46"/>
    </row>
    <row r="1736" spans="1:7" s="30" customFormat="1">
      <c r="A1736" s="47"/>
      <c r="B1736" s="48"/>
      <c r="C1736" s="49"/>
      <c r="D1736" s="50"/>
      <c r="E1736" s="51"/>
      <c r="F1736" s="46"/>
      <c r="G1736" s="46"/>
    </row>
    <row r="1737" spans="1:7" s="30" customFormat="1">
      <c r="A1737" s="47"/>
      <c r="B1737" s="48"/>
      <c r="C1737" s="49"/>
      <c r="D1737" s="50"/>
      <c r="E1737" s="51"/>
      <c r="F1737" s="46"/>
      <c r="G1737" s="46"/>
    </row>
    <row r="1738" spans="1:7" s="30" customFormat="1">
      <c r="A1738" s="47"/>
      <c r="B1738" s="48"/>
      <c r="C1738" s="49"/>
      <c r="D1738" s="50"/>
      <c r="E1738" s="51"/>
      <c r="F1738" s="46"/>
      <c r="G1738" s="46"/>
    </row>
    <row r="1739" spans="1:7" s="30" customFormat="1">
      <c r="A1739" s="47"/>
      <c r="B1739" s="48"/>
      <c r="C1739" s="49"/>
      <c r="D1739" s="50"/>
      <c r="E1739" s="51"/>
      <c r="F1739" s="46"/>
      <c r="G1739" s="46"/>
    </row>
    <row r="1740" spans="1:7" s="30" customFormat="1">
      <c r="A1740" s="47"/>
      <c r="B1740" s="48"/>
      <c r="C1740" s="49"/>
      <c r="D1740" s="50"/>
      <c r="E1740" s="51"/>
      <c r="F1740" s="46"/>
      <c r="G1740" s="46"/>
    </row>
    <row r="1741" spans="1:7" s="30" customFormat="1">
      <c r="A1741" s="47"/>
      <c r="B1741" s="48"/>
      <c r="C1741" s="49"/>
      <c r="D1741" s="50"/>
      <c r="E1741" s="51"/>
      <c r="F1741" s="46"/>
      <c r="G1741" s="46"/>
    </row>
    <row r="1742" spans="1:7" s="30" customFormat="1">
      <c r="A1742" s="47"/>
      <c r="B1742" s="48"/>
      <c r="C1742" s="49"/>
      <c r="D1742" s="50"/>
      <c r="E1742" s="51"/>
      <c r="F1742" s="46"/>
      <c r="G1742" s="46"/>
    </row>
    <row r="1743" spans="1:7" s="30" customFormat="1">
      <c r="A1743" s="47"/>
      <c r="B1743" s="48"/>
      <c r="C1743" s="49"/>
      <c r="D1743" s="50"/>
      <c r="E1743" s="51"/>
      <c r="F1743" s="46"/>
      <c r="G1743" s="46"/>
    </row>
    <row r="1744" spans="1:7" s="30" customFormat="1">
      <c r="A1744" s="47"/>
      <c r="B1744" s="48"/>
      <c r="C1744" s="49"/>
      <c r="D1744" s="50"/>
      <c r="E1744" s="51"/>
      <c r="F1744" s="46"/>
      <c r="G1744" s="46"/>
    </row>
    <row r="1745" spans="1:7" s="30" customFormat="1">
      <c r="A1745" s="47"/>
      <c r="B1745" s="48"/>
      <c r="C1745" s="49"/>
      <c r="D1745" s="50"/>
      <c r="E1745" s="51"/>
      <c r="F1745" s="46"/>
      <c r="G1745" s="46"/>
    </row>
    <row r="1746" spans="1:7" s="30" customFormat="1">
      <c r="A1746" s="47"/>
      <c r="B1746" s="48"/>
      <c r="C1746" s="49"/>
      <c r="D1746" s="50"/>
      <c r="E1746" s="51"/>
      <c r="F1746" s="46"/>
      <c r="G1746" s="46"/>
    </row>
    <row r="1747" spans="1:7" s="30" customFormat="1">
      <c r="A1747" s="47"/>
      <c r="B1747" s="48"/>
      <c r="C1747" s="49"/>
      <c r="D1747" s="50"/>
      <c r="E1747" s="51"/>
      <c r="F1747" s="46"/>
      <c r="G1747" s="46"/>
    </row>
    <row r="1748" spans="1:7" s="30" customFormat="1">
      <c r="A1748" s="47"/>
      <c r="B1748" s="48"/>
      <c r="C1748" s="49"/>
      <c r="D1748" s="50"/>
      <c r="E1748" s="51"/>
      <c r="F1748" s="46"/>
      <c r="G1748" s="46"/>
    </row>
    <row r="1749" spans="1:7" s="30" customFormat="1">
      <c r="A1749" s="47"/>
      <c r="B1749" s="48"/>
      <c r="C1749" s="49"/>
      <c r="D1749" s="50"/>
      <c r="E1749" s="51"/>
      <c r="F1749" s="46"/>
      <c r="G1749" s="46"/>
    </row>
    <row r="1750" spans="1:7" s="30" customFormat="1">
      <c r="A1750" s="47"/>
      <c r="B1750" s="48"/>
      <c r="C1750" s="49"/>
      <c r="D1750" s="50"/>
      <c r="E1750" s="51"/>
      <c r="F1750" s="46"/>
      <c r="G1750" s="46"/>
    </row>
    <row r="1751" spans="1:7" s="30" customFormat="1">
      <c r="A1751" s="47"/>
      <c r="B1751" s="48"/>
      <c r="C1751" s="49"/>
      <c r="D1751" s="50"/>
      <c r="E1751" s="51"/>
      <c r="F1751" s="46"/>
      <c r="G1751" s="46"/>
    </row>
    <row r="1752" spans="1:7" s="30" customFormat="1">
      <c r="A1752" s="47"/>
      <c r="B1752" s="48"/>
      <c r="C1752" s="49"/>
      <c r="D1752" s="50"/>
      <c r="E1752" s="51"/>
      <c r="F1752" s="46"/>
      <c r="G1752" s="46"/>
    </row>
    <row r="1753" spans="1:7" s="30" customFormat="1">
      <c r="A1753" s="47"/>
      <c r="B1753" s="48"/>
      <c r="C1753" s="49"/>
      <c r="D1753" s="50"/>
      <c r="E1753" s="51"/>
      <c r="F1753" s="46"/>
      <c r="G1753" s="46"/>
    </row>
    <row r="1754" spans="1:7" s="30" customFormat="1">
      <c r="A1754" s="47"/>
      <c r="B1754" s="48"/>
      <c r="C1754" s="49"/>
      <c r="D1754" s="50"/>
      <c r="E1754" s="51"/>
      <c r="F1754" s="46"/>
      <c r="G1754" s="46"/>
    </row>
    <row r="1755" spans="1:7" s="30" customFormat="1">
      <c r="A1755" s="47"/>
      <c r="B1755" s="48"/>
      <c r="C1755" s="49"/>
      <c r="D1755" s="50"/>
      <c r="E1755" s="51"/>
      <c r="F1755" s="46"/>
      <c r="G1755" s="46"/>
    </row>
    <row r="1756" spans="1:7" s="30" customFormat="1">
      <c r="A1756" s="47"/>
      <c r="B1756" s="48"/>
      <c r="C1756" s="49"/>
      <c r="D1756" s="50"/>
      <c r="E1756" s="51"/>
      <c r="F1756" s="46"/>
      <c r="G1756" s="46"/>
    </row>
    <row r="1757" spans="1:7" s="30" customFormat="1">
      <c r="A1757" s="47"/>
      <c r="B1757" s="48"/>
      <c r="C1757" s="49"/>
      <c r="D1757" s="50"/>
      <c r="E1757" s="51"/>
      <c r="F1757" s="46"/>
      <c r="G1757" s="46"/>
    </row>
    <row r="1758" spans="1:7" s="30" customFormat="1">
      <c r="A1758" s="47"/>
      <c r="B1758" s="48"/>
      <c r="C1758" s="49"/>
      <c r="D1758" s="50"/>
      <c r="E1758" s="51"/>
      <c r="F1758" s="46"/>
      <c r="G1758" s="46"/>
    </row>
    <row r="1759" spans="1:7" s="30" customFormat="1">
      <c r="A1759" s="47"/>
      <c r="B1759" s="48"/>
      <c r="C1759" s="49"/>
      <c r="D1759" s="50"/>
      <c r="E1759" s="51"/>
      <c r="F1759" s="46"/>
      <c r="G1759" s="46"/>
    </row>
    <row r="1760" spans="1:7" s="30" customFormat="1">
      <c r="A1760" s="47"/>
      <c r="B1760" s="48"/>
      <c r="C1760" s="49"/>
      <c r="D1760" s="50"/>
      <c r="E1760" s="51"/>
      <c r="F1760" s="46"/>
      <c r="G1760" s="46"/>
    </row>
    <row r="1761" spans="1:7" s="30" customFormat="1">
      <c r="A1761" s="47"/>
      <c r="B1761" s="48"/>
      <c r="C1761" s="49"/>
      <c r="D1761" s="50"/>
      <c r="E1761" s="51"/>
      <c r="F1761" s="46"/>
      <c r="G1761" s="46"/>
    </row>
    <row r="1762" spans="1:7" s="30" customFormat="1">
      <c r="A1762" s="47"/>
      <c r="B1762" s="48"/>
      <c r="C1762" s="49"/>
      <c r="D1762" s="50"/>
      <c r="E1762" s="51"/>
      <c r="F1762" s="46"/>
      <c r="G1762" s="46"/>
    </row>
    <row r="1763" spans="1:7" s="30" customFormat="1">
      <c r="A1763" s="47"/>
      <c r="B1763" s="48"/>
      <c r="C1763" s="49"/>
      <c r="D1763" s="50"/>
      <c r="E1763" s="51"/>
      <c r="F1763" s="46"/>
      <c r="G1763" s="46"/>
    </row>
    <row r="1764" spans="1:7" s="30" customFormat="1">
      <c r="A1764" s="47"/>
      <c r="B1764" s="48"/>
      <c r="C1764" s="49"/>
      <c r="D1764" s="50"/>
      <c r="E1764" s="51"/>
      <c r="F1764" s="46"/>
      <c r="G1764" s="46"/>
    </row>
    <row r="1765" spans="1:7" s="30" customFormat="1">
      <c r="A1765" s="47"/>
      <c r="B1765" s="48"/>
      <c r="C1765" s="49"/>
      <c r="D1765" s="50"/>
      <c r="E1765" s="51"/>
      <c r="F1765" s="46"/>
      <c r="G1765" s="46"/>
    </row>
    <row r="1766" spans="1:7" s="30" customFormat="1">
      <c r="A1766" s="47"/>
      <c r="B1766" s="48"/>
      <c r="C1766" s="49"/>
      <c r="D1766" s="50"/>
      <c r="E1766" s="51"/>
      <c r="F1766" s="46"/>
      <c r="G1766" s="46"/>
    </row>
    <row r="1767" spans="1:7" s="30" customFormat="1">
      <c r="A1767" s="47"/>
      <c r="B1767" s="48"/>
      <c r="C1767" s="49"/>
      <c r="D1767" s="50"/>
      <c r="E1767" s="51"/>
      <c r="F1767" s="46"/>
      <c r="G1767" s="46"/>
    </row>
    <row r="1768" spans="1:7" s="30" customFormat="1">
      <c r="A1768" s="47"/>
      <c r="B1768" s="48"/>
      <c r="C1768" s="49"/>
      <c r="D1768" s="50"/>
      <c r="E1768" s="51"/>
      <c r="F1768" s="46"/>
      <c r="G1768" s="46"/>
    </row>
    <row r="1769" spans="1:7" s="30" customFormat="1">
      <c r="A1769" s="47"/>
      <c r="B1769" s="48"/>
      <c r="C1769" s="49"/>
      <c r="D1769" s="50"/>
      <c r="E1769" s="51"/>
      <c r="F1769" s="46"/>
      <c r="G1769" s="46"/>
    </row>
    <row r="1770" spans="1:7" s="30" customFormat="1">
      <c r="A1770" s="47"/>
      <c r="B1770" s="48"/>
      <c r="C1770" s="49"/>
      <c r="D1770" s="50"/>
      <c r="E1770" s="51"/>
      <c r="F1770" s="46"/>
      <c r="G1770" s="46"/>
    </row>
    <row r="1771" spans="1:7" s="30" customFormat="1">
      <c r="A1771" s="47"/>
      <c r="B1771" s="48"/>
      <c r="C1771" s="49"/>
      <c r="D1771" s="50"/>
      <c r="E1771" s="51"/>
      <c r="F1771" s="46"/>
      <c r="G1771" s="46"/>
    </row>
    <row r="1772" spans="1:7" s="30" customFormat="1">
      <c r="A1772" s="47"/>
      <c r="B1772" s="48"/>
      <c r="C1772" s="49"/>
      <c r="D1772" s="50"/>
      <c r="E1772" s="51"/>
      <c r="F1772" s="46"/>
      <c r="G1772" s="46"/>
    </row>
    <row r="1773" spans="1:7" s="30" customFormat="1">
      <c r="A1773" s="47"/>
      <c r="B1773" s="48"/>
      <c r="C1773" s="49"/>
      <c r="D1773" s="50"/>
      <c r="E1773" s="51"/>
      <c r="F1773" s="46"/>
      <c r="G1773" s="46"/>
    </row>
    <row r="1774" spans="1:7" s="30" customFormat="1">
      <c r="A1774" s="47"/>
      <c r="B1774" s="48"/>
      <c r="C1774" s="49"/>
      <c r="D1774" s="50"/>
      <c r="E1774" s="51"/>
      <c r="F1774" s="46"/>
      <c r="G1774" s="46"/>
    </row>
    <row r="1775" spans="1:7" s="30" customFormat="1">
      <c r="A1775" s="47"/>
      <c r="B1775" s="48"/>
      <c r="C1775" s="49"/>
      <c r="D1775" s="50"/>
      <c r="E1775" s="51"/>
      <c r="F1775" s="46"/>
      <c r="G1775" s="46"/>
    </row>
    <row r="1776" spans="1:7" s="30" customFormat="1">
      <c r="A1776" s="47"/>
      <c r="B1776" s="48"/>
      <c r="C1776" s="49"/>
      <c r="D1776" s="50"/>
      <c r="E1776" s="51"/>
      <c r="F1776" s="46"/>
      <c r="G1776" s="46"/>
    </row>
    <row r="1777" spans="1:7" s="30" customFormat="1">
      <c r="A1777" s="47"/>
      <c r="B1777" s="48"/>
      <c r="C1777" s="49"/>
      <c r="D1777" s="50"/>
      <c r="E1777" s="51"/>
      <c r="F1777" s="46"/>
      <c r="G1777" s="46"/>
    </row>
    <row r="1778" spans="1:7" s="30" customFormat="1">
      <c r="A1778" s="47"/>
      <c r="B1778" s="48"/>
      <c r="C1778" s="49"/>
      <c r="D1778" s="50"/>
      <c r="E1778" s="51"/>
      <c r="F1778" s="46"/>
      <c r="G1778" s="46"/>
    </row>
    <row r="1779" spans="1:7" s="30" customFormat="1">
      <c r="A1779" s="47"/>
      <c r="B1779" s="48"/>
      <c r="C1779" s="49"/>
      <c r="D1779" s="50"/>
      <c r="E1779" s="51"/>
      <c r="F1779" s="46"/>
      <c r="G1779" s="46"/>
    </row>
    <row r="1780" spans="1:7" s="30" customFormat="1">
      <c r="A1780" s="47"/>
      <c r="B1780" s="48"/>
      <c r="C1780" s="49"/>
      <c r="D1780" s="50"/>
      <c r="E1780" s="51"/>
      <c r="F1780" s="46"/>
      <c r="G1780" s="46"/>
    </row>
    <row r="1781" spans="1:7" s="30" customFormat="1">
      <c r="A1781" s="47"/>
      <c r="B1781" s="48"/>
      <c r="C1781" s="49"/>
      <c r="D1781" s="50"/>
      <c r="E1781" s="51"/>
      <c r="F1781" s="46"/>
      <c r="G1781" s="46"/>
    </row>
    <row r="1782" spans="1:7" s="30" customFormat="1">
      <c r="A1782" s="47"/>
      <c r="B1782" s="48"/>
      <c r="C1782" s="49"/>
      <c r="D1782" s="50"/>
      <c r="E1782" s="51"/>
      <c r="F1782" s="46"/>
      <c r="G1782" s="46"/>
    </row>
    <row r="1783" spans="1:7" s="30" customFormat="1">
      <c r="A1783" s="47"/>
      <c r="B1783" s="48"/>
      <c r="C1783" s="49"/>
      <c r="D1783" s="50"/>
      <c r="E1783" s="51"/>
      <c r="F1783" s="46"/>
      <c r="G1783" s="46"/>
    </row>
    <row r="1784" spans="1:7" s="30" customFormat="1">
      <c r="A1784" s="47"/>
      <c r="B1784" s="48"/>
      <c r="C1784" s="49"/>
      <c r="D1784" s="50"/>
      <c r="E1784" s="51"/>
      <c r="F1784" s="46"/>
      <c r="G1784" s="46"/>
    </row>
    <row r="1785" spans="1:7" s="30" customFormat="1">
      <c r="A1785" s="47"/>
      <c r="B1785" s="48"/>
      <c r="C1785" s="49"/>
      <c r="D1785" s="50"/>
      <c r="E1785" s="51"/>
      <c r="F1785" s="46"/>
      <c r="G1785" s="46"/>
    </row>
    <row r="1786" spans="1:7" s="30" customFormat="1">
      <c r="A1786" s="47"/>
      <c r="B1786" s="48"/>
      <c r="C1786" s="49"/>
      <c r="D1786" s="50"/>
      <c r="E1786" s="51"/>
      <c r="F1786" s="46"/>
      <c r="G1786" s="46"/>
    </row>
    <row r="1787" spans="1:7" s="30" customFormat="1">
      <c r="A1787" s="47"/>
      <c r="B1787" s="48"/>
      <c r="C1787" s="49"/>
      <c r="D1787" s="50"/>
      <c r="E1787" s="51"/>
      <c r="F1787" s="46"/>
      <c r="G1787" s="46"/>
    </row>
    <row r="1788" spans="1:7" s="30" customFormat="1">
      <c r="A1788" s="47"/>
      <c r="B1788" s="48"/>
      <c r="C1788" s="49"/>
      <c r="D1788" s="50"/>
      <c r="E1788" s="51"/>
      <c r="F1788" s="46"/>
      <c r="G1788" s="46"/>
    </row>
    <row r="1789" spans="1:7" s="30" customFormat="1">
      <c r="A1789" s="47"/>
      <c r="B1789" s="48"/>
      <c r="C1789" s="49"/>
      <c r="D1789" s="50"/>
      <c r="E1789" s="51"/>
      <c r="F1789" s="46"/>
      <c r="G1789" s="46"/>
    </row>
    <row r="1790" spans="1:7" s="30" customFormat="1">
      <c r="A1790" s="47"/>
      <c r="B1790" s="48"/>
      <c r="C1790" s="49"/>
      <c r="D1790" s="50"/>
      <c r="E1790" s="51"/>
      <c r="F1790" s="46"/>
      <c r="G1790" s="46"/>
    </row>
    <row r="1791" spans="1:7" s="30" customFormat="1">
      <c r="A1791" s="47"/>
      <c r="B1791" s="48"/>
      <c r="C1791" s="49"/>
      <c r="D1791" s="50"/>
      <c r="E1791" s="51"/>
      <c r="F1791" s="46"/>
      <c r="G1791" s="46"/>
    </row>
    <row r="1792" spans="1:7" s="30" customFormat="1">
      <c r="A1792" s="47"/>
      <c r="B1792" s="48"/>
      <c r="C1792" s="49"/>
      <c r="D1792" s="50"/>
      <c r="E1792" s="51"/>
      <c r="F1792" s="46"/>
      <c r="G1792" s="46"/>
    </row>
    <row r="1793" spans="1:7" s="30" customFormat="1">
      <c r="A1793" s="47"/>
      <c r="B1793" s="48"/>
      <c r="C1793" s="49"/>
      <c r="D1793" s="50"/>
      <c r="E1793" s="51"/>
      <c r="F1793" s="46"/>
      <c r="G1793" s="46"/>
    </row>
    <row r="1794" spans="1:7" s="30" customFormat="1">
      <c r="A1794" s="47"/>
      <c r="B1794" s="48"/>
      <c r="C1794" s="49"/>
      <c r="D1794" s="50"/>
      <c r="E1794" s="51"/>
      <c r="F1794" s="46"/>
      <c r="G1794" s="46"/>
    </row>
    <row r="1795" spans="1:7" s="30" customFormat="1">
      <c r="A1795" s="47"/>
      <c r="B1795" s="48"/>
      <c r="C1795" s="49"/>
      <c r="D1795" s="50"/>
      <c r="E1795" s="51"/>
      <c r="F1795" s="46"/>
      <c r="G1795" s="46"/>
    </row>
    <row r="1796" spans="1:7" s="30" customFormat="1">
      <c r="A1796" s="47"/>
      <c r="B1796" s="48"/>
      <c r="C1796" s="49"/>
      <c r="D1796" s="50"/>
      <c r="E1796" s="51"/>
      <c r="F1796" s="46"/>
      <c r="G1796" s="46"/>
    </row>
    <row r="1797" spans="1:7" s="30" customFormat="1">
      <c r="A1797" s="47"/>
      <c r="B1797" s="48"/>
      <c r="C1797" s="49"/>
      <c r="D1797" s="50"/>
      <c r="E1797" s="51"/>
      <c r="F1797" s="46"/>
      <c r="G1797" s="46"/>
    </row>
    <row r="1798" spans="1:7" s="30" customFormat="1">
      <c r="A1798" s="47"/>
      <c r="B1798" s="48"/>
      <c r="C1798" s="49"/>
      <c r="D1798" s="50"/>
      <c r="E1798" s="51"/>
      <c r="F1798" s="46"/>
      <c r="G1798" s="46"/>
    </row>
    <row r="1799" spans="1:7" s="30" customFormat="1">
      <c r="A1799" s="47"/>
      <c r="B1799" s="48"/>
      <c r="C1799" s="49"/>
      <c r="D1799" s="50"/>
      <c r="E1799" s="51"/>
      <c r="F1799" s="46"/>
      <c r="G1799" s="46"/>
    </row>
    <row r="1800" spans="1:7" s="30" customFormat="1">
      <c r="A1800" s="47"/>
      <c r="B1800" s="48"/>
      <c r="C1800" s="49"/>
      <c r="D1800" s="50"/>
      <c r="E1800" s="51"/>
      <c r="F1800" s="46"/>
      <c r="G1800" s="46"/>
    </row>
    <row r="1801" spans="1:7" s="30" customFormat="1">
      <c r="A1801" s="47"/>
      <c r="B1801" s="48"/>
      <c r="C1801" s="49"/>
      <c r="D1801" s="50"/>
      <c r="E1801" s="51"/>
      <c r="F1801" s="46"/>
      <c r="G1801" s="46"/>
    </row>
    <row r="1802" spans="1:7" s="30" customFormat="1">
      <c r="A1802" s="47"/>
      <c r="B1802" s="48"/>
      <c r="C1802" s="49"/>
      <c r="D1802" s="50"/>
      <c r="E1802" s="51"/>
      <c r="F1802" s="46"/>
      <c r="G1802" s="46"/>
    </row>
    <row r="1803" spans="1:7" s="30" customFormat="1">
      <c r="A1803" s="47"/>
      <c r="B1803" s="48"/>
      <c r="C1803" s="49"/>
      <c r="D1803" s="50"/>
      <c r="E1803" s="51"/>
      <c r="F1803" s="46"/>
      <c r="G1803" s="46"/>
    </row>
    <row r="1804" spans="1:7" s="30" customFormat="1">
      <c r="A1804" s="47"/>
      <c r="B1804" s="48"/>
      <c r="C1804" s="49"/>
      <c r="D1804" s="50"/>
      <c r="E1804" s="51"/>
      <c r="F1804" s="46"/>
      <c r="G1804" s="46"/>
    </row>
    <row r="1805" spans="1:7" s="30" customFormat="1">
      <c r="A1805" s="47"/>
      <c r="B1805" s="48"/>
      <c r="C1805" s="49"/>
      <c r="D1805" s="50"/>
      <c r="E1805" s="51"/>
      <c r="F1805" s="46"/>
      <c r="G1805" s="46"/>
    </row>
    <row r="1806" spans="1:7" s="30" customFormat="1">
      <c r="A1806" s="47"/>
      <c r="B1806" s="48"/>
      <c r="C1806" s="49"/>
      <c r="D1806" s="50"/>
      <c r="E1806" s="51"/>
      <c r="F1806" s="46"/>
      <c r="G1806" s="46"/>
    </row>
    <row r="1807" spans="1:7" s="30" customFormat="1">
      <c r="A1807" s="47"/>
      <c r="B1807" s="48"/>
      <c r="C1807" s="49"/>
      <c r="D1807" s="50"/>
      <c r="E1807" s="51"/>
      <c r="F1807" s="46"/>
      <c r="G1807" s="46"/>
    </row>
    <row r="1808" spans="1:7" s="30" customFormat="1">
      <c r="A1808" s="47"/>
      <c r="B1808" s="48"/>
      <c r="C1808" s="49"/>
      <c r="D1808" s="50"/>
      <c r="E1808" s="51"/>
      <c r="F1808" s="46"/>
      <c r="G1808" s="46"/>
    </row>
    <row r="1809" spans="1:7" s="30" customFormat="1">
      <c r="A1809" s="47"/>
      <c r="B1809" s="48"/>
      <c r="C1809" s="49"/>
      <c r="D1809" s="50"/>
      <c r="E1809" s="51"/>
      <c r="F1809" s="46"/>
      <c r="G1809" s="46"/>
    </row>
    <row r="1810" spans="1:7" s="30" customFormat="1">
      <c r="A1810" s="47"/>
      <c r="B1810" s="48"/>
      <c r="C1810" s="49"/>
      <c r="D1810" s="50"/>
      <c r="E1810" s="51"/>
      <c r="F1810" s="46"/>
      <c r="G1810" s="46"/>
    </row>
    <row r="1811" spans="1:7" s="30" customFormat="1">
      <c r="A1811" s="47"/>
      <c r="B1811" s="48"/>
      <c r="C1811" s="49"/>
      <c r="D1811" s="50"/>
      <c r="E1811" s="51"/>
      <c r="F1811" s="46"/>
      <c r="G1811" s="46"/>
    </row>
    <row r="1812" spans="1:7" s="30" customFormat="1">
      <c r="A1812" s="47"/>
      <c r="B1812" s="48"/>
      <c r="C1812" s="49"/>
      <c r="D1812" s="50"/>
      <c r="E1812" s="51"/>
      <c r="F1812" s="46"/>
      <c r="G1812" s="46"/>
    </row>
    <row r="1813" spans="1:7" s="30" customFormat="1">
      <c r="A1813" s="47"/>
      <c r="B1813" s="48"/>
      <c r="C1813" s="49"/>
      <c r="D1813" s="50"/>
      <c r="E1813" s="51"/>
      <c r="F1813" s="46"/>
      <c r="G1813" s="46"/>
    </row>
    <row r="1814" spans="1:7" s="30" customFormat="1">
      <c r="A1814" s="47"/>
      <c r="B1814" s="48"/>
      <c r="C1814" s="49"/>
      <c r="D1814" s="50"/>
      <c r="E1814" s="51"/>
      <c r="F1814" s="46"/>
      <c r="G1814" s="46"/>
    </row>
    <row r="1815" spans="1:7" s="30" customFormat="1">
      <c r="A1815" s="47"/>
      <c r="B1815" s="48"/>
      <c r="C1815" s="49"/>
      <c r="D1815" s="50"/>
      <c r="E1815" s="51"/>
      <c r="F1815" s="46"/>
      <c r="G1815" s="46"/>
    </row>
    <row r="1816" spans="1:7" s="30" customFormat="1">
      <c r="A1816" s="47"/>
      <c r="B1816" s="48"/>
      <c r="C1816" s="49"/>
      <c r="D1816" s="50"/>
      <c r="E1816" s="51"/>
      <c r="F1816" s="46"/>
      <c r="G1816" s="46"/>
    </row>
    <row r="1817" spans="1:7" s="30" customFormat="1">
      <c r="A1817" s="47"/>
      <c r="B1817" s="48"/>
      <c r="C1817" s="49"/>
      <c r="D1817" s="50"/>
      <c r="E1817" s="51"/>
      <c r="F1817" s="46"/>
      <c r="G1817" s="46"/>
    </row>
    <row r="1818" spans="1:7" s="30" customFormat="1">
      <c r="A1818" s="47"/>
      <c r="B1818" s="48"/>
      <c r="C1818" s="49"/>
      <c r="D1818" s="50"/>
      <c r="E1818" s="51"/>
      <c r="F1818" s="46"/>
      <c r="G1818" s="46"/>
    </row>
    <row r="1819" spans="1:7" s="30" customFormat="1">
      <c r="A1819" s="47"/>
      <c r="B1819" s="48"/>
      <c r="C1819" s="49"/>
      <c r="D1819" s="50"/>
      <c r="E1819" s="51"/>
      <c r="F1819" s="46"/>
      <c r="G1819" s="46"/>
    </row>
    <row r="1820" spans="1:7" s="30" customFormat="1">
      <c r="A1820" s="47"/>
      <c r="B1820" s="48"/>
      <c r="C1820" s="49"/>
      <c r="D1820" s="50"/>
      <c r="E1820" s="51"/>
      <c r="F1820" s="46"/>
      <c r="G1820" s="46"/>
    </row>
    <row r="1821" spans="1:7" s="30" customFormat="1">
      <c r="A1821" s="47"/>
      <c r="B1821" s="48"/>
      <c r="C1821" s="49"/>
      <c r="D1821" s="50"/>
      <c r="E1821" s="51"/>
      <c r="F1821" s="46"/>
      <c r="G1821" s="46"/>
    </row>
    <row r="1822" spans="1:7" s="30" customFormat="1">
      <c r="A1822" s="47"/>
      <c r="B1822" s="48"/>
      <c r="C1822" s="49"/>
      <c r="D1822" s="50"/>
      <c r="E1822" s="51"/>
      <c r="F1822" s="46"/>
      <c r="G1822" s="46"/>
    </row>
    <row r="1823" spans="1:7" s="30" customFormat="1">
      <c r="A1823" s="47"/>
      <c r="B1823" s="48"/>
      <c r="C1823" s="49"/>
      <c r="D1823" s="50"/>
      <c r="E1823" s="51"/>
      <c r="F1823" s="46"/>
      <c r="G1823" s="46"/>
    </row>
    <row r="1824" spans="1:7" s="30" customFormat="1">
      <c r="A1824" s="47"/>
      <c r="B1824" s="48"/>
      <c r="C1824" s="49"/>
      <c r="D1824" s="50"/>
      <c r="E1824" s="51"/>
      <c r="F1824" s="46"/>
      <c r="G1824" s="46"/>
    </row>
    <row r="1825" spans="1:7" s="30" customFormat="1">
      <c r="A1825" s="47"/>
      <c r="B1825" s="48"/>
      <c r="C1825" s="49"/>
      <c r="D1825" s="50"/>
      <c r="E1825" s="51"/>
      <c r="F1825" s="46"/>
      <c r="G1825" s="46"/>
    </row>
    <row r="1826" spans="1:7" s="30" customFormat="1">
      <c r="A1826" s="47"/>
      <c r="B1826" s="48"/>
      <c r="C1826" s="49"/>
      <c r="D1826" s="50"/>
      <c r="E1826" s="51"/>
      <c r="F1826" s="46"/>
      <c r="G1826" s="46"/>
    </row>
    <row r="1827" spans="1:7" s="30" customFormat="1">
      <c r="A1827" s="47"/>
      <c r="B1827" s="48"/>
      <c r="C1827" s="49"/>
      <c r="D1827" s="50"/>
      <c r="E1827" s="51"/>
      <c r="F1827" s="46"/>
      <c r="G1827" s="46"/>
    </row>
    <row r="1828" spans="1:7" s="30" customFormat="1">
      <c r="A1828" s="47"/>
      <c r="B1828" s="48"/>
      <c r="C1828" s="49"/>
      <c r="D1828" s="50"/>
      <c r="E1828" s="51"/>
      <c r="F1828" s="46"/>
      <c r="G1828" s="46"/>
    </row>
    <row r="1829" spans="1:7" s="30" customFormat="1">
      <c r="A1829" s="47"/>
      <c r="B1829" s="48"/>
      <c r="C1829" s="49"/>
      <c r="D1829" s="50"/>
      <c r="E1829" s="51"/>
      <c r="F1829" s="46"/>
      <c r="G1829" s="46"/>
    </row>
    <row r="1830" spans="1:7" s="30" customFormat="1">
      <c r="A1830" s="47"/>
      <c r="B1830" s="48"/>
      <c r="C1830" s="49"/>
      <c r="D1830" s="50"/>
      <c r="E1830" s="51"/>
      <c r="F1830" s="46"/>
      <c r="G1830" s="46"/>
    </row>
    <row r="1831" spans="1:7" s="30" customFormat="1">
      <c r="A1831" s="47"/>
      <c r="B1831" s="48"/>
      <c r="C1831" s="49"/>
      <c r="D1831" s="50"/>
      <c r="E1831" s="51"/>
      <c r="F1831" s="46"/>
      <c r="G1831" s="46"/>
    </row>
    <row r="1832" spans="1:7" s="30" customFormat="1">
      <c r="A1832" s="47"/>
      <c r="B1832" s="48"/>
      <c r="C1832" s="49"/>
      <c r="D1832" s="50"/>
      <c r="E1832" s="51"/>
      <c r="F1832" s="46"/>
      <c r="G1832" s="46"/>
    </row>
    <row r="1833" spans="1:7" s="30" customFormat="1">
      <c r="A1833" s="47"/>
      <c r="B1833" s="48"/>
      <c r="C1833" s="49"/>
      <c r="D1833" s="50"/>
      <c r="E1833" s="51"/>
      <c r="F1833" s="46"/>
      <c r="G1833" s="46"/>
    </row>
    <row r="1834" spans="1:7" s="30" customFormat="1">
      <c r="A1834" s="47"/>
      <c r="B1834" s="48"/>
      <c r="C1834" s="49"/>
      <c r="D1834" s="50"/>
      <c r="E1834" s="51"/>
      <c r="F1834" s="46"/>
      <c r="G1834" s="46"/>
    </row>
    <row r="1835" spans="1:7" s="30" customFormat="1">
      <c r="A1835" s="47"/>
      <c r="B1835" s="48"/>
      <c r="C1835" s="49"/>
      <c r="D1835" s="50"/>
      <c r="E1835" s="51"/>
      <c r="F1835" s="46"/>
      <c r="G1835" s="46"/>
    </row>
    <row r="1836" spans="1:7" s="30" customFormat="1">
      <c r="A1836" s="47"/>
      <c r="B1836" s="48"/>
      <c r="C1836" s="49"/>
      <c r="D1836" s="50"/>
      <c r="E1836" s="51"/>
      <c r="F1836" s="46"/>
      <c r="G1836" s="46"/>
    </row>
    <row r="1837" spans="1:7" s="30" customFormat="1">
      <c r="A1837" s="47"/>
      <c r="B1837" s="48"/>
      <c r="C1837" s="49"/>
      <c r="D1837" s="50"/>
      <c r="E1837" s="51"/>
      <c r="F1837" s="46"/>
      <c r="G1837" s="46"/>
    </row>
    <row r="1838" spans="1:7" s="30" customFormat="1">
      <c r="A1838" s="47"/>
      <c r="B1838" s="48"/>
      <c r="C1838" s="49"/>
      <c r="D1838" s="50"/>
      <c r="E1838" s="51"/>
      <c r="F1838" s="46"/>
      <c r="G1838" s="46"/>
    </row>
    <row r="1839" spans="1:7" s="30" customFormat="1">
      <c r="A1839" s="47"/>
      <c r="B1839" s="48"/>
      <c r="C1839" s="49"/>
      <c r="D1839" s="50"/>
      <c r="E1839" s="51"/>
      <c r="F1839" s="46"/>
      <c r="G1839" s="46"/>
    </row>
    <row r="1840" spans="1:7" s="30" customFormat="1">
      <c r="A1840" s="47"/>
      <c r="B1840" s="48"/>
      <c r="C1840" s="49"/>
      <c r="D1840" s="50"/>
      <c r="E1840" s="51"/>
      <c r="F1840" s="46"/>
      <c r="G1840" s="46"/>
    </row>
    <row r="1841" spans="1:7" s="30" customFormat="1">
      <c r="A1841" s="47"/>
      <c r="B1841" s="48"/>
      <c r="C1841" s="49"/>
      <c r="D1841" s="50"/>
      <c r="E1841" s="51"/>
      <c r="F1841" s="46"/>
      <c r="G1841" s="46"/>
    </row>
    <row r="1842" spans="1:7" s="30" customFormat="1">
      <c r="A1842" s="47"/>
      <c r="B1842" s="48"/>
      <c r="C1842" s="49"/>
      <c r="D1842" s="50"/>
      <c r="E1842" s="51"/>
      <c r="F1842" s="46"/>
      <c r="G1842" s="46"/>
    </row>
    <row r="1843" spans="1:7" s="30" customFormat="1">
      <c r="A1843" s="47"/>
      <c r="B1843" s="48"/>
      <c r="C1843" s="49"/>
      <c r="D1843" s="50"/>
      <c r="E1843" s="51"/>
      <c r="F1843" s="46"/>
      <c r="G1843" s="46"/>
    </row>
    <row r="1844" spans="1:7" s="30" customFormat="1">
      <c r="A1844" s="47"/>
      <c r="B1844" s="48"/>
      <c r="C1844" s="49"/>
      <c r="D1844" s="50"/>
      <c r="E1844" s="51"/>
      <c r="F1844" s="46"/>
      <c r="G1844" s="46"/>
    </row>
    <row r="1845" spans="1:7" s="30" customFormat="1">
      <c r="A1845" s="47"/>
      <c r="B1845" s="48"/>
      <c r="C1845" s="49"/>
      <c r="D1845" s="50"/>
      <c r="E1845" s="51"/>
      <c r="F1845" s="46"/>
      <c r="G1845" s="46"/>
    </row>
    <row r="1846" spans="1:7" s="30" customFormat="1">
      <c r="A1846" s="47"/>
      <c r="B1846" s="48"/>
      <c r="C1846" s="49"/>
      <c r="D1846" s="50"/>
      <c r="E1846" s="51"/>
      <c r="F1846" s="46"/>
      <c r="G1846" s="46"/>
    </row>
    <row r="1847" spans="1:7" s="30" customFormat="1">
      <c r="A1847" s="47"/>
      <c r="B1847" s="48"/>
      <c r="C1847" s="49"/>
      <c r="D1847" s="50"/>
      <c r="E1847" s="51"/>
      <c r="F1847" s="46"/>
      <c r="G1847" s="46"/>
    </row>
    <row r="1848" spans="1:7" s="30" customFormat="1">
      <c r="A1848" s="47"/>
      <c r="B1848" s="48"/>
      <c r="C1848" s="49"/>
      <c r="D1848" s="50"/>
      <c r="E1848" s="51"/>
      <c r="F1848" s="46"/>
      <c r="G1848" s="46"/>
    </row>
    <row r="1849" spans="1:7" s="30" customFormat="1">
      <c r="A1849" s="47"/>
      <c r="B1849" s="48"/>
      <c r="C1849" s="49"/>
      <c r="D1849" s="50"/>
      <c r="E1849" s="51"/>
      <c r="F1849" s="46"/>
      <c r="G1849" s="46"/>
    </row>
    <row r="1850" spans="1:7" s="30" customFormat="1">
      <c r="A1850" s="47"/>
      <c r="B1850" s="48"/>
      <c r="C1850" s="49"/>
      <c r="D1850" s="50"/>
      <c r="E1850" s="51"/>
      <c r="F1850" s="46"/>
      <c r="G1850" s="46"/>
    </row>
    <row r="1851" spans="1:7" s="30" customFormat="1">
      <c r="A1851" s="47"/>
      <c r="B1851" s="48"/>
      <c r="C1851" s="49"/>
      <c r="D1851" s="50"/>
      <c r="E1851" s="51"/>
      <c r="F1851" s="46"/>
      <c r="G1851" s="46"/>
    </row>
    <row r="1852" spans="1:7" s="30" customFormat="1">
      <c r="A1852" s="47"/>
      <c r="B1852" s="48"/>
      <c r="C1852" s="49"/>
      <c r="D1852" s="50"/>
      <c r="E1852" s="51"/>
      <c r="F1852" s="46"/>
      <c r="G1852" s="46"/>
    </row>
    <row r="1853" spans="1:7" s="30" customFormat="1">
      <c r="A1853" s="47"/>
      <c r="B1853" s="48"/>
      <c r="C1853" s="49"/>
      <c r="D1853" s="50"/>
      <c r="E1853" s="51"/>
      <c r="F1853" s="46"/>
      <c r="G1853" s="46"/>
    </row>
    <row r="1854" spans="1:7" s="30" customFormat="1">
      <c r="A1854" s="47"/>
      <c r="B1854" s="48"/>
      <c r="C1854" s="49"/>
      <c r="D1854" s="50"/>
      <c r="E1854" s="51"/>
      <c r="F1854" s="46"/>
      <c r="G1854" s="46"/>
    </row>
    <row r="1855" spans="1:7" s="30" customFormat="1">
      <c r="A1855" s="47"/>
      <c r="B1855" s="48"/>
      <c r="C1855" s="49"/>
      <c r="D1855" s="50"/>
      <c r="E1855" s="51"/>
      <c r="F1855" s="46"/>
      <c r="G1855" s="46"/>
    </row>
    <row r="1856" spans="1:7" s="30" customFormat="1">
      <c r="A1856" s="47"/>
      <c r="B1856" s="48"/>
      <c r="C1856" s="49"/>
      <c r="D1856" s="50"/>
      <c r="E1856" s="51"/>
      <c r="F1856" s="46"/>
      <c r="G1856" s="46"/>
    </row>
    <row r="1857" spans="1:7" s="30" customFormat="1">
      <c r="A1857" s="47"/>
      <c r="B1857" s="48"/>
      <c r="C1857" s="49"/>
      <c r="D1857" s="50"/>
      <c r="E1857" s="51"/>
      <c r="F1857" s="46"/>
      <c r="G1857" s="46"/>
    </row>
    <row r="1858" spans="1:7" s="30" customFormat="1">
      <c r="A1858" s="47"/>
      <c r="B1858" s="48"/>
      <c r="C1858" s="49"/>
      <c r="D1858" s="50"/>
      <c r="E1858" s="51"/>
      <c r="F1858" s="46"/>
      <c r="G1858" s="46"/>
    </row>
    <row r="1859" spans="1:7" s="30" customFormat="1">
      <c r="A1859" s="47"/>
      <c r="B1859" s="48"/>
      <c r="C1859" s="49"/>
      <c r="D1859" s="50"/>
      <c r="E1859" s="51"/>
      <c r="F1859" s="46"/>
      <c r="G1859" s="46"/>
    </row>
    <row r="1860" spans="1:7" s="30" customFormat="1">
      <c r="A1860" s="47"/>
      <c r="B1860" s="48"/>
      <c r="C1860" s="49"/>
      <c r="D1860" s="50"/>
      <c r="E1860" s="51"/>
      <c r="F1860" s="46"/>
      <c r="G1860" s="46"/>
    </row>
    <row r="1861" spans="1:7" s="30" customFormat="1">
      <c r="A1861" s="47"/>
      <c r="B1861" s="48"/>
      <c r="C1861" s="49"/>
      <c r="D1861" s="50"/>
      <c r="E1861" s="51"/>
      <c r="F1861" s="46"/>
      <c r="G1861" s="46"/>
    </row>
    <row r="1862" spans="1:7" s="30" customFormat="1">
      <c r="A1862" s="47"/>
      <c r="B1862" s="48"/>
      <c r="C1862" s="49"/>
      <c r="D1862" s="50"/>
      <c r="E1862" s="51"/>
      <c r="F1862" s="46"/>
      <c r="G1862" s="46"/>
    </row>
    <row r="1863" spans="1:7" s="30" customFormat="1">
      <c r="A1863" s="47"/>
      <c r="B1863" s="48"/>
      <c r="C1863" s="49"/>
      <c r="D1863" s="50"/>
      <c r="E1863" s="51"/>
      <c r="F1863" s="46"/>
      <c r="G1863" s="46"/>
    </row>
    <row r="1864" spans="1:7" s="30" customFormat="1">
      <c r="A1864" s="47"/>
      <c r="B1864" s="48"/>
      <c r="C1864" s="49"/>
      <c r="D1864" s="50"/>
      <c r="E1864" s="51"/>
      <c r="F1864" s="46"/>
      <c r="G1864" s="46"/>
    </row>
    <row r="1865" spans="1:7" s="30" customFormat="1">
      <c r="A1865" s="47"/>
      <c r="B1865" s="48"/>
      <c r="C1865" s="49"/>
      <c r="D1865" s="50"/>
      <c r="E1865" s="51"/>
      <c r="F1865" s="46"/>
      <c r="G1865" s="46"/>
    </row>
    <row r="1866" spans="1:7" s="30" customFormat="1">
      <c r="A1866" s="47"/>
      <c r="B1866" s="48"/>
      <c r="C1866" s="49"/>
      <c r="D1866" s="50"/>
      <c r="E1866" s="51"/>
      <c r="F1866" s="46"/>
      <c r="G1866" s="46"/>
    </row>
    <row r="1867" spans="1:7" s="30" customFormat="1">
      <c r="A1867" s="47"/>
      <c r="B1867" s="48"/>
      <c r="C1867" s="49"/>
      <c r="D1867" s="50"/>
      <c r="E1867" s="51"/>
      <c r="F1867" s="46"/>
      <c r="G1867" s="46"/>
    </row>
    <row r="1868" spans="1:7" s="30" customFormat="1">
      <c r="A1868" s="47"/>
      <c r="B1868" s="48"/>
      <c r="C1868" s="49"/>
      <c r="D1868" s="50"/>
      <c r="E1868" s="51"/>
      <c r="F1868" s="46"/>
      <c r="G1868" s="46"/>
    </row>
    <row r="1869" spans="1:7" s="30" customFormat="1">
      <c r="A1869" s="47"/>
      <c r="B1869" s="48"/>
      <c r="C1869" s="49"/>
      <c r="D1869" s="50"/>
      <c r="E1869" s="51"/>
      <c r="F1869" s="46"/>
      <c r="G1869" s="46"/>
    </row>
    <row r="1870" spans="1:7" s="30" customFormat="1">
      <c r="A1870" s="47"/>
      <c r="B1870" s="48"/>
      <c r="C1870" s="49"/>
      <c r="D1870" s="50"/>
      <c r="E1870" s="51"/>
      <c r="F1870" s="46"/>
      <c r="G1870" s="46"/>
    </row>
    <row r="1871" spans="1:7" s="30" customFormat="1">
      <c r="A1871" s="47"/>
      <c r="B1871" s="48"/>
      <c r="C1871" s="49"/>
      <c r="D1871" s="50"/>
      <c r="E1871" s="51"/>
      <c r="F1871" s="46"/>
      <c r="G1871" s="46"/>
    </row>
    <row r="1872" spans="1:7" s="30" customFormat="1">
      <c r="A1872" s="47"/>
      <c r="B1872" s="48"/>
      <c r="C1872" s="49"/>
      <c r="D1872" s="50"/>
      <c r="E1872" s="51"/>
      <c r="F1872" s="46"/>
      <c r="G1872" s="46"/>
    </row>
    <row r="1873" spans="1:7" s="30" customFormat="1">
      <c r="A1873" s="47"/>
      <c r="B1873" s="48"/>
      <c r="C1873" s="49"/>
      <c r="D1873" s="50"/>
      <c r="E1873" s="51"/>
      <c r="F1873" s="46"/>
      <c r="G1873" s="46"/>
    </row>
    <row r="1874" spans="1:7" s="30" customFormat="1">
      <c r="A1874" s="47"/>
      <c r="B1874" s="48"/>
      <c r="C1874" s="49"/>
      <c r="D1874" s="50"/>
      <c r="E1874" s="51"/>
      <c r="F1874" s="46"/>
      <c r="G1874" s="46"/>
    </row>
    <row r="1875" spans="1:7" s="30" customFormat="1">
      <c r="A1875" s="47"/>
      <c r="B1875" s="48"/>
      <c r="C1875" s="49"/>
      <c r="D1875" s="50"/>
      <c r="E1875" s="51"/>
      <c r="F1875" s="46"/>
      <c r="G1875" s="46"/>
    </row>
    <row r="1876" spans="1:7" s="30" customFormat="1">
      <c r="A1876" s="47"/>
      <c r="B1876" s="48"/>
      <c r="C1876" s="49"/>
      <c r="D1876" s="50"/>
      <c r="E1876" s="51"/>
      <c r="F1876" s="46"/>
      <c r="G1876" s="46"/>
    </row>
    <row r="1877" spans="1:7" s="30" customFormat="1">
      <c r="A1877" s="47"/>
      <c r="B1877" s="48"/>
      <c r="C1877" s="49"/>
      <c r="D1877" s="50"/>
      <c r="E1877" s="51"/>
      <c r="F1877" s="46"/>
      <c r="G1877" s="46"/>
    </row>
    <row r="1878" spans="1:7" s="30" customFormat="1">
      <c r="A1878" s="47"/>
      <c r="B1878" s="48"/>
      <c r="C1878" s="49"/>
      <c r="D1878" s="50"/>
      <c r="E1878" s="51"/>
      <c r="F1878" s="46"/>
      <c r="G1878" s="46"/>
    </row>
    <row r="1879" spans="1:7" s="30" customFormat="1">
      <c r="A1879" s="47"/>
      <c r="B1879" s="48"/>
      <c r="C1879" s="49"/>
      <c r="D1879" s="50"/>
      <c r="E1879" s="51"/>
      <c r="F1879" s="46"/>
      <c r="G1879" s="46"/>
    </row>
    <row r="1880" spans="1:7" s="30" customFormat="1">
      <c r="A1880" s="47"/>
      <c r="B1880" s="48"/>
      <c r="C1880" s="49"/>
      <c r="D1880" s="50"/>
      <c r="E1880" s="51"/>
      <c r="F1880" s="46"/>
      <c r="G1880" s="46"/>
    </row>
    <row r="1881" spans="1:7" s="30" customFormat="1">
      <c r="A1881" s="47"/>
      <c r="B1881" s="48"/>
      <c r="C1881" s="49"/>
      <c r="D1881" s="50"/>
      <c r="E1881" s="51"/>
      <c r="F1881" s="46"/>
      <c r="G1881" s="46"/>
    </row>
    <row r="1882" spans="1:7" s="30" customFormat="1">
      <c r="A1882" s="47"/>
      <c r="B1882" s="48"/>
      <c r="C1882" s="49"/>
      <c r="D1882" s="50"/>
      <c r="E1882" s="51"/>
      <c r="F1882" s="46"/>
      <c r="G1882" s="46"/>
    </row>
    <row r="1883" spans="1:7" s="30" customFormat="1">
      <c r="A1883" s="47"/>
      <c r="B1883" s="48"/>
      <c r="C1883" s="49"/>
      <c r="D1883" s="50"/>
      <c r="E1883" s="51"/>
      <c r="F1883" s="46"/>
      <c r="G1883" s="46"/>
    </row>
    <row r="1884" spans="1:7" s="30" customFormat="1">
      <c r="A1884" s="47"/>
      <c r="B1884" s="48"/>
      <c r="C1884" s="49"/>
      <c r="D1884" s="50"/>
      <c r="E1884" s="51"/>
      <c r="F1884" s="46"/>
      <c r="G1884" s="46"/>
    </row>
    <row r="1885" spans="1:7" s="30" customFormat="1">
      <c r="A1885" s="47"/>
      <c r="B1885" s="48"/>
      <c r="C1885" s="49"/>
      <c r="D1885" s="50"/>
      <c r="E1885" s="51"/>
      <c r="F1885" s="46"/>
      <c r="G1885" s="46"/>
    </row>
    <row r="1886" spans="1:7" s="30" customFormat="1">
      <c r="A1886" s="47"/>
      <c r="B1886" s="48"/>
      <c r="C1886" s="49"/>
      <c r="D1886" s="50"/>
      <c r="E1886" s="51"/>
      <c r="F1886" s="46"/>
      <c r="G1886" s="46"/>
    </row>
    <row r="1887" spans="1:7" s="30" customFormat="1">
      <c r="A1887" s="47"/>
      <c r="B1887" s="48"/>
      <c r="C1887" s="49"/>
      <c r="D1887" s="50"/>
      <c r="E1887" s="51"/>
      <c r="F1887" s="46"/>
      <c r="G1887" s="46"/>
    </row>
    <row r="1888" spans="1:7" s="30" customFormat="1">
      <c r="A1888" s="47"/>
      <c r="B1888" s="48"/>
      <c r="C1888" s="49"/>
      <c r="D1888" s="50"/>
      <c r="E1888" s="51"/>
      <c r="F1888" s="46"/>
      <c r="G1888" s="46"/>
    </row>
    <row r="1889" spans="1:7" s="30" customFormat="1">
      <c r="A1889" s="47"/>
      <c r="B1889" s="48"/>
      <c r="C1889" s="49"/>
      <c r="D1889" s="50"/>
      <c r="E1889" s="51"/>
      <c r="F1889" s="46"/>
      <c r="G1889" s="46"/>
    </row>
    <row r="1890" spans="1:7" s="30" customFormat="1">
      <c r="A1890" s="47"/>
      <c r="B1890" s="48"/>
      <c r="C1890" s="49"/>
      <c r="D1890" s="50"/>
      <c r="E1890" s="51"/>
      <c r="F1890" s="46"/>
      <c r="G1890" s="46"/>
    </row>
    <row r="1891" spans="1:7" s="30" customFormat="1">
      <c r="A1891" s="47"/>
      <c r="B1891" s="48"/>
      <c r="C1891" s="49"/>
      <c r="D1891" s="50"/>
      <c r="E1891" s="51"/>
      <c r="F1891" s="46"/>
      <c r="G1891" s="46"/>
    </row>
    <row r="1892" spans="1:7" s="30" customFormat="1">
      <c r="A1892" s="47"/>
      <c r="B1892" s="48"/>
      <c r="C1892" s="49"/>
      <c r="D1892" s="50"/>
      <c r="E1892" s="51"/>
      <c r="F1892" s="46"/>
      <c r="G1892" s="46"/>
    </row>
    <row r="1893" spans="1:7" s="30" customFormat="1">
      <c r="A1893" s="47"/>
      <c r="B1893" s="48"/>
      <c r="C1893" s="49"/>
      <c r="D1893" s="50"/>
      <c r="E1893" s="51"/>
      <c r="F1893" s="46"/>
      <c r="G1893" s="46"/>
    </row>
    <row r="1894" spans="1:7" s="30" customFormat="1">
      <c r="A1894" s="47"/>
      <c r="B1894" s="48"/>
      <c r="C1894" s="49"/>
      <c r="D1894" s="50"/>
      <c r="E1894" s="51"/>
      <c r="F1894" s="46"/>
      <c r="G1894" s="46"/>
    </row>
    <row r="1895" spans="1:7" s="30" customFormat="1">
      <c r="A1895" s="47"/>
      <c r="B1895" s="48"/>
      <c r="C1895" s="49"/>
      <c r="D1895" s="50"/>
      <c r="E1895" s="51"/>
      <c r="F1895" s="46"/>
      <c r="G1895" s="46"/>
    </row>
    <row r="1896" spans="1:7" s="30" customFormat="1">
      <c r="A1896" s="47"/>
      <c r="B1896" s="48"/>
      <c r="C1896" s="49"/>
      <c r="D1896" s="50"/>
      <c r="E1896" s="51"/>
      <c r="F1896" s="46"/>
      <c r="G1896" s="46"/>
    </row>
    <row r="1897" spans="1:7" s="30" customFormat="1">
      <c r="A1897" s="47"/>
      <c r="B1897" s="48"/>
      <c r="C1897" s="49"/>
      <c r="D1897" s="50"/>
      <c r="E1897" s="51"/>
      <c r="F1897" s="46"/>
      <c r="G1897" s="46"/>
    </row>
    <row r="1898" spans="1:7" s="30" customFormat="1">
      <c r="A1898" s="47"/>
      <c r="B1898" s="48"/>
      <c r="C1898" s="49"/>
      <c r="D1898" s="50"/>
      <c r="E1898" s="51"/>
      <c r="F1898" s="46"/>
      <c r="G1898" s="46"/>
    </row>
    <row r="1899" spans="1:7" s="30" customFormat="1">
      <c r="A1899" s="47"/>
      <c r="B1899" s="48"/>
      <c r="C1899" s="49"/>
      <c r="D1899" s="50"/>
      <c r="E1899" s="51"/>
      <c r="F1899" s="46"/>
      <c r="G1899" s="46"/>
    </row>
    <row r="1900" spans="1:7" s="30" customFormat="1">
      <c r="A1900" s="47"/>
      <c r="B1900" s="48"/>
      <c r="C1900" s="49"/>
      <c r="D1900" s="50"/>
      <c r="E1900" s="51"/>
      <c r="F1900" s="46"/>
      <c r="G1900" s="46"/>
    </row>
    <row r="1901" spans="1:7" s="30" customFormat="1">
      <c r="A1901" s="47"/>
      <c r="B1901" s="48"/>
      <c r="C1901" s="49"/>
      <c r="D1901" s="50"/>
      <c r="E1901" s="51"/>
      <c r="F1901" s="46"/>
      <c r="G1901" s="46"/>
    </row>
    <row r="1902" spans="1:7" s="30" customFormat="1">
      <c r="A1902" s="47"/>
      <c r="B1902" s="48"/>
      <c r="C1902" s="49"/>
      <c r="D1902" s="50"/>
      <c r="E1902" s="51"/>
      <c r="F1902" s="46"/>
      <c r="G1902" s="46"/>
    </row>
    <row r="1903" spans="1:7" s="30" customFormat="1">
      <c r="A1903" s="47"/>
      <c r="B1903" s="48"/>
      <c r="C1903" s="49"/>
      <c r="D1903" s="50"/>
      <c r="E1903" s="51"/>
      <c r="F1903" s="46"/>
      <c r="G1903" s="46"/>
    </row>
    <row r="1904" spans="1:7" s="30" customFormat="1">
      <c r="A1904" s="47"/>
      <c r="B1904" s="48"/>
      <c r="C1904" s="49"/>
      <c r="D1904" s="50"/>
      <c r="E1904" s="51"/>
      <c r="F1904" s="46"/>
      <c r="G1904" s="46"/>
    </row>
    <row r="1905" spans="1:7" s="30" customFormat="1">
      <c r="A1905" s="47"/>
      <c r="B1905" s="48"/>
      <c r="C1905" s="49"/>
      <c r="D1905" s="50"/>
      <c r="E1905" s="51"/>
      <c r="F1905" s="46"/>
      <c r="G1905" s="46"/>
    </row>
    <row r="1906" spans="1:7" s="30" customFormat="1">
      <c r="A1906" s="47"/>
      <c r="B1906" s="48"/>
      <c r="C1906" s="49"/>
      <c r="D1906" s="50"/>
      <c r="E1906" s="51"/>
      <c r="F1906" s="46"/>
      <c r="G1906" s="46"/>
    </row>
    <row r="1907" spans="1:7" s="30" customFormat="1">
      <c r="A1907" s="47"/>
      <c r="B1907" s="48"/>
      <c r="C1907" s="49"/>
      <c r="D1907" s="50"/>
      <c r="E1907" s="51"/>
      <c r="F1907" s="46"/>
      <c r="G1907" s="46"/>
    </row>
    <row r="1908" spans="1:7" s="30" customFormat="1">
      <c r="A1908" s="47"/>
      <c r="B1908" s="48"/>
      <c r="C1908" s="49"/>
      <c r="D1908" s="50"/>
      <c r="E1908" s="51"/>
      <c r="F1908" s="46"/>
      <c r="G1908" s="46"/>
    </row>
    <row r="1909" spans="1:7" s="30" customFormat="1">
      <c r="A1909" s="47"/>
      <c r="B1909" s="48"/>
      <c r="C1909" s="49"/>
      <c r="D1909" s="50"/>
      <c r="E1909" s="51"/>
      <c r="F1909" s="46"/>
      <c r="G1909" s="46"/>
    </row>
    <row r="1910" spans="1:7" s="30" customFormat="1">
      <c r="A1910" s="47"/>
      <c r="B1910" s="48"/>
      <c r="C1910" s="49"/>
      <c r="D1910" s="50"/>
      <c r="E1910" s="51"/>
      <c r="F1910" s="46"/>
      <c r="G1910" s="46"/>
    </row>
    <row r="1911" spans="1:7" s="30" customFormat="1">
      <c r="A1911" s="47"/>
      <c r="B1911" s="48"/>
      <c r="C1911" s="49"/>
      <c r="D1911" s="50"/>
      <c r="E1911" s="51"/>
      <c r="F1911" s="46"/>
      <c r="G1911" s="46"/>
    </row>
    <row r="1912" spans="1:7" s="30" customFormat="1">
      <c r="A1912" s="47"/>
      <c r="B1912" s="48"/>
      <c r="C1912" s="49"/>
      <c r="D1912" s="50"/>
      <c r="E1912" s="51"/>
      <c r="F1912" s="46"/>
      <c r="G1912" s="46"/>
    </row>
    <row r="1913" spans="1:7" s="30" customFormat="1">
      <c r="A1913" s="47"/>
      <c r="B1913" s="48"/>
      <c r="C1913" s="49"/>
      <c r="D1913" s="50"/>
      <c r="E1913" s="51"/>
      <c r="F1913" s="46"/>
      <c r="G1913" s="46"/>
    </row>
    <row r="1914" spans="1:7" s="30" customFormat="1">
      <c r="A1914" s="47"/>
      <c r="B1914" s="48"/>
      <c r="C1914" s="49"/>
      <c r="D1914" s="50"/>
      <c r="E1914" s="51"/>
      <c r="F1914" s="46"/>
      <c r="G1914" s="46"/>
    </row>
    <row r="1915" spans="1:7" s="30" customFormat="1">
      <c r="A1915" s="47"/>
      <c r="B1915" s="48"/>
      <c r="C1915" s="49"/>
      <c r="D1915" s="50"/>
      <c r="E1915" s="51"/>
      <c r="F1915" s="46"/>
      <c r="G1915" s="46"/>
    </row>
    <row r="1916" spans="1:7" s="30" customFormat="1">
      <c r="A1916" s="47"/>
      <c r="B1916" s="48"/>
      <c r="C1916" s="49"/>
      <c r="D1916" s="50"/>
      <c r="E1916" s="51"/>
      <c r="F1916" s="46"/>
      <c r="G1916" s="46"/>
    </row>
    <row r="1917" spans="1:7" s="30" customFormat="1">
      <c r="A1917" s="47"/>
      <c r="B1917" s="48"/>
      <c r="C1917" s="49"/>
      <c r="D1917" s="50"/>
      <c r="E1917" s="51"/>
      <c r="F1917" s="46"/>
      <c r="G1917" s="46"/>
    </row>
    <row r="1918" spans="1:7" s="30" customFormat="1">
      <c r="A1918" s="47"/>
      <c r="B1918" s="48"/>
      <c r="C1918" s="49"/>
      <c r="D1918" s="50"/>
      <c r="E1918" s="51"/>
      <c r="F1918" s="46"/>
      <c r="G1918" s="46"/>
    </row>
    <row r="1919" spans="1:7" s="30" customFormat="1">
      <c r="A1919" s="47"/>
      <c r="B1919" s="48"/>
      <c r="C1919" s="49"/>
      <c r="D1919" s="50"/>
      <c r="E1919" s="51"/>
      <c r="F1919" s="46"/>
      <c r="G1919" s="46"/>
    </row>
    <row r="1920" spans="1:7" s="30" customFormat="1">
      <c r="A1920" s="47"/>
      <c r="B1920" s="48"/>
      <c r="C1920" s="49"/>
      <c r="D1920" s="50"/>
      <c r="E1920" s="51"/>
      <c r="F1920" s="46"/>
      <c r="G1920" s="46"/>
    </row>
    <row r="1921" spans="1:7" s="30" customFormat="1">
      <c r="A1921" s="47"/>
      <c r="B1921" s="48"/>
      <c r="C1921" s="49"/>
      <c r="D1921" s="50"/>
      <c r="E1921" s="51"/>
      <c r="F1921" s="46"/>
      <c r="G1921" s="46"/>
    </row>
    <row r="1922" spans="1:7" s="30" customFormat="1">
      <c r="A1922" s="47"/>
      <c r="B1922" s="48"/>
      <c r="C1922" s="49"/>
      <c r="D1922" s="50"/>
      <c r="E1922" s="51"/>
      <c r="F1922" s="46"/>
      <c r="G1922" s="46"/>
    </row>
    <row r="1923" spans="1:7" s="30" customFormat="1">
      <c r="A1923" s="47"/>
      <c r="B1923" s="48"/>
      <c r="C1923" s="49"/>
      <c r="D1923" s="50"/>
      <c r="E1923" s="51"/>
      <c r="F1923" s="46"/>
      <c r="G1923" s="46"/>
    </row>
    <row r="1924" spans="1:7" s="30" customFormat="1">
      <c r="A1924" s="47"/>
      <c r="B1924" s="48"/>
      <c r="C1924" s="49"/>
      <c r="D1924" s="50"/>
      <c r="E1924" s="51"/>
      <c r="F1924" s="46"/>
      <c r="G1924" s="46"/>
    </row>
    <row r="1925" spans="1:7" s="30" customFormat="1">
      <c r="A1925" s="47"/>
      <c r="B1925" s="48"/>
      <c r="C1925" s="49"/>
      <c r="D1925" s="50"/>
      <c r="E1925" s="51"/>
      <c r="F1925" s="46"/>
      <c r="G1925" s="46"/>
    </row>
    <row r="1926" spans="1:7" s="30" customFormat="1">
      <c r="A1926" s="47"/>
      <c r="B1926" s="48"/>
      <c r="C1926" s="49"/>
      <c r="D1926" s="50"/>
      <c r="E1926" s="51"/>
      <c r="F1926" s="46"/>
      <c r="G1926" s="46"/>
    </row>
    <row r="1927" spans="1:7" s="30" customFormat="1">
      <c r="A1927" s="47"/>
      <c r="B1927" s="48"/>
      <c r="C1927" s="49"/>
      <c r="D1927" s="50"/>
      <c r="E1927" s="51"/>
      <c r="F1927" s="46"/>
      <c r="G1927" s="46"/>
    </row>
    <row r="1928" spans="1:7" s="30" customFormat="1">
      <c r="A1928" s="47"/>
      <c r="B1928" s="48"/>
      <c r="C1928" s="49"/>
      <c r="D1928" s="50"/>
      <c r="E1928" s="51"/>
      <c r="F1928" s="46"/>
      <c r="G1928" s="46"/>
    </row>
    <row r="1929" spans="1:7" s="30" customFormat="1">
      <c r="A1929" s="47"/>
      <c r="B1929" s="48"/>
      <c r="C1929" s="49"/>
      <c r="D1929" s="50"/>
      <c r="E1929" s="51"/>
      <c r="F1929" s="46"/>
      <c r="G1929" s="46"/>
    </row>
    <row r="1930" spans="1:7" s="30" customFormat="1">
      <c r="A1930" s="47"/>
      <c r="B1930" s="48"/>
      <c r="C1930" s="49"/>
      <c r="D1930" s="50"/>
      <c r="E1930" s="51"/>
      <c r="F1930" s="46"/>
      <c r="G1930" s="46"/>
    </row>
    <row r="1931" spans="1:7" s="30" customFormat="1">
      <c r="A1931" s="47"/>
      <c r="B1931" s="48"/>
      <c r="C1931" s="49"/>
      <c r="D1931" s="50"/>
      <c r="E1931" s="51"/>
      <c r="F1931" s="46"/>
      <c r="G1931" s="46"/>
    </row>
    <row r="1932" spans="1:7" s="30" customFormat="1">
      <c r="A1932" s="47"/>
      <c r="B1932" s="48"/>
      <c r="C1932" s="49"/>
      <c r="D1932" s="50"/>
      <c r="E1932" s="51"/>
      <c r="F1932" s="46"/>
      <c r="G1932" s="46"/>
    </row>
    <row r="1933" spans="1:7" s="30" customFormat="1">
      <c r="A1933" s="47"/>
      <c r="B1933" s="48"/>
      <c r="C1933" s="49"/>
      <c r="D1933" s="50"/>
      <c r="E1933" s="51"/>
      <c r="F1933" s="46"/>
      <c r="G1933" s="46"/>
    </row>
    <row r="1934" spans="1:7" s="30" customFormat="1">
      <c r="A1934" s="47"/>
      <c r="B1934" s="48"/>
      <c r="C1934" s="49"/>
      <c r="D1934" s="50"/>
      <c r="E1934" s="51"/>
      <c r="F1934" s="46"/>
      <c r="G1934" s="46"/>
    </row>
    <row r="1935" spans="1:7" s="30" customFormat="1">
      <c r="A1935" s="47"/>
      <c r="B1935" s="48"/>
      <c r="C1935" s="49"/>
      <c r="D1935" s="50"/>
      <c r="E1935" s="51"/>
      <c r="F1935" s="46"/>
      <c r="G1935" s="46"/>
    </row>
    <row r="1936" spans="1:7" s="30" customFormat="1">
      <c r="A1936" s="47"/>
      <c r="B1936" s="48"/>
      <c r="C1936" s="49"/>
      <c r="D1936" s="50"/>
      <c r="E1936" s="51"/>
      <c r="F1936" s="46"/>
      <c r="G1936" s="46"/>
    </row>
    <row r="1937" spans="1:7" s="30" customFormat="1">
      <c r="A1937" s="47"/>
      <c r="B1937" s="48"/>
      <c r="C1937" s="49"/>
      <c r="D1937" s="50"/>
      <c r="E1937" s="51"/>
      <c r="F1937" s="46"/>
      <c r="G1937" s="46"/>
    </row>
    <row r="1938" spans="1:7" s="30" customFormat="1">
      <c r="A1938" s="47"/>
      <c r="B1938" s="48"/>
      <c r="C1938" s="49"/>
      <c r="D1938" s="50"/>
      <c r="E1938" s="51"/>
      <c r="F1938" s="46"/>
      <c r="G1938" s="46"/>
    </row>
    <row r="1939" spans="1:7" s="30" customFormat="1">
      <c r="A1939" s="47"/>
      <c r="B1939" s="48"/>
      <c r="C1939" s="49"/>
      <c r="D1939" s="50"/>
      <c r="E1939" s="51"/>
      <c r="F1939" s="46"/>
      <c r="G1939" s="46"/>
    </row>
    <row r="1940" spans="1:7" s="30" customFormat="1">
      <c r="A1940" s="47"/>
      <c r="B1940" s="48"/>
      <c r="C1940" s="49"/>
      <c r="D1940" s="50"/>
      <c r="E1940" s="51"/>
      <c r="F1940" s="46"/>
      <c r="G1940" s="46"/>
    </row>
    <row r="1941" spans="1:7" s="30" customFormat="1">
      <c r="A1941" s="47"/>
      <c r="B1941" s="48"/>
      <c r="C1941" s="49"/>
      <c r="D1941" s="50"/>
      <c r="E1941" s="51"/>
      <c r="F1941" s="46"/>
      <c r="G1941" s="46"/>
    </row>
    <row r="1942" spans="1:7" s="30" customFormat="1">
      <c r="A1942" s="47"/>
      <c r="B1942" s="48"/>
      <c r="C1942" s="49"/>
      <c r="D1942" s="50"/>
      <c r="E1942" s="51"/>
      <c r="F1942" s="46"/>
      <c r="G1942" s="46"/>
    </row>
    <row r="1943" spans="1:7" s="30" customFormat="1">
      <c r="A1943" s="47"/>
      <c r="B1943" s="48"/>
      <c r="C1943" s="49"/>
      <c r="D1943" s="50"/>
      <c r="E1943" s="51"/>
      <c r="F1943" s="46"/>
      <c r="G1943" s="46"/>
    </row>
    <row r="1944" spans="1:7" s="30" customFormat="1">
      <c r="A1944" s="47"/>
      <c r="B1944" s="48"/>
      <c r="C1944" s="49"/>
      <c r="D1944" s="50"/>
      <c r="E1944" s="51"/>
      <c r="F1944" s="46"/>
      <c r="G1944" s="46"/>
    </row>
    <row r="1945" spans="1:7" s="30" customFormat="1">
      <c r="A1945" s="47"/>
      <c r="B1945" s="48"/>
      <c r="C1945" s="49"/>
      <c r="D1945" s="50"/>
      <c r="E1945" s="51"/>
      <c r="F1945" s="46"/>
      <c r="G1945" s="46"/>
    </row>
    <row r="1946" spans="1:7" s="30" customFormat="1">
      <c r="A1946" s="47"/>
      <c r="B1946" s="48"/>
      <c r="C1946" s="49"/>
      <c r="D1946" s="50"/>
      <c r="E1946" s="51"/>
      <c r="F1946" s="46"/>
      <c r="G1946" s="46"/>
    </row>
    <row r="1947" spans="1:7" s="30" customFormat="1">
      <c r="A1947" s="47"/>
      <c r="B1947" s="48"/>
      <c r="C1947" s="49"/>
      <c r="D1947" s="50"/>
      <c r="E1947" s="51"/>
      <c r="F1947" s="46"/>
      <c r="G1947" s="46"/>
    </row>
    <row r="1948" spans="1:7" s="30" customFormat="1">
      <c r="A1948" s="47"/>
      <c r="B1948" s="48"/>
      <c r="C1948" s="49"/>
      <c r="D1948" s="50"/>
      <c r="E1948" s="51"/>
      <c r="F1948" s="46"/>
      <c r="G1948" s="46"/>
    </row>
    <row r="1949" spans="1:7" s="30" customFormat="1">
      <c r="A1949" s="47"/>
      <c r="B1949" s="48"/>
      <c r="C1949" s="49"/>
      <c r="D1949" s="50"/>
      <c r="E1949" s="51"/>
      <c r="F1949" s="46"/>
      <c r="G1949" s="46"/>
    </row>
    <row r="1950" spans="1:7" s="30" customFormat="1">
      <c r="A1950" s="47"/>
      <c r="B1950" s="48"/>
      <c r="C1950" s="49"/>
      <c r="D1950" s="50"/>
      <c r="E1950" s="51"/>
      <c r="F1950" s="46"/>
      <c r="G1950" s="46"/>
    </row>
    <row r="1951" spans="1:7" s="30" customFormat="1">
      <c r="A1951" s="47"/>
      <c r="B1951" s="48"/>
      <c r="C1951" s="49"/>
      <c r="D1951" s="50"/>
      <c r="E1951" s="51"/>
      <c r="F1951" s="46"/>
      <c r="G1951" s="46"/>
    </row>
    <row r="1952" spans="1:7" s="30" customFormat="1">
      <c r="A1952" s="47"/>
      <c r="B1952" s="48"/>
      <c r="C1952" s="49"/>
      <c r="D1952" s="50"/>
      <c r="E1952" s="51"/>
      <c r="F1952" s="46"/>
      <c r="G1952" s="46"/>
    </row>
    <row r="1953" spans="1:7" s="30" customFormat="1">
      <c r="A1953" s="47"/>
      <c r="B1953" s="48"/>
      <c r="C1953" s="49"/>
      <c r="D1953" s="50"/>
      <c r="E1953" s="51"/>
      <c r="F1953" s="46"/>
      <c r="G1953" s="46"/>
    </row>
    <row r="1954" spans="1:7" s="30" customFormat="1">
      <c r="A1954" s="47"/>
      <c r="B1954" s="48"/>
      <c r="C1954" s="49"/>
      <c r="D1954" s="50"/>
      <c r="E1954" s="51"/>
      <c r="F1954" s="46"/>
      <c r="G1954" s="46"/>
    </row>
    <row r="1955" spans="1:7" s="30" customFormat="1">
      <c r="A1955" s="47"/>
      <c r="B1955" s="48"/>
      <c r="C1955" s="49"/>
      <c r="D1955" s="50"/>
      <c r="E1955" s="51"/>
      <c r="F1955" s="46"/>
      <c r="G1955" s="46"/>
    </row>
    <row r="1956" spans="1:7" s="30" customFormat="1">
      <c r="A1956" s="47"/>
      <c r="B1956" s="48"/>
      <c r="C1956" s="49"/>
      <c r="D1956" s="50"/>
      <c r="E1956" s="51"/>
      <c r="F1956" s="46"/>
      <c r="G1956" s="46"/>
    </row>
    <row r="1957" spans="1:7" s="30" customFormat="1">
      <c r="A1957" s="47"/>
      <c r="B1957" s="48"/>
      <c r="C1957" s="49"/>
      <c r="D1957" s="50"/>
      <c r="E1957" s="51"/>
      <c r="F1957" s="46"/>
      <c r="G1957" s="46"/>
    </row>
    <row r="1958" spans="1:7" s="30" customFormat="1">
      <c r="A1958" s="47"/>
      <c r="B1958" s="48"/>
      <c r="C1958" s="49"/>
      <c r="D1958" s="50"/>
      <c r="E1958" s="51"/>
      <c r="F1958" s="46"/>
      <c r="G1958" s="46"/>
    </row>
    <row r="1959" spans="1:7" s="30" customFormat="1">
      <c r="A1959" s="47"/>
      <c r="B1959" s="48"/>
      <c r="C1959" s="49"/>
      <c r="D1959" s="50"/>
      <c r="E1959" s="51"/>
      <c r="F1959" s="46"/>
      <c r="G1959" s="46"/>
    </row>
    <row r="1960" spans="1:7" s="30" customFormat="1">
      <c r="A1960" s="47"/>
      <c r="B1960" s="48"/>
      <c r="C1960" s="49"/>
      <c r="D1960" s="50"/>
      <c r="E1960" s="51"/>
      <c r="F1960" s="46"/>
      <c r="G1960" s="46"/>
    </row>
    <row r="1961" spans="1:7" s="30" customFormat="1">
      <c r="A1961" s="47"/>
      <c r="B1961" s="48"/>
      <c r="C1961" s="49"/>
      <c r="D1961" s="50"/>
      <c r="E1961" s="51"/>
      <c r="F1961" s="46"/>
      <c r="G1961" s="46"/>
    </row>
    <row r="1962" spans="1:7" s="30" customFormat="1">
      <c r="A1962" s="47"/>
      <c r="B1962" s="48"/>
      <c r="C1962" s="49"/>
      <c r="D1962" s="50"/>
      <c r="E1962" s="51"/>
      <c r="F1962" s="46"/>
      <c r="G1962" s="46"/>
    </row>
    <row r="1963" spans="1:7" s="30" customFormat="1">
      <c r="A1963" s="47"/>
      <c r="B1963" s="48"/>
      <c r="C1963" s="49"/>
      <c r="D1963" s="50"/>
      <c r="E1963" s="51"/>
      <c r="F1963" s="46"/>
      <c r="G1963" s="46"/>
    </row>
    <row r="1964" spans="1:7" s="30" customFormat="1">
      <c r="A1964" s="47"/>
      <c r="B1964" s="48"/>
      <c r="C1964" s="49"/>
      <c r="D1964" s="50"/>
      <c r="E1964" s="51"/>
      <c r="F1964" s="46"/>
      <c r="G1964" s="46"/>
    </row>
    <row r="1965" spans="1:7" s="30" customFormat="1">
      <c r="A1965" s="47"/>
      <c r="B1965" s="48"/>
      <c r="C1965" s="49"/>
      <c r="D1965" s="50"/>
      <c r="E1965" s="51"/>
      <c r="F1965" s="46"/>
      <c r="G1965" s="46"/>
    </row>
    <row r="1966" spans="1:7" s="30" customFormat="1">
      <c r="A1966" s="47"/>
      <c r="B1966" s="48"/>
      <c r="C1966" s="49"/>
      <c r="D1966" s="50"/>
      <c r="E1966" s="51"/>
      <c r="F1966" s="46"/>
      <c r="G1966" s="46"/>
    </row>
    <row r="1967" spans="1:7" s="30" customFormat="1">
      <c r="A1967" s="47"/>
      <c r="B1967" s="48"/>
      <c r="C1967" s="49"/>
      <c r="D1967" s="50"/>
      <c r="E1967" s="51"/>
      <c r="F1967" s="46"/>
      <c r="G1967" s="46"/>
    </row>
  </sheetData>
  <mergeCells count="34">
    <mergeCell ref="BN2:BP2"/>
    <mergeCell ref="BQ2:BS2"/>
    <mergeCell ref="BT2:BV2"/>
    <mergeCell ref="BW2:BX2"/>
    <mergeCell ref="I1:BX1"/>
    <mergeCell ref="BY1:BZ2"/>
    <mergeCell ref="AV2:AX2"/>
    <mergeCell ref="AY2:BA2"/>
    <mergeCell ref="BB2:BD2"/>
    <mergeCell ref="BE2:BG2"/>
    <mergeCell ref="BH2:BJ2"/>
    <mergeCell ref="BK2:BM2"/>
    <mergeCell ref="AD2:AF2"/>
    <mergeCell ref="AG2:AI2"/>
    <mergeCell ref="AJ2:AL2"/>
    <mergeCell ref="AM2:AO2"/>
    <mergeCell ref="AP2:AR2"/>
    <mergeCell ref="AS2:AU2"/>
    <mergeCell ref="L2:N2"/>
    <mergeCell ref="O2:Q2"/>
    <mergeCell ref="R2:T2"/>
    <mergeCell ref="U2:W2"/>
    <mergeCell ref="X2:Z2"/>
    <mergeCell ref="AA2:AC2"/>
    <mergeCell ref="A1:B1"/>
    <mergeCell ref="A2:A3"/>
    <mergeCell ref="B2:B3"/>
    <mergeCell ref="F1:F3"/>
    <mergeCell ref="G1:G3"/>
    <mergeCell ref="C1:C3"/>
    <mergeCell ref="D1:D3"/>
    <mergeCell ref="E1:E3"/>
    <mergeCell ref="H1:H3"/>
    <mergeCell ref="I2:K2"/>
  </mergeCells>
  <phoneticPr fontId="0" type="noConversion"/>
  <pageMargins left="0.19685039370078741" right="0.19685039370078741" top="0.39370078740157483" bottom="0.39370078740157483" header="0.23622047244094491" footer="0.19685039370078741"/>
  <pageSetup paperSize="9" scale="60" pageOrder="overThenDown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O34"/>
  <sheetViews>
    <sheetView view="pageBreakPreview" topLeftCell="A7" zoomScale="60" workbookViewId="0">
      <selection activeCell="L24" sqref="L24"/>
    </sheetView>
  </sheetViews>
  <sheetFormatPr defaultRowHeight="12.75"/>
  <cols>
    <col min="11" max="11" width="22.5703125" customWidth="1"/>
  </cols>
  <sheetData>
    <row r="1" spans="1:15">
      <c r="A1" s="54"/>
      <c r="B1" s="55"/>
      <c r="C1" s="56"/>
      <c r="D1" s="57"/>
      <c r="E1" s="58"/>
      <c r="F1" s="59"/>
      <c r="G1" s="59"/>
      <c r="H1" s="59"/>
      <c r="I1" s="59"/>
      <c r="J1" s="59"/>
      <c r="K1" s="59"/>
      <c r="L1" s="59"/>
      <c r="M1" s="59"/>
      <c r="N1" s="60" t="s">
        <v>1</v>
      </c>
      <c r="O1" s="61"/>
    </row>
    <row r="2" spans="1:15" ht="15.75">
      <c r="A2" s="54"/>
      <c r="B2" s="55"/>
      <c r="C2" s="56"/>
      <c r="D2" s="57"/>
      <c r="E2" s="58"/>
      <c r="F2" s="59"/>
      <c r="G2" s="59"/>
      <c r="H2" s="59"/>
      <c r="I2" s="59"/>
      <c r="J2" s="59"/>
      <c r="K2" s="62"/>
      <c r="L2" s="62"/>
      <c r="M2" s="63" t="s">
        <v>2</v>
      </c>
      <c r="N2" s="64" t="s">
        <v>173</v>
      </c>
      <c r="O2" s="65"/>
    </row>
    <row r="3" spans="1:15" ht="15.75">
      <c r="A3" s="66" t="s">
        <v>174</v>
      </c>
      <c r="B3" s="67"/>
      <c r="C3" s="68"/>
      <c r="D3" s="67"/>
      <c r="E3" s="69"/>
      <c r="F3" s="70"/>
      <c r="G3" s="70"/>
      <c r="H3" s="71"/>
      <c r="I3" s="71"/>
      <c r="J3" s="71"/>
      <c r="K3" s="72"/>
      <c r="L3" s="72"/>
      <c r="M3" s="63" t="s">
        <v>3</v>
      </c>
      <c r="N3" s="73" t="s">
        <v>175</v>
      </c>
      <c r="O3" s="74"/>
    </row>
    <row r="4" spans="1:15" ht="15.75">
      <c r="A4" s="75" t="s">
        <v>176</v>
      </c>
      <c r="B4" s="76"/>
      <c r="C4" s="77"/>
      <c r="D4" s="76"/>
      <c r="E4" s="78"/>
      <c r="F4" s="79"/>
      <c r="G4" s="79"/>
      <c r="H4" s="80"/>
      <c r="I4" s="80"/>
      <c r="J4" s="80"/>
      <c r="K4" s="81"/>
      <c r="L4" s="81"/>
      <c r="M4" s="82" t="s">
        <v>3</v>
      </c>
      <c r="N4" s="83" t="s">
        <v>177</v>
      </c>
      <c r="O4" s="84"/>
    </row>
    <row r="5" spans="1:15" ht="15.75">
      <c r="A5" s="66" t="s">
        <v>178</v>
      </c>
      <c r="B5" s="67"/>
      <c r="C5" s="68"/>
      <c r="D5" s="67"/>
      <c r="E5" s="69"/>
      <c r="F5" s="70"/>
      <c r="G5" s="70"/>
      <c r="H5" s="71"/>
      <c r="I5" s="71"/>
      <c r="J5" s="71"/>
      <c r="K5" s="72"/>
      <c r="L5" s="72"/>
      <c r="M5" s="63" t="s">
        <v>3</v>
      </c>
      <c r="N5" s="85" t="s">
        <v>179</v>
      </c>
      <c r="O5" s="86"/>
    </row>
    <row r="6" spans="1:15" ht="15.75">
      <c r="A6" s="75" t="s">
        <v>180</v>
      </c>
      <c r="B6" s="76"/>
      <c r="C6" s="77"/>
      <c r="D6" s="76"/>
      <c r="E6" s="87"/>
      <c r="F6" s="79"/>
      <c r="G6" s="79"/>
      <c r="H6" s="80"/>
      <c r="I6" s="80"/>
      <c r="J6" s="80"/>
      <c r="K6" s="88"/>
      <c r="L6" s="88"/>
      <c r="M6" s="88"/>
      <c r="N6" s="89" t="s">
        <v>181</v>
      </c>
      <c r="O6" s="90"/>
    </row>
    <row r="7" spans="1:15" ht="15.75">
      <c r="A7" s="75" t="s">
        <v>182</v>
      </c>
      <c r="B7" s="76"/>
      <c r="C7" s="77"/>
      <c r="D7" s="76"/>
      <c r="E7" s="87"/>
      <c r="F7" s="79"/>
      <c r="G7" s="79"/>
      <c r="H7" s="80"/>
      <c r="I7" s="80"/>
      <c r="J7" s="80"/>
      <c r="K7" s="88"/>
      <c r="L7" s="88"/>
      <c r="M7" s="91"/>
      <c r="N7" s="92"/>
      <c r="O7" s="93"/>
    </row>
    <row r="8" spans="1:15" ht="15.75">
      <c r="A8" s="94" t="s">
        <v>183</v>
      </c>
      <c r="B8" s="94"/>
      <c r="C8" s="94"/>
      <c r="D8" s="94"/>
      <c r="E8" s="94"/>
      <c r="F8" s="94"/>
      <c r="G8" s="94"/>
      <c r="H8" s="80"/>
      <c r="I8" s="80"/>
      <c r="J8" s="88"/>
      <c r="K8" s="95"/>
      <c r="L8" s="95"/>
      <c r="M8" s="95"/>
      <c r="N8" s="92"/>
      <c r="O8" s="93"/>
    </row>
    <row r="9" spans="1:15" ht="15.75">
      <c r="A9" s="96" t="s">
        <v>184</v>
      </c>
      <c r="B9" s="96"/>
      <c r="C9" s="96"/>
      <c r="D9" s="96"/>
      <c r="E9" s="96"/>
      <c r="F9" s="96"/>
      <c r="G9" s="96"/>
      <c r="H9" s="96"/>
      <c r="I9" s="96"/>
      <c r="J9" s="96"/>
      <c r="K9" s="95" t="s">
        <v>4</v>
      </c>
      <c r="L9" s="95"/>
      <c r="M9" s="95"/>
      <c r="N9" s="92"/>
      <c r="O9" s="93"/>
    </row>
    <row r="10" spans="1:15" ht="15.75">
      <c r="A10" s="97" t="s">
        <v>185</v>
      </c>
      <c r="B10" s="97"/>
      <c r="C10" s="97"/>
      <c r="D10" s="97"/>
      <c r="E10" s="97"/>
      <c r="F10" s="97"/>
      <c r="G10" s="97"/>
      <c r="H10" s="97"/>
      <c r="I10" s="98" t="s">
        <v>5</v>
      </c>
      <c r="J10" s="98"/>
      <c r="K10" s="98"/>
      <c r="L10" s="98"/>
      <c r="M10" s="99" t="s">
        <v>6</v>
      </c>
      <c r="N10" s="92" t="s">
        <v>186</v>
      </c>
      <c r="O10" s="93"/>
    </row>
    <row r="11" spans="1:15" ht="15.75">
      <c r="G11" s="71"/>
      <c r="H11" s="71"/>
      <c r="I11" s="71"/>
      <c r="J11" s="71"/>
      <c r="K11" s="72"/>
      <c r="L11" s="72"/>
      <c r="M11" s="100" t="s">
        <v>7</v>
      </c>
      <c r="N11" s="101" t="s">
        <v>187</v>
      </c>
      <c r="O11" s="102"/>
    </row>
    <row r="12" spans="1:15" ht="15.75">
      <c r="G12" s="103"/>
      <c r="H12" s="71"/>
      <c r="I12" s="71"/>
      <c r="J12" s="71"/>
      <c r="K12" s="72"/>
      <c r="L12" s="72"/>
      <c r="M12" s="70" t="s">
        <v>8</v>
      </c>
      <c r="N12" s="104"/>
      <c r="O12" s="105"/>
    </row>
    <row r="13" spans="1:15" ht="15.75">
      <c r="A13" s="106" t="s">
        <v>188</v>
      </c>
      <c r="B13" s="107"/>
      <c r="C13" s="108"/>
      <c r="D13" s="109"/>
      <c r="E13" s="54"/>
      <c r="F13" s="71"/>
      <c r="G13" s="71"/>
      <c r="H13" s="71"/>
      <c r="I13" s="70"/>
      <c r="J13" s="110"/>
      <c r="K13" s="110"/>
      <c r="L13" s="110"/>
      <c r="M13" s="110"/>
      <c r="N13" s="111"/>
      <c r="O13" s="112"/>
    </row>
    <row r="14" spans="1:15" ht="15.75">
      <c r="A14" s="113" t="s">
        <v>189</v>
      </c>
      <c r="B14" s="113"/>
      <c r="C14" s="113"/>
      <c r="D14" s="113"/>
      <c r="E14" s="113"/>
      <c r="F14" s="113"/>
      <c r="G14" s="114"/>
      <c r="H14" s="115"/>
      <c r="I14" s="116" t="s">
        <v>190</v>
      </c>
      <c r="J14" s="116"/>
      <c r="K14" s="117" t="s">
        <v>191</v>
      </c>
      <c r="L14" s="92" t="s">
        <v>192</v>
      </c>
      <c r="M14" s="92"/>
      <c r="N14" s="92"/>
      <c r="O14" s="93"/>
    </row>
    <row r="15" spans="1:15" ht="15.75">
      <c r="A15" s="113" t="s">
        <v>193</v>
      </c>
      <c r="B15" s="113"/>
      <c r="C15" s="113"/>
      <c r="D15" s="113"/>
      <c r="E15" s="113"/>
      <c r="F15" s="113"/>
      <c r="G15" s="114"/>
      <c r="H15" s="118"/>
      <c r="I15" s="116"/>
      <c r="J15" s="116"/>
      <c r="K15" s="117"/>
      <c r="L15" s="119" t="s">
        <v>194</v>
      </c>
      <c r="M15" s="119"/>
      <c r="N15" s="119" t="s">
        <v>195</v>
      </c>
      <c r="O15" s="120"/>
    </row>
    <row r="16" spans="1:15" ht="15.75">
      <c r="A16" s="113" t="s">
        <v>196</v>
      </c>
      <c r="B16" s="113"/>
      <c r="C16" s="113"/>
      <c r="D16" s="113"/>
      <c r="E16" s="113"/>
      <c r="F16" s="113"/>
      <c r="G16" s="114"/>
      <c r="H16" s="71"/>
      <c r="I16" s="121"/>
      <c r="J16" s="121"/>
      <c r="K16" s="122">
        <v>41266</v>
      </c>
      <c r="L16" s="123">
        <v>41244</v>
      </c>
      <c r="M16" s="123"/>
      <c r="N16" s="124">
        <v>41274</v>
      </c>
      <c r="O16" s="125"/>
    </row>
    <row r="17" spans="1:15">
      <c r="A17" s="126"/>
      <c r="B17" s="127"/>
      <c r="C17" s="128"/>
      <c r="D17" s="129"/>
      <c r="E17" s="127"/>
      <c r="F17" s="128"/>
      <c r="G17" s="130"/>
      <c r="H17" s="128"/>
      <c r="I17" s="131"/>
      <c r="J17" s="132"/>
      <c r="K17" s="133" t="s">
        <v>197</v>
      </c>
      <c r="L17" s="134"/>
      <c r="M17" s="134"/>
      <c r="N17" s="134"/>
      <c r="O17" s="135"/>
    </row>
    <row r="18" spans="1:15">
      <c r="A18" s="126"/>
      <c r="B18" s="127"/>
      <c r="C18" s="128"/>
      <c r="D18" s="129"/>
      <c r="E18" s="127"/>
      <c r="F18" s="128"/>
      <c r="G18" s="130"/>
      <c r="H18" s="128"/>
      <c r="I18" s="131"/>
      <c r="J18" s="132"/>
      <c r="K18" s="136" t="s">
        <v>198</v>
      </c>
      <c r="L18" s="134"/>
      <c r="M18" s="134"/>
      <c r="N18" s="134"/>
      <c r="O18" s="135"/>
    </row>
    <row r="19" spans="1:15">
      <c r="A19" s="126"/>
      <c r="B19" s="127"/>
      <c r="C19" s="128"/>
      <c r="D19" s="129"/>
      <c r="E19" s="127"/>
      <c r="F19" s="130"/>
      <c r="G19" s="130"/>
      <c r="H19" s="128"/>
      <c r="I19" s="131"/>
      <c r="J19" s="132"/>
      <c r="K19" s="136" t="s">
        <v>199</v>
      </c>
      <c r="L19" s="132"/>
      <c r="M19" s="132"/>
      <c r="N19" s="132"/>
      <c r="O19" s="137"/>
    </row>
    <row r="20" spans="1:15" ht="15.75">
      <c r="A20" s="126"/>
      <c r="B20" s="127"/>
      <c r="C20" s="128"/>
      <c r="D20" s="138"/>
      <c r="E20" s="113" t="s">
        <v>0</v>
      </c>
      <c r="F20" s="113"/>
      <c r="G20" s="113"/>
      <c r="H20" s="113"/>
      <c r="I20" s="113"/>
      <c r="J20" s="113"/>
      <c r="K20" s="113"/>
      <c r="L20" s="139"/>
      <c r="M20" s="132"/>
      <c r="N20" s="132"/>
      <c r="O20" s="137"/>
    </row>
    <row r="21" spans="1:15" ht="15.75">
      <c r="A21" s="126"/>
      <c r="B21" s="127"/>
      <c r="C21" s="128"/>
      <c r="D21" s="140"/>
      <c r="E21" s="134"/>
      <c r="F21" s="141"/>
      <c r="G21" s="142" t="s">
        <v>50</v>
      </c>
      <c r="H21" s="142"/>
      <c r="I21" s="142"/>
      <c r="J21" s="142"/>
      <c r="K21" s="143"/>
      <c r="L21" s="144"/>
      <c r="M21" s="143"/>
      <c r="N21" s="143"/>
      <c r="O21" s="137"/>
    </row>
    <row r="22" spans="1:15" ht="15.75">
      <c r="A22" s="126"/>
      <c r="B22" s="127"/>
      <c r="C22" s="128"/>
      <c r="D22" s="138"/>
      <c r="K22" s="132"/>
      <c r="L22" s="139"/>
      <c r="M22" s="132"/>
      <c r="N22" s="132"/>
      <c r="O22" s="137"/>
    </row>
    <row r="23" spans="1:15" ht="15.75">
      <c r="A23" s="145"/>
      <c r="B23" s="127"/>
      <c r="C23" s="145"/>
      <c r="D23" s="146"/>
      <c r="E23" s="147"/>
      <c r="F23" s="148"/>
      <c r="G23" s="147"/>
      <c r="H23" s="147"/>
      <c r="I23" s="131"/>
      <c r="J23" s="132"/>
      <c r="K23" s="132"/>
      <c r="L23" s="139"/>
      <c r="M23" s="132"/>
      <c r="N23" s="132"/>
      <c r="O23" s="137"/>
    </row>
    <row r="24" spans="1:15" ht="15.75">
      <c r="A24" s="149"/>
      <c r="B24" s="150"/>
      <c r="C24" s="126"/>
      <c r="D24" s="151"/>
      <c r="E24" s="152" t="s">
        <v>9</v>
      </c>
      <c r="F24" s="152"/>
      <c r="G24" s="152"/>
      <c r="H24" s="152"/>
      <c r="I24" s="152"/>
      <c r="J24" s="152"/>
      <c r="K24" s="152"/>
      <c r="L24" s="139"/>
      <c r="M24" s="132"/>
      <c r="N24" s="132"/>
      <c r="O24" s="143"/>
    </row>
    <row r="25" spans="1:15" ht="15.75">
      <c r="A25" s="153"/>
      <c r="B25" s="154"/>
      <c r="C25" s="137"/>
      <c r="D25" s="155"/>
      <c r="E25" s="127" t="s">
        <v>10</v>
      </c>
      <c r="F25" s="156"/>
      <c r="G25" s="157"/>
      <c r="H25" s="157"/>
      <c r="I25" s="158">
        <v>4084720</v>
      </c>
      <c r="J25" s="159" t="s">
        <v>200</v>
      </c>
      <c r="K25" s="159"/>
      <c r="L25" s="160"/>
      <c r="M25" s="150"/>
      <c r="N25" s="150"/>
      <c r="O25" s="150"/>
    </row>
    <row r="26" spans="1:15" ht="15">
      <c r="A26" s="161"/>
      <c r="B26" s="161"/>
      <c r="C26" s="161"/>
      <c r="D26" s="162"/>
      <c r="E26" s="163"/>
      <c r="F26" s="163"/>
      <c r="G26" s="163"/>
      <c r="H26" s="163"/>
      <c r="I26" s="163"/>
      <c r="J26" s="163"/>
      <c r="K26" s="163"/>
      <c r="L26" s="164"/>
      <c r="M26" s="161"/>
      <c r="N26" s="161"/>
      <c r="O26" s="161"/>
    </row>
    <row r="27" spans="1:15" ht="15.75">
      <c r="A27" s="128"/>
      <c r="B27" s="154"/>
      <c r="C27" s="128"/>
      <c r="D27" s="155"/>
      <c r="E27" s="165" t="s">
        <v>201</v>
      </c>
      <c r="F27" s="165"/>
      <c r="G27" s="165"/>
      <c r="H27" s="165"/>
      <c r="I27" s="165"/>
      <c r="J27" s="165"/>
      <c r="K27" s="165"/>
      <c r="L27" s="166"/>
      <c r="M27" s="128"/>
      <c r="N27" s="128"/>
      <c r="O27" s="128"/>
    </row>
    <row r="28" spans="1:15" ht="15.75">
      <c r="A28" s="128"/>
      <c r="B28" s="154"/>
      <c r="C28" s="128"/>
      <c r="D28" s="155"/>
      <c r="E28" s="154"/>
      <c r="F28" s="137" t="s">
        <v>15</v>
      </c>
      <c r="G28" s="137"/>
      <c r="H28" s="147" t="s">
        <v>16</v>
      </c>
      <c r="I28" s="137" t="s">
        <v>17</v>
      </c>
      <c r="J28" s="137"/>
      <c r="K28" s="148"/>
      <c r="L28" s="167"/>
      <c r="M28" s="148"/>
      <c r="N28" s="148"/>
      <c r="O28" s="148"/>
    </row>
    <row r="29" spans="1:15" ht="15.75">
      <c r="A29" s="128"/>
      <c r="B29" s="154"/>
      <c r="C29" s="128"/>
      <c r="D29" s="155"/>
      <c r="E29" s="168" t="s">
        <v>202</v>
      </c>
      <c r="F29" s="168"/>
      <c r="G29" s="168"/>
      <c r="H29" s="168"/>
      <c r="I29" s="168"/>
      <c r="J29" s="168"/>
      <c r="K29" s="168"/>
      <c r="L29" s="160"/>
      <c r="M29" s="150"/>
      <c r="N29" s="150"/>
      <c r="O29" s="150"/>
    </row>
    <row r="30" spans="1:15" ht="15.75">
      <c r="A30" s="128"/>
      <c r="B30" s="127"/>
      <c r="C30" s="128"/>
      <c r="D30" s="169"/>
      <c r="E30" s="170"/>
      <c r="F30" s="137" t="s">
        <v>15</v>
      </c>
      <c r="G30" s="137"/>
      <c r="H30" s="171" t="s">
        <v>16</v>
      </c>
      <c r="I30" s="137" t="s">
        <v>17</v>
      </c>
      <c r="J30" s="137"/>
      <c r="K30" s="154"/>
      <c r="L30" s="172"/>
      <c r="M30" s="154"/>
      <c r="N30" s="154"/>
      <c r="O30" s="154"/>
    </row>
    <row r="31" spans="1:15">
      <c r="E31" s="173" t="s">
        <v>203</v>
      </c>
      <c r="F31" s="174" t="s">
        <v>204</v>
      </c>
      <c r="G31" s="174"/>
      <c r="H31" s="175"/>
      <c r="I31" s="176"/>
      <c r="J31" s="176" t="s">
        <v>205</v>
      </c>
      <c r="K31" s="177"/>
    </row>
    <row r="32" spans="1:15">
      <c r="F32" s="178" t="s">
        <v>15</v>
      </c>
      <c r="G32" s="178"/>
      <c r="H32" s="178" t="s">
        <v>16</v>
      </c>
      <c r="I32" s="179" t="s">
        <v>17</v>
      </c>
      <c r="J32" s="179"/>
    </row>
    <row r="34" spans="3:10">
      <c r="C34" t="s">
        <v>206</v>
      </c>
      <c r="E34" s="113" t="s">
        <v>207</v>
      </c>
      <c r="F34" s="113"/>
      <c r="G34" s="113"/>
      <c r="H34" s="113"/>
      <c r="I34" s="113"/>
      <c r="J34" s="113"/>
    </row>
  </sheetData>
  <mergeCells count="37">
    <mergeCell ref="E24:K24"/>
    <mergeCell ref="E27:K27"/>
    <mergeCell ref="E29:K29"/>
    <mergeCell ref="I32:J32"/>
    <mergeCell ref="E34:J34"/>
    <mergeCell ref="A16:F16"/>
    <mergeCell ref="I16:J16"/>
    <mergeCell ref="L16:M16"/>
    <mergeCell ref="N16:O16"/>
    <mergeCell ref="E20:K20"/>
    <mergeCell ref="G21:J21"/>
    <mergeCell ref="A14:F14"/>
    <mergeCell ref="I14:J15"/>
    <mergeCell ref="K14:K15"/>
    <mergeCell ref="L14:O14"/>
    <mergeCell ref="A15:F15"/>
    <mergeCell ref="L15:M15"/>
    <mergeCell ref="N15:O15"/>
    <mergeCell ref="A10:H10"/>
    <mergeCell ref="I10:L10"/>
    <mergeCell ref="N10:O10"/>
    <mergeCell ref="N11:O11"/>
    <mergeCell ref="N12:O12"/>
    <mergeCell ref="N13:O13"/>
    <mergeCell ref="N7:O7"/>
    <mergeCell ref="A8:G8"/>
    <mergeCell ref="K8:M8"/>
    <mergeCell ref="N8:O8"/>
    <mergeCell ref="A9:J9"/>
    <mergeCell ref="K9:M9"/>
    <mergeCell ref="N9:O9"/>
    <mergeCell ref="N1:O1"/>
    <mergeCell ref="N2:O2"/>
    <mergeCell ref="N3:O3"/>
    <mergeCell ref="N4:O4"/>
    <mergeCell ref="N5:O5"/>
    <mergeCell ref="N6:O6"/>
  </mergeCells>
  <pageMargins left="0.70866141732283472" right="0.70866141732283472" top="0.74803149606299213" bottom="0.74803149606299213" header="0.31496062992125984" footer="0.31496062992125984"/>
  <pageSetup paperSize="9" scale="88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Журнал учета выполненных работ</vt:lpstr>
      <vt:lpstr>ТЛ</vt:lpstr>
      <vt:lpstr>'Журнал учета выполненных работ'!Заголовки_для_печати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Пользователь</cp:lastModifiedBy>
  <cp:lastPrinted>2013-02-04T09:24:41Z</cp:lastPrinted>
  <dcterms:created xsi:type="dcterms:W3CDTF">2002-01-28T10:20:49Z</dcterms:created>
  <dcterms:modified xsi:type="dcterms:W3CDTF">2013-02-04T09:25:05Z</dcterms:modified>
</cp:coreProperties>
</file>