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65" windowWidth="14805" windowHeight="7950"/>
  </bookViews>
  <sheets>
    <sheet name="оборудование" sheetId="1" r:id="rId1"/>
  </sheets>
  <calcPr calcId="124519"/>
</workbook>
</file>

<file path=xl/calcChain.xml><?xml version="1.0" encoding="utf-8"?>
<calcChain xmlns="http://schemas.openxmlformats.org/spreadsheetml/2006/main">
  <c r="V28" i="1"/>
  <c r="V19"/>
  <c r="A14"/>
  <c r="A15" s="1"/>
  <c r="A16" s="1"/>
  <c r="A17" s="1"/>
  <c r="A18" s="1"/>
  <c r="A19" s="1"/>
  <c r="A20" l="1"/>
  <c r="A21" s="1"/>
  <c r="A22" s="1"/>
  <c r="A23" s="1"/>
  <c r="A24" s="1"/>
  <c r="A25" s="1"/>
  <c r="A26" s="1"/>
  <c r="A27" s="1"/>
  <c r="A28" s="1"/>
  <c r="V26"/>
  <c r="V13" l="1"/>
  <c r="V14"/>
  <c r="V15"/>
  <c r="V16"/>
  <c r="V17"/>
  <c r="V18"/>
  <c r="V20"/>
  <c r="V21"/>
  <c r="V22"/>
  <c r="V23"/>
  <c r="V24"/>
  <c r="V25"/>
  <c r="V27"/>
  <c r="V29" l="1"/>
  <c r="V31" s="1"/>
  <c r="V30" l="1"/>
</calcChain>
</file>

<file path=xl/sharedStrings.xml><?xml version="1.0" encoding="utf-8"?>
<sst xmlns="http://schemas.openxmlformats.org/spreadsheetml/2006/main" count="90" uniqueCount="69">
  <si>
    <t>Приложение №1</t>
  </si>
  <si>
    <t>к Договору поставки №099/12-03/____ от ___.___.2012</t>
  </si>
  <si>
    <t xml:space="preserve">                 СПЕЦИФИКАЦИЯ  № 1 от ________2012 г.    </t>
  </si>
  <si>
    <t xml:space="preserve">                                             </t>
  </si>
  <si>
    <t>1.  Поставщик  обязуется  поставить,  а  Покупатель  принять  и  оплатить  следующие  ТМЦ:</t>
  </si>
  <si>
    <t>№ п/п</t>
  </si>
  <si>
    <r>
      <t xml:space="preserve">Код ЕБК </t>
    </r>
    <r>
      <rPr>
        <i/>
        <sz val="10"/>
        <rFont val="Times New Roman"/>
        <family val="1"/>
        <charset val="204"/>
      </rPr>
      <t>(указывается в заявке ЗАО "Далур")</t>
    </r>
  </si>
  <si>
    <t>Номенклатурный номер Товара Покупателя (указывается в заявке ЗАО "Далур")</t>
  </si>
  <si>
    <t>Наименование ТМЦ</t>
  </si>
  <si>
    <t>Технические характеристики</t>
  </si>
  <si>
    <t>Обозначение нормативного документа (ГОСТ, ТУ, ОСТ и т.п.)</t>
  </si>
  <si>
    <t>Ед.изм.</t>
  </si>
  <si>
    <t>Количество</t>
  </si>
  <si>
    <t>Цена за единицу с НДС, руб.</t>
  </si>
  <si>
    <t>Сумма с НДС, руб.</t>
  </si>
  <si>
    <t>Итого:</t>
  </si>
  <si>
    <t>НДС 18%:</t>
  </si>
  <si>
    <t>Всего:</t>
  </si>
  <si>
    <t xml:space="preserve">Итого с учетом НДС :___ (___)руб 00 коп  в т.ч. НДС (18%): </t>
  </si>
  <si>
    <t>3. Способ доставки: Транспортом Поставщика до местонахождения Покупателя. Юридический адрес:
Россия, 641750, Курганская область., Далматовский район
с. Уксянское, ул. Ленина, дом 42</t>
  </si>
  <si>
    <t>5. Транспортные расходы и прочие расходы включены в цену ТМЦ.</t>
  </si>
  <si>
    <t>6. Объём ТМЦ, подлежащих поставке, могут меняться в зависимости от минимальной нормы отгрузки ± 10% (для материалов по удельным нормам)</t>
  </si>
  <si>
    <t>Поставщик</t>
  </si>
  <si>
    <t xml:space="preserve"> Покупатель</t>
  </si>
  <si>
    <t>_____________________________</t>
  </si>
  <si>
    <t xml:space="preserve">ЗАО "Далур" </t>
  </si>
  <si>
    <t>________________  /________________/</t>
  </si>
  <si>
    <t>________________  /А.А. Дементьев /</t>
  </si>
  <si>
    <t>м.п</t>
  </si>
  <si>
    <t>"    "______________2012 г</t>
  </si>
  <si>
    <t xml:space="preserve">                                        м.п.        "   "_______________2012 г</t>
  </si>
  <si>
    <t>Рабочее усилие - 65 тонн;
Ход штока - 125 мм;
Отверстие штока поршня - 30 мм;
Отверстие траверсы - 55 мм;
Max высота траверсы - 500 мм;
Расстояние между установочными шпильками - 275 (215) мм;
Габаритные размеры - 1500х470х960;
Вес - 130 кг.</t>
  </si>
  <si>
    <t>Ширина 1950 мм.
Высота 2450 мм. Вес 1800 кг.</t>
  </si>
  <si>
    <t>диапазон зажима внутр/внеш 12''-22''/10''-20''
ширина обода 3-12''
максимальный диаметр колеса 1000 мм
область отжима 40-340 мм
частота вращения монтажного стола 7.5 об/мин
габариты в/ш/д 1850/1160/1700 мм
вес 220 кг
пневмопитание 8-10 бар
мощность двигателя 0,55 кВт
электропитание 3 фазы 380–415 V 50 Гц</t>
  </si>
  <si>
    <t>диаметр центрального отверстия диска 43-116 мм.
диаметр вала 40 мм.
частота вращения вала 200 об./мин.
ширина диска 1"-20"
диаметр диска 8"-25"
максимальная ширина колеса 530 мм.
максимальный диаметр колеса 950 мм.
максимальная масса колеса 70 кг.
точность измерения 1 г.
время измерения 6 сек.
габариты в/ш/г 1265/1130/1765 мм
масса 130 кг.
электропитание 1 фаза 220 В 50 Гц</t>
  </si>
  <si>
    <t xml:space="preserve">Двухтактный насос  
Клапан перегрузки  
Ролики регулируются по диаметру колеса 
Позволят снять как одно, так и два колеса 
Крепкие и надежные вращающиеся колеса CASTOR 
Максимальная высота подъема 660 мм 
Нижний клиренс 140 мм 
Вес 130 кг </t>
  </si>
  <si>
    <t>Стационарный
Производит. по нагнетанию - 0,63м3/ мин
Макс. рабочее давление - 10 атм.
Ресивер - 430 литров.
Привод - 5,5квт. U-380/
Габариты - 210х70х140см.
Масса - 380 кг.</t>
  </si>
  <si>
    <t xml:space="preserve">Грузоподъёмность 800 кг 
Высота от пола до оси крепления двигателя 880 мм 
Ширина двигателя минимальная 345 мм 
Ширина двигателя максимальная 745 мм 
Габаритные размеры 710х710-1110х940 мм 
Вес 46 кг </t>
  </si>
  <si>
    <t>Г/п 10т с педалью быстрого подъема без нагрузки, высота подъёма от пола 585мм, минимальная высота 150мм, длина 805мм, ширина 530мм, масса 118кг.</t>
  </si>
  <si>
    <t>Скорость вращения 100 об/мин
Величина подачи 0,6 мм/об
Мin обрабатываемый диаметр 280 мм
Максимальный обрабатыв. диаметр 500 мм
Максимальная ширина колодки 280 мм
Мощность двигателя 0,55 кВт
Габаритные размеры (дл x шир. x выс) 840 x1.020x1.200 мм
Напряжение 400V-50 Гц- 3ф 
Вес 170 кг.</t>
  </si>
  <si>
    <t>Грузоподъемность (кг) 20000
Минимальная высота подхвата (мм) 185
Максимальная высота подъема (мм) 383
Габаритные размеры (мм) 580х320
Масса (кг) 47.</t>
  </si>
  <si>
    <t>Номинальное напряжение проверяемого оборудования - 12/24В.
Габариты 1200х850х1600мм. Масса - 400кг.</t>
  </si>
  <si>
    <t>Длина 610
Ширина 395
Высота 535
Масса, кг 78,5
Электродвигатель: 
Род тока питающей сети 
переменный, трехфазный  
Частота, Гц 50
Напряжение, В 380
Мощность, кВт 2,2
Частота вращения, мин -1 1500</t>
  </si>
  <si>
    <t>Номинальное развиваемое усилие при раб. давл. воздуха 5 кгс/см2, тс 2,4
Ход штока (наибольший), мм, не менее 35
Габаритные размеры, мм, не более 420×470×585
Масса, кг, не более 70</t>
  </si>
  <si>
    <t>Насосный двигатель 1,1 кВт
Двигатель редуктора 1,5 кВт
Диаметр ободьев колес от 14 до 26 дюймов
Максимальный диаметр колеса 1600 мм
Максимальная ширина колеса 780 мм
Максимальный вес колеса 1000 кг
Вес установки со стандартным набором аксессуаров 550 кг</t>
  </si>
  <si>
    <t>2 .Оплата  стоимости товара  производится в течение 30 календарных дней   после поставки товара при наличии оригиналов счет-фактуры и товарной накладной.</t>
  </si>
  <si>
    <t>к Договору поставки № 099/2012/12-03/________от "      "______2012 г.</t>
  </si>
  <si>
    <t>высота 104см
Ширина 52см
Длинна 150см
Вес 43см
Сила удара 390-3600Нм
Частота вращения вала 400 об/мин
Рабочая высота 31 – 73см
Посадочный квадрат под головку 1”
Мощность электродвигателя 1,5кВт
Напряжение питания 3*400В
Частота 50Гц
Частота вращения мотора 1400 об/мин</t>
  </si>
  <si>
    <t>Изготовитель (производитель), страна происхождения,описание товара</t>
  </si>
  <si>
    <t xml:space="preserve">Грузоподъемность на минимальном вылете стрелы 1000 кг 
Высота  подъёма 2400 мм 
Клапан защиты от перегрузки 
Вес 110 кг </t>
  </si>
  <si>
    <t>Стенд для контроля и проверки электрооборудования Э-250-02 *</t>
  </si>
  <si>
    <t>Станок точильно-шлифовальный ТШ-1 *</t>
  </si>
  <si>
    <t>Пневмопресс Р335 *</t>
  </si>
  <si>
    <t>Шиномонтажный стенд ГШС-515 *</t>
  </si>
  <si>
    <t>Пресс мобильный для выпрессовки шкворней, гидравлический P 65-275 *</t>
  </si>
  <si>
    <t>Пресс напольный электрогидравлический  WERTHER PRM 100 OMA 666В * 100т с подвижным цилиндром</t>
  </si>
  <si>
    <t>Шиномонтажный стенд  Monty 3300GP *</t>
  </si>
  <si>
    <t>Стенд балансировочный Geodyna 4500-2 *</t>
  </si>
  <si>
    <t>Тележка гидравлическая для снятия колес WERTHER PL 701 *</t>
  </si>
  <si>
    <t>Компрессор С-415М1 *</t>
  </si>
  <si>
    <t>Р1250 * Стенд универсальный для ремон-та двигателей, КПП, задних мостов весом до 1250 КГ. Привод -механический</t>
  </si>
  <si>
    <t>Домкрат подкатной гидравлический г.п. 10т. DK 100Q *</t>
  </si>
  <si>
    <t>Домкрат пневмо-гидравл. Автомобильн WINTEC Y432001 *</t>
  </si>
  <si>
    <t>Электрогайковерт для груз. машин Polarus - 08 *</t>
  </si>
  <si>
    <t>Станок для обточки тормозных накладок груз. авто. CAORLE TESOO *</t>
  </si>
  <si>
    <t>Гидравлический гаражный складной кран г.п.1 т. WERTHER W 108 OMA 590 *</t>
  </si>
  <si>
    <t>* -  Товарные знаки, места происхождения товара по тексту сопровождаются словами «или эквивалент»</t>
  </si>
  <si>
    <t>шт.</t>
  </si>
  <si>
    <t>4. Срок поставки: до 15 декабря 2012г.</t>
  </si>
</sst>
</file>

<file path=xl/styles.xml><?xml version="1.0" encoding="utf-8"?>
<styleSheet xmlns="http://schemas.openxmlformats.org/spreadsheetml/2006/main">
  <numFmts count="2">
    <numFmt numFmtId="43" formatCode="_-* #,##0.00_р_._-;\-* #,##0.00_р_._-;_-* &quot;-&quot;??_р_._-;_-@_-"/>
    <numFmt numFmtId="164" formatCode="#,##0.00_р_."/>
  </numFmts>
  <fonts count="13">
    <font>
      <sz val="11"/>
      <color theme="1"/>
      <name val="Calibri"/>
      <family val="2"/>
      <scheme val="minor"/>
    </font>
    <font>
      <sz val="11"/>
      <color theme="1"/>
      <name val="Calibri"/>
      <family val="2"/>
      <scheme val="minor"/>
    </font>
    <font>
      <sz val="11"/>
      <color theme="1"/>
      <name val="Times New Roman"/>
      <family val="1"/>
      <charset val="204"/>
    </font>
    <font>
      <sz val="10"/>
      <name val="Times New Roman"/>
      <family val="1"/>
      <charset val="204"/>
    </font>
    <font>
      <sz val="10"/>
      <color theme="1"/>
      <name val="Times New Roman"/>
      <family val="1"/>
      <charset val="204"/>
    </font>
    <font>
      <i/>
      <sz val="10"/>
      <name val="Times New Roman"/>
      <family val="1"/>
      <charset val="204"/>
    </font>
    <font>
      <sz val="8"/>
      <name val="Times New Roman"/>
      <family val="1"/>
      <charset val="204"/>
    </font>
    <font>
      <sz val="7"/>
      <name val="Times New Roman"/>
      <family val="1"/>
      <charset val="204"/>
    </font>
    <font>
      <b/>
      <sz val="10"/>
      <name val="Times New Roman"/>
      <family val="1"/>
      <charset val="204"/>
    </font>
    <font>
      <sz val="12"/>
      <name val="Times New Roman"/>
      <family val="1"/>
      <charset val="204"/>
    </font>
    <font>
      <sz val="14"/>
      <name val="Times New Roman"/>
      <family val="1"/>
      <charset val="204"/>
    </font>
    <font>
      <sz val="11"/>
      <name val="Calibri"/>
      <family val="2"/>
      <scheme val="minor"/>
    </font>
    <font>
      <b/>
      <i/>
      <sz val="14"/>
      <color theme="1"/>
      <name val="Times New Roman"/>
      <family val="1"/>
      <charset val="204"/>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72">
    <xf numFmtId="0" fontId="0" fillId="0" borderId="0" xfId="0"/>
    <xf numFmtId="0" fontId="2" fillId="0" borderId="0" xfId="0" applyFont="1" applyAlignment="1">
      <alignment horizontal="right"/>
    </xf>
    <xf numFmtId="0" fontId="2" fillId="0" borderId="0" xfId="0" applyFont="1"/>
    <xf numFmtId="0" fontId="2" fillId="0" borderId="0" xfId="0" applyFont="1" applyAlignment="1">
      <alignment horizontal="left"/>
    </xf>
    <xf numFmtId="0" fontId="4" fillId="0" borderId="0" xfId="0" applyFont="1"/>
    <xf numFmtId="0" fontId="4" fillId="0" borderId="0" xfId="0" applyFont="1" applyAlignment="1"/>
    <xf numFmtId="0" fontId="4" fillId="0" borderId="0" xfId="0" applyFont="1" applyAlignment="1">
      <alignment horizontal="center" vertical="center"/>
    </xf>
    <xf numFmtId="0" fontId="3" fillId="0" borderId="0" xfId="0" applyFont="1"/>
    <xf numFmtId="0" fontId="3" fillId="0" borderId="0" xfId="0" applyFont="1" applyAlignment="1"/>
    <xf numFmtId="164" fontId="3" fillId="0" borderId="10" xfId="0" applyNumberFormat="1" applyFont="1" applyBorder="1" applyAlignment="1">
      <alignment horizontal="center" vertical="center"/>
    </xf>
    <xf numFmtId="49" fontId="6" fillId="0" borderId="10" xfId="0" applyNumberFormat="1" applyFont="1" applyFill="1" applyBorder="1" applyAlignment="1">
      <alignment horizontal="left" vertical="center" wrapText="1"/>
    </xf>
    <xf numFmtId="0" fontId="7" fillId="0" borderId="10" xfId="0" applyFont="1" applyFill="1" applyBorder="1" applyAlignment="1">
      <alignment horizontal="left" vertical="center" wrapText="1"/>
    </xf>
    <xf numFmtId="0" fontId="6" fillId="0" borderId="10" xfId="0" applyFont="1" applyFill="1" applyBorder="1" applyAlignment="1">
      <alignment horizontal="center" vertical="center" wrapText="1"/>
    </xf>
    <xf numFmtId="43" fontId="3" fillId="0" borderId="10" xfId="1" applyFont="1" applyBorder="1" applyAlignment="1">
      <alignment horizontal="center" vertical="center" wrapText="1"/>
    </xf>
    <xf numFmtId="43" fontId="3" fillId="0" borderId="10" xfId="1" applyFont="1" applyBorder="1" applyAlignment="1">
      <alignment vertical="center" wrapText="1"/>
    </xf>
    <xf numFmtId="43" fontId="3" fillId="0" borderId="10" xfId="0" applyNumberFormat="1" applyFont="1" applyBorder="1" applyAlignment="1">
      <alignment vertical="center"/>
    </xf>
    <xf numFmtId="43" fontId="3" fillId="0" borderId="10" xfId="0" applyNumberFormat="1" applyFont="1" applyBorder="1"/>
    <xf numFmtId="43" fontId="0" fillId="0" borderId="0" xfId="0" applyNumberFormat="1"/>
    <xf numFmtId="0" fontId="8" fillId="0" borderId="0" xfId="0" applyFont="1" applyAlignment="1"/>
    <xf numFmtId="0" fontId="3" fillId="0" borderId="0" xfId="0" applyFont="1" applyAlignment="1">
      <alignment horizontal="left" vertical="center"/>
    </xf>
    <xf numFmtId="0" fontId="3" fillId="0" borderId="0" xfId="0" applyFont="1" applyAlignment="1">
      <alignment horizontal="left"/>
    </xf>
    <xf numFmtId="0" fontId="9" fillId="0" borderId="0" xfId="0" applyFont="1" applyAlignment="1">
      <alignment horizontal="center" vertical="center"/>
    </xf>
    <xf numFmtId="0" fontId="9" fillId="0" borderId="0" xfId="0" applyFont="1" applyAlignment="1">
      <alignment horizontal="left"/>
    </xf>
    <xf numFmtId="0" fontId="9" fillId="0" borderId="0" xfId="0" applyFont="1"/>
    <xf numFmtId="0" fontId="3" fillId="0" borderId="0" xfId="0" applyFont="1" applyAlignment="1">
      <alignment vertical="center"/>
    </xf>
    <xf numFmtId="0" fontId="10" fillId="0" borderId="0" xfId="0" applyFont="1"/>
    <xf numFmtId="0" fontId="3" fillId="0" borderId="0" xfId="0" applyFont="1" applyAlignment="1">
      <alignment horizontal="center" vertical="center"/>
    </xf>
    <xf numFmtId="0" fontId="4" fillId="0" borderId="0" xfId="0" applyFont="1" applyAlignment="1">
      <alignment horizontal="center"/>
    </xf>
    <xf numFmtId="0" fontId="3" fillId="2" borderId="10" xfId="0" applyFont="1" applyFill="1" applyBorder="1" applyAlignment="1">
      <alignment horizontal="center" vertical="center"/>
    </xf>
    <xf numFmtId="164" fontId="3" fillId="2" borderId="10" xfId="0" applyNumberFormat="1" applyFont="1" applyFill="1" applyBorder="1" applyAlignment="1">
      <alignment horizontal="center" vertical="center"/>
    </xf>
    <xf numFmtId="49" fontId="6" fillId="2" borderId="10" xfId="0" applyNumberFormat="1" applyFont="1" applyFill="1" applyBorder="1" applyAlignment="1">
      <alignment horizontal="left" vertical="center" wrapText="1"/>
    </xf>
    <xf numFmtId="0" fontId="7" fillId="2" borderId="10" xfId="0" applyFont="1" applyFill="1" applyBorder="1" applyAlignment="1">
      <alignment horizontal="left" vertical="center" wrapText="1"/>
    </xf>
    <xf numFmtId="43" fontId="3" fillId="2" borderId="10" xfId="1" applyFont="1" applyFill="1" applyBorder="1" applyAlignment="1">
      <alignment horizontal="center" vertical="center" wrapText="1"/>
    </xf>
    <xf numFmtId="43" fontId="3" fillId="2" borderId="10" xfId="1" applyFont="1" applyFill="1" applyBorder="1" applyAlignment="1">
      <alignment vertical="center" wrapText="1"/>
    </xf>
    <xf numFmtId="43" fontId="3" fillId="2" borderId="10" xfId="0" applyNumberFormat="1" applyFont="1" applyFill="1" applyBorder="1" applyAlignment="1">
      <alignment vertical="center"/>
    </xf>
    <xf numFmtId="0" fontId="3" fillId="2" borderId="0" xfId="0" applyFont="1" applyFill="1"/>
    <xf numFmtId="0" fontId="11" fillId="2" borderId="0" xfId="0" applyFont="1" applyFill="1"/>
    <xf numFmtId="0" fontId="3" fillId="0" borderId="0" xfId="0" applyFont="1" applyFill="1" applyAlignment="1">
      <alignment horizontal="left" vertical="center"/>
    </xf>
    <xf numFmtId="0" fontId="0" fillId="0" borderId="0" xfId="0" applyFill="1"/>
    <xf numFmtId="0" fontId="2" fillId="0" borderId="0" xfId="0" applyFont="1" applyFill="1"/>
    <xf numFmtId="0" fontId="4" fillId="0" borderId="0" xfId="0" applyFont="1" applyFill="1" applyAlignment="1"/>
    <xf numFmtId="0" fontId="3" fillId="0" borderId="0" xfId="0" applyFont="1" applyFill="1" applyAlignment="1"/>
    <xf numFmtId="43" fontId="3" fillId="0" borderId="10" xfId="1" applyFont="1" applyFill="1" applyBorder="1" applyAlignment="1">
      <alignment horizontal="center" vertical="center" wrapText="1"/>
    </xf>
    <xf numFmtId="0" fontId="3" fillId="0" borderId="0" xfId="0" applyFont="1" applyFill="1"/>
    <xf numFmtId="0" fontId="9" fillId="0" borderId="0" xfId="0" applyFont="1" applyFill="1"/>
    <xf numFmtId="0" fontId="10" fillId="0" borderId="0" xfId="0" applyFont="1" applyFill="1"/>
    <xf numFmtId="0" fontId="8" fillId="0" borderId="0" xfId="0" applyFont="1" applyBorder="1" applyAlignment="1">
      <alignment horizontal="right" vertical="center"/>
    </xf>
    <xf numFmtId="43" fontId="3" fillId="0" borderId="0" xfId="0" applyNumberFormat="1" applyFont="1" applyBorder="1"/>
    <xf numFmtId="0" fontId="12" fillId="0" borderId="0" xfId="0" applyFont="1" applyAlignment="1">
      <alignment horizontal="center"/>
    </xf>
    <xf numFmtId="0" fontId="2" fillId="0" borderId="0" xfId="0" applyFont="1" applyAlignment="1">
      <alignment wrapText="1"/>
    </xf>
    <xf numFmtId="0" fontId="0" fillId="0" borderId="0" xfId="0" applyAlignment="1">
      <alignment wrapText="1"/>
    </xf>
    <xf numFmtId="0" fontId="3" fillId="0" borderId="0" xfId="0" applyFont="1" applyAlignment="1">
      <alignment horizontal="center"/>
    </xf>
    <xf numFmtId="0" fontId="2" fillId="0" borderId="0" xfId="0" applyFont="1" applyAlignment="1">
      <alignment horizontal="center"/>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9" xfId="0" applyFont="1" applyBorder="1" applyAlignment="1">
      <alignment horizontal="center" vertical="center" wrapText="1"/>
    </xf>
    <xf numFmtId="0" fontId="8" fillId="0" borderId="6" xfId="0" applyFont="1" applyBorder="1" applyAlignment="1">
      <alignment horizontal="right" vertical="center"/>
    </xf>
    <xf numFmtId="0" fontId="8" fillId="0" borderId="7" xfId="0" applyFont="1" applyBorder="1" applyAlignment="1">
      <alignment horizontal="right" vertical="center"/>
    </xf>
    <xf numFmtId="0" fontId="8" fillId="0" borderId="8" xfId="0" applyFont="1" applyBorder="1" applyAlignment="1">
      <alignment horizontal="right" vertical="center"/>
    </xf>
    <xf numFmtId="0" fontId="3" fillId="0" borderId="0" xfId="0" applyFont="1" applyAlignment="1">
      <alignment horizontal="left" vertical="top" wrapText="1"/>
    </xf>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3" fillId="0" borderId="9"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0" fillId="0" borderId="11" xfId="0" applyBorder="1" applyAlignment="1">
      <alignment horizontal="center" vertical="center" wrapText="1"/>
    </xf>
    <xf numFmtId="0" fontId="0" fillId="0" borderId="0" xfId="0"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cellXfs>
  <cellStyles count="2">
    <cellStyle name="Обычный" xfId="0" builtinId="0"/>
    <cellStyle name="Финансовый" xfId="1" builtin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48"/>
  <sheetViews>
    <sheetView tabSelected="1" workbookViewId="0">
      <pane xSplit="4" ySplit="12" topLeftCell="G13" activePane="bottomRight" state="frozen"/>
      <selection pane="topRight" activeCell="E1" sqref="E1"/>
      <selection pane="bottomLeft" activeCell="A13" sqref="A13"/>
      <selection pane="bottomRight" activeCell="D3" sqref="D3"/>
    </sheetView>
  </sheetViews>
  <sheetFormatPr defaultRowHeight="15"/>
  <cols>
    <col min="1" max="1" width="8.5703125" customWidth="1"/>
    <col min="2" max="2" width="9.5703125" customWidth="1"/>
    <col min="3" max="3" width="15.140625" customWidth="1"/>
    <col min="4" max="4" width="46.7109375" customWidth="1"/>
    <col min="5" max="5" width="75.28515625" customWidth="1"/>
    <col min="6" max="6" width="14.5703125" customWidth="1"/>
    <col min="7" max="7" width="14.140625" customWidth="1"/>
    <col min="8" max="8" width="6.7109375" bestFit="1" customWidth="1"/>
    <col min="9" max="9" width="9.42578125" hidden="1" customWidth="1"/>
    <col min="10" max="10" width="9.28515625" hidden="1" customWidth="1"/>
    <col min="11" max="15" width="9.7109375" hidden="1" customWidth="1"/>
    <col min="16" max="16" width="10.7109375" style="38" customWidth="1"/>
    <col min="17" max="20" width="9.7109375" hidden="1" customWidth="1"/>
    <col min="21" max="21" width="17.5703125" customWidth="1"/>
    <col min="22" max="22" width="17.42578125" customWidth="1"/>
    <col min="24" max="24" width="9.7109375" bestFit="1" customWidth="1"/>
  </cols>
  <sheetData>
    <row r="1" spans="1:23">
      <c r="V1" s="1" t="s">
        <v>0</v>
      </c>
    </row>
    <row r="2" spans="1:23" s="2" customFormat="1">
      <c r="H2" s="49" t="s">
        <v>1</v>
      </c>
      <c r="I2" s="50"/>
      <c r="J2" s="50"/>
      <c r="K2" s="50"/>
      <c r="L2" s="50"/>
      <c r="M2" s="50"/>
      <c r="N2" s="50"/>
      <c r="O2" s="50"/>
      <c r="P2" s="50"/>
      <c r="Q2" s="50"/>
      <c r="R2" s="50"/>
      <c r="S2" s="50"/>
      <c r="T2" s="50"/>
      <c r="U2" s="50"/>
      <c r="V2" s="50"/>
      <c r="W2" s="50"/>
    </row>
    <row r="3" spans="1:23">
      <c r="R3" s="3"/>
      <c r="S3" s="3"/>
      <c r="T3" s="3"/>
    </row>
    <row r="4" spans="1:23">
      <c r="R4" s="3"/>
      <c r="S4" s="3"/>
      <c r="T4" s="3"/>
    </row>
    <row r="5" spans="1:23">
      <c r="A5" s="51" t="s">
        <v>2</v>
      </c>
      <c r="B5" s="51"/>
      <c r="C5" s="51"/>
      <c r="D5" s="51"/>
      <c r="E5" s="51"/>
      <c r="F5" s="51"/>
      <c r="G5" s="51"/>
      <c r="H5" s="51"/>
      <c r="I5" s="51"/>
      <c r="J5" s="51"/>
      <c r="K5" s="51"/>
      <c r="L5" s="51"/>
      <c r="M5" s="51"/>
      <c r="N5" s="51"/>
      <c r="O5" s="51"/>
      <c r="P5" s="51"/>
      <c r="Q5" s="51"/>
      <c r="R5" s="51"/>
      <c r="S5" s="51"/>
      <c r="T5" s="51"/>
      <c r="U5" s="51"/>
      <c r="V5" s="51"/>
    </row>
    <row r="6" spans="1:23">
      <c r="A6" s="52" t="s">
        <v>46</v>
      </c>
      <c r="B6" s="52"/>
      <c r="C6" s="52"/>
      <c r="D6" s="52"/>
      <c r="E6" s="52"/>
      <c r="F6" s="52"/>
      <c r="G6" s="52"/>
      <c r="H6" s="52"/>
      <c r="I6" s="52"/>
      <c r="J6" s="52"/>
      <c r="K6" s="52"/>
      <c r="L6" s="52"/>
      <c r="M6" s="52"/>
      <c r="N6" s="52"/>
      <c r="O6" s="52"/>
      <c r="P6" s="52"/>
      <c r="Q6" s="52"/>
      <c r="R6" s="52"/>
      <c r="S6" s="52"/>
      <c r="T6" s="52"/>
      <c r="U6" s="52"/>
      <c r="V6" s="52"/>
    </row>
    <row r="7" spans="1:23">
      <c r="A7" s="4"/>
      <c r="B7" s="51"/>
      <c r="C7" s="51"/>
      <c r="D7" s="51"/>
      <c r="E7" s="51"/>
      <c r="F7" s="51"/>
      <c r="G7" s="51"/>
      <c r="H7" s="51"/>
      <c r="I7" s="51"/>
      <c r="J7" s="51"/>
      <c r="K7" s="51"/>
      <c r="L7" s="51"/>
      <c r="M7" s="51"/>
      <c r="N7" s="51"/>
      <c r="O7" s="51"/>
      <c r="P7" s="51"/>
      <c r="Q7" s="51"/>
      <c r="R7" s="51"/>
      <c r="S7" s="51"/>
      <c r="T7" s="51"/>
      <c r="U7" s="51"/>
      <c r="V7" s="4"/>
    </row>
    <row r="8" spans="1:23">
      <c r="A8" s="4"/>
      <c r="B8" s="4"/>
      <c r="C8" s="4"/>
      <c r="D8" s="5" t="s">
        <v>3</v>
      </c>
      <c r="E8" s="6"/>
      <c r="F8" s="6"/>
      <c r="G8" s="6"/>
      <c r="H8" s="5"/>
      <c r="I8" s="5"/>
      <c r="J8" s="5"/>
      <c r="K8" s="5"/>
      <c r="L8" s="5"/>
      <c r="M8" s="5"/>
      <c r="N8" s="5"/>
      <c r="O8" s="5"/>
      <c r="P8" s="40"/>
      <c r="Q8" s="5"/>
      <c r="R8" s="5"/>
      <c r="S8" s="5"/>
      <c r="T8" s="5"/>
      <c r="U8" s="4"/>
      <c r="V8" s="4"/>
    </row>
    <row r="9" spans="1:23">
      <c r="A9" s="7" t="s">
        <v>4</v>
      </c>
      <c r="B9" s="8"/>
      <c r="C9" s="8"/>
      <c r="D9" s="8"/>
      <c r="E9" s="8"/>
      <c r="F9" s="8"/>
      <c r="G9" s="8"/>
      <c r="H9" s="8"/>
      <c r="I9" s="8"/>
      <c r="J9" s="8"/>
      <c r="K9" s="8"/>
      <c r="L9" s="8"/>
      <c r="M9" s="8"/>
      <c r="N9" s="8"/>
      <c r="O9" s="8"/>
      <c r="P9" s="41"/>
      <c r="Q9" s="8"/>
      <c r="R9" s="8"/>
      <c r="S9" s="8"/>
      <c r="T9" s="8"/>
      <c r="U9" s="8"/>
      <c r="V9" s="4"/>
    </row>
    <row r="10" spans="1:23" ht="26.25" customHeight="1">
      <c r="A10" s="53" t="s">
        <v>5</v>
      </c>
      <c r="B10" s="53" t="s">
        <v>6</v>
      </c>
      <c r="C10" s="53" t="s">
        <v>7</v>
      </c>
      <c r="D10" s="53" t="s">
        <v>8</v>
      </c>
      <c r="E10" s="53" t="s">
        <v>9</v>
      </c>
      <c r="F10" s="53" t="s">
        <v>10</v>
      </c>
      <c r="G10" s="53" t="s">
        <v>48</v>
      </c>
      <c r="H10" s="60" t="s">
        <v>11</v>
      </c>
      <c r="I10" s="63" t="s">
        <v>12</v>
      </c>
      <c r="J10" s="64"/>
      <c r="K10" s="64"/>
      <c r="L10" s="64"/>
      <c r="M10" s="64"/>
      <c r="N10" s="64"/>
      <c r="O10" s="64"/>
      <c r="P10" s="64"/>
      <c r="Q10" s="64"/>
      <c r="R10" s="64"/>
      <c r="S10" s="64"/>
      <c r="T10" s="65"/>
      <c r="U10" s="53" t="s">
        <v>13</v>
      </c>
      <c r="V10" s="53" t="s">
        <v>14</v>
      </c>
      <c r="W10" s="7"/>
    </row>
    <row r="11" spans="1:23" ht="42.75" customHeight="1">
      <c r="A11" s="54"/>
      <c r="B11" s="54"/>
      <c r="C11" s="54"/>
      <c r="D11" s="54"/>
      <c r="E11" s="54"/>
      <c r="F11" s="54"/>
      <c r="G11" s="54"/>
      <c r="H11" s="61"/>
      <c r="I11" s="66"/>
      <c r="J11" s="67"/>
      <c r="K11" s="67"/>
      <c r="L11" s="67"/>
      <c r="M11" s="67"/>
      <c r="N11" s="67"/>
      <c r="O11" s="67"/>
      <c r="P11" s="67"/>
      <c r="Q11" s="67"/>
      <c r="R11" s="67"/>
      <c r="S11" s="67"/>
      <c r="T11" s="68"/>
      <c r="U11" s="54"/>
      <c r="V11" s="54"/>
      <c r="W11" s="7"/>
    </row>
    <row r="12" spans="1:23" ht="26.25" customHeight="1">
      <c r="A12" s="55"/>
      <c r="B12" s="55"/>
      <c r="C12" s="55"/>
      <c r="D12" s="55"/>
      <c r="E12" s="55"/>
      <c r="F12" s="55"/>
      <c r="G12" s="55"/>
      <c r="H12" s="62"/>
      <c r="I12" s="69"/>
      <c r="J12" s="70"/>
      <c r="K12" s="70"/>
      <c r="L12" s="70"/>
      <c r="M12" s="70"/>
      <c r="N12" s="70"/>
      <c r="O12" s="70"/>
      <c r="P12" s="70"/>
      <c r="Q12" s="70"/>
      <c r="R12" s="70"/>
      <c r="S12" s="70"/>
      <c r="T12" s="71"/>
      <c r="U12" s="55"/>
      <c r="V12" s="55"/>
      <c r="W12" s="7"/>
    </row>
    <row r="13" spans="1:23" ht="22.5">
      <c r="A13" s="28">
        <v>1</v>
      </c>
      <c r="B13" s="9"/>
      <c r="C13" s="9"/>
      <c r="D13" s="10" t="s">
        <v>50</v>
      </c>
      <c r="E13" s="11" t="s">
        <v>41</v>
      </c>
      <c r="F13" s="12"/>
      <c r="G13" s="11"/>
      <c r="I13" s="13"/>
      <c r="J13" s="13"/>
      <c r="K13" s="13"/>
      <c r="L13" s="14"/>
      <c r="M13" s="13"/>
      <c r="N13" s="13"/>
      <c r="O13" s="13"/>
      <c r="P13" s="42">
        <v>1</v>
      </c>
      <c r="Q13" s="13"/>
      <c r="R13" s="13"/>
      <c r="S13" s="13"/>
      <c r="T13" s="13"/>
      <c r="U13" s="9">
        <v>376438.4</v>
      </c>
      <c r="V13" s="15">
        <f t="shared" ref="V13:V28" si="0">P13*U13</f>
        <v>376438.4</v>
      </c>
      <c r="W13" s="7"/>
    </row>
    <row r="14" spans="1:23" ht="115.5">
      <c r="A14" s="28">
        <f>A13+1</f>
        <v>2</v>
      </c>
      <c r="B14" s="9"/>
      <c r="C14" s="9"/>
      <c r="D14" s="10" t="s">
        <v>51</v>
      </c>
      <c r="E14" s="11" t="s">
        <v>42</v>
      </c>
      <c r="F14" s="12"/>
      <c r="G14" s="11"/>
      <c r="I14" s="13"/>
      <c r="J14" s="13"/>
      <c r="K14" s="13"/>
      <c r="L14" s="14"/>
      <c r="M14" s="13"/>
      <c r="N14" s="13"/>
      <c r="O14" s="13"/>
      <c r="P14" s="42">
        <v>1</v>
      </c>
      <c r="Q14" s="13"/>
      <c r="R14" s="13"/>
      <c r="S14" s="13"/>
      <c r="T14" s="13"/>
      <c r="U14" s="9">
        <v>66800</v>
      </c>
      <c r="V14" s="15">
        <f t="shared" si="0"/>
        <v>66800</v>
      </c>
      <c r="W14" s="7"/>
    </row>
    <row r="15" spans="1:23" ht="42">
      <c r="A15" s="28">
        <f t="shared" ref="A15:A28" si="1">A14+1</f>
        <v>3</v>
      </c>
      <c r="B15" s="9"/>
      <c r="C15" s="9"/>
      <c r="D15" s="10" t="s">
        <v>52</v>
      </c>
      <c r="E15" s="11" t="s">
        <v>43</v>
      </c>
      <c r="F15" s="12"/>
      <c r="G15" s="11"/>
      <c r="H15" s="9" t="s">
        <v>67</v>
      </c>
      <c r="I15" s="13"/>
      <c r="J15" s="13"/>
      <c r="K15" s="13"/>
      <c r="L15" s="14"/>
      <c r="M15" s="13"/>
      <c r="N15" s="13"/>
      <c r="O15" s="13"/>
      <c r="P15" s="42">
        <v>1</v>
      </c>
      <c r="Q15" s="13"/>
      <c r="R15" s="13"/>
      <c r="S15" s="13"/>
      <c r="T15" s="13"/>
      <c r="U15" s="9">
        <v>108425.7</v>
      </c>
      <c r="V15" s="15">
        <f t="shared" si="0"/>
        <v>108425.7</v>
      </c>
      <c r="W15" s="7"/>
    </row>
    <row r="16" spans="1:23" ht="73.5">
      <c r="A16" s="28">
        <f t="shared" si="1"/>
        <v>4</v>
      </c>
      <c r="B16" s="9"/>
      <c r="C16" s="9"/>
      <c r="D16" s="10" t="s">
        <v>53</v>
      </c>
      <c r="E16" s="11" t="s">
        <v>44</v>
      </c>
      <c r="F16" s="12"/>
      <c r="G16" s="11"/>
      <c r="H16" s="9" t="s">
        <v>67</v>
      </c>
      <c r="I16" s="13"/>
      <c r="J16" s="13"/>
      <c r="K16" s="13"/>
      <c r="L16" s="14"/>
      <c r="M16" s="13"/>
      <c r="N16" s="13"/>
      <c r="O16" s="13"/>
      <c r="P16" s="42">
        <v>1</v>
      </c>
      <c r="Q16" s="13"/>
      <c r="R16" s="13"/>
      <c r="S16" s="13"/>
      <c r="T16" s="13"/>
      <c r="U16" s="9">
        <v>298135.59999999998</v>
      </c>
      <c r="V16" s="15">
        <f t="shared" si="0"/>
        <v>298135.59999999998</v>
      </c>
      <c r="W16" s="7"/>
    </row>
    <row r="17" spans="1:24" ht="84">
      <c r="A17" s="28">
        <f t="shared" si="1"/>
        <v>5</v>
      </c>
      <c r="B17" s="9"/>
      <c r="C17" s="9"/>
      <c r="D17" s="10" t="s">
        <v>54</v>
      </c>
      <c r="E17" s="11" t="s">
        <v>31</v>
      </c>
      <c r="F17" s="12"/>
      <c r="G17" s="11"/>
      <c r="H17" s="9" t="s">
        <v>67</v>
      </c>
      <c r="I17" s="13"/>
      <c r="J17" s="13"/>
      <c r="K17" s="13"/>
      <c r="L17" s="14"/>
      <c r="M17" s="13"/>
      <c r="N17" s="13"/>
      <c r="O17" s="13"/>
      <c r="P17" s="42">
        <v>1</v>
      </c>
      <c r="Q17" s="13"/>
      <c r="R17" s="13"/>
      <c r="S17" s="13"/>
      <c r="T17" s="13"/>
      <c r="U17" s="9">
        <v>292510.40000000002</v>
      </c>
      <c r="V17" s="15">
        <f t="shared" si="0"/>
        <v>292510.40000000002</v>
      </c>
      <c r="W17" s="7"/>
    </row>
    <row r="18" spans="1:24" ht="22.5">
      <c r="A18" s="28">
        <f t="shared" si="1"/>
        <v>6</v>
      </c>
      <c r="B18" s="9"/>
      <c r="C18" s="9"/>
      <c r="D18" s="10" t="s">
        <v>55</v>
      </c>
      <c r="E18" s="11" t="s">
        <v>32</v>
      </c>
      <c r="F18" s="12"/>
      <c r="G18" s="11"/>
      <c r="H18" s="9" t="s">
        <v>67</v>
      </c>
      <c r="I18" s="13"/>
      <c r="J18" s="13"/>
      <c r="K18" s="13"/>
      <c r="L18" s="14"/>
      <c r="M18" s="13"/>
      <c r="N18" s="13"/>
      <c r="O18" s="13"/>
      <c r="P18" s="42">
        <v>1</v>
      </c>
      <c r="Q18" s="13"/>
      <c r="R18" s="13"/>
      <c r="S18" s="13"/>
      <c r="T18" s="13"/>
      <c r="U18" s="9">
        <v>422318.9</v>
      </c>
      <c r="V18" s="15">
        <f t="shared" si="0"/>
        <v>422318.9</v>
      </c>
      <c r="W18" s="7"/>
    </row>
    <row r="19" spans="1:24" ht="105">
      <c r="A19" s="28">
        <f t="shared" si="1"/>
        <v>7</v>
      </c>
      <c r="B19" s="9"/>
      <c r="C19" s="9"/>
      <c r="D19" s="10" t="s">
        <v>56</v>
      </c>
      <c r="E19" s="11" t="s">
        <v>33</v>
      </c>
      <c r="F19" s="12"/>
      <c r="G19" s="11"/>
      <c r="H19" s="9" t="s">
        <v>67</v>
      </c>
      <c r="I19" s="13"/>
      <c r="J19" s="13"/>
      <c r="K19" s="13"/>
      <c r="L19" s="14"/>
      <c r="M19" s="13"/>
      <c r="N19" s="13"/>
      <c r="O19" s="13"/>
      <c r="P19" s="42">
        <v>1</v>
      </c>
      <c r="Q19" s="13"/>
      <c r="R19" s="13"/>
      <c r="S19" s="13"/>
      <c r="T19" s="13"/>
      <c r="U19" s="9">
        <v>234852.1</v>
      </c>
      <c r="V19" s="15">
        <f>P19*U19</f>
        <v>234852.1</v>
      </c>
      <c r="W19" s="7"/>
    </row>
    <row r="20" spans="1:24" ht="136.5">
      <c r="A20" s="28">
        <f t="shared" si="1"/>
        <v>8</v>
      </c>
      <c r="B20" s="9"/>
      <c r="C20" s="9"/>
      <c r="D20" s="10" t="s">
        <v>57</v>
      </c>
      <c r="E20" s="11" t="s">
        <v>34</v>
      </c>
      <c r="F20" s="12"/>
      <c r="G20" s="11"/>
      <c r="H20" s="9" t="s">
        <v>67</v>
      </c>
      <c r="I20" s="13"/>
      <c r="J20" s="13"/>
      <c r="K20" s="13"/>
      <c r="L20" s="14"/>
      <c r="M20" s="13"/>
      <c r="N20" s="13"/>
      <c r="O20" s="13"/>
      <c r="P20" s="42">
        <v>1</v>
      </c>
      <c r="Q20" s="13"/>
      <c r="R20" s="13"/>
      <c r="S20" s="13"/>
      <c r="T20" s="13"/>
      <c r="U20" s="9">
        <v>215163.9</v>
      </c>
      <c r="V20" s="15">
        <f t="shared" si="0"/>
        <v>215163.9</v>
      </c>
      <c r="W20" s="7"/>
    </row>
    <row r="21" spans="1:24" ht="84">
      <c r="A21" s="28">
        <f t="shared" si="1"/>
        <v>9</v>
      </c>
      <c r="B21" s="9"/>
      <c r="C21" s="9"/>
      <c r="D21" s="10" t="s">
        <v>58</v>
      </c>
      <c r="E21" s="11" t="s">
        <v>35</v>
      </c>
      <c r="F21" s="12"/>
      <c r="G21" s="11"/>
      <c r="H21" s="9" t="s">
        <v>67</v>
      </c>
      <c r="I21" s="13"/>
      <c r="J21" s="13"/>
      <c r="K21" s="13"/>
      <c r="L21" s="14"/>
      <c r="M21" s="13"/>
      <c r="N21" s="13"/>
      <c r="O21" s="13"/>
      <c r="P21" s="42">
        <v>1</v>
      </c>
      <c r="Q21" s="13"/>
      <c r="R21" s="13"/>
      <c r="S21" s="13"/>
      <c r="T21" s="13"/>
      <c r="U21" s="9">
        <v>77346.5</v>
      </c>
      <c r="V21" s="15">
        <f t="shared" si="0"/>
        <v>77346.5</v>
      </c>
      <c r="W21" s="7"/>
    </row>
    <row r="22" spans="1:24" ht="73.5">
      <c r="A22" s="28">
        <f t="shared" si="1"/>
        <v>10</v>
      </c>
      <c r="B22" s="9"/>
      <c r="C22" s="9"/>
      <c r="D22" s="10" t="s">
        <v>59</v>
      </c>
      <c r="E22" s="11" t="s">
        <v>36</v>
      </c>
      <c r="F22" s="12"/>
      <c r="G22" s="11"/>
      <c r="H22" s="9" t="s">
        <v>67</v>
      </c>
      <c r="I22" s="13"/>
      <c r="J22" s="13"/>
      <c r="K22" s="13"/>
      <c r="L22" s="14"/>
      <c r="M22" s="13"/>
      <c r="N22" s="13"/>
      <c r="O22" s="13"/>
      <c r="P22" s="42">
        <v>1</v>
      </c>
      <c r="Q22" s="13"/>
      <c r="R22" s="13"/>
      <c r="S22" s="13"/>
      <c r="T22" s="13"/>
      <c r="U22" s="9">
        <v>82268.55</v>
      </c>
      <c r="V22" s="15">
        <f t="shared" si="0"/>
        <v>82268.55</v>
      </c>
      <c r="W22" s="7"/>
    </row>
    <row r="23" spans="1:24" ht="63">
      <c r="A23" s="28">
        <f t="shared" si="1"/>
        <v>11</v>
      </c>
      <c r="B23" s="9"/>
      <c r="C23" s="9"/>
      <c r="D23" s="10" t="s">
        <v>60</v>
      </c>
      <c r="E23" s="11" t="s">
        <v>37</v>
      </c>
      <c r="F23" s="12"/>
      <c r="G23" s="11"/>
      <c r="H23" s="9" t="s">
        <v>67</v>
      </c>
      <c r="I23" s="13"/>
      <c r="J23" s="13"/>
      <c r="K23" s="13"/>
      <c r="L23" s="14"/>
      <c r="M23" s="13"/>
      <c r="N23" s="13"/>
      <c r="O23" s="13"/>
      <c r="P23" s="42">
        <v>1</v>
      </c>
      <c r="Q23" s="13"/>
      <c r="R23" s="13"/>
      <c r="S23" s="13"/>
      <c r="T23" s="13"/>
      <c r="U23" s="9">
        <v>81565.399999999994</v>
      </c>
      <c r="V23" s="15">
        <f t="shared" si="0"/>
        <v>81565.399999999994</v>
      </c>
      <c r="W23" s="7"/>
    </row>
    <row r="24" spans="1:24" ht="21">
      <c r="A24" s="28">
        <f t="shared" si="1"/>
        <v>12</v>
      </c>
      <c r="B24" s="9"/>
      <c r="C24" s="9"/>
      <c r="D24" s="10" t="s">
        <v>61</v>
      </c>
      <c r="E24" s="11" t="s">
        <v>38</v>
      </c>
      <c r="F24" s="12"/>
      <c r="G24" s="11"/>
      <c r="H24" s="9" t="s">
        <v>67</v>
      </c>
      <c r="I24" s="13"/>
      <c r="J24" s="13"/>
      <c r="K24" s="13"/>
      <c r="L24" s="14"/>
      <c r="M24" s="13"/>
      <c r="N24" s="13"/>
      <c r="O24" s="13"/>
      <c r="P24" s="42">
        <v>1</v>
      </c>
      <c r="Q24" s="13"/>
      <c r="R24" s="13"/>
      <c r="S24" s="13"/>
      <c r="T24" s="13"/>
      <c r="U24" s="9">
        <v>74815.199999999997</v>
      </c>
      <c r="V24" s="15">
        <f t="shared" si="0"/>
        <v>74815.199999999997</v>
      </c>
      <c r="W24" s="7"/>
    </row>
    <row r="25" spans="1:24" ht="52.5">
      <c r="A25" s="28">
        <f t="shared" si="1"/>
        <v>13</v>
      </c>
      <c r="B25" s="9"/>
      <c r="C25" s="9"/>
      <c r="D25" s="10" t="s">
        <v>62</v>
      </c>
      <c r="E25" s="11" t="s">
        <v>40</v>
      </c>
      <c r="F25" s="12"/>
      <c r="G25" s="11"/>
      <c r="H25" s="9" t="s">
        <v>67</v>
      </c>
      <c r="I25" s="13"/>
      <c r="J25" s="13"/>
      <c r="K25" s="13"/>
      <c r="L25" s="14"/>
      <c r="M25" s="13"/>
      <c r="N25" s="13"/>
      <c r="O25" s="13"/>
      <c r="P25" s="42">
        <v>1</v>
      </c>
      <c r="Q25" s="13"/>
      <c r="R25" s="13"/>
      <c r="S25" s="13"/>
      <c r="T25" s="13"/>
      <c r="U25" s="9">
        <v>106456.9</v>
      </c>
      <c r="V25" s="15">
        <f t="shared" si="0"/>
        <v>106456.9</v>
      </c>
      <c r="W25" s="7"/>
    </row>
    <row r="26" spans="1:24" s="36" customFormat="1" ht="126">
      <c r="A26" s="28">
        <f t="shared" si="1"/>
        <v>14</v>
      </c>
      <c r="B26" s="29"/>
      <c r="C26" s="29"/>
      <c r="D26" s="30" t="s">
        <v>63</v>
      </c>
      <c r="E26" s="31" t="s">
        <v>47</v>
      </c>
      <c r="F26" s="12"/>
      <c r="G26" s="31"/>
      <c r="H26" s="9" t="s">
        <v>67</v>
      </c>
      <c r="I26" s="32"/>
      <c r="J26" s="32"/>
      <c r="K26" s="32"/>
      <c r="L26" s="33"/>
      <c r="M26" s="32"/>
      <c r="N26" s="32"/>
      <c r="O26" s="32"/>
      <c r="P26" s="42">
        <v>1</v>
      </c>
      <c r="Q26" s="32"/>
      <c r="R26" s="32"/>
      <c r="S26" s="32"/>
      <c r="T26" s="32"/>
      <c r="U26" s="29">
        <v>112363.37</v>
      </c>
      <c r="V26" s="34">
        <f t="shared" si="0"/>
        <v>112363.37</v>
      </c>
      <c r="W26" s="35"/>
    </row>
    <row r="27" spans="1:24" ht="94.5">
      <c r="A27" s="28">
        <f t="shared" si="1"/>
        <v>15</v>
      </c>
      <c r="B27" s="9"/>
      <c r="C27" s="9"/>
      <c r="D27" s="10" t="s">
        <v>64</v>
      </c>
      <c r="E27" s="11" t="s">
        <v>39</v>
      </c>
      <c r="F27" s="12"/>
      <c r="G27" s="11"/>
      <c r="H27" s="9" t="s">
        <v>67</v>
      </c>
      <c r="I27" s="13"/>
      <c r="J27" s="13"/>
      <c r="K27" s="13"/>
      <c r="L27" s="14"/>
      <c r="M27" s="13"/>
      <c r="N27" s="13"/>
      <c r="O27" s="13"/>
      <c r="P27" s="42">
        <v>1</v>
      </c>
      <c r="Q27" s="13"/>
      <c r="R27" s="13"/>
      <c r="S27" s="13"/>
      <c r="T27" s="13"/>
      <c r="U27" s="9">
        <v>562520</v>
      </c>
      <c r="V27" s="15">
        <f t="shared" si="0"/>
        <v>562520</v>
      </c>
      <c r="W27" s="7"/>
    </row>
    <row r="28" spans="1:24" ht="42">
      <c r="A28" s="28">
        <f t="shared" si="1"/>
        <v>16</v>
      </c>
      <c r="B28" s="9"/>
      <c r="C28" s="9"/>
      <c r="D28" s="10" t="s">
        <v>65</v>
      </c>
      <c r="E28" s="11" t="s">
        <v>49</v>
      </c>
      <c r="F28" s="12"/>
      <c r="G28" s="9"/>
      <c r="H28" s="9" t="s">
        <v>67</v>
      </c>
      <c r="I28" s="13"/>
      <c r="J28" s="13"/>
      <c r="K28" s="13"/>
      <c r="L28" s="14"/>
      <c r="M28" s="13"/>
      <c r="N28" s="13"/>
      <c r="O28" s="13"/>
      <c r="P28" s="42">
        <v>1</v>
      </c>
      <c r="Q28" s="13"/>
      <c r="R28" s="13"/>
      <c r="S28" s="13"/>
      <c r="T28" s="13"/>
      <c r="U28" s="9">
        <v>43315.1</v>
      </c>
      <c r="V28" s="15">
        <f t="shared" si="0"/>
        <v>43315.1</v>
      </c>
      <c r="W28" s="7"/>
    </row>
    <row r="29" spans="1:24">
      <c r="A29" s="56" t="s">
        <v>15</v>
      </c>
      <c r="B29" s="57"/>
      <c r="C29" s="57"/>
      <c r="D29" s="57"/>
      <c r="E29" s="57"/>
      <c r="F29" s="57"/>
      <c r="G29" s="57"/>
      <c r="H29" s="57"/>
      <c r="I29" s="57"/>
      <c r="J29" s="57"/>
      <c r="K29" s="57"/>
      <c r="L29" s="57"/>
      <c r="M29" s="57"/>
      <c r="N29" s="57"/>
      <c r="O29" s="57"/>
      <c r="P29" s="57"/>
      <c r="Q29" s="57"/>
      <c r="R29" s="57"/>
      <c r="S29" s="57"/>
      <c r="T29" s="57"/>
      <c r="U29" s="58"/>
      <c r="V29" s="16">
        <f>SUM(V13:V28)</f>
        <v>3155296.02</v>
      </c>
      <c r="W29" s="7"/>
    </row>
    <row r="30" spans="1:24">
      <c r="A30" s="56" t="s">
        <v>16</v>
      </c>
      <c r="B30" s="57"/>
      <c r="C30" s="57"/>
      <c r="D30" s="57"/>
      <c r="E30" s="57"/>
      <c r="F30" s="57"/>
      <c r="G30" s="57"/>
      <c r="H30" s="57"/>
      <c r="I30" s="57"/>
      <c r="J30" s="57"/>
      <c r="K30" s="57"/>
      <c r="L30" s="57"/>
      <c r="M30" s="57"/>
      <c r="N30" s="57"/>
      <c r="O30" s="57"/>
      <c r="P30" s="57"/>
      <c r="Q30" s="57"/>
      <c r="R30" s="57"/>
      <c r="S30" s="57"/>
      <c r="T30" s="57"/>
      <c r="U30" s="58"/>
      <c r="V30" s="16">
        <f>V29*18/118</f>
        <v>481316.34203389828</v>
      </c>
      <c r="W30" s="7"/>
    </row>
    <row r="31" spans="1:24">
      <c r="A31" s="56" t="s">
        <v>17</v>
      </c>
      <c r="B31" s="57"/>
      <c r="C31" s="57"/>
      <c r="D31" s="57"/>
      <c r="E31" s="57"/>
      <c r="F31" s="57"/>
      <c r="G31" s="57"/>
      <c r="H31" s="57"/>
      <c r="I31" s="57"/>
      <c r="J31" s="57"/>
      <c r="K31" s="57"/>
      <c r="L31" s="57"/>
      <c r="M31" s="57"/>
      <c r="N31" s="57"/>
      <c r="O31" s="57"/>
      <c r="P31" s="57"/>
      <c r="Q31" s="57"/>
      <c r="R31" s="57"/>
      <c r="S31" s="57"/>
      <c r="T31" s="57"/>
      <c r="U31" s="58"/>
      <c r="V31" s="16">
        <f>V29</f>
        <v>3155296.02</v>
      </c>
      <c r="W31" s="7"/>
      <c r="X31" s="17"/>
    </row>
    <row r="32" spans="1:24" ht="19.5">
      <c r="A32" s="46"/>
      <c r="B32" s="46"/>
      <c r="C32" s="46"/>
      <c r="D32" s="46"/>
      <c r="E32" s="48" t="s">
        <v>66</v>
      </c>
      <c r="F32" s="46"/>
      <c r="G32" s="46"/>
      <c r="H32" s="46"/>
      <c r="I32" s="46"/>
      <c r="J32" s="46"/>
      <c r="K32" s="46"/>
      <c r="L32" s="46"/>
      <c r="M32" s="46"/>
      <c r="N32" s="46"/>
      <c r="O32" s="46"/>
      <c r="P32" s="46"/>
      <c r="Q32" s="46"/>
      <c r="R32" s="46"/>
      <c r="S32" s="46"/>
      <c r="T32" s="46"/>
      <c r="U32" s="46"/>
      <c r="V32" s="47"/>
      <c r="W32" s="7"/>
      <c r="X32" s="17"/>
    </row>
    <row r="33" spans="1:24">
      <c r="A33" s="46"/>
      <c r="B33" s="46"/>
      <c r="C33" s="46"/>
      <c r="D33" s="46"/>
      <c r="E33" s="46"/>
      <c r="F33" s="46"/>
      <c r="G33" s="46"/>
      <c r="H33" s="46"/>
      <c r="I33" s="46"/>
      <c r="J33" s="46"/>
      <c r="K33" s="46"/>
      <c r="L33" s="46"/>
      <c r="M33" s="46"/>
      <c r="N33" s="46"/>
      <c r="O33" s="46"/>
      <c r="P33" s="46"/>
      <c r="Q33" s="46"/>
      <c r="R33" s="46"/>
      <c r="S33" s="46"/>
      <c r="T33" s="46"/>
      <c r="U33" s="46"/>
      <c r="V33" s="47"/>
      <c r="W33" s="7"/>
      <c r="X33" s="17"/>
    </row>
    <row r="34" spans="1:24">
      <c r="A34" s="18" t="s">
        <v>18</v>
      </c>
      <c r="B34" s="18"/>
      <c r="C34" s="18"/>
      <c r="D34" s="18"/>
      <c r="E34" s="8"/>
      <c r="F34" s="8"/>
      <c r="G34" s="8"/>
      <c r="H34" s="8"/>
      <c r="I34" s="8"/>
      <c r="J34" s="8"/>
      <c r="K34" s="8"/>
      <c r="L34" s="8"/>
      <c r="M34" s="8"/>
      <c r="N34" s="8"/>
      <c r="O34" s="8"/>
      <c r="P34" s="41"/>
      <c r="Q34" s="8"/>
      <c r="R34" s="8"/>
      <c r="S34" s="8"/>
      <c r="T34" s="8"/>
      <c r="U34" s="8"/>
      <c r="V34" s="7"/>
      <c r="W34" s="7"/>
    </row>
    <row r="35" spans="1:24">
      <c r="A35" s="4" t="s">
        <v>45</v>
      </c>
      <c r="B35" s="2"/>
      <c r="C35" s="2"/>
      <c r="D35" s="2"/>
      <c r="E35" s="2"/>
      <c r="F35" s="2"/>
      <c r="G35" s="2"/>
      <c r="H35" s="2"/>
      <c r="I35" s="2"/>
      <c r="J35" s="2"/>
      <c r="K35" s="2"/>
      <c r="L35" s="2"/>
      <c r="M35" s="2"/>
      <c r="N35" s="2"/>
      <c r="O35" s="2"/>
      <c r="P35" s="39"/>
      <c r="Q35" s="2"/>
      <c r="R35" s="2"/>
      <c r="S35" s="2"/>
      <c r="T35" s="2"/>
      <c r="U35" s="2"/>
      <c r="V35" s="2"/>
    </row>
    <row r="36" spans="1:24" ht="41.25" customHeight="1">
      <c r="A36" s="59" t="s">
        <v>19</v>
      </c>
      <c r="B36" s="59"/>
      <c r="C36" s="59"/>
      <c r="D36" s="59"/>
      <c r="E36" s="59"/>
      <c r="F36" s="59"/>
      <c r="G36" s="59"/>
      <c r="H36" s="59"/>
      <c r="I36" s="59"/>
      <c r="J36" s="59"/>
      <c r="K36" s="59"/>
      <c r="L36" s="59"/>
      <c r="M36" s="59"/>
      <c r="N36" s="59"/>
      <c r="O36" s="59"/>
      <c r="P36" s="59"/>
      <c r="Q36" s="59"/>
      <c r="R36" s="59"/>
      <c r="S36" s="59"/>
      <c r="T36" s="59"/>
      <c r="U36" s="59"/>
      <c r="V36" s="59"/>
      <c r="W36" s="7"/>
    </row>
    <row r="37" spans="1:24">
      <c r="A37" s="37" t="s">
        <v>68</v>
      </c>
      <c r="B37" s="20"/>
      <c r="C37" s="20"/>
      <c r="D37" s="20"/>
      <c r="E37" s="7"/>
      <c r="F37" s="7"/>
      <c r="G37" s="7"/>
      <c r="H37" s="7"/>
      <c r="I37" s="7"/>
      <c r="J37" s="7"/>
      <c r="K37" s="7"/>
      <c r="L37" s="7"/>
      <c r="M37" s="7"/>
      <c r="N37" s="7"/>
      <c r="O37" s="7"/>
      <c r="P37" s="43"/>
      <c r="Q37" s="7"/>
      <c r="R37" s="7"/>
      <c r="S37" s="7"/>
      <c r="T37" s="7"/>
      <c r="U37" s="7"/>
      <c r="V37" s="7"/>
      <c r="W37" s="7"/>
    </row>
    <row r="38" spans="1:24">
      <c r="A38" s="19" t="s">
        <v>20</v>
      </c>
      <c r="B38" s="20"/>
      <c r="C38" s="20"/>
      <c r="D38" s="20"/>
      <c r="E38" s="7"/>
      <c r="F38" s="7"/>
      <c r="G38" s="7"/>
      <c r="H38" s="7"/>
      <c r="I38" s="7"/>
      <c r="J38" s="7"/>
      <c r="K38" s="7"/>
      <c r="L38" s="7"/>
      <c r="M38" s="7"/>
      <c r="N38" s="7"/>
      <c r="O38" s="7"/>
      <c r="P38" s="43"/>
      <c r="Q38" s="7"/>
      <c r="R38" s="7"/>
      <c r="S38" s="7"/>
      <c r="T38" s="7"/>
      <c r="U38" s="7"/>
      <c r="V38" s="7"/>
      <c r="W38" s="7"/>
    </row>
    <row r="39" spans="1:24">
      <c r="A39" s="19" t="s">
        <v>21</v>
      </c>
      <c r="B39" s="20"/>
      <c r="C39" s="20"/>
      <c r="D39" s="20"/>
      <c r="E39" s="7"/>
      <c r="F39" s="7"/>
      <c r="G39" s="7"/>
      <c r="H39" s="7"/>
      <c r="I39" s="7"/>
      <c r="J39" s="7"/>
      <c r="K39" s="7"/>
      <c r="L39" s="7"/>
      <c r="M39" s="7"/>
      <c r="N39" s="7"/>
      <c r="O39" s="7"/>
      <c r="P39" s="43"/>
      <c r="Q39" s="7"/>
      <c r="R39" s="7"/>
      <c r="S39" s="7"/>
      <c r="T39" s="7"/>
      <c r="U39" s="7"/>
      <c r="V39" s="7"/>
      <c r="W39" s="7"/>
    </row>
    <row r="40" spans="1:24" ht="15.75">
      <c r="A40" s="21"/>
      <c r="B40" s="22"/>
      <c r="C40" s="22"/>
      <c r="D40" s="22"/>
      <c r="E40" s="23"/>
      <c r="F40" s="23"/>
      <c r="G40" s="23"/>
      <c r="H40" s="23"/>
      <c r="I40" s="23"/>
      <c r="J40" s="23"/>
      <c r="K40" s="23"/>
      <c r="L40" s="23"/>
      <c r="M40" s="23"/>
      <c r="N40" s="23"/>
      <c r="O40" s="23"/>
      <c r="P40" s="44"/>
      <c r="Q40" s="23"/>
      <c r="R40" s="23"/>
      <c r="S40" s="23"/>
      <c r="T40" s="23"/>
      <c r="U40" s="23"/>
      <c r="V40" s="7"/>
      <c r="W40" s="7"/>
    </row>
    <row r="41" spans="1:24" ht="18.75">
      <c r="A41" s="24" t="s">
        <v>22</v>
      </c>
      <c r="B41" s="7"/>
      <c r="C41" s="7"/>
      <c r="D41" s="25"/>
      <c r="E41" s="25"/>
      <c r="F41" s="25"/>
      <c r="G41" s="25"/>
      <c r="H41" s="19" t="s">
        <v>23</v>
      </c>
      <c r="I41" s="19"/>
      <c r="J41" s="19"/>
      <c r="K41" s="25"/>
      <c r="L41" s="19" t="s">
        <v>23</v>
      </c>
      <c r="M41" s="19"/>
      <c r="N41" s="19"/>
      <c r="O41" s="25"/>
      <c r="P41" s="45"/>
      <c r="Q41" s="25"/>
      <c r="R41" s="19" t="s">
        <v>23</v>
      </c>
      <c r="S41" s="19"/>
      <c r="T41" s="19"/>
      <c r="U41" s="7"/>
      <c r="V41" s="7"/>
    </row>
    <row r="42" spans="1:24" ht="18.75">
      <c r="A42" s="19" t="s">
        <v>24</v>
      </c>
      <c r="B42" s="19"/>
      <c r="C42" s="19"/>
      <c r="D42" s="25"/>
      <c r="E42" s="25"/>
      <c r="F42" s="25"/>
      <c r="G42" s="25"/>
      <c r="H42" s="19" t="s">
        <v>25</v>
      </c>
      <c r="I42" s="19"/>
      <c r="J42" s="19"/>
      <c r="K42" s="25"/>
      <c r="L42" s="19" t="s">
        <v>25</v>
      </c>
      <c r="M42" s="19"/>
      <c r="N42" s="19"/>
      <c r="O42" s="25"/>
      <c r="P42" s="45"/>
      <c r="Q42" s="25"/>
      <c r="R42" s="19" t="s">
        <v>25</v>
      </c>
      <c r="S42" s="19"/>
      <c r="T42" s="19"/>
      <c r="U42" s="26"/>
      <c r="V42" s="7"/>
    </row>
    <row r="43" spans="1:24" ht="18.75">
      <c r="A43" s="8"/>
      <c r="B43" s="24"/>
      <c r="C43" s="24"/>
      <c r="D43" s="25"/>
      <c r="E43" s="25"/>
      <c r="F43" s="25"/>
      <c r="G43" s="25"/>
      <c r="H43" s="24"/>
      <c r="I43" s="24"/>
      <c r="J43" s="24"/>
      <c r="K43" s="25"/>
      <c r="L43" s="24"/>
      <c r="M43" s="24"/>
      <c r="N43" s="24"/>
      <c r="O43" s="25"/>
      <c r="P43" s="45"/>
      <c r="Q43" s="25"/>
      <c r="R43" s="24"/>
      <c r="S43" s="24"/>
      <c r="T43" s="24"/>
      <c r="U43" s="8"/>
      <c r="V43" s="7"/>
    </row>
    <row r="44" spans="1:24" ht="18.75">
      <c r="A44" s="7"/>
      <c r="B44" s="7"/>
      <c r="C44" s="7"/>
      <c r="D44" s="25"/>
      <c r="E44" s="25"/>
      <c r="F44" s="25"/>
      <c r="G44" s="25"/>
      <c r="H44" s="7"/>
      <c r="I44" s="7"/>
      <c r="J44" s="7"/>
      <c r="K44" s="25"/>
      <c r="L44" s="7"/>
      <c r="M44" s="7"/>
      <c r="N44" s="7"/>
      <c r="O44" s="25"/>
      <c r="P44" s="45"/>
      <c r="Q44" s="25"/>
      <c r="R44" s="7"/>
      <c r="S44" s="7"/>
      <c r="T44" s="7"/>
      <c r="U44" s="7"/>
      <c r="V44" s="7"/>
    </row>
    <row r="45" spans="1:24" ht="18.75">
      <c r="A45" s="7" t="s">
        <v>26</v>
      </c>
      <c r="B45" s="7"/>
      <c r="C45" s="7"/>
      <c r="D45" s="25"/>
      <c r="E45" s="25"/>
      <c r="F45" s="25"/>
      <c r="G45" s="25"/>
      <c r="H45" s="8" t="s">
        <v>27</v>
      </c>
      <c r="I45" s="8"/>
      <c r="J45" s="8"/>
      <c r="K45" s="25"/>
      <c r="L45" s="8" t="s">
        <v>27</v>
      </c>
      <c r="M45" s="8"/>
      <c r="N45" s="8"/>
      <c r="O45" s="25"/>
      <c r="P45" s="45"/>
      <c r="Q45" s="25"/>
      <c r="R45" s="8" t="s">
        <v>27</v>
      </c>
      <c r="S45" s="8"/>
      <c r="T45" s="8"/>
      <c r="U45" s="8"/>
      <c r="V45" s="7"/>
    </row>
    <row r="46" spans="1:24">
      <c r="A46" s="4" t="s">
        <v>28</v>
      </c>
      <c r="B46" s="4" t="s">
        <v>29</v>
      </c>
      <c r="C46" s="4"/>
      <c r="D46" s="2"/>
      <c r="E46" s="2"/>
      <c r="F46" s="2"/>
      <c r="G46" s="2"/>
      <c r="H46" s="27" t="s">
        <v>30</v>
      </c>
      <c r="I46" s="27"/>
      <c r="J46" s="27"/>
      <c r="K46" s="2"/>
      <c r="L46" s="27" t="s">
        <v>30</v>
      </c>
      <c r="M46" s="27"/>
      <c r="N46" s="27"/>
      <c r="O46" s="2"/>
      <c r="P46" s="39"/>
      <c r="Q46" s="2"/>
      <c r="R46" s="27" t="s">
        <v>30</v>
      </c>
      <c r="S46" s="27"/>
      <c r="T46" s="27"/>
      <c r="U46" s="7"/>
      <c r="V46" s="7"/>
    </row>
    <row r="47" spans="1:24">
      <c r="V47" s="8"/>
      <c r="W47" s="8"/>
    </row>
    <row r="48" spans="1:24" ht="15.75">
      <c r="V48" s="23"/>
      <c r="W48" s="7"/>
    </row>
  </sheetData>
  <mergeCells count="19">
    <mergeCell ref="A29:U29"/>
    <mergeCell ref="A30:U30"/>
    <mergeCell ref="A31:U31"/>
    <mergeCell ref="A36:V36"/>
    <mergeCell ref="G10:G12"/>
    <mergeCell ref="H10:H12"/>
    <mergeCell ref="U10:U12"/>
    <mergeCell ref="V10:V12"/>
    <mergeCell ref="I10:T12"/>
    <mergeCell ref="H2:W2"/>
    <mergeCell ref="A5:V5"/>
    <mergeCell ref="A6:V6"/>
    <mergeCell ref="B7:U7"/>
    <mergeCell ref="A10:A12"/>
    <mergeCell ref="B10:B12"/>
    <mergeCell ref="C10:C12"/>
    <mergeCell ref="D10:D12"/>
    <mergeCell ref="E10:E12"/>
    <mergeCell ref="F10:F12"/>
  </mergeCells>
  <pageMargins left="0.70866141732283472" right="0.70866141732283472" top="0.74803149606299213" bottom="0.74803149606299213" header="0.31496062992125984" footer="0.31496062992125984"/>
  <pageSetup paperSize="9" scale="55" fitToHeight="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оборудование</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2012-11-13T03:43:41Z</dcterms:modified>
</cp:coreProperties>
</file>