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28590" windowHeight="1240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V14" i="1"/>
  <c r="V15"/>
  <c r="V16"/>
  <c r="V17"/>
  <c r="V18"/>
  <c r="V19"/>
  <c r="V20"/>
  <c r="V21"/>
  <c r="V22"/>
  <c r="V13"/>
  <c r="V28" l="1"/>
  <c r="V27"/>
  <c r="V26"/>
  <c r="V25"/>
  <c r="V24"/>
  <c r="V23"/>
  <c r="U17"/>
  <c r="A14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V29"/>
  <c r="V31" l="1"/>
  <c r="V30"/>
</calcChain>
</file>

<file path=xl/sharedStrings.xml><?xml version="1.0" encoding="utf-8"?>
<sst xmlns="http://schemas.openxmlformats.org/spreadsheetml/2006/main" count="95" uniqueCount="71">
  <si>
    <t>Приложение №1</t>
  </si>
  <si>
    <t>к Договору поставки №099/12-03/____ от ___.___.2012</t>
  </si>
  <si>
    <t>к Договору поставки №099/12-03/____ от ___.___.2011</t>
  </si>
  <si>
    <t xml:space="preserve">                 СПЕЦИФИКАЦИЯ  № 1 от ________2012 г.    </t>
  </si>
  <si>
    <t>к Договору поставки № 099/12-03/________от "      "______2012 г.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</si>
  <si>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</si>
  <si>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</si>
  <si>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</si>
  <si>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</si>
  <si>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</si>
  <si>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</si>
  <si>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</si>
  <si>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</si>
  <si>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</si>
  <si>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</si>
  <si>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</si>
  <si>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</si>
  <si>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</si>
  <si>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</si>
  <si>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</si>
  <si>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</si>
  <si>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</si>
  <si>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</si>
  <si>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</si>
  <si>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</si>
  <si>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</si>
  <si>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</si>
  <si>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</si>
  <si>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</si>
  <si>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</si>
  <si>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</si>
  <si>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</si>
  <si>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</si>
  <si>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</si>
  <si>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ЗАТВОР ДИСКОВЫЙ АН2.614.1433-УУ Ду-150 РУ-16</t>
  </si>
  <si>
    <t>шт.</t>
  </si>
  <si>
    <t>ВЕНТИЛЬ Н/Ж С ОТВ. ФЛАНЦАМИ ДУ 50 РУ-16</t>
  </si>
  <si>
    <t>ВЕНТИЛЬ ГУМИРОВАННЫЙ Ду-80 Ру-6</t>
  </si>
  <si>
    <t>ЗАДВИЖКА Н/Ж ДУ-80РУ-16ЗКЛ2-80*16 30НЖ41НЖ</t>
  </si>
  <si>
    <t>ЗАДВИЖКА SISAQ VNC 1.4408/1.4404/23</t>
  </si>
  <si>
    <t>КРАН ШАРОВЫЙ Н/Ж Ду-40 Ру-10</t>
  </si>
  <si>
    <t>КРАН ШАРОВЫЙ Н/Ж ФЛАНЦЕВЫЙ ДУ-10</t>
  </si>
  <si>
    <t>КРАН ШАРОВЫЙ Н/Ж ФЛАНЦЕВЫЙ ДУ-15</t>
  </si>
  <si>
    <t>КРАН ШАРОВЫЙ Н/Ж ФЛАНЦЕВЫЙ ДУ-20</t>
  </si>
  <si>
    <t>КРАН ШАРОВЫЙ Н/Ж ФЛАНЦЕВЫЙ ДУ-25</t>
  </si>
  <si>
    <t>КРАН ШАРОВЫЙ КШФДУ15</t>
  </si>
  <si>
    <t>КРАН ШАРОВЫЙ КШФДУ20</t>
  </si>
  <si>
    <t>КРАН ШАРОВЫЙ КШФДУ25</t>
  </si>
  <si>
    <t>КРАН ШАРОВЫЙ КШФДУ32</t>
  </si>
  <si>
    <t>ВЕНТИЛЬ Ду50 Н/Ж</t>
  </si>
  <si>
    <t>ЗАДВИЖКА Ду80 Н/Ж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</si>
  <si>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</si>
  <si>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</si>
  <si>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</si>
  <si>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</si>
  <si>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</si>
  <si>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</si>
  <si>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</si>
  <si>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</si>
  <si>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</si>
  <si>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</si>
  <si>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</si>
  <si>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</si>
  <si>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</si>
  <si>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</si>
  <si>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</si>
  <si>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</si>
  <si>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</si>
  <si>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4. Срок поставки: сентябрь-декабрь 2012г. (согласно графика поставки)</t>
  </si>
  <si>
    <t>DN200, PN 10 bar, t -20 +55 ° C (или эквивалент)</t>
  </si>
  <si>
    <t>(или эквивалент)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</si>
</sst>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48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43" fontId="3" fillId="0" borderId="10" xfId="1" applyFont="1" applyFill="1" applyBorder="1" applyAlignment="1">
      <alignment horizontal="center" vertical="center" wrapText="1"/>
    </xf>
    <xf numFmtId="43" fontId="3" fillId="0" borderId="10" xfId="0" applyNumberFormat="1" applyFont="1" applyFill="1" applyBorder="1" applyAlignment="1">
      <alignment vertical="center"/>
    </xf>
    <xf numFmtId="43" fontId="3" fillId="0" borderId="10" xfId="0" applyNumberFormat="1" applyFont="1" applyFill="1" applyBorder="1"/>
    <xf numFmtId="0" fontId="10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 applyAlignment="1">
      <alignment vertical="center"/>
    </xf>
    <xf numFmtId="0" fontId="1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0" fillId="0" borderId="6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6"/>
  <sheetViews>
    <sheetView tabSelected="1" topLeftCell="A16" workbookViewId="0">
      <selection activeCell="E8" sqref="E8"/>
    </sheetView>
  </sheetViews>
  <sheetFormatPr defaultRowHeight="15"/>
  <cols>
    <col min="1" max="1" width="4.5703125" style="1" customWidth="1"/>
    <col min="2" max="2" width="9.5703125" style="1" customWidth="1"/>
    <col min="3" max="3" width="15.140625" style="1" customWidth="1"/>
    <col min="4" max="4" width="44.5703125" style="1" customWidth="1"/>
    <col min="5" max="5" width="29.42578125" style="1" customWidth="1"/>
    <col min="6" max="6" width="14.5703125" style="1" customWidth="1"/>
    <col min="7" max="7" width="14.140625" style="1" customWidth="1"/>
    <col min="8" max="8" width="6.7109375" style="1" bestFit="1" customWidth="1"/>
    <col min="9" max="9" width="9.42578125" style="1" hidden="1" customWidth="1"/>
    <col min="10" max="10" width="9.28515625" style="1" hidden="1" customWidth="1"/>
    <col min="11" max="14" width="9.7109375" style="1" hidden="1" customWidth="1"/>
    <col min="15" max="20" width="9.7109375" style="1" customWidth="1"/>
    <col min="21" max="21" width="17.5703125" style="1" customWidth="1"/>
    <col min="22" max="22" width="17.42578125" style="1" customWidth="1"/>
    <col min="23" max="16384" width="9.140625" style="1"/>
  </cols>
  <sheetData>
    <row r="1" spans="1:23">
      <c r="V1" s="2" t="s">
        <v>0</v>
      </c>
    </row>
    <row r="2" spans="1:23" s="3" customFormat="1">
      <c r="H2" s="4"/>
      <c r="I2" s="4"/>
      <c r="J2" s="3" t="s">
        <v>1</v>
      </c>
      <c r="M2" s="3" t="s">
        <v>1</v>
      </c>
      <c r="O2" s="4"/>
      <c r="P2" s="4"/>
      <c r="Q2" s="4"/>
      <c r="S2" s="3" t="s">
        <v>2</v>
      </c>
    </row>
    <row r="3" spans="1:23">
      <c r="R3" s="4"/>
      <c r="S3" s="4"/>
      <c r="T3" s="4"/>
    </row>
    <row r="4" spans="1:23">
      <c r="R4" s="4"/>
      <c r="S4" s="4"/>
      <c r="T4" s="4"/>
    </row>
    <row r="5" spans="1:23">
      <c r="A5" s="46" t="s">
        <v>3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</row>
    <row r="6" spans="1:23">
      <c r="A6" s="47" t="s">
        <v>4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3">
      <c r="A7" s="5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5"/>
    </row>
    <row r="8" spans="1:23">
      <c r="A8" s="5"/>
      <c r="B8" s="5"/>
      <c r="C8" s="5"/>
      <c r="D8" s="6" t="s">
        <v>5</v>
      </c>
      <c r="E8" s="7"/>
      <c r="F8" s="7"/>
      <c r="G8" s="7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5"/>
      <c r="V8" s="5"/>
    </row>
    <row r="9" spans="1:23">
      <c r="A9" s="8" t="s">
        <v>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5"/>
    </row>
    <row r="10" spans="1:23" ht="36.75" customHeight="1">
      <c r="A10" s="40" t="s">
        <v>7</v>
      </c>
      <c r="B10" s="40" t="s">
        <v>8</v>
      </c>
      <c r="C10" s="40" t="s">
        <v>9</v>
      </c>
      <c r="D10" s="40" t="s">
        <v>10</v>
      </c>
      <c r="E10" s="40" t="s">
        <v>11</v>
      </c>
      <c r="F10" s="40" t="s">
        <v>12</v>
      </c>
      <c r="G10" s="40" t="s">
        <v>13</v>
      </c>
      <c r="H10" s="34" t="s">
        <v>14</v>
      </c>
      <c r="I10" s="37" t="s">
        <v>15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9"/>
      <c r="U10" s="40" t="s">
        <v>16</v>
      </c>
      <c r="V10" s="40" t="s">
        <v>17</v>
      </c>
      <c r="W10" s="8"/>
    </row>
    <row r="11" spans="1:23">
      <c r="A11" s="41"/>
      <c r="B11" s="41"/>
      <c r="C11" s="41"/>
      <c r="D11" s="41"/>
      <c r="E11" s="41"/>
      <c r="F11" s="41"/>
      <c r="G11" s="41"/>
      <c r="H11" s="35"/>
      <c r="I11" s="43" t="s">
        <v>18</v>
      </c>
      <c r="J11" s="44"/>
      <c r="K11" s="45"/>
      <c r="L11" s="43" t="s">
        <v>19</v>
      </c>
      <c r="M11" s="44"/>
      <c r="N11" s="45"/>
      <c r="O11" s="43" t="s">
        <v>20</v>
      </c>
      <c r="P11" s="44"/>
      <c r="Q11" s="45"/>
      <c r="R11" s="43" t="s">
        <v>21</v>
      </c>
      <c r="S11" s="44"/>
      <c r="T11" s="45"/>
      <c r="U11" s="41"/>
      <c r="V11" s="41"/>
      <c r="W11" s="8"/>
    </row>
    <row r="12" spans="1:23" ht="45" customHeight="1">
      <c r="A12" s="42"/>
      <c r="B12" s="42"/>
      <c r="C12" s="42"/>
      <c r="D12" s="42"/>
      <c r="E12" s="42"/>
      <c r="F12" s="42"/>
      <c r="G12" s="42"/>
      <c r="H12" s="36"/>
      <c r="I12" s="10" t="s">
        <v>22</v>
      </c>
      <c r="J12" s="10" t="s">
        <v>23</v>
      </c>
      <c r="K12" s="10" t="s">
        <v>24</v>
      </c>
      <c r="L12" s="10" t="s">
        <v>25</v>
      </c>
      <c r="M12" s="10" t="s">
        <v>26</v>
      </c>
      <c r="N12" s="10" t="s">
        <v>27</v>
      </c>
      <c r="O12" s="10" t="s">
        <v>28</v>
      </c>
      <c r="P12" s="10" t="s">
        <v>29</v>
      </c>
      <c r="Q12" s="10" t="s">
        <v>30</v>
      </c>
      <c r="R12" s="10" t="s">
        <v>31</v>
      </c>
      <c r="S12" s="10" t="s">
        <v>32</v>
      </c>
      <c r="T12" s="10" t="s">
        <v>33</v>
      </c>
      <c r="U12" s="42"/>
      <c r="V12" s="42"/>
      <c r="W12" s="8"/>
    </row>
    <row r="13" spans="1:23" ht="15.75">
      <c r="A13" s="11">
        <v>1</v>
      </c>
      <c r="B13" s="12"/>
      <c r="C13" s="12"/>
      <c r="D13" s="13" t="s">
        <v>34</v>
      </c>
      <c r="E13" s="14" t="s">
        <v>70</v>
      </c>
      <c r="F13" s="15"/>
      <c r="G13" s="12"/>
      <c r="H13" s="16" t="s">
        <v>35</v>
      </c>
      <c r="I13" s="17"/>
      <c r="J13" s="17"/>
      <c r="K13" s="17"/>
      <c r="L13" s="17"/>
      <c r="M13" s="17"/>
      <c r="N13" s="17"/>
      <c r="O13" s="17"/>
      <c r="P13" s="17"/>
      <c r="Q13" s="17">
        <v>3</v>
      </c>
      <c r="R13" s="17"/>
      <c r="S13" s="17"/>
      <c r="T13" s="17"/>
      <c r="U13" s="12">
        <v>24904.658976000002</v>
      </c>
      <c r="V13" s="18">
        <f>U13*Q13</f>
        <v>74713.976928000004</v>
      </c>
      <c r="W13" s="8"/>
    </row>
    <row r="14" spans="1:23" ht="15.75">
      <c r="A14" s="11">
        <f>A13+1</f>
        <v>2</v>
      </c>
      <c r="B14" s="12"/>
      <c r="C14" s="12"/>
      <c r="D14" s="13" t="s">
        <v>36</v>
      </c>
      <c r="E14" s="14"/>
      <c r="F14" s="15"/>
      <c r="G14" s="12"/>
      <c r="H14" s="16" t="s">
        <v>35</v>
      </c>
      <c r="I14" s="17"/>
      <c r="J14" s="17"/>
      <c r="K14" s="17"/>
      <c r="L14" s="17"/>
      <c r="M14" s="17"/>
      <c r="N14" s="17"/>
      <c r="O14" s="17"/>
      <c r="P14" s="17"/>
      <c r="Q14" s="17">
        <v>3</v>
      </c>
      <c r="R14" s="17"/>
      <c r="S14" s="17"/>
      <c r="T14" s="17"/>
      <c r="U14" s="12">
        <v>21187.545695999997</v>
      </c>
      <c r="V14" s="18">
        <f t="shared" ref="V14:V22" si="0">U14*Q14</f>
        <v>63562.637087999989</v>
      </c>
      <c r="W14" s="8"/>
    </row>
    <row r="15" spans="1:23" ht="15.75">
      <c r="A15" s="11">
        <f t="shared" ref="A15:A28" si="1">A14+1</f>
        <v>3</v>
      </c>
      <c r="B15" s="12"/>
      <c r="C15" s="12"/>
      <c r="D15" s="13" t="s">
        <v>37</v>
      </c>
      <c r="E15" s="14"/>
      <c r="F15" s="15"/>
      <c r="G15" s="12"/>
      <c r="H15" s="16" t="s">
        <v>35</v>
      </c>
      <c r="I15" s="17"/>
      <c r="J15" s="17"/>
      <c r="K15" s="17"/>
      <c r="L15" s="17"/>
      <c r="M15" s="17"/>
      <c r="N15" s="17"/>
      <c r="O15" s="17"/>
      <c r="P15" s="17"/>
      <c r="Q15" s="17">
        <v>3</v>
      </c>
      <c r="R15" s="17"/>
      <c r="S15" s="17"/>
      <c r="T15" s="17"/>
      <c r="U15" s="12">
        <v>12940.200605999999</v>
      </c>
      <c r="V15" s="18">
        <f t="shared" si="0"/>
        <v>38820.601817999996</v>
      </c>
      <c r="W15" s="8"/>
    </row>
    <row r="16" spans="1:23" ht="15.75">
      <c r="A16" s="11">
        <f t="shared" si="1"/>
        <v>4</v>
      </c>
      <c r="B16" s="12"/>
      <c r="C16" s="12"/>
      <c r="D16" s="13" t="s">
        <v>38</v>
      </c>
      <c r="E16" s="14"/>
      <c r="F16" s="15"/>
      <c r="G16" s="12"/>
      <c r="H16" s="16" t="s">
        <v>35</v>
      </c>
      <c r="I16" s="17"/>
      <c r="J16" s="17"/>
      <c r="K16" s="17"/>
      <c r="L16" s="17"/>
      <c r="M16" s="17"/>
      <c r="N16" s="17"/>
      <c r="O16" s="17"/>
      <c r="P16" s="17"/>
      <c r="Q16" s="17">
        <v>5</v>
      </c>
      <c r="R16" s="17"/>
      <c r="S16" s="17"/>
      <c r="T16" s="17"/>
      <c r="U16" s="12">
        <v>30183.985760999996</v>
      </c>
      <c r="V16" s="18">
        <f t="shared" si="0"/>
        <v>150919.92880499997</v>
      </c>
      <c r="W16" s="8"/>
    </row>
    <row r="17" spans="1:23" ht="15.75">
      <c r="A17" s="11">
        <f t="shared" si="1"/>
        <v>5</v>
      </c>
      <c r="B17" s="12"/>
      <c r="C17" s="12"/>
      <c r="D17" s="13" t="s">
        <v>39</v>
      </c>
      <c r="E17" s="14" t="s">
        <v>69</v>
      </c>
      <c r="F17" s="15"/>
      <c r="G17" s="12"/>
      <c r="H17" s="16" t="s">
        <v>35</v>
      </c>
      <c r="I17" s="17"/>
      <c r="J17" s="17"/>
      <c r="K17" s="17"/>
      <c r="L17" s="17"/>
      <c r="M17" s="17"/>
      <c r="N17" s="17"/>
      <c r="O17" s="17"/>
      <c r="P17" s="17"/>
      <c r="Q17" s="17">
        <v>2</v>
      </c>
      <c r="R17" s="17"/>
      <c r="S17" s="17"/>
      <c r="T17" s="17"/>
      <c r="U17" s="12">
        <f>258420+782.665</f>
        <v>259202.66500000001</v>
      </c>
      <c r="V17" s="18">
        <f t="shared" si="0"/>
        <v>518405.33</v>
      </c>
      <c r="W17" s="8"/>
    </row>
    <row r="18" spans="1:23" ht="15.75">
      <c r="A18" s="11">
        <f t="shared" si="1"/>
        <v>6</v>
      </c>
      <c r="B18" s="12"/>
      <c r="C18" s="12"/>
      <c r="D18" s="13" t="s">
        <v>40</v>
      </c>
      <c r="E18" s="14"/>
      <c r="F18" s="15"/>
      <c r="G18" s="12"/>
      <c r="H18" s="16" t="s">
        <v>35</v>
      </c>
      <c r="I18" s="17"/>
      <c r="J18" s="17"/>
      <c r="K18" s="17"/>
      <c r="L18" s="17"/>
      <c r="M18" s="17"/>
      <c r="N18" s="17"/>
      <c r="O18" s="17"/>
      <c r="P18" s="17"/>
      <c r="Q18" s="17">
        <v>3</v>
      </c>
      <c r="R18" s="17"/>
      <c r="S18" s="17"/>
      <c r="T18" s="17"/>
      <c r="U18" s="12">
        <v>18283.550945999999</v>
      </c>
      <c r="V18" s="18">
        <f t="shared" si="0"/>
        <v>54850.652837999995</v>
      </c>
      <c r="W18" s="8"/>
    </row>
    <row r="19" spans="1:23" ht="15.75">
      <c r="A19" s="11">
        <f t="shared" si="1"/>
        <v>7</v>
      </c>
      <c r="B19" s="12"/>
      <c r="C19" s="12"/>
      <c r="D19" s="13" t="s">
        <v>41</v>
      </c>
      <c r="E19" s="14"/>
      <c r="F19" s="15"/>
      <c r="G19" s="12"/>
      <c r="H19" s="16" t="s">
        <v>35</v>
      </c>
      <c r="I19" s="17"/>
      <c r="J19" s="17"/>
      <c r="K19" s="17"/>
      <c r="L19" s="17"/>
      <c r="M19" s="17"/>
      <c r="N19" s="17"/>
      <c r="O19" s="17"/>
      <c r="P19" s="17"/>
      <c r="Q19" s="17">
        <v>5</v>
      </c>
      <c r="R19" s="17"/>
      <c r="S19" s="17"/>
      <c r="T19" s="17"/>
      <c r="U19" s="12">
        <v>6714.0358619999997</v>
      </c>
      <c r="V19" s="18">
        <f t="shared" si="0"/>
        <v>33570.17931</v>
      </c>
      <c r="W19" s="8"/>
    </row>
    <row r="20" spans="1:23" ht="15.75">
      <c r="A20" s="11">
        <f t="shared" si="1"/>
        <v>8</v>
      </c>
      <c r="B20" s="12"/>
      <c r="C20" s="12"/>
      <c r="D20" s="13" t="s">
        <v>42</v>
      </c>
      <c r="E20" s="14"/>
      <c r="F20" s="15"/>
      <c r="G20" s="12"/>
      <c r="H20" s="16" t="s">
        <v>35</v>
      </c>
      <c r="I20" s="17"/>
      <c r="J20" s="17"/>
      <c r="K20" s="17"/>
      <c r="L20" s="17"/>
      <c r="M20" s="17"/>
      <c r="N20" s="17"/>
      <c r="O20" s="17"/>
      <c r="P20" s="17"/>
      <c r="Q20" s="17">
        <v>7</v>
      </c>
      <c r="R20" s="17"/>
      <c r="S20" s="17"/>
      <c r="T20" s="17"/>
      <c r="U20" s="12">
        <v>6714.0358619999997</v>
      </c>
      <c r="V20" s="18">
        <f t="shared" si="0"/>
        <v>46998.251034000001</v>
      </c>
      <c r="W20" s="8"/>
    </row>
    <row r="21" spans="1:23" ht="15.75">
      <c r="A21" s="11">
        <f t="shared" si="1"/>
        <v>9</v>
      </c>
      <c r="B21" s="12"/>
      <c r="C21" s="12"/>
      <c r="D21" s="13" t="s">
        <v>43</v>
      </c>
      <c r="E21" s="14"/>
      <c r="F21" s="15"/>
      <c r="G21" s="12"/>
      <c r="H21" s="16" t="s">
        <v>35</v>
      </c>
      <c r="I21" s="17"/>
      <c r="J21" s="17"/>
      <c r="K21" s="17"/>
      <c r="L21" s="17"/>
      <c r="M21" s="17"/>
      <c r="N21" s="17"/>
      <c r="O21" s="17"/>
      <c r="P21" s="17"/>
      <c r="Q21" s="17">
        <v>7</v>
      </c>
      <c r="R21" s="17"/>
      <c r="S21" s="17"/>
      <c r="T21" s="17"/>
      <c r="U21" s="12">
        <v>7654.9301609999993</v>
      </c>
      <c r="V21" s="18">
        <f t="shared" si="0"/>
        <v>53584.511126999998</v>
      </c>
      <c r="W21" s="8"/>
    </row>
    <row r="22" spans="1:23" ht="15.75">
      <c r="A22" s="11">
        <f t="shared" si="1"/>
        <v>10</v>
      </c>
      <c r="B22" s="12"/>
      <c r="C22" s="12"/>
      <c r="D22" s="13" t="s">
        <v>44</v>
      </c>
      <c r="E22" s="14"/>
      <c r="F22" s="15"/>
      <c r="G22" s="12"/>
      <c r="H22" s="16" t="s">
        <v>35</v>
      </c>
      <c r="I22" s="17"/>
      <c r="J22" s="17"/>
      <c r="K22" s="17"/>
      <c r="L22" s="17"/>
      <c r="M22" s="17"/>
      <c r="N22" s="17"/>
      <c r="O22" s="17"/>
      <c r="P22" s="17"/>
      <c r="Q22" s="17">
        <v>5</v>
      </c>
      <c r="R22" s="17"/>
      <c r="S22" s="17"/>
      <c r="T22" s="17"/>
      <c r="U22" s="12">
        <v>9004.4898479999993</v>
      </c>
      <c r="V22" s="18">
        <f t="shared" si="0"/>
        <v>45022.449239999994</v>
      </c>
      <c r="W22" s="8"/>
    </row>
    <row r="23" spans="1:23" ht="15.75">
      <c r="A23" s="11">
        <f t="shared" si="1"/>
        <v>11</v>
      </c>
      <c r="B23" s="12"/>
      <c r="C23" s="12"/>
      <c r="D23" s="13" t="s">
        <v>45</v>
      </c>
      <c r="E23" s="14"/>
      <c r="F23" s="15"/>
      <c r="G23" s="12"/>
      <c r="H23" s="16" t="s">
        <v>35</v>
      </c>
      <c r="I23" s="17"/>
      <c r="J23" s="17"/>
      <c r="K23" s="17"/>
      <c r="L23" s="17"/>
      <c r="M23" s="17"/>
      <c r="N23" s="17"/>
      <c r="O23" s="17"/>
      <c r="P23" s="17"/>
      <c r="Q23" s="17"/>
      <c r="R23" s="17">
        <v>6</v>
      </c>
      <c r="S23" s="17"/>
      <c r="T23" s="17"/>
      <c r="U23" s="12">
        <v>3461.5617419999999</v>
      </c>
      <c r="V23" s="18">
        <f t="shared" ref="V23:V28" si="2">U23*R23</f>
        <v>20769.370451999999</v>
      </c>
      <c r="W23" s="8"/>
    </row>
    <row r="24" spans="1:23" ht="15.75">
      <c r="A24" s="11">
        <f t="shared" si="1"/>
        <v>12</v>
      </c>
      <c r="B24" s="12"/>
      <c r="C24" s="12"/>
      <c r="D24" s="13" t="s">
        <v>46</v>
      </c>
      <c r="E24" s="14"/>
      <c r="F24" s="15"/>
      <c r="G24" s="12"/>
      <c r="H24" s="16" t="s">
        <v>35</v>
      </c>
      <c r="I24" s="17"/>
      <c r="J24" s="17"/>
      <c r="K24" s="17"/>
      <c r="L24" s="17"/>
      <c r="M24" s="17"/>
      <c r="N24" s="17"/>
      <c r="O24" s="17"/>
      <c r="P24" s="17"/>
      <c r="Q24" s="17"/>
      <c r="R24" s="17">
        <v>6</v>
      </c>
      <c r="S24" s="17"/>
      <c r="T24" s="17"/>
      <c r="U24" s="12">
        <v>4599.9276840000002</v>
      </c>
      <c r="V24" s="18">
        <f t="shared" si="2"/>
        <v>27599.566104000001</v>
      </c>
      <c r="W24" s="8"/>
    </row>
    <row r="25" spans="1:23" ht="15.75">
      <c r="A25" s="11">
        <f t="shared" si="1"/>
        <v>13</v>
      </c>
      <c r="B25" s="12"/>
      <c r="C25" s="12"/>
      <c r="D25" s="13" t="s">
        <v>47</v>
      </c>
      <c r="E25" s="14"/>
      <c r="F25" s="15"/>
      <c r="G25" s="12"/>
      <c r="H25" s="16" t="s">
        <v>35</v>
      </c>
      <c r="I25" s="17"/>
      <c r="J25" s="17"/>
      <c r="K25" s="17"/>
      <c r="L25" s="17"/>
      <c r="M25" s="17"/>
      <c r="N25" s="17"/>
      <c r="O25" s="17"/>
      <c r="P25" s="17"/>
      <c r="Q25" s="17"/>
      <c r="R25" s="17">
        <v>6</v>
      </c>
      <c r="S25" s="17"/>
      <c r="T25" s="17"/>
      <c r="U25" s="12">
        <v>5382.165023999999</v>
      </c>
      <c r="V25" s="18">
        <f t="shared" si="2"/>
        <v>32292.990143999996</v>
      </c>
      <c r="W25" s="8"/>
    </row>
    <row r="26" spans="1:23" ht="15.75">
      <c r="A26" s="11">
        <f t="shared" si="1"/>
        <v>14</v>
      </c>
      <c r="B26" s="12"/>
      <c r="C26" s="12"/>
      <c r="D26" s="13" t="s">
        <v>48</v>
      </c>
      <c r="E26" s="14"/>
      <c r="F26" s="15"/>
      <c r="G26" s="12"/>
      <c r="H26" s="16" t="s">
        <v>35</v>
      </c>
      <c r="I26" s="17"/>
      <c r="J26" s="17"/>
      <c r="K26" s="17"/>
      <c r="L26" s="17"/>
      <c r="M26" s="17"/>
      <c r="N26" s="17"/>
      <c r="O26" s="17"/>
      <c r="P26" s="17"/>
      <c r="Q26" s="17"/>
      <c r="R26" s="17">
        <v>3</v>
      </c>
      <c r="S26" s="17"/>
      <c r="T26" s="17"/>
      <c r="U26" s="12">
        <v>5382.165023999999</v>
      </c>
      <c r="V26" s="18">
        <f t="shared" si="2"/>
        <v>16146.495071999998</v>
      </c>
      <c r="W26" s="8"/>
    </row>
    <row r="27" spans="1:23" ht="15.75">
      <c r="A27" s="11">
        <f t="shared" si="1"/>
        <v>15</v>
      </c>
      <c r="B27" s="12"/>
      <c r="C27" s="12"/>
      <c r="D27" s="13" t="s">
        <v>49</v>
      </c>
      <c r="E27" s="14"/>
      <c r="F27" s="15"/>
      <c r="G27" s="12"/>
      <c r="H27" s="16" t="s">
        <v>35</v>
      </c>
      <c r="I27" s="17"/>
      <c r="J27" s="17"/>
      <c r="K27" s="17"/>
      <c r="L27" s="17"/>
      <c r="M27" s="17"/>
      <c r="N27" s="17"/>
      <c r="O27" s="17"/>
      <c r="P27" s="17"/>
      <c r="Q27" s="17"/>
      <c r="R27" s="17">
        <v>2</v>
      </c>
      <c r="S27" s="17"/>
      <c r="T27" s="17"/>
      <c r="U27" s="12">
        <v>21187.545695999997</v>
      </c>
      <c r="V27" s="18">
        <f t="shared" si="2"/>
        <v>42375.091391999995</v>
      </c>
      <c r="W27" s="8"/>
    </row>
    <row r="28" spans="1:23" ht="15.75">
      <c r="A28" s="11">
        <f t="shared" si="1"/>
        <v>16</v>
      </c>
      <c r="B28" s="12"/>
      <c r="C28" s="12"/>
      <c r="D28" s="13" t="s">
        <v>50</v>
      </c>
      <c r="E28" s="14"/>
      <c r="F28" s="15"/>
      <c r="G28" s="12"/>
      <c r="H28" s="16" t="s">
        <v>35</v>
      </c>
      <c r="I28" s="17"/>
      <c r="J28" s="17"/>
      <c r="K28" s="17"/>
      <c r="L28" s="17"/>
      <c r="M28" s="17"/>
      <c r="N28" s="17"/>
      <c r="O28" s="17"/>
      <c r="P28" s="17"/>
      <c r="Q28" s="17"/>
      <c r="R28" s="17">
        <v>2</v>
      </c>
      <c r="S28" s="17"/>
      <c r="T28" s="17"/>
      <c r="U28" s="12">
        <v>30183.985760999996</v>
      </c>
      <c r="V28" s="18">
        <f t="shared" si="2"/>
        <v>60367.971521999993</v>
      </c>
      <c r="W28" s="8"/>
    </row>
    <row r="29" spans="1:23">
      <c r="A29" s="30" t="s">
        <v>51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2"/>
      <c r="V29" s="19">
        <f>SUM(V13:V28)</f>
        <v>1280000.0028739998</v>
      </c>
      <c r="W29" s="8"/>
    </row>
    <row r="30" spans="1:23">
      <c r="A30" s="30" t="s">
        <v>52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2"/>
      <c r="V30" s="19">
        <f>V29*18/118</f>
        <v>195254.23772654234</v>
      </c>
      <c r="W30" s="8"/>
    </row>
    <row r="31" spans="1:23">
      <c r="A31" s="30" t="s">
        <v>53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2"/>
      <c r="V31" s="19">
        <f>V29</f>
        <v>1280000.0028739998</v>
      </c>
      <c r="W31" s="8"/>
    </row>
    <row r="32" spans="1:23">
      <c r="A32" s="20" t="s">
        <v>54</v>
      </c>
      <c r="B32" s="20"/>
      <c r="C32" s="20"/>
      <c r="D32" s="20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8"/>
      <c r="W32" s="8"/>
    </row>
    <row r="33" spans="1:23">
      <c r="A33" s="5" t="s">
        <v>55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3" ht="41.25" customHeight="1">
      <c r="A34" s="33" t="s">
        <v>56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8"/>
    </row>
    <row r="35" spans="1:23">
      <c r="A35" s="21" t="s">
        <v>68</v>
      </c>
      <c r="B35" s="22"/>
      <c r="C35" s="22"/>
      <c r="D35" s="22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</row>
    <row r="36" spans="1:23">
      <c r="A36" s="21" t="s">
        <v>57</v>
      </c>
      <c r="B36" s="22"/>
      <c r="C36" s="22"/>
      <c r="D36" s="22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</row>
    <row r="37" spans="1:23">
      <c r="A37" s="21" t="s">
        <v>58</v>
      </c>
      <c r="B37" s="22"/>
      <c r="C37" s="22"/>
      <c r="D37" s="22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</row>
    <row r="38" spans="1:23" ht="15.75">
      <c r="A38" s="23"/>
      <c r="B38" s="24"/>
      <c r="C38" s="24"/>
      <c r="D38" s="2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8"/>
      <c r="W38" s="8"/>
    </row>
    <row r="39" spans="1:23" ht="18.75">
      <c r="A39" s="26" t="s">
        <v>59</v>
      </c>
      <c r="B39" s="8"/>
      <c r="C39" s="8"/>
      <c r="D39" s="27"/>
      <c r="E39" s="27"/>
      <c r="F39" s="27"/>
      <c r="G39" s="27"/>
      <c r="H39" s="27"/>
      <c r="I39" s="21" t="s">
        <v>60</v>
      </c>
      <c r="J39" s="27"/>
      <c r="K39" s="27"/>
      <c r="L39" s="21" t="s">
        <v>60</v>
      </c>
      <c r="M39" s="21"/>
      <c r="N39" s="21"/>
      <c r="O39" s="27"/>
      <c r="P39" s="27"/>
      <c r="Q39" s="27"/>
      <c r="R39" s="21" t="s">
        <v>60</v>
      </c>
      <c r="S39" s="21"/>
      <c r="T39" s="21"/>
      <c r="U39" s="8"/>
      <c r="V39" s="8"/>
    </row>
    <row r="40" spans="1:23" ht="18.75">
      <c r="A40" s="21" t="s">
        <v>61</v>
      </c>
      <c r="B40" s="21"/>
      <c r="C40" s="21"/>
      <c r="D40" s="27"/>
      <c r="E40" s="27"/>
      <c r="F40" s="27"/>
      <c r="G40" s="27"/>
      <c r="H40" s="27"/>
      <c r="I40" s="21" t="s">
        <v>62</v>
      </c>
      <c r="J40" s="27"/>
      <c r="K40" s="27"/>
      <c r="L40" s="21" t="s">
        <v>62</v>
      </c>
      <c r="M40" s="21"/>
      <c r="N40" s="21"/>
      <c r="O40" s="27"/>
      <c r="P40" s="27"/>
      <c r="Q40" s="27"/>
      <c r="R40" s="21" t="s">
        <v>62</v>
      </c>
      <c r="S40" s="21"/>
      <c r="T40" s="21"/>
      <c r="U40" s="28"/>
      <c r="V40" s="8"/>
    </row>
    <row r="41" spans="1:23" ht="18.75">
      <c r="A41" s="9"/>
      <c r="B41" s="26"/>
      <c r="C41" s="26"/>
      <c r="D41" s="27"/>
      <c r="E41" s="27"/>
      <c r="F41" s="27"/>
      <c r="G41" s="27"/>
      <c r="H41" s="27"/>
      <c r="I41" s="26"/>
      <c r="J41" s="27"/>
      <c r="K41" s="27"/>
      <c r="L41" s="26"/>
      <c r="M41" s="26"/>
      <c r="N41" s="26"/>
      <c r="O41" s="27"/>
      <c r="P41" s="27"/>
      <c r="Q41" s="27"/>
      <c r="R41" s="26"/>
      <c r="S41" s="26"/>
      <c r="T41" s="26"/>
      <c r="U41" s="9"/>
      <c r="V41" s="8"/>
    </row>
    <row r="42" spans="1:23" ht="18.75">
      <c r="A42" s="8"/>
      <c r="B42" s="8"/>
      <c r="C42" s="8"/>
      <c r="D42" s="27"/>
      <c r="E42" s="27"/>
      <c r="F42" s="27"/>
      <c r="G42" s="27"/>
      <c r="H42" s="27"/>
      <c r="I42" s="8"/>
      <c r="J42" s="27"/>
      <c r="K42" s="27"/>
      <c r="L42" s="8"/>
      <c r="M42" s="8"/>
      <c r="N42" s="8"/>
      <c r="O42" s="27"/>
      <c r="P42" s="27"/>
      <c r="Q42" s="27"/>
      <c r="R42" s="8"/>
      <c r="S42" s="8"/>
      <c r="T42" s="8"/>
      <c r="U42" s="8"/>
      <c r="V42" s="8"/>
    </row>
    <row r="43" spans="1:23" ht="18.75">
      <c r="A43" s="8" t="s">
        <v>63</v>
      </c>
      <c r="B43" s="8"/>
      <c r="C43" s="8"/>
      <c r="D43" s="27"/>
      <c r="E43" s="27"/>
      <c r="F43" s="27"/>
      <c r="G43" s="27"/>
      <c r="H43" s="27"/>
      <c r="I43" s="9" t="s">
        <v>64</v>
      </c>
      <c r="J43" s="27"/>
      <c r="K43" s="27"/>
      <c r="L43" s="9" t="s">
        <v>64</v>
      </c>
      <c r="M43" s="9"/>
      <c r="N43" s="9"/>
      <c r="O43" s="27"/>
      <c r="P43" s="27"/>
      <c r="Q43" s="27"/>
      <c r="R43" s="9" t="s">
        <v>64</v>
      </c>
      <c r="S43" s="9"/>
      <c r="T43" s="9"/>
      <c r="U43" s="9"/>
      <c r="V43" s="8"/>
    </row>
    <row r="44" spans="1:23">
      <c r="A44" s="5" t="s">
        <v>65</v>
      </c>
      <c r="B44" s="5" t="s">
        <v>66</v>
      </c>
      <c r="C44" s="5"/>
      <c r="D44" s="3"/>
      <c r="E44" s="3"/>
      <c r="F44" s="3"/>
      <c r="G44" s="3"/>
      <c r="H44" s="3"/>
      <c r="I44" s="29" t="s">
        <v>67</v>
      </c>
      <c r="J44" s="3"/>
      <c r="K44" s="3"/>
      <c r="L44" s="29" t="s">
        <v>67</v>
      </c>
      <c r="M44" s="29"/>
      <c r="N44" s="29"/>
      <c r="O44" s="3"/>
      <c r="P44" s="3"/>
      <c r="Q44" s="3"/>
      <c r="R44" s="29" t="s">
        <v>67</v>
      </c>
      <c r="S44" s="29"/>
      <c r="T44" s="29"/>
      <c r="U44" s="8"/>
      <c r="V44" s="8"/>
    </row>
    <row r="45" spans="1:23">
      <c r="V45" s="9"/>
      <c r="W45" s="9"/>
    </row>
    <row r="46" spans="1:23" ht="15.75">
      <c r="V46" s="25"/>
      <c r="W46" s="8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29:U29"/>
    <mergeCell ref="A30:U30"/>
    <mergeCell ref="A31:U31"/>
    <mergeCell ref="A34:V34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2012-07-11T12:38:01Z</dcterms:modified>
</cp:coreProperties>
</file>