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4805" windowHeight="77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Лист1!$A$1:$U$46</definedName>
  </definedNames>
  <calcPr calcId="144525"/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 l="1"/>
  <c r="K30" i="1"/>
  <c r="K29" i="1" l="1"/>
</calcChain>
</file>

<file path=xl/sharedStrings.xml><?xml version="1.0" encoding="utf-8"?>
<sst xmlns="http://schemas.openxmlformats.org/spreadsheetml/2006/main" count="122" uniqueCount="79">
  <si>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</si>
  <si>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</si>
  <si>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</si>
  <si>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</si>
  <si>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</si>
  <si>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</si>
  <si>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харакеристики</t>
  </si>
  <si>
    <t>Обозначение нормативного документа (ГОСТ, ТУ, ОСТ и т.п.)</t>
  </si>
  <si>
    <t>Единица измерения</t>
  </si>
  <si>
    <t>Изготовитель (производитель), страна происхождения</t>
  </si>
  <si>
    <t>Количество  поставляемого товара</t>
  </si>
  <si>
    <t>Цена за единицу c НДС, руб.</t>
  </si>
  <si>
    <t>Сумма c НДС, руб.</t>
  </si>
  <si>
    <t>Итого:</t>
  </si>
  <si>
    <t>НДС 18%:</t>
  </si>
  <si>
    <t>Всего: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</si>
  <si>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</si>
  <si>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</si>
  <si>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</si>
  <si>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</si>
  <si>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</si>
  <si>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</t>
  </si>
  <si>
    <t xml:space="preserve">ЗАО "Далур" </t>
  </si>
  <si>
    <t>________________  /________________/</t>
  </si>
  <si>
    <t>м.п</t>
  </si>
  <si>
    <t xml:space="preserve">                        Приложение №1</t>
  </si>
  <si>
    <t>5</t>
  </si>
  <si>
    <t xml:space="preserve">                   к Договору поставки № 099/2014/12-03/_____  от "____"_____ 2014 г.</t>
  </si>
  <si>
    <t xml:space="preserve">                 СПЕЦИФИКАЦИЯ  № 1 от ________2014 г.    </t>
  </si>
  <si>
    <t>к Договору поставки № 099/2014/12-03/________от "      "______2014 г.</t>
  </si>
  <si>
    <t>"    "______________2014 г</t>
  </si>
  <si>
    <t xml:space="preserve">                                        м.п.        "   "_______________2014 г</t>
  </si>
  <si>
    <t>________________  /Н.А. Попонин/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</si>
  <si>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</si>
  <si>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15</t>
  </si>
  <si>
    <t>шт</t>
  </si>
  <si>
    <t xml:space="preserve">Кран шаровой латунный муфтовый  1/2``  </t>
  </si>
  <si>
    <t xml:space="preserve">Кран шаровой латунный муфтовый  3/4``  </t>
  </si>
  <si>
    <t>Кран шаровой латунный муфтовый  1 ``</t>
  </si>
  <si>
    <t xml:space="preserve">Кран  шаровый </t>
  </si>
  <si>
    <t>Кран шаровый  н/ж  КШТЗ-25-100РФ-НЖФК</t>
  </si>
  <si>
    <t>Кран шаровый  н/ж  фланцевый ДУ-10</t>
  </si>
  <si>
    <t>Кран шаровый  н/ж  фланцевый ДУ-15</t>
  </si>
  <si>
    <t>Кран шаровый  н/ж  фланцевый ДУ-25</t>
  </si>
  <si>
    <t>Кран шаровый КШФДУ15 н/ж</t>
  </si>
  <si>
    <t>Кран шаровый КШФДУ20 н/ж</t>
  </si>
  <si>
    <t>Кран шаровый КШФДУ25 н/ж</t>
  </si>
  <si>
    <t>Кран шаровый КШФДУ32 н/ж</t>
  </si>
  <si>
    <t>НД поставщика</t>
  </si>
  <si>
    <t>10</t>
  </si>
  <si>
    <t xml:space="preserve"> 4. Срок поставки: в течение 90 дней с момента заключения договора.</t>
  </si>
  <si>
    <t xml:space="preserve">СИЛЬФОННЫЙ КРАН  </t>
  </si>
  <si>
    <t xml:space="preserve">Кран шаровой Ø100 Н/Ж фланцевый   </t>
  </si>
  <si>
    <t>Кран шаровой Ø80 Н/Ж фланцевый</t>
  </si>
  <si>
    <t>Кран шаровой латунный муфтовый  2``</t>
  </si>
  <si>
    <t>ТУ 3742-001-07514541 или эквивалент</t>
  </si>
  <si>
    <t>ТУ 3742-001-21738891-98 или эквивалент</t>
  </si>
  <si>
    <t>ТУ-26-07-382-86 или эквивалент</t>
  </si>
  <si>
    <t xml:space="preserve">ГОСТ28343-89(ИСО7121-86) </t>
  </si>
  <si>
    <t>ГОСТ28343-89(ИСО7121-86)</t>
  </si>
  <si>
    <t xml:space="preserve">ГОСТ18698-79 </t>
  </si>
  <si>
    <t>ГОСТ18698-79</t>
  </si>
  <si>
    <t>Кран шаровый муфтовый н/ж Ду-40</t>
  </si>
  <si>
    <t>ТУ 3742-063-35491454-2011 или эквивалент</t>
  </si>
  <si>
    <t>2</t>
  </si>
  <si>
    <t>3</t>
  </si>
  <si>
    <t>4</t>
  </si>
  <si>
    <t>6</t>
  </si>
  <si>
    <t>7</t>
  </si>
  <si>
    <t>8</t>
  </si>
  <si>
    <t>9</t>
  </si>
  <si>
    <t>11</t>
  </si>
  <si>
    <t>12</t>
  </si>
  <si>
    <t>13</t>
  </si>
  <si>
    <t>14</t>
  </si>
  <si>
    <t>16</t>
  </si>
  <si>
    <t>17</t>
  </si>
  <si>
    <t>Итого с учетом НДС :1 972 869(Один  миллион девятьсот семьдесят две тысячи восемьсот шестьдесят девять) рубль 05 копеек, в том числе НДС ( 18 %)</t>
  </si>
  <si>
    <t>В соответствии с  техническим заданием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</si>
</sst>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/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Font="1"/>
    <xf numFmtId="49" fontId="6" fillId="2" borderId="1" xfId="1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horizontal="center" vertical="center"/>
    </xf>
    <xf numFmtId="0" fontId="0" fillId="2" borderId="0" xfId="0" applyFont="1" applyFill="1"/>
    <xf numFmtId="165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/>
    </xf>
    <xf numFmtId="0" fontId="0" fillId="2" borderId="0" xfId="0" applyFill="1"/>
    <xf numFmtId="0" fontId="9" fillId="0" borderId="0" xfId="0" applyFont="1"/>
    <xf numFmtId="0" fontId="10" fillId="0" borderId="0" xfId="0" applyFont="1" applyAlignment="1"/>
    <xf numFmtId="0" fontId="6" fillId="0" borderId="0" xfId="0" applyFont="1" applyFill="1"/>
    <xf numFmtId="0" fontId="2" fillId="0" borderId="0" xfId="0" applyFont="1" applyFill="1"/>
    <xf numFmtId="0" fontId="2" fillId="2" borderId="0" xfId="0" applyFont="1" applyFill="1"/>
    <xf numFmtId="0" fontId="2" fillId="0" borderId="0" xfId="0" applyFont="1"/>
    <xf numFmtId="164" fontId="6" fillId="2" borderId="4" xfId="0" applyNumberFormat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2" borderId="7" xfId="2" applyFont="1" applyFill="1" applyBorder="1" applyAlignment="1">
      <alignment horizontal="center" vertical="center" wrapText="1"/>
    </xf>
    <xf numFmtId="2" fontId="3" fillId="0" borderId="0" xfId="0" applyNumberFormat="1" applyFont="1"/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6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0" xfId="3" applyFont="1" applyBorder="1" applyAlignment="1">
      <alignment horizontal="left" vertical="center" wrapText="1"/>
    </xf>
    <xf numFmtId="49" fontId="4" fillId="0" borderId="0" xfId="3" applyNumberFormat="1" applyFont="1" applyFill="1" applyBorder="1" applyAlignment="1">
      <alignment horizontal="center" vertical="top" wrapText="1"/>
    </xf>
    <xf numFmtId="0" fontId="4" fillId="0" borderId="0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4" fillId="0" borderId="1" xfId="3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Alignment="1">
      <alignment wrapText="1"/>
    </xf>
    <xf numFmtId="43" fontId="6" fillId="0" borderId="0" xfId="1" applyFont="1" applyAlignment="1">
      <alignment horizontal="left" vertical="top" wrapText="1"/>
    </xf>
    <xf numFmtId="0" fontId="10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</cellXfs>
  <cellStyles count="7">
    <cellStyle name="Обычный" xfId="0" builtinId="0"/>
    <cellStyle name="Обычный 2" xfId="4"/>
    <cellStyle name="Обычный 3" xfId="3"/>
    <cellStyle name="Обычный_Лист1_1" xfId="2"/>
    <cellStyle name="Финансовый" xfId="1" builtinId="3"/>
    <cellStyle name="Финансовый 2" xfId="6"/>
    <cellStyle name="Финансовый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7"/>
  <sheetViews>
    <sheetView tabSelected="1" topLeftCell="A17" zoomScale="75" zoomScaleNormal="75" workbookViewId="0">
      <selection activeCell="E11" sqref="E11:E27"/>
    </sheetView>
  </sheetViews>
  <sheetFormatPr defaultRowHeight="15" x14ac:dyDescent="0.25"/>
  <cols>
    <col min="1" max="1" width="5.7109375" customWidth="1"/>
    <col min="2" max="2" width="13.42578125" customWidth="1"/>
    <col min="3" max="3" width="16" customWidth="1"/>
    <col min="4" max="4" width="44.7109375" style="27" customWidth="1"/>
    <col min="5" max="5" width="71.85546875" style="27" customWidth="1"/>
    <col min="6" max="6" width="28.28515625" customWidth="1"/>
    <col min="7" max="7" width="11.28515625" customWidth="1"/>
    <col min="8" max="8" width="15.7109375" customWidth="1"/>
    <col min="9" max="9" width="18.140625" customWidth="1"/>
    <col min="10" max="10" width="16.85546875" customWidth="1"/>
    <col min="11" max="11" width="18.42578125" customWidth="1"/>
    <col min="12" max="12" width="9.140625" style="1"/>
    <col min="13" max="13" width="13.28515625" style="1" bestFit="1" customWidth="1"/>
    <col min="14" max="25" width="9.140625" style="1"/>
    <col min="26" max="26" width="5.140625" style="1" customWidth="1"/>
  </cols>
  <sheetData>
    <row r="1" spans="1:26" s="1" customFormat="1" x14ac:dyDescent="0.25">
      <c r="J1" s="70" t="s">
        <v>25</v>
      </c>
      <c r="K1" s="71"/>
    </row>
    <row r="2" spans="1:26" s="2" customFormat="1" x14ac:dyDescent="0.25">
      <c r="G2" s="70" t="s">
        <v>27</v>
      </c>
      <c r="H2" s="76"/>
      <c r="I2" s="76"/>
      <c r="J2" s="76"/>
      <c r="K2" s="76"/>
      <c r="L2" s="76"/>
    </row>
    <row r="3" spans="1:26" s="1" customFormat="1" x14ac:dyDescent="0.25"/>
    <row r="4" spans="1:26" s="1" customFormat="1" x14ac:dyDescent="0.25"/>
    <row r="5" spans="1:26" s="1" customFormat="1" x14ac:dyDescent="0.25">
      <c r="A5" s="77" t="s">
        <v>28</v>
      </c>
      <c r="B5" s="77"/>
      <c r="C5" s="77"/>
      <c r="D5" s="77"/>
      <c r="E5" s="77"/>
      <c r="F5" s="77"/>
      <c r="G5" s="77"/>
      <c r="H5" s="77"/>
      <c r="I5" s="77"/>
      <c r="J5" s="77"/>
      <c r="K5" s="77"/>
    </row>
    <row r="6" spans="1:26" s="1" customFormat="1" x14ac:dyDescent="0.25">
      <c r="A6" s="78" t="s">
        <v>29</v>
      </c>
      <c r="B6" s="78"/>
      <c r="C6" s="78"/>
      <c r="D6" s="78"/>
      <c r="E6" s="78"/>
      <c r="F6" s="78"/>
      <c r="G6" s="78"/>
      <c r="H6" s="78"/>
      <c r="I6" s="78"/>
      <c r="J6" s="78"/>
      <c r="K6" s="78"/>
    </row>
    <row r="7" spans="1:26" s="1" customFormat="1" x14ac:dyDescent="0.25">
      <c r="A7" s="3"/>
      <c r="B7" s="77"/>
      <c r="C7" s="77"/>
      <c r="D7" s="77"/>
      <c r="E7" s="77"/>
      <c r="F7" s="77"/>
      <c r="G7" s="77"/>
      <c r="H7" s="77"/>
      <c r="I7" s="77"/>
      <c r="J7" s="77"/>
      <c r="K7" s="77"/>
    </row>
    <row r="8" spans="1:26" s="1" customFormat="1" x14ac:dyDescent="0.25">
      <c r="A8" s="3"/>
      <c r="B8" s="3"/>
      <c r="C8" s="3"/>
      <c r="D8" s="4" t="s">
        <v>0</v>
      </c>
      <c r="E8" s="5"/>
      <c r="F8" s="5"/>
      <c r="G8" s="5"/>
      <c r="H8" s="5"/>
      <c r="I8" s="4"/>
      <c r="J8" s="4"/>
      <c r="K8" s="3"/>
    </row>
    <row r="9" spans="1:26" s="1" customFormat="1" ht="28.5" customHeight="1" x14ac:dyDescent="0.25">
      <c r="A9" s="6" t="s">
        <v>1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26" s="11" customFormat="1" ht="90" x14ac:dyDescent="0.25">
      <c r="A10" s="8" t="s">
        <v>2</v>
      </c>
      <c r="B10" s="8" t="s">
        <v>3</v>
      </c>
      <c r="C10" s="8" t="s">
        <v>4</v>
      </c>
      <c r="D10" s="9" t="s">
        <v>5</v>
      </c>
      <c r="E10" s="9" t="s">
        <v>6</v>
      </c>
      <c r="F10" s="8" t="s">
        <v>7</v>
      </c>
      <c r="G10" s="10" t="s">
        <v>8</v>
      </c>
      <c r="H10" s="10" t="s">
        <v>9</v>
      </c>
      <c r="I10" s="10" t="s">
        <v>10</v>
      </c>
      <c r="J10" s="8" t="s">
        <v>11</v>
      </c>
      <c r="K10" s="10" t="s">
        <v>12</v>
      </c>
      <c r="L10" s="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11" customFormat="1" ht="30" x14ac:dyDescent="0.25">
      <c r="A11" s="8">
        <v>1</v>
      </c>
      <c r="B11" s="8"/>
      <c r="C11" s="65"/>
      <c r="D11" s="69" t="s">
        <v>62</v>
      </c>
      <c r="E11" s="69" t="s">
        <v>78</v>
      </c>
      <c r="F11" s="8" t="s">
        <v>63</v>
      </c>
      <c r="G11" s="66" t="s">
        <v>35</v>
      </c>
      <c r="H11" s="10"/>
      <c r="I11" s="10">
        <v>20</v>
      </c>
      <c r="J11" s="67">
        <v>5656.81</v>
      </c>
      <c r="K11" s="68">
        <v>113136.2</v>
      </c>
      <c r="L11" s="6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s="32" customFormat="1" ht="30" customHeight="1" x14ac:dyDescent="0.25">
      <c r="A12" s="12" t="s">
        <v>64</v>
      </c>
      <c r="B12" s="13"/>
      <c r="C12" s="34"/>
      <c r="D12" s="61" t="s">
        <v>40</v>
      </c>
      <c r="E12" s="69" t="s">
        <v>78</v>
      </c>
      <c r="F12" s="38" t="s">
        <v>55</v>
      </c>
      <c r="G12" s="35" t="s">
        <v>35</v>
      </c>
      <c r="H12" s="14"/>
      <c r="I12" s="43">
        <v>6</v>
      </c>
      <c r="J12" s="44">
        <v>20898.810000000001</v>
      </c>
      <c r="K12" s="15">
        <f t="shared" ref="K12:K27" si="0">SUM(J12*I12)</f>
        <v>125392.86000000002</v>
      </c>
      <c r="L12" s="30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s="32" customFormat="1" ht="30" customHeight="1" x14ac:dyDescent="0.25">
      <c r="A13" s="12" t="s">
        <v>65</v>
      </c>
      <c r="B13" s="13"/>
      <c r="C13" s="34"/>
      <c r="D13" s="62" t="s">
        <v>41</v>
      </c>
      <c r="E13" s="69" t="s">
        <v>78</v>
      </c>
      <c r="F13" s="38" t="s">
        <v>58</v>
      </c>
      <c r="G13" s="35" t="s">
        <v>35</v>
      </c>
      <c r="H13" s="14"/>
      <c r="I13" s="43">
        <v>15</v>
      </c>
      <c r="J13" s="44">
        <v>3793.96</v>
      </c>
      <c r="K13" s="15">
        <f t="shared" si="0"/>
        <v>56909.4</v>
      </c>
      <c r="L13" s="30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s="32" customFormat="1" ht="30" customHeight="1" x14ac:dyDescent="0.25">
      <c r="A14" s="12" t="s">
        <v>66</v>
      </c>
      <c r="B14" s="13"/>
      <c r="C14" s="34"/>
      <c r="D14" s="62" t="s">
        <v>42</v>
      </c>
      <c r="E14" s="69" t="s">
        <v>78</v>
      </c>
      <c r="F14" s="38" t="s">
        <v>58</v>
      </c>
      <c r="G14" s="35" t="s">
        <v>35</v>
      </c>
      <c r="H14" s="14"/>
      <c r="I14" s="43">
        <v>15</v>
      </c>
      <c r="J14" s="44">
        <v>4192.3999999999996</v>
      </c>
      <c r="K14" s="15">
        <f t="shared" si="0"/>
        <v>62885.999999999993</v>
      </c>
      <c r="L14" s="30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s="32" customFormat="1" ht="30" customHeight="1" x14ac:dyDescent="0.25">
      <c r="A15" s="12" t="s">
        <v>26</v>
      </c>
      <c r="B15" s="13"/>
      <c r="C15" s="34"/>
      <c r="D15" s="62" t="s">
        <v>43</v>
      </c>
      <c r="E15" s="69" t="s">
        <v>78</v>
      </c>
      <c r="F15" s="38" t="s">
        <v>59</v>
      </c>
      <c r="G15" s="35" t="s">
        <v>35</v>
      </c>
      <c r="H15" s="14"/>
      <c r="I15" s="43">
        <v>15</v>
      </c>
      <c r="J15" s="44">
        <v>5712.59</v>
      </c>
      <c r="K15" s="15">
        <f t="shared" si="0"/>
        <v>85688.85</v>
      </c>
      <c r="L15" s="30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s="32" customFormat="1" ht="30" customHeight="1" x14ac:dyDescent="0.25">
      <c r="A16" s="12" t="s">
        <v>67</v>
      </c>
      <c r="B16" s="13"/>
      <c r="C16" s="34"/>
      <c r="D16" s="62" t="s">
        <v>44</v>
      </c>
      <c r="E16" s="69" t="s">
        <v>78</v>
      </c>
      <c r="F16" s="38" t="s">
        <v>60</v>
      </c>
      <c r="G16" s="35" t="s">
        <v>35</v>
      </c>
      <c r="H16" s="14"/>
      <c r="I16" s="43">
        <v>22</v>
      </c>
      <c r="J16" s="44">
        <v>4445.7299999999996</v>
      </c>
      <c r="K16" s="15">
        <f t="shared" si="0"/>
        <v>97806.06</v>
      </c>
      <c r="L16" s="30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s="32" customFormat="1" ht="30" customHeight="1" x14ac:dyDescent="0.25">
      <c r="A17" s="12" t="s">
        <v>68</v>
      </c>
      <c r="B17" s="13"/>
      <c r="C17" s="34"/>
      <c r="D17" s="62" t="s">
        <v>45</v>
      </c>
      <c r="E17" s="69" t="s">
        <v>78</v>
      </c>
      <c r="F17" s="38" t="s">
        <v>61</v>
      </c>
      <c r="G17" s="35" t="s">
        <v>35</v>
      </c>
      <c r="H17" s="14"/>
      <c r="I17" s="43">
        <v>22</v>
      </c>
      <c r="J17" s="44">
        <v>5171.1899999999996</v>
      </c>
      <c r="K17" s="15">
        <f t="shared" si="0"/>
        <v>113766.18</v>
      </c>
      <c r="L17" s="30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s="32" customFormat="1" ht="30" customHeight="1" x14ac:dyDescent="0.25">
      <c r="A18" s="12" t="s">
        <v>69</v>
      </c>
      <c r="B18" s="13"/>
      <c r="C18" s="34"/>
      <c r="D18" s="62" t="s">
        <v>46</v>
      </c>
      <c r="E18" s="69" t="s">
        <v>78</v>
      </c>
      <c r="F18" s="38" t="s">
        <v>60</v>
      </c>
      <c r="G18" s="35" t="s">
        <v>35</v>
      </c>
      <c r="H18" s="14"/>
      <c r="I18" s="43">
        <v>22</v>
      </c>
      <c r="J18" s="44">
        <v>6171.64</v>
      </c>
      <c r="K18" s="15">
        <f t="shared" si="0"/>
        <v>135776.08000000002</v>
      </c>
      <c r="L18" s="30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s="32" customFormat="1" ht="30" customHeight="1" x14ac:dyDescent="0.25">
      <c r="A19" s="12" t="s">
        <v>70</v>
      </c>
      <c r="B19" s="13"/>
      <c r="C19" s="34"/>
      <c r="D19" s="63" t="s">
        <v>47</v>
      </c>
      <c r="E19" s="69" t="s">
        <v>78</v>
      </c>
      <c r="F19" s="58" t="s">
        <v>60</v>
      </c>
      <c r="G19" s="35" t="s">
        <v>35</v>
      </c>
      <c r="H19" s="14"/>
      <c r="I19" s="43">
        <v>16</v>
      </c>
      <c r="J19" s="44">
        <v>8304.06</v>
      </c>
      <c r="K19" s="15">
        <f t="shared" si="0"/>
        <v>132864.95999999999</v>
      </c>
      <c r="L19" s="30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32" customFormat="1" ht="45" customHeight="1" x14ac:dyDescent="0.25">
      <c r="A20" s="12" t="s">
        <v>49</v>
      </c>
      <c r="B20" s="13"/>
      <c r="C20" s="34"/>
      <c r="D20" s="39" t="s">
        <v>36</v>
      </c>
      <c r="E20" s="69" t="s">
        <v>78</v>
      </c>
      <c r="F20" s="36" t="s">
        <v>56</v>
      </c>
      <c r="G20" s="40" t="s">
        <v>35</v>
      </c>
      <c r="H20" s="14"/>
      <c r="I20" s="43">
        <v>40</v>
      </c>
      <c r="J20" s="44">
        <v>162.9</v>
      </c>
      <c r="K20" s="15">
        <f t="shared" si="0"/>
        <v>6516</v>
      </c>
      <c r="L20" s="30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s="32" customFormat="1" ht="42" customHeight="1" x14ac:dyDescent="0.25">
      <c r="A21" s="12" t="s">
        <v>71</v>
      </c>
      <c r="B21" s="13"/>
      <c r="C21" s="34"/>
      <c r="D21" s="39" t="s">
        <v>37</v>
      </c>
      <c r="E21" s="69" t="s">
        <v>78</v>
      </c>
      <c r="F21" s="36" t="s">
        <v>56</v>
      </c>
      <c r="G21" s="40" t="s">
        <v>35</v>
      </c>
      <c r="H21" s="14"/>
      <c r="I21" s="43" t="s">
        <v>34</v>
      </c>
      <c r="J21" s="44">
        <v>262.36</v>
      </c>
      <c r="K21" s="15">
        <f t="shared" si="0"/>
        <v>3935.4</v>
      </c>
      <c r="L21" s="30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s="32" customFormat="1" ht="41.25" customHeight="1" x14ac:dyDescent="0.25">
      <c r="A22" s="12" t="s">
        <v>72</v>
      </c>
      <c r="B22" s="13"/>
      <c r="C22" s="34"/>
      <c r="D22" s="39" t="s">
        <v>38</v>
      </c>
      <c r="E22" s="69" t="s">
        <v>78</v>
      </c>
      <c r="F22" s="36" t="s">
        <v>56</v>
      </c>
      <c r="G22" s="40" t="s">
        <v>35</v>
      </c>
      <c r="H22" s="14"/>
      <c r="I22" s="43" t="s">
        <v>49</v>
      </c>
      <c r="J22" s="44">
        <v>347.15</v>
      </c>
      <c r="K22" s="15">
        <f t="shared" si="0"/>
        <v>3471.5</v>
      </c>
      <c r="L22" s="30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s="32" customFormat="1" ht="45" customHeight="1" x14ac:dyDescent="0.25">
      <c r="A23" s="12" t="s">
        <v>73</v>
      </c>
      <c r="B23" s="13"/>
      <c r="C23" s="34"/>
      <c r="D23" s="39" t="s">
        <v>54</v>
      </c>
      <c r="E23" s="69" t="s">
        <v>78</v>
      </c>
      <c r="F23" s="36" t="s">
        <v>56</v>
      </c>
      <c r="G23" s="35" t="s">
        <v>35</v>
      </c>
      <c r="H23" s="14"/>
      <c r="I23" s="43" t="s">
        <v>26</v>
      </c>
      <c r="J23" s="44">
        <v>1134.1400000000001</v>
      </c>
      <c r="K23" s="15">
        <f t="shared" si="0"/>
        <v>5670.7000000000007</v>
      </c>
      <c r="L23" s="30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s="32" customFormat="1" ht="42.75" customHeight="1" x14ac:dyDescent="0.25">
      <c r="A24" s="12" t="s">
        <v>74</v>
      </c>
      <c r="B24" s="13"/>
      <c r="C24" s="34"/>
      <c r="D24" s="39" t="s">
        <v>53</v>
      </c>
      <c r="E24" s="69" t="s">
        <v>78</v>
      </c>
      <c r="F24" s="38" t="s">
        <v>48</v>
      </c>
      <c r="G24" s="35" t="s">
        <v>35</v>
      </c>
      <c r="H24" s="14"/>
      <c r="I24" s="43">
        <v>10</v>
      </c>
      <c r="J24" s="44">
        <v>22642.35</v>
      </c>
      <c r="K24" s="15">
        <f t="shared" si="0"/>
        <v>226423.5</v>
      </c>
      <c r="L24" s="30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s="32" customFormat="1" ht="53.25" customHeight="1" x14ac:dyDescent="0.25">
      <c r="A25" s="12" t="s">
        <v>34</v>
      </c>
      <c r="B25" s="13"/>
      <c r="C25" s="34"/>
      <c r="D25" s="39" t="s">
        <v>52</v>
      </c>
      <c r="E25" s="69" t="s">
        <v>78</v>
      </c>
      <c r="F25" s="38" t="s">
        <v>48</v>
      </c>
      <c r="G25" s="35" t="s">
        <v>35</v>
      </c>
      <c r="H25" s="14"/>
      <c r="I25" s="43">
        <v>10</v>
      </c>
      <c r="J25" s="44">
        <v>30293.8</v>
      </c>
      <c r="K25" s="15">
        <f t="shared" si="0"/>
        <v>302938</v>
      </c>
      <c r="L25" s="30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s="32" customFormat="1" ht="30" customHeight="1" x14ac:dyDescent="0.25">
      <c r="A26" s="12" t="s">
        <v>75</v>
      </c>
      <c r="B26" s="13"/>
      <c r="C26" s="34"/>
      <c r="D26" s="37" t="s">
        <v>39</v>
      </c>
      <c r="E26" s="69" t="s">
        <v>78</v>
      </c>
      <c r="F26" s="59" t="s">
        <v>57</v>
      </c>
      <c r="G26" s="35" t="s">
        <v>35</v>
      </c>
      <c r="H26" s="14"/>
      <c r="I26" s="43">
        <v>4</v>
      </c>
      <c r="J26" s="44">
        <v>28682.05</v>
      </c>
      <c r="K26" s="15">
        <f t="shared" si="0"/>
        <v>114728.2</v>
      </c>
      <c r="L26" s="30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s="32" customFormat="1" ht="30" customHeight="1" x14ac:dyDescent="0.25">
      <c r="A27" s="12" t="s">
        <v>76</v>
      </c>
      <c r="B27" s="13"/>
      <c r="C27" s="13"/>
      <c r="D27" s="64" t="s">
        <v>51</v>
      </c>
      <c r="E27" s="69" t="s">
        <v>78</v>
      </c>
      <c r="F27" s="60" t="s">
        <v>48</v>
      </c>
      <c r="G27" s="35" t="s">
        <v>35</v>
      </c>
      <c r="H27" s="14"/>
      <c r="I27" s="42">
        <v>6</v>
      </c>
      <c r="J27" s="44">
        <v>64159.86</v>
      </c>
      <c r="K27" s="15">
        <f t="shared" si="0"/>
        <v>384959.16000000003</v>
      </c>
      <c r="L27" s="30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s="33" customFormat="1" ht="41.25" customHeight="1" x14ac:dyDescent="0.25">
      <c r="A28" s="79" t="s">
        <v>13</v>
      </c>
      <c r="B28" s="79"/>
      <c r="C28" s="80"/>
      <c r="D28" s="80"/>
      <c r="E28" s="80"/>
      <c r="F28" s="80"/>
      <c r="G28" s="80"/>
      <c r="H28" s="80"/>
      <c r="I28" s="80"/>
      <c r="J28" s="80"/>
      <c r="K28" s="15">
        <f>SUM(K11:K27)</f>
        <v>1972869.0499999998</v>
      </c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s="33" customFormat="1" ht="30" customHeight="1" x14ac:dyDescent="0.25">
      <c r="A29" s="73" t="s">
        <v>14</v>
      </c>
      <c r="B29" s="74"/>
      <c r="C29" s="74"/>
      <c r="D29" s="74"/>
      <c r="E29" s="74"/>
      <c r="F29" s="74"/>
      <c r="G29" s="74"/>
      <c r="H29" s="74"/>
      <c r="I29" s="74"/>
      <c r="J29" s="75"/>
      <c r="K29" s="17">
        <f>K28*18/118</f>
        <v>300946.12627118645</v>
      </c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s="33" customFormat="1" ht="30" customHeight="1" x14ac:dyDescent="0.25">
      <c r="A30" s="73" t="s">
        <v>15</v>
      </c>
      <c r="B30" s="74"/>
      <c r="C30" s="74"/>
      <c r="D30" s="74"/>
      <c r="E30" s="74"/>
      <c r="F30" s="74"/>
      <c r="G30" s="74"/>
      <c r="H30" s="74"/>
      <c r="I30" s="74"/>
      <c r="J30" s="75"/>
      <c r="K30" s="17">
        <f>K28</f>
        <v>1972869.0499999998</v>
      </c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s="11" customFormat="1" ht="27" customHeight="1" x14ac:dyDescent="0.25">
      <c r="A31" s="25" t="s">
        <v>77</v>
      </c>
      <c r="B31" s="29"/>
      <c r="C31" s="29"/>
      <c r="D31" s="29"/>
      <c r="E31" s="25"/>
      <c r="F31" s="25"/>
      <c r="G31" s="25"/>
      <c r="H31" s="25"/>
      <c r="I31" s="45"/>
      <c r="J31" s="25"/>
      <c r="K31" s="19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11" customFormat="1" ht="22.5" customHeight="1" x14ac:dyDescent="0.25">
      <c r="A32" s="18" t="s">
        <v>33</v>
      </c>
      <c r="B32" s="18"/>
      <c r="C32" s="18"/>
      <c r="D32" s="18"/>
      <c r="E32" s="18"/>
      <c r="F32" s="18"/>
      <c r="G32" s="18"/>
      <c r="H32" s="18"/>
      <c r="I32" s="41"/>
      <c r="J32" s="18"/>
      <c r="K32" s="18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s="11" customFormat="1" ht="47.25" customHeight="1" x14ac:dyDescent="0.25">
      <c r="A33" s="72" t="s">
        <v>16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1"/>
      <c r="W33" s="1"/>
      <c r="X33" s="1"/>
      <c r="Y33" s="1"/>
      <c r="Z33" s="1"/>
    </row>
    <row r="34" spans="1:26" s="11" customFormat="1" ht="20.25" customHeight="1" x14ac:dyDescent="0.25">
      <c r="A34" s="20" t="s">
        <v>50</v>
      </c>
      <c r="B34" s="21"/>
      <c r="C34" s="21"/>
      <c r="D34" s="21"/>
      <c r="E34" s="19"/>
      <c r="F34" s="19"/>
      <c r="G34" s="19"/>
      <c r="H34" s="19"/>
      <c r="I34" s="19"/>
      <c r="J34" s="19"/>
      <c r="K34" s="1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s="11" customFormat="1" ht="21.75" customHeight="1" x14ac:dyDescent="0.25">
      <c r="A35" s="20" t="s">
        <v>17</v>
      </c>
      <c r="B35" s="21"/>
      <c r="C35" s="21"/>
      <c r="D35" s="21"/>
      <c r="E35" s="19"/>
      <c r="F35" s="19"/>
      <c r="G35" s="19"/>
      <c r="H35" s="19"/>
      <c r="I35" s="19"/>
      <c r="J35" s="19"/>
      <c r="K35" s="19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s="11" customFormat="1" ht="22.5" customHeight="1" x14ac:dyDescent="0.25">
      <c r="A36" s="20" t="s">
        <v>18</v>
      </c>
      <c r="B36" s="21"/>
      <c r="C36" s="21"/>
      <c r="D36" s="21"/>
      <c r="E36" s="19"/>
      <c r="F36" s="19"/>
      <c r="G36" s="19"/>
      <c r="H36" s="19"/>
      <c r="I36" s="19"/>
      <c r="J36" s="19"/>
      <c r="K36" s="19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11" customFormat="1" x14ac:dyDescent="0.25">
      <c r="A37" s="22"/>
      <c r="B37" s="21"/>
      <c r="C37" s="21"/>
      <c r="D37" s="21"/>
      <c r="E37" s="19"/>
      <c r="F37" s="19"/>
      <c r="G37" s="19"/>
      <c r="H37" s="19"/>
      <c r="I37" s="19"/>
      <c r="J37" s="19"/>
      <c r="K37" s="19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s="11" customFormat="1" x14ac:dyDescent="0.25">
      <c r="A38" s="23" t="s">
        <v>19</v>
      </c>
      <c r="B38" s="19"/>
      <c r="C38" s="19"/>
      <c r="D38" s="19"/>
      <c r="E38" s="19"/>
      <c r="F38" s="19"/>
      <c r="G38" s="24"/>
      <c r="H38" s="24"/>
      <c r="I38" s="20" t="s">
        <v>20</v>
      </c>
      <c r="J38" s="19"/>
      <c r="K38" s="19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s="11" customFormat="1" x14ac:dyDescent="0.25">
      <c r="A39" s="20" t="s">
        <v>21</v>
      </c>
      <c r="B39" s="20"/>
      <c r="C39" s="20"/>
      <c r="D39" s="19"/>
      <c r="E39" s="19"/>
      <c r="F39" s="19"/>
      <c r="G39" s="24"/>
      <c r="H39" s="24"/>
      <c r="I39" s="20" t="s">
        <v>22</v>
      </c>
      <c r="J39" s="22"/>
      <c r="K39" s="19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s="11" customFormat="1" x14ac:dyDescent="0.25">
      <c r="A40" s="25"/>
      <c r="B40" s="23"/>
      <c r="C40" s="23"/>
      <c r="D40" s="19"/>
      <c r="E40" s="19"/>
      <c r="F40" s="19"/>
      <c r="G40" s="24"/>
      <c r="H40" s="24"/>
      <c r="I40" s="23"/>
      <c r="J40" s="25"/>
      <c r="K40" s="19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s="11" customFormat="1" x14ac:dyDescent="0.25">
      <c r="A41" s="19"/>
      <c r="B41" s="19"/>
      <c r="C41" s="19"/>
      <c r="D41" s="19"/>
      <c r="E41" s="19"/>
      <c r="F41" s="19"/>
      <c r="G41" s="24"/>
      <c r="H41" s="24"/>
      <c r="I41" s="19"/>
      <c r="J41" s="19"/>
      <c r="K41" s="19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s="11" customFormat="1" x14ac:dyDescent="0.25">
      <c r="A42" s="19" t="s">
        <v>23</v>
      </c>
      <c r="B42" s="19"/>
      <c r="C42" s="19"/>
      <c r="D42" s="19"/>
      <c r="E42" s="19"/>
      <c r="F42" s="19"/>
      <c r="G42" s="24"/>
      <c r="H42" s="24"/>
      <c r="I42" s="25" t="s">
        <v>32</v>
      </c>
      <c r="J42" s="25"/>
      <c r="K42" s="19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s="11" customFormat="1" x14ac:dyDescent="0.25">
      <c r="A43" s="18" t="s">
        <v>24</v>
      </c>
      <c r="B43" s="18" t="s">
        <v>30</v>
      </c>
      <c r="C43" s="18"/>
      <c r="D43" s="18"/>
      <c r="E43" s="18"/>
      <c r="F43" s="18"/>
      <c r="G43" s="26"/>
      <c r="H43" s="26"/>
      <c r="I43" s="26" t="s">
        <v>31</v>
      </c>
      <c r="J43" s="19"/>
      <c r="K43" s="19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s="11" customFormat="1" x14ac:dyDescent="0.25">
      <c r="F44" s="18"/>
      <c r="G44" s="26"/>
      <c r="H44" s="26"/>
      <c r="I44" s="18"/>
      <c r="J44" s="18"/>
      <c r="K44" s="25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s="11" customFormat="1" x14ac:dyDescent="0.25">
      <c r="D45" s="16"/>
      <c r="E45" s="16"/>
      <c r="F45" s="18"/>
      <c r="G45" s="26"/>
      <c r="H45" s="26"/>
      <c r="I45" s="18"/>
      <c r="J45" s="18"/>
      <c r="K45" s="2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K46" s="28"/>
    </row>
    <row r="50" spans="11:16" ht="15.75" x14ac:dyDescent="0.25">
      <c r="K50" s="46"/>
      <c r="L50" s="47"/>
      <c r="M50" s="48"/>
      <c r="N50" s="49"/>
      <c r="O50" s="49"/>
      <c r="P50" s="50"/>
    </row>
    <row r="51" spans="11:16" ht="15.75" x14ac:dyDescent="0.25">
      <c r="K51" s="46"/>
      <c r="L51" s="47"/>
      <c r="M51" s="48"/>
      <c r="N51" s="49"/>
      <c r="O51" s="49"/>
      <c r="P51" s="51"/>
    </row>
    <row r="52" spans="11:16" ht="15.75" x14ac:dyDescent="0.25">
      <c r="K52" s="46"/>
      <c r="L52" s="47"/>
      <c r="M52" s="48"/>
      <c r="N52" s="49"/>
      <c r="O52" s="49"/>
      <c r="P52" s="51"/>
    </row>
    <row r="53" spans="11:16" ht="15.75" x14ac:dyDescent="0.25">
      <c r="K53" s="46"/>
      <c r="L53" s="47"/>
      <c r="M53" s="48"/>
      <c r="N53" s="49"/>
      <c r="O53" s="49"/>
      <c r="P53" s="51"/>
    </row>
    <row r="54" spans="11:16" ht="15.75" x14ac:dyDescent="0.25">
      <c r="K54" s="46"/>
      <c r="L54" s="52"/>
      <c r="M54" s="48"/>
      <c r="N54" s="49"/>
      <c r="O54" s="49"/>
      <c r="P54" s="51"/>
    </row>
    <row r="55" spans="11:16" ht="15.75" x14ac:dyDescent="0.25">
      <c r="K55" s="46"/>
      <c r="L55" s="47"/>
      <c r="M55" s="53"/>
      <c r="N55" s="49"/>
      <c r="O55" s="49"/>
      <c r="P55" s="51"/>
    </row>
    <row r="56" spans="11:16" ht="15.75" x14ac:dyDescent="0.25">
      <c r="K56" s="46"/>
      <c r="L56" s="47"/>
      <c r="M56" s="53"/>
      <c r="N56" s="49"/>
      <c r="O56" s="49"/>
      <c r="P56" s="51"/>
    </row>
    <row r="57" spans="11:16" ht="15.75" x14ac:dyDescent="0.25">
      <c r="K57" s="54"/>
      <c r="L57" s="55"/>
      <c r="M57" s="55"/>
      <c r="N57" s="56"/>
      <c r="O57" s="57"/>
      <c r="P57" s="51"/>
    </row>
  </sheetData>
  <mergeCells count="9">
    <mergeCell ref="J1:K1"/>
    <mergeCell ref="A33:U33"/>
    <mergeCell ref="A30:J30"/>
    <mergeCell ref="G2:L2"/>
    <mergeCell ref="A5:K5"/>
    <mergeCell ref="A6:K6"/>
    <mergeCell ref="B7:K7"/>
    <mergeCell ref="A28:J28"/>
    <mergeCell ref="A29:J29"/>
  </mergeCells>
  <pageMargins left="0" right="0" top="0" bottom="0" header="0.31496062992125984" footer="0.31496062992125984"/>
  <pageSetup paperSize="9" scale="4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2014-12-08T02:48:22Z</dcterms:modified>
</cp:coreProperties>
</file>