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9720" windowHeight="7320" activeTab="1"/>
  </bookViews>
  <sheets>
    <sheet name="стоимость" sheetId="3" r:id="rId1"/>
    <sheet name="кол-во часов" sheetId="2" r:id="rId2"/>
  </sheets>
  <calcPr calcId="114210"/>
</workbook>
</file>

<file path=xl/calcChain.xml><?xml version="1.0" encoding="utf-8"?>
<calcChain xmlns="http://schemas.openxmlformats.org/spreadsheetml/2006/main">
  <c r="O7" i="2"/>
  <c r="C9"/>
  <c r="D9"/>
  <c r="E9"/>
  <c r="F9"/>
  <c r="G9"/>
  <c r="H9"/>
  <c r="I9"/>
  <c r="J9"/>
  <c r="K9"/>
  <c r="L9"/>
  <c r="M9"/>
  <c r="N9"/>
  <c r="O9"/>
  <c r="O11"/>
  <c r="O13"/>
  <c r="D12"/>
  <c r="E12"/>
  <c r="F12"/>
  <c r="G12"/>
  <c r="H12"/>
  <c r="I12"/>
  <c r="J12"/>
  <c r="K12"/>
  <c r="L12"/>
  <c r="M12"/>
  <c r="N12"/>
  <c r="C12"/>
  <c r="B12"/>
  <c r="B18" i="3"/>
  <c r="B17"/>
  <c r="B16"/>
  <c r="B15"/>
  <c r="B14"/>
  <c r="B13"/>
  <c r="B12"/>
  <c r="B11"/>
  <c r="B10"/>
  <c r="B9"/>
  <c r="B8"/>
  <c r="B7"/>
  <c r="C18"/>
  <c r="C17"/>
  <c r="C16"/>
  <c r="C15"/>
  <c r="C14"/>
  <c r="C13"/>
  <c r="C12"/>
  <c r="C11"/>
  <c r="C8"/>
  <c r="C9"/>
  <c r="C10"/>
  <c r="C7"/>
  <c r="C19"/>
  <c r="D8"/>
  <c r="F8"/>
  <c r="G8"/>
  <c r="D10"/>
  <c r="F10"/>
  <c r="G10"/>
  <c r="D12"/>
  <c r="F12"/>
  <c r="G12"/>
  <c r="D14"/>
  <c r="F14"/>
  <c r="G14"/>
  <c r="D16"/>
  <c r="F16"/>
  <c r="G16"/>
  <c r="D18"/>
  <c r="F18"/>
  <c r="G18"/>
  <c r="D7"/>
  <c r="D9"/>
  <c r="F9"/>
  <c r="G9"/>
  <c r="D11"/>
  <c r="F11"/>
  <c r="G11"/>
  <c r="D13"/>
  <c r="F13"/>
  <c r="G13"/>
  <c r="D15"/>
  <c r="F15"/>
  <c r="G15"/>
  <c r="D17"/>
  <c r="F17"/>
  <c r="G17"/>
  <c r="F7"/>
  <c r="D19"/>
  <c r="B19"/>
  <c r="O12" i="2"/>
  <c r="F19" i="3"/>
  <c r="G7"/>
  <c r="G19"/>
</calcChain>
</file>

<file path=xl/sharedStrings.xml><?xml version="1.0" encoding="utf-8"?>
<sst xmlns="http://schemas.openxmlformats.org/spreadsheetml/2006/main" count="61" uniqueCount="47">
  <si>
    <t>Инженер по подготовке производства</t>
  </si>
  <si>
    <t>Е.А.Лежнина</t>
  </si>
  <si>
    <t>Кол-во постов</t>
  </si>
  <si>
    <t>Кол-во чел.</t>
  </si>
  <si>
    <t>май</t>
  </si>
  <si>
    <t>Кол-во чел/час в месяц</t>
  </si>
  <si>
    <t>янв</t>
  </si>
  <si>
    <t>фев</t>
  </si>
  <si>
    <t>мар</t>
  </si>
  <si>
    <t>апр</t>
  </si>
  <si>
    <t>июн</t>
  </si>
  <si>
    <t>июл</t>
  </si>
  <si>
    <t>авг</t>
  </si>
  <si>
    <t>сен</t>
  </si>
  <si>
    <t>окт</t>
  </si>
  <si>
    <t>ноя</t>
  </si>
  <si>
    <t>дек</t>
  </si>
  <si>
    <t>Всего чел/час</t>
  </si>
  <si>
    <t>Всего</t>
  </si>
  <si>
    <t xml:space="preserve"> </t>
  </si>
  <si>
    <t>Дата составления предварительного расчета</t>
  </si>
  <si>
    <t>количество часов</t>
  </si>
  <si>
    <t>Итого, чел/час</t>
  </si>
  <si>
    <t>Сумма, руб. (без НДС)</t>
  </si>
  <si>
    <t>посты ЦСиП</t>
  </si>
  <si>
    <t>Сумма, руб.        ( с НДС)</t>
  </si>
  <si>
    <t xml:space="preserve">Расчет стоимости  помесячно                                                                                                                   (с 00.00 часов 01 января 2013 года по 24.00 часов 31 декабря 2013 года включительно): </t>
  </si>
  <si>
    <t>ИТОГО</t>
  </si>
  <si>
    <r>
      <t xml:space="preserve">I пост </t>
    </r>
    <r>
      <rPr>
        <sz val="10"/>
        <color indexed="8"/>
        <rFont val="Times New Roman"/>
        <family val="1"/>
        <charset val="204"/>
      </rPr>
      <t>(проходная, транспортные ворота)</t>
    </r>
  </si>
  <si>
    <r>
      <t xml:space="preserve">II пост </t>
    </r>
    <r>
      <rPr>
        <sz val="10"/>
        <color indexed="8"/>
        <rFont val="Times New Roman"/>
        <family val="1"/>
        <charset val="204"/>
      </rPr>
      <t>(территория)</t>
    </r>
  </si>
  <si>
    <t>Месяц</t>
  </si>
  <si>
    <t>И.о.начальника ЦСиП</t>
  </si>
  <si>
    <t>А.Ю.Лутошкин</t>
  </si>
  <si>
    <t>Ставка за 1 час услуги, руб. (*)</t>
  </si>
  <si>
    <r>
      <t xml:space="preserve">* </t>
    </r>
    <r>
      <rPr>
        <i/>
        <sz val="9"/>
        <color indexed="8"/>
        <rFont val="Times New Roman"/>
        <family val="1"/>
        <charset val="204"/>
      </rPr>
      <t xml:space="preserve">Ставка за 1 час услуги рассчитана на основании договора № 1295 от 03.02.2012, где стоимость 1 чел\час услуги составила 60,65 руб. без НДС. В соответствии с т/ф ОГЭ по ВПЦ № 150 от 03.09.2012 примененен дефлятор 2013/2012 - 1,066. </t>
    </r>
  </si>
  <si>
    <t>Произведен расчет стоимости 1 часа услуги в 2013 году: 60,65*1,066=64,65 руб. (без НДС)</t>
  </si>
  <si>
    <t>ул.Восточная,2 - с/п "Юбилейный"</t>
  </si>
  <si>
    <t>ул. Енисейская,71 - б/о "Над Енисеем"</t>
  </si>
  <si>
    <t xml:space="preserve"> 2 поста  круглосуточно</t>
  </si>
  <si>
    <t xml:space="preserve">Расчет кол-ва чел/час помесячно (с 00.00 часов 01 января 2014 года по 24.00 часов 31 декабря 2014 года включительно): </t>
  </si>
  <si>
    <t>ул. Парковая, 1 - с/к "Октябрь"</t>
  </si>
  <si>
    <t xml:space="preserve"> 1 пост  круглосуточно</t>
  </si>
  <si>
    <t>И.о.директора с/п "Юбилейный"</t>
  </si>
  <si>
    <t>В.Г.Мерзляков</t>
  </si>
  <si>
    <t>А.Н.Чернухин</t>
  </si>
  <si>
    <t>Заместитель директора по АХЧ</t>
  </si>
  <si>
    <t xml:space="preserve">Итого чел/час на 2014 год </t>
  </si>
</sst>
</file>

<file path=xl/styles.xml><?xml version="1.0" encoding="utf-8"?>
<styleSheet xmlns="http://schemas.openxmlformats.org/spreadsheetml/2006/main">
  <fonts count="28">
    <font>
      <sz val="10"/>
      <name val="Arial"/>
    </font>
    <font>
      <sz val="12"/>
      <name val="Times New Roman"/>
      <family val="1"/>
      <charset val="204"/>
    </font>
    <font>
      <sz val="11"/>
      <name val="Arial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4"/>
      <color indexed="8"/>
      <name val="Times New Roman"/>
      <family val="1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i/>
      <sz val="12"/>
      <color indexed="8"/>
      <name val="Times New Roman"/>
      <family val="1"/>
      <charset val="204"/>
    </font>
    <font>
      <b/>
      <i/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1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8"/>
      <name val="Arial"/>
      <family val="2"/>
      <charset val="204"/>
    </font>
    <font>
      <sz val="18"/>
      <name val="Arial"/>
      <family val="2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name val="Arial"/>
      <family val="2"/>
      <charset val="204"/>
    </font>
    <font>
      <i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/>
    <xf numFmtId="0" fontId="3" fillId="0" borderId="0" xfId="0" applyFont="1" applyAlignment="1">
      <alignment horizontal="left" vertical="top" wrapText="1"/>
    </xf>
    <xf numFmtId="0" fontId="6" fillId="0" borderId="1" xfId="0" applyFont="1" applyFill="1" applyBorder="1"/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Border="1"/>
    <xf numFmtId="0" fontId="1" fillId="0" borderId="3" xfId="0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8" fillId="0" borderId="0" xfId="0" applyFont="1" applyAlignment="1"/>
    <xf numFmtId="0" fontId="5" fillId="0" borderId="0" xfId="0" applyFont="1"/>
    <xf numFmtId="0" fontId="1" fillId="0" borderId="0" xfId="0" applyFont="1" applyBorder="1"/>
    <xf numFmtId="0" fontId="10" fillId="0" borderId="0" xfId="0" applyFont="1"/>
    <xf numFmtId="0" fontId="5" fillId="0" borderId="0" xfId="0" applyFont="1" applyBorder="1" applyAlignment="1">
      <alignment horizontal="center"/>
    </xf>
    <xf numFmtId="0" fontId="6" fillId="0" borderId="2" xfId="0" applyFont="1" applyFill="1" applyBorder="1" applyAlignment="1">
      <alignment horizontal="right" vertical="center"/>
    </xf>
    <xf numFmtId="0" fontId="15" fillId="0" borderId="0" xfId="0" applyFont="1" applyAlignment="1"/>
    <xf numFmtId="0" fontId="15" fillId="0" borderId="0" xfId="0" applyFont="1"/>
    <xf numFmtId="0" fontId="14" fillId="0" borderId="0" xfId="0" applyFont="1"/>
    <xf numFmtId="0" fontId="4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4" fontId="17" fillId="0" borderId="6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2" fontId="17" fillId="0" borderId="4" xfId="0" applyNumberFormat="1" applyFont="1" applyBorder="1" applyAlignment="1">
      <alignment horizontal="right" vertical="top" wrapText="1"/>
    </xf>
    <xf numFmtId="4" fontId="17" fillId="0" borderId="4" xfId="0" applyNumberFormat="1" applyFont="1" applyBorder="1" applyAlignment="1">
      <alignment horizontal="right" vertical="top" wrapText="1"/>
    </xf>
    <xf numFmtId="0" fontId="22" fillId="0" borderId="0" xfId="0" applyFont="1"/>
    <xf numFmtId="14" fontId="21" fillId="0" borderId="0" xfId="0" applyNumberFormat="1" applyFont="1" applyAlignment="1">
      <alignment horizontal="left"/>
    </xf>
    <xf numFmtId="0" fontId="4" fillId="0" borderId="7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top" wrapText="1"/>
    </xf>
    <xf numFmtId="2" fontId="17" fillId="0" borderId="7" xfId="0" applyNumberFormat="1" applyFont="1" applyBorder="1" applyAlignment="1">
      <alignment horizontal="right" vertical="top" wrapText="1"/>
    </xf>
    <xf numFmtId="4" fontId="17" fillId="0" borderId="7" xfId="0" applyNumberFormat="1" applyFont="1" applyBorder="1" applyAlignment="1">
      <alignment horizontal="right" vertical="top" wrapText="1"/>
    </xf>
    <xf numFmtId="4" fontId="4" fillId="0" borderId="5" xfId="0" applyNumberFormat="1" applyFont="1" applyBorder="1" applyAlignment="1">
      <alignment horizontal="right" vertical="top" wrapText="1"/>
    </xf>
    <xf numFmtId="0" fontId="23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right"/>
    </xf>
    <xf numFmtId="2" fontId="17" fillId="0" borderId="2" xfId="0" applyNumberFormat="1" applyFont="1" applyBorder="1" applyAlignment="1">
      <alignment horizontal="right" vertical="top" wrapText="1"/>
    </xf>
    <xf numFmtId="0" fontId="25" fillId="0" borderId="0" xfId="0" applyFont="1" applyAlignment="1">
      <alignment horizontal="left" vertical="center" wrapText="1" indent="2"/>
    </xf>
    <xf numFmtId="0" fontId="26" fillId="0" borderId="0" xfId="0" applyFont="1" applyAlignment="1">
      <alignment horizontal="left" vertical="center" indent="2"/>
    </xf>
    <xf numFmtId="0" fontId="1" fillId="0" borderId="0" xfId="0" applyFont="1"/>
    <xf numFmtId="0" fontId="2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right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right" vertical="center"/>
    </xf>
    <xf numFmtId="0" fontId="1" fillId="0" borderId="3" xfId="0" applyFont="1" applyBorder="1" applyAlignment="1">
      <alignment horizontal="left"/>
    </xf>
    <xf numFmtId="0" fontId="7" fillId="3" borderId="9" xfId="0" applyFont="1" applyFill="1" applyBorder="1" applyAlignment="1">
      <alignment horizontal="right"/>
    </xf>
    <xf numFmtId="0" fontId="25" fillId="0" borderId="0" xfId="0" applyFont="1" applyAlignment="1">
      <alignment horizontal="left" vertical="center" wrapText="1" indent="2"/>
    </xf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/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/>
    <xf numFmtId="0" fontId="12" fillId="0" borderId="0" xfId="0" applyFont="1" applyBorder="1" applyAlignment="1">
      <alignment horizontal="left" vertical="top" wrapText="1"/>
    </xf>
    <xf numFmtId="0" fontId="13" fillId="0" borderId="0" xfId="0" applyFont="1" applyBorder="1" applyAlignment="1"/>
    <xf numFmtId="0" fontId="5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" fillId="0" borderId="0" xfId="0" applyFont="1" applyAlignment="1">
      <alignment horizontal="left"/>
    </xf>
    <xf numFmtId="0" fontId="7" fillId="2" borderId="5" xfId="0" applyFont="1" applyFill="1" applyBorder="1" applyAlignment="1">
      <alignment horizontal="right"/>
    </xf>
    <xf numFmtId="0" fontId="5" fillId="2" borderId="5" xfId="0" applyFont="1" applyFill="1" applyBorder="1" applyAlignment="1">
      <alignment horizontal="right"/>
    </xf>
    <xf numFmtId="0" fontId="3" fillId="0" borderId="0" xfId="0" applyFont="1" applyBorder="1" applyAlignment="1">
      <alignment horizontal="left" vertical="top" wrapText="1"/>
    </xf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opLeftCell="A13" zoomScale="150" zoomScaleNormal="150" workbookViewId="0">
      <selection activeCell="A4" sqref="A4:A6"/>
    </sheetView>
  </sheetViews>
  <sheetFormatPr defaultRowHeight="12.75"/>
  <cols>
    <col min="2" max="2" width="14.28515625" customWidth="1"/>
    <col min="3" max="3" width="13" customWidth="1"/>
    <col min="5" max="5" width="12.5703125" customWidth="1"/>
    <col min="6" max="6" width="14.28515625" customWidth="1"/>
    <col min="7" max="7" width="16" customWidth="1"/>
  </cols>
  <sheetData>
    <row r="1" spans="1:17" s="26" customFormat="1" ht="30.75" customHeight="1">
      <c r="A1" s="62" t="s">
        <v>26</v>
      </c>
      <c r="B1" s="62"/>
      <c r="C1" s="62"/>
      <c r="D1" s="62"/>
      <c r="E1" s="62"/>
      <c r="F1" s="62"/>
      <c r="G1" s="62"/>
      <c r="H1" s="24"/>
      <c r="I1" s="24"/>
      <c r="J1" s="25"/>
    </row>
    <row r="2" spans="1:17" ht="1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15.75" thickBo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 ht="16.5" thickTop="1" thickBot="1">
      <c r="A4" s="60" t="s">
        <v>30</v>
      </c>
      <c r="B4" s="61" t="s">
        <v>21</v>
      </c>
      <c r="C4" s="61"/>
      <c r="D4" s="60" t="s">
        <v>22</v>
      </c>
      <c r="E4" s="60" t="s">
        <v>33</v>
      </c>
      <c r="F4" s="60" t="s">
        <v>23</v>
      </c>
      <c r="G4" s="60" t="s">
        <v>25</v>
      </c>
      <c r="H4" s="21"/>
      <c r="I4" s="21"/>
      <c r="J4" s="22"/>
      <c r="K4" s="23"/>
      <c r="L4" s="23"/>
      <c r="M4" s="23"/>
      <c r="N4" s="18"/>
      <c r="O4" s="18"/>
      <c r="P4" s="18"/>
      <c r="Q4" s="18"/>
    </row>
    <row r="5" spans="1:17" ht="16.5" thickTop="1" thickBot="1">
      <c r="A5" s="60"/>
      <c r="B5" s="61" t="s">
        <v>24</v>
      </c>
      <c r="C5" s="61"/>
      <c r="D5" s="60"/>
      <c r="E5" s="60"/>
      <c r="F5" s="60"/>
      <c r="G5" s="60"/>
      <c r="H5" s="21"/>
      <c r="I5" s="21"/>
      <c r="J5" s="22"/>
      <c r="K5" s="23"/>
      <c r="L5" s="23"/>
      <c r="M5" s="23"/>
      <c r="N5" s="18"/>
      <c r="O5" s="18"/>
      <c r="P5" s="18"/>
      <c r="Q5" s="18"/>
    </row>
    <row r="6" spans="1:17" ht="54.75" customHeight="1" thickTop="1" thickBot="1">
      <c r="A6" s="60"/>
      <c r="B6" s="42" t="s">
        <v>28</v>
      </c>
      <c r="C6" s="42" t="s">
        <v>29</v>
      </c>
      <c r="D6" s="60"/>
      <c r="E6" s="60"/>
      <c r="F6" s="60"/>
      <c r="G6" s="60"/>
      <c r="H6" s="21"/>
      <c r="I6" s="21"/>
      <c r="J6" s="22"/>
      <c r="K6" s="23"/>
      <c r="L6" s="23"/>
      <c r="M6" s="23"/>
      <c r="N6" s="18"/>
      <c r="O6" s="18"/>
      <c r="P6" s="18"/>
      <c r="Q6" s="18"/>
    </row>
    <row r="7" spans="1:17" ht="15.75" thickTop="1">
      <c r="A7" s="28" t="s">
        <v>6</v>
      </c>
      <c r="B7" s="29">
        <f ca="1">'кол-во часов'!C7</f>
        <v>744</v>
      </c>
      <c r="C7" s="29" t="e">
        <f ca="1">SUM('кол-во часов'!#REF!)</f>
        <v>#REF!</v>
      </c>
      <c r="D7" s="29" t="e">
        <f>SUM(B7:C7)</f>
        <v>#REF!</v>
      </c>
      <c r="E7" s="45">
        <v>64.650000000000006</v>
      </c>
      <c r="F7" s="30" t="e">
        <f>PRODUCT(D7:E7)</f>
        <v>#REF!</v>
      </c>
      <c r="G7" s="30" t="e">
        <f>PRODUCT(F7,1.18)</f>
        <v>#REF!</v>
      </c>
      <c r="H7" s="21"/>
      <c r="I7" s="21"/>
      <c r="J7" s="22"/>
      <c r="K7" s="23"/>
      <c r="L7" s="23"/>
      <c r="M7" s="23"/>
      <c r="N7" s="18"/>
      <c r="O7" s="18"/>
      <c r="P7" s="18"/>
      <c r="Q7" s="18"/>
    </row>
    <row r="8" spans="1:17" ht="15">
      <c r="A8" s="31" t="s">
        <v>7</v>
      </c>
      <c r="B8" s="32">
        <f ca="1">'кол-во часов'!D7</f>
        <v>672</v>
      </c>
      <c r="C8" s="32" t="e">
        <f ca="1">SUM('кол-во часов'!#REF!)</f>
        <v>#REF!</v>
      </c>
      <c r="D8" s="32" t="e">
        <f t="shared" ref="D8:D18" si="0">SUM(B8:C8)</f>
        <v>#REF!</v>
      </c>
      <c r="E8" s="33">
        <v>64.650000000000006</v>
      </c>
      <c r="F8" s="34" t="e">
        <f t="shared" ref="F8:F18" si="1">PRODUCT(D8:E8)</f>
        <v>#REF!</v>
      </c>
      <c r="G8" s="34" t="e">
        <f t="shared" ref="G8:G18" si="2">PRODUCT(F8,1.18)</f>
        <v>#REF!</v>
      </c>
      <c r="H8" s="21"/>
      <c r="I8" s="21"/>
      <c r="J8" s="22"/>
      <c r="K8" s="23"/>
      <c r="L8" s="23"/>
      <c r="M8" s="23"/>
      <c r="N8" s="18"/>
      <c r="O8" s="18"/>
      <c r="P8" s="18"/>
      <c r="Q8" s="18"/>
    </row>
    <row r="9" spans="1:17" ht="15">
      <c r="A9" s="31" t="s">
        <v>8</v>
      </c>
      <c r="B9" s="32">
        <f ca="1">'кол-во часов'!E7</f>
        <v>744</v>
      </c>
      <c r="C9" s="32" t="e">
        <f ca="1">SUM('кол-во часов'!#REF!)</f>
        <v>#REF!</v>
      </c>
      <c r="D9" s="32" t="e">
        <f t="shared" si="0"/>
        <v>#REF!</v>
      </c>
      <c r="E9" s="33">
        <v>64.650000000000006</v>
      </c>
      <c r="F9" s="34" t="e">
        <f t="shared" si="1"/>
        <v>#REF!</v>
      </c>
      <c r="G9" s="34" t="e">
        <f t="shared" si="2"/>
        <v>#REF!</v>
      </c>
      <c r="H9" s="21"/>
      <c r="I9" s="21"/>
      <c r="J9" s="22"/>
      <c r="K9" s="23"/>
      <c r="L9" s="23"/>
      <c r="M9" s="23"/>
      <c r="N9" s="18"/>
      <c r="O9" s="18"/>
      <c r="P9" s="18"/>
      <c r="Q9" s="18"/>
    </row>
    <row r="10" spans="1:17" ht="15">
      <c r="A10" s="31" t="s">
        <v>9</v>
      </c>
      <c r="B10" s="32">
        <f ca="1">'кол-во часов'!F7</f>
        <v>720</v>
      </c>
      <c r="C10" s="32" t="e">
        <f ca="1">SUM('кол-во часов'!#REF!)</f>
        <v>#REF!</v>
      </c>
      <c r="D10" s="32" t="e">
        <f t="shared" si="0"/>
        <v>#REF!</v>
      </c>
      <c r="E10" s="33">
        <v>64.650000000000006</v>
      </c>
      <c r="F10" s="34" t="e">
        <f t="shared" si="1"/>
        <v>#REF!</v>
      </c>
      <c r="G10" s="34" t="e">
        <f t="shared" si="2"/>
        <v>#REF!</v>
      </c>
      <c r="H10" s="21"/>
      <c r="I10" s="21"/>
      <c r="J10" s="22"/>
      <c r="K10" s="23"/>
      <c r="L10" s="23"/>
      <c r="M10" s="23"/>
      <c r="N10" s="18"/>
      <c r="O10" s="18"/>
      <c r="P10" s="18"/>
      <c r="Q10" s="18"/>
    </row>
    <row r="11" spans="1:17" ht="15">
      <c r="A11" s="31" t="s">
        <v>4</v>
      </c>
      <c r="B11" s="32">
        <f ca="1">'кол-во часов'!G7</f>
        <v>744</v>
      </c>
      <c r="C11" s="32" t="e">
        <f ca="1">SUM('кол-во часов'!#REF!)</f>
        <v>#REF!</v>
      </c>
      <c r="D11" s="32" t="e">
        <f t="shared" si="0"/>
        <v>#REF!</v>
      </c>
      <c r="E11" s="33">
        <v>64.650000000000006</v>
      </c>
      <c r="F11" s="34" t="e">
        <f t="shared" si="1"/>
        <v>#REF!</v>
      </c>
      <c r="G11" s="34" t="e">
        <f t="shared" si="2"/>
        <v>#REF!</v>
      </c>
      <c r="H11" s="21"/>
      <c r="I11" s="21"/>
      <c r="J11" s="22"/>
      <c r="K11" s="23"/>
      <c r="L11" s="23"/>
      <c r="M11" s="23"/>
      <c r="N11" s="18"/>
      <c r="O11" s="18"/>
      <c r="P11" s="18"/>
      <c r="Q11" s="18"/>
    </row>
    <row r="12" spans="1:17" ht="15">
      <c r="A12" s="31" t="s">
        <v>10</v>
      </c>
      <c r="B12" s="32">
        <f ca="1">'кол-во часов'!H7</f>
        <v>720</v>
      </c>
      <c r="C12" s="32" t="e">
        <f ca="1">SUM('кол-во часов'!#REF!)</f>
        <v>#REF!</v>
      </c>
      <c r="D12" s="32" t="e">
        <f t="shared" si="0"/>
        <v>#REF!</v>
      </c>
      <c r="E12" s="33">
        <v>64.650000000000006</v>
      </c>
      <c r="F12" s="34" t="e">
        <f t="shared" si="1"/>
        <v>#REF!</v>
      </c>
      <c r="G12" s="34" t="e">
        <f t="shared" si="2"/>
        <v>#REF!</v>
      </c>
      <c r="H12" s="21"/>
      <c r="I12" s="21"/>
      <c r="J12" s="22"/>
      <c r="K12" s="23"/>
      <c r="L12" s="23"/>
      <c r="M12" s="23"/>
      <c r="N12" s="18"/>
      <c r="O12" s="18"/>
      <c r="P12" s="18"/>
      <c r="Q12" s="18"/>
    </row>
    <row r="13" spans="1:17" ht="15">
      <c r="A13" s="31" t="s">
        <v>11</v>
      </c>
      <c r="B13" s="32">
        <f ca="1">'кол-во часов'!I7</f>
        <v>744</v>
      </c>
      <c r="C13" s="32" t="e">
        <f ca="1">SUM('кол-во часов'!#REF!)</f>
        <v>#REF!</v>
      </c>
      <c r="D13" s="32" t="e">
        <f t="shared" si="0"/>
        <v>#REF!</v>
      </c>
      <c r="E13" s="33">
        <v>64.650000000000006</v>
      </c>
      <c r="F13" s="34" t="e">
        <f t="shared" si="1"/>
        <v>#REF!</v>
      </c>
      <c r="G13" s="34" t="e">
        <f t="shared" si="2"/>
        <v>#REF!</v>
      </c>
      <c r="H13" s="21"/>
      <c r="I13" s="21"/>
      <c r="J13" s="22"/>
      <c r="K13" s="23"/>
      <c r="L13" s="23"/>
      <c r="M13" s="23"/>
      <c r="N13" s="18"/>
      <c r="O13" s="18"/>
      <c r="P13" s="18"/>
      <c r="Q13" s="18"/>
    </row>
    <row r="14" spans="1:17" ht="15">
      <c r="A14" s="31" t="s">
        <v>12</v>
      </c>
      <c r="B14" s="32">
        <f ca="1">'кол-во часов'!J7</f>
        <v>744</v>
      </c>
      <c r="C14" s="32" t="e">
        <f ca="1">SUM('кол-во часов'!#REF!)</f>
        <v>#REF!</v>
      </c>
      <c r="D14" s="32" t="e">
        <f t="shared" si="0"/>
        <v>#REF!</v>
      </c>
      <c r="E14" s="33">
        <v>64.650000000000006</v>
      </c>
      <c r="F14" s="34" t="e">
        <f t="shared" si="1"/>
        <v>#REF!</v>
      </c>
      <c r="G14" s="34" t="e">
        <f t="shared" si="2"/>
        <v>#REF!</v>
      </c>
      <c r="H14" s="21"/>
      <c r="I14" s="21"/>
      <c r="J14" s="22"/>
      <c r="K14" s="23"/>
      <c r="L14" s="23"/>
      <c r="M14" s="23"/>
      <c r="N14" s="18"/>
      <c r="O14" s="18"/>
      <c r="P14" s="18"/>
      <c r="Q14" s="18"/>
    </row>
    <row r="15" spans="1:17" ht="15">
      <c r="A15" s="31" t="s">
        <v>13</v>
      </c>
      <c r="B15" s="32">
        <f ca="1">'кол-во часов'!K7</f>
        <v>720</v>
      </c>
      <c r="C15" s="32" t="e">
        <f ca="1">SUM('кол-во часов'!#REF!)</f>
        <v>#REF!</v>
      </c>
      <c r="D15" s="32" t="e">
        <f t="shared" si="0"/>
        <v>#REF!</v>
      </c>
      <c r="E15" s="33">
        <v>64.650000000000006</v>
      </c>
      <c r="F15" s="34" t="e">
        <f t="shared" si="1"/>
        <v>#REF!</v>
      </c>
      <c r="G15" s="34" t="e">
        <f t="shared" si="2"/>
        <v>#REF!</v>
      </c>
      <c r="H15" s="21"/>
      <c r="I15" s="21"/>
      <c r="J15" s="22"/>
      <c r="K15" s="23"/>
      <c r="L15" s="23"/>
      <c r="M15" s="23"/>
      <c r="N15" s="18"/>
      <c r="O15" s="18"/>
      <c r="P15" s="18"/>
      <c r="Q15" s="18"/>
    </row>
    <row r="16" spans="1:17" ht="15">
      <c r="A16" s="31" t="s">
        <v>14</v>
      </c>
      <c r="B16" s="32">
        <f ca="1">'кол-во часов'!L7</f>
        <v>744</v>
      </c>
      <c r="C16" s="32" t="e">
        <f ca="1">SUM('кол-во часов'!#REF!)</f>
        <v>#REF!</v>
      </c>
      <c r="D16" s="32" t="e">
        <f t="shared" si="0"/>
        <v>#REF!</v>
      </c>
      <c r="E16" s="33">
        <v>64.650000000000006</v>
      </c>
      <c r="F16" s="34" t="e">
        <f t="shared" si="1"/>
        <v>#REF!</v>
      </c>
      <c r="G16" s="34" t="e">
        <f t="shared" si="2"/>
        <v>#REF!</v>
      </c>
      <c r="H16" s="21"/>
      <c r="I16" s="21"/>
      <c r="J16" s="22"/>
      <c r="K16" s="23"/>
      <c r="L16" s="23"/>
      <c r="M16" s="23"/>
      <c r="N16" s="18"/>
      <c r="O16" s="18"/>
      <c r="P16" s="18"/>
      <c r="Q16" s="18"/>
    </row>
    <row r="17" spans="1:17" ht="15">
      <c r="A17" s="31" t="s">
        <v>15</v>
      </c>
      <c r="B17" s="32">
        <f ca="1">'кол-во часов'!M7</f>
        <v>720</v>
      </c>
      <c r="C17" s="32" t="e">
        <f ca="1">SUM('кол-во часов'!#REF!)</f>
        <v>#REF!</v>
      </c>
      <c r="D17" s="32" t="e">
        <f t="shared" si="0"/>
        <v>#REF!</v>
      </c>
      <c r="E17" s="33">
        <v>64.650000000000006</v>
      </c>
      <c r="F17" s="34" t="e">
        <f t="shared" si="1"/>
        <v>#REF!</v>
      </c>
      <c r="G17" s="34" t="e">
        <f t="shared" si="2"/>
        <v>#REF!</v>
      </c>
      <c r="H17" s="21"/>
      <c r="I17" s="21"/>
      <c r="J17" s="22"/>
      <c r="K17" s="23"/>
      <c r="L17" s="23"/>
      <c r="M17" s="23"/>
      <c r="N17" s="18"/>
      <c r="O17" s="18"/>
      <c r="P17" s="18"/>
      <c r="Q17" s="18"/>
    </row>
    <row r="18" spans="1:17" ht="15.75" thickBot="1">
      <c r="A18" s="37" t="s">
        <v>16</v>
      </c>
      <c r="B18" s="38">
        <f ca="1">'кол-во часов'!N7</f>
        <v>744</v>
      </c>
      <c r="C18" s="38" t="e">
        <f ca="1">SUM('кол-во часов'!#REF!)</f>
        <v>#REF!</v>
      </c>
      <c r="D18" s="38" t="e">
        <f t="shared" si="0"/>
        <v>#REF!</v>
      </c>
      <c r="E18" s="39">
        <v>64.650000000000006</v>
      </c>
      <c r="F18" s="40" t="e">
        <f t="shared" si="1"/>
        <v>#REF!</v>
      </c>
      <c r="G18" s="40" t="e">
        <f t="shared" si="2"/>
        <v>#REF!</v>
      </c>
      <c r="H18" s="21"/>
      <c r="I18" s="21"/>
      <c r="J18" s="22"/>
      <c r="K18" s="23"/>
      <c r="L18" s="23"/>
      <c r="M18" s="23"/>
      <c r="N18" s="18"/>
      <c r="O18" s="18"/>
      <c r="P18" s="18"/>
      <c r="Q18" s="18"/>
    </row>
    <row r="19" spans="1:17" ht="16.5" thickTop="1" thickBot="1">
      <c r="A19" s="27" t="s">
        <v>27</v>
      </c>
      <c r="B19" s="27">
        <f>SUM(B7:B18)</f>
        <v>8760</v>
      </c>
      <c r="C19" s="27" t="e">
        <f>SUM(C7:C18)</f>
        <v>#REF!</v>
      </c>
      <c r="D19" s="27" t="e">
        <f>SUM(D7:D18)</f>
        <v>#REF!</v>
      </c>
      <c r="E19" s="27"/>
      <c r="F19" s="41" t="e">
        <f>SUM(F7:F18)</f>
        <v>#REF!</v>
      </c>
      <c r="G19" s="41" t="e">
        <f>SUM(G7:G18)</f>
        <v>#REF!</v>
      </c>
      <c r="H19" s="21"/>
      <c r="I19" s="21"/>
      <c r="J19" s="22"/>
      <c r="K19" s="23"/>
      <c r="L19" s="23"/>
      <c r="M19" s="23"/>
      <c r="N19" s="18"/>
      <c r="O19" s="18"/>
      <c r="P19" s="18"/>
      <c r="Q19" s="18"/>
    </row>
    <row r="20" spans="1:17" ht="15.75" thickTop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ht="35.25" customHeight="1">
      <c r="A21" s="58" t="s">
        <v>34</v>
      </c>
      <c r="B21" s="58"/>
      <c r="C21" s="58"/>
      <c r="D21" s="58"/>
      <c r="E21" s="58"/>
      <c r="F21" s="58"/>
      <c r="G21" s="58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13.5" customHeight="1">
      <c r="A22" s="58" t="s">
        <v>35</v>
      </c>
      <c r="B22" s="59"/>
      <c r="C22" s="59"/>
      <c r="D22" s="59"/>
      <c r="E22" s="59"/>
      <c r="F22" s="59"/>
      <c r="G22" s="59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ht="13.5" customHeight="1">
      <c r="A23" s="46"/>
      <c r="B23" s="46"/>
      <c r="C23" s="47"/>
      <c r="D23" s="47"/>
      <c r="E23" s="47"/>
      <c r="F23" s="47"/>
      <c r="G23" s="47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ht="13.5" customHeight="1">
      <c r="A24" s="46"/>
      <c r="B24" s="46"/>
      <c r="C24" s="47"/>
      <c r="D24" s="47"/>
      <c r="E24" s="47"/>
      <c r="F24" s="47"/>
      <c r="G24" s="47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ht="1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19" customFormat="1" ht="15">
      <c r="A26" s="65" t="s">
        <v>31</v>
      </c>
      <c r="B26" s="65"/>
      <c r="C26" s="20"/>
      <c r="D26" s="20"/>
      <c r="E26" s="20"/>
      <c r="F26" s="20"/>
      <c r="G26" s="66" t="s">
        <v>32</v>
      </c>
      <c r="H26" s="66"/>
    </row>
    <row r="27" spans="1:17" s="19" customFormat="1" ht="15">
      <c r="A27" s="65"/>
      <c r="B27" s="65"/>
      <c r="C27" s="20"/>
      <c r="D27" s="20"/>
      <c r="E27" s="20"/>
      <c r="F27" s="20"/>
      <c r="G27" s="20"/>
      <c r="H27" s="20"/>
    </row>
    <row r="28" spans="1:17" s="19" customFormat="1" ht="15">
      <c r="A28" s="65" t="s">
        <v>0</v>
      </c>
      <c r="B28" s="65"/>
      <c r="C28" s="67"/>
      <c r="D28" s="20"/>
      <c r="E28" s="20"/>
      <c r="F28" s="20"/>
      <c r="G28" s="66" t="s">
        <v>1</v>
      </c>
      <c r="H28" s="66"/>
    </row>
    <row r="30" spans="1:17" s="35" customFormat="1" ht="12">
      <c r="A30" s="63" t="s">
        <v>20</v>
      </c>
      <c r="B30" s="63"/>
      <c r="C30" s="64"/>
      <c r="D30" s="64"/>
      <c r="E30" s="64"/>
      <c r="G30" s="36">
        <v>41164</v>
      </c>
    </row>
  </sheetData>
  <mergeCells count="16">
    <mergeCell ref="A1:G1"/>
    <mergeCell ref="A30:E30"/>
    <mergeCell ref="A26:B26"/>
    <mergeCell ref="G26:H26"/>
    <mergeCell ref="A27:B27"/>
    <mergeCell ref="A28:C28"/>
    <mergeCell ref="G28:H28"/>
    <mergeCell ref="A4:A6"/>
    <mergeCell ref="B4:C4"/>
    <mergeCell ref="D4:D6"/>
    <mergeCell ref="A21:G21"/>
    <mergeCell ref="A22:G22"/>
    <mergeCell ref="E4:E6"/>
    <mergeCell ref="F4:F6"/>
    <mergeCell ref="G4:G6"/>
    <mergeCell ref="B5:C5"/>
  </mergeCells>
  <phoneticPr fontId="0" type="noConversion"/>
  <pageMargins left="0.78740157480314965" right="0.39370078740157483" top="0.78740157480314965" bottom="0.39370078740157483" header="0.31496062992125984" footer="0.31496062992125984"/>
  <pageSetup paperSize="9" orientation="portrait" verticalDpi="0" r:id="rId1"/>
  <headerFooter>
    <oddHeader>&amp;RПриложение № 2  к заявке № 21-36/______ от ____________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</sheetPr>
  <dimension ref="A1:P23"/>
  <sheetViews>
    <sheetView tabSelected="1" zoomScale="149" zoomScaleNormal="149" zoomScaleSheetLayoutView="100" workbookViewId="0">
      <selection activeCell="C16" sqref="C16"/>
    </sheetView>
  </sheetViews>
  <sheetFormatPr defaultRowHeight="12.75"/>
  <cols>
    <col min="1" max="1" width="41.140625" customWidth="1"/>
    <col min="2" max="2" width="8.140625" customWidth="1"/>
    <col min="5" max="5" width="11.28515625" bestFit="1" customWidth="1"/>
    <col min="15" max="15" width="11.85546875" customWidth="1"/>
  </cols>
  <sheetData>
    <row r="1" spans="1:16" s="1" customFormat="1" ht="14.25" customHeight="1">
      <c r="A1" s="2"/>
      <c r="B1" s="3"/>
      <c r="C1" s="3"/>
      <c r="D1" s="4"/>
    </row>
    <row r="2" spans="1:16" s="13" customFormat="1" ht="18.75">
      <c r="A2" s="73" t="s">
        <v>39</v>
      </c>
      <c r="B2" s="73"/>
      <c r="C2" s="73"/>
      <c r="D2" s="73"/>
      <c r="E2" s="73"/>
      <c r="F2" s="73"/>
      <c r="G2" s="73"/>
      <c r="H2" s="74"/>
      <c r="I2" s="75"/>
      <c r="J2" s="75"/>
      <c r="K2" s="75"/>
      <c r="L2" s="76"/>
      <c r="M2" s="76"/>
      <c r="N2" s="76"/>
      <c r="O2" s="76"/>
    </row>
    <row r="3" spans="1:16" s="13" customFormat="1" ht="12.75" customHeight="1" thickBot="1">
      <c r="A3" s="5"/>
      <c r="B3" s="5"/>
      <c r="C3" s="5"/>
      <c r="D3" s="5"/>
      <c r="E3" s="5"/>
      <c r="F3" s="5"/>
      <c r="G3" s="5"/>
      <c r="H3" s="12"/>
    </row>
    <row r="4" spans="1:16" s="13" customFormat="1" ht="18.75" customHeight="1" thickTop="1" thickBot="1">
      <c r="A4" s="71" t="s">
        <v>2</v>
      </c>
      <c r="B4" s="71" t="s">
        <v>3</v>
      </c>
      <c r="C4" s="71" t="s">
        <v>5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1" t="s">
        <v>17</v>
      </c>
      <c r="P4" s="70"/>
    </row>
    <row r="5" spans="1:16" s="13" customFormat="1" ht="30.75" customHeight="1" thickTop="1" thickBot="1">
      <c r="A5" s="72"/>
      <c r="B5" s="72"/>
      <c r="C5" s="43" t="s">
        <v>6</v>
      </c>
      <c r="D5" s="43" t="s">
        <v>7</v>
      </c>
      <c r="E5" s="43" t="s">
        <v>8</v>
      </c>
      <c r="F5" s="43" t="s">
        <v>9</v>
      </c>
      <c r="G5" s="43" t="s">
        <v>4</v>
      </c>
      <c r="H5" s="43" t="s">
        <v>10</v>
      </c>
      <c r="I5" s="43" t="s">
        <v>11</v>
      </c>
      <c r="J5" s="43" t="s">
        <v>12</v>
      </c>
      <c r="K5" s="43" t="s">
        <v>13</v>
      </c>
      <c r="L5" s="43" t="s">
        <v>14</v>
      </c>
      <c r="M5" s="43" t="s">
        <v>15</v>
      </c>
      <c r="N5" s="43" t="s">
        <v>16</v>
      </c>
      <c r="O5" s="72"/>
      <c r="P5" s="70"/>
    </row>
    <row r="6" spans="1:16" s="13" customFormat="1" ht="15.75" customHeight="1" thickTop="1">
      <c r="A6" s="6" t="s">
        <v>36</v>
      </c>
      <c r="B6" s="7" t="s">
        <v>19</v>
      </c>
      <c r="C6" s="17" t="s">
        <v>19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6"/>
    </row>
    <row r="7" spans="1:16" s="13" customFormat="1" ht="15" customHeight="1">
      <c r="A7" s="9" t="s">
        <v>41</v>
      </c>
      <c r="B7" s="10">
        <v>1</v>
      </c>
      <c r="C7" s="11">
        <v>744</v>
      </c>
      <c r="D7" s="11">
        <v>672</v>
      </c>
      <c r="E7" s="11">
        <v>744</v>
      </c>
      <c r="F7" s="11">
        <v>720</v>
      </c>
      <c r="G7" s="11">
        <v>744</v>
      </c>
      <c r="H7" s="11">
        <v>720</v>
      </c>
      <c r="I7" s="11">
        <v>744</v>
      </c>
      <c r="J7" s="11">
        <v>744</v>
      </c>
      <c r="K7" s="11">
        <v>720</v>
      </c>
      <c r="L7" s="11">
        <v>744</v>
      </c>
      <c r="M7" s="11">
        <v>720</v>
      </c>
      <c r="N7" s="11">
        <v>744</v>
      </c>
      <c r="O7" s="11">
        <f>SUM(C7:N7)</f>
        <v>8760</v>
      </c>
    </row>
    <row r="8" spans="1:16" s="13" customFormat="1" ht="15" customHeight="1">
      <c r="A8" s="8" t="s">
        <v>37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6" s="13" customFormat="1" ht="15" customHeight="1">
      <c r="A9" s="51" t="s">
        <v>38</v>
      </c>
      <c r="B9" s="52">
        <v>2</v>
      </c>
      <c r="C9" s="53">
        <f t="shared" ref="C9:N9" si="0">C7*2</f>
        <v>1488</v>
      </c>
      <c r="D9" s="53">
        <f t="shared" si="0"/>
        <v>1344</v>
      </c>
      <c r="E9" s="53">
        <f t="shared" si="0"/>
        <v>1488</v>
      </c>
      <c r="F9" s="53">
        <f t="shared" si="0"/>
        <v>1440</v>
      </c>
      <c r="G9" s="53">
        <f t="shared" si="0"/>
        <v>1488</v>
      </c>
      <c r="H9" s="53">
        <f t="shared" si="0"/>
        <v>1440</v>
      </c>
      <c r="I9" s="53">
        <f t="shared" si="0"/>
        <v>1488</v>
      </c>
      <c r="J9" s="53">
        <f t="shared" si="0"/>
        <v>1488</v>
      </c>
      <c r="K9" s="53">
        <f t="shared" si="0"/>
        <v>1440</v>
      </c>
      <c r="L9" s="53">
        <f t="shared" si="0"/>
        <v>1488</v>
      </c>
      <c r="M9" s="53">
        <f t="shared" si="0"/>
        <v>1440</v>
      </c>
      <c r="N9" s="53">
        <f t="shared" si="0"/>
        <v>1488</v>
      </c>
      <c r="O9" s="11">
        <f>SUM(C9:N9)</f>
        <v>17520</v>
      </c>
    </row>
    <row r="10" spans="1:16" s="13" customFormat="1" ht="15" customHeight="1">
      <c r="A10" s="8" t="s">
        <v>40</v>
      </c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6" s="13" customFormat="1" ht="15" customHeight="1">
      <c r="A11" s="56" t="s">
        <v>41</v>
      </c>
      <c r="B11" s="10">
        <v>1</v>
      </c>
      <c r="C11" s="11">
        <v>744</v>
      </c>
      <c r="D11" s="11">
        <v>672</v>
      </c>
      <c r="E11" s="11">
        <v>744</v>
      </c>
      <c r="F11" s="11">
        <v>720</v>
      </c>
      <c r="G11" s="11">
        <v>744</v>
      </c>
      <c r="H11" s="11">
        <v>720</v>
      </c>
      <c r="I11" s="11">
        <v>744</v>
      </c>
      <c r="J11" s="11">
        <v>744</v>
      </c>
      <c r="K11" s="11">
        <v>720</v>
      </c>
      <c r="L11" s="11">
        <v>744</v>
      </c>
      <c r="M11" s="11">
        <v>720</v>
      </c>
      <c r="N11" s="11">
        <v>744</v>
      </c>
      <c r="O11" s="11">
        <f>SUM(C11:N11)</f>
        <v>8760</v>
      </c>
    </row>
    <row r="12" spans="1:16" s="13" customFormat="1" ht="15" customHeight="1" thickBot="1">
      <c r="A12" s="57" t="s">
        <v>18</v>
      </c>
      <c r="B12" s="54">
        <f>SUM(B7:B11)</f>
        <v>4</v>
      </c>
      <c r="C12" s="55">
        <f>SUM(C7:C11)</f>
        <v>2976</v>
      </c>
      <c r="D12" s="55">
        <f t="shared" ref="D12:N12" si="1">SUM(D7:D11)</f>
        <v>2688</v>
      </c>
      <c r="E12" s="55">
        <f t="shared" si="1"/>
        <v>2976</v>
      </c>
      <c r="F12" s="55">
        <f t="shared" si="1"/>
        <v>2880</v>
      </c>
      <c r="G12" s="55">
        <f t="shared" si="1"/>
        <v>2976</v>
      </c>
      <c r="H12" s="55">
        <f t="shared" si="1"/>
        <v>2880</v>
      </c>
      <c r="I12" s="55">
        <f t="shared" si="1"/>
        <v>2976</v>
      </c>
      <c r="J12" s="55">
        <f t="shared" si="1"/>
        <v>2976</v>
      </c>
      <c r="K12" s="55">
        <f t="shared" si="1"/>
        <v>2880</v>
      </c>
      <c r="L12" s="55">
        <f t="shared" si="1"/>
        <v>2976</v>
      </c>
      <c r="M12" s="55">
        <f t="shared" si="1"/>
        <v>2880</v>
      </c>
      <c r="N12" s="55">
        <f t="shared" si="1"/>
        <v>2976</v>
      </c>
      <c r="O12" s="55">
        <f>SUM(C12:N12)</f>
        <v>35040</v>
      </c>
    </row>
    <row r="13" spans="1:16" s="13" customFormat="1" ht="15" customHeight="1" thickTop="1" thickBot="1">
      <c r="A13" s="78" t="s">
        <v>46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44">
        <f>SUM(O7:O11)</f>
        <v>35040</v>
      </c>
    </row>
    <row r="14" spans="1:16" s="13" customFormat="1" ht="16.5" thickTop="1">
      <c r="A14" s="80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</row>
    <row r="15" spans="1:16" s="13" customFormat="1" ht="15" customHeight="1">
      <c r="A15" s="68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</row>
    <row r="16" spans="1:16" s="13" customFormat="1" ht="15" customHeight="1">
      <c r="A16" s="14"/>
    </row>
    <row r="17" spans="1:9" s="13" customFormat="1" ht="15"/>
    <row r="18" spans="1:9" s="15" customFormat="1" ht="18" customHeight="1">
      <c r="A18" s="50" t="s">
        <v>42</v>
      </c>
      <c r="B18" s="48"/>
      <c r="C18" s="48"/>
      <c r="D18" s="48"/>
      <c r="E18" s="77" t="s">
        <v>43</v>
      </c>
      <c r="F18" s="77"/>
    </row>
    <row r="19" spans="1:9" s="15" customFormat="1" ht="15" customHeight="1">
      <c r="A19" s="50"/>
      <c r="B19" s="48"/>
      <c r="C19" s="48"/>
      <c r="D19" s="48"/>
      <c r="E19" s="48"/>
      <c r="F19" s="48"/>
    </row>
    <row r="20" spans="1:9" s="15" customFormat="1" ht="15" customHeight="1">
      <c r="A20" s="50"/>
      <c r="B20" s="48"/>
      <c r="C20" s="48"/>
      <c r="D20" s="48"/>
      <c r="E20" s="48"/>
      <c r="F20" s="48"/>
    </row>
    <row r="21" spans="1:9" s="15" customFormat="1" ht="17.25" customHeight="1">
      <c r="A21" s="50" t="s">
        <v>45</v>
      </c>
      <c r="B21" s="48"/>
      <c r="C21" s="48"/>
      <c r="D21" s="48"/>
      <c r="E21" s="77" t="s">
        <v>44</v>
      </c>
      <c r="F21" s="77"/>
    </row>
    <row r="23" spans="1:9" s="19" customFormat="1" ht="15">
      <c r="A23" s="49"/>
      <c r="B23" s="35"/>
      <c r="C23" s="35"/>
      <c r="D23" s="35"/>
      <c r="E23" s="36"/>
      <c r="F23" s="20"/>
      <c r="G23" s="20"/>
      <c r="H23" s="20"/>
      <c r="I23" s="20"/>
    </row>
  </sheetData>
  <mergeCells count="11">
    <mergeCell ref="A2:O2"/>
    <mergeCell ref="E21:F21"/>
    <mergeCell ref="E18:F18"/>
    <mergeCell ref="A13:N13"/>
    <mergeCell ref="A14:L14"/>
    <mergeCell ref="A15:L15"/>
    <mergeCell ref="P4:P5"/>
    <mergeCell ref="A4:A5"/>
    <mergeCell ref="B4:B5"/>
    <mergeCell ref="C4:N4"/>
    <mergeCell ref="O4:O5"/>
  </mergeCells>
  <phoneticPr fontId="0" type="noConversion"/>
  <pageMargins left="0.39370078740157483" right="0.39370078740157483" top="0.59055118110236227" bottom="0.39370078740157483" header="0" footer="0"/>
  <pageSetup paperSize="9" scale="80" orientation="landscape" r:id="rId1"/>
  <headerFooter alignWithMargins="0">
    <oddHeader>&amp;RПриложение № 1 к заявке № 21-36/_____от _____________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стоимость</vt:lpstr>
      <vt:lpstr>кол-во часов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Лежнина Елена Анатольевна</dc:creator>
  <cp:lastModifiedBy>cpf0140</cp:lastModifiedBy>
  <cp:lastPrinted>2013-10-08T05:59:39Z</cp:lastPrinted>
  <dcterms:created xsi:type="dcterms:W3CDTF">1996-10-08T23:32:33Z</dcterms:created>
  <dcterms:modified xsi:type="dcterms:W3CDTF">2013-10-08T06:01:38Z</dcterms:modified>
</cp:coreProperties>
</file>