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5"/>
  </bookViews>
  <sheets>
    <sheet name="02-01-01" sheetId="1" r:id="rId1"/>
    <sheet name="02-01-02" sheetId="2" r:id="rId2"/>
    <sheet name="02-01-03" sheetId="3" r:id="rId3"/>
    <sheet name="06-02-04" sheetId="4" r:id="rId4"/>
    <sheet name="сводка затрат" sheetId="5" r:id="rId5"/>
    <sheet name="НМЦ" sheetId="6" r:id="rId6"/>
    <sheet name="Лист1" sheetId="7" r:id="rId7"/>
  </sheets>
  <externalReferences>
    <externalReference r:id="rId8"/>
  </externalReferences>
  <definedNames>
    <definedName name="Constr" localSheetId="0">'02-01-01'!$A$7</definedName>
    <definedName name="Constr" localSheetId="1">'02-01-02'!$A$7</definedName>
    <definedName name="Constr" localSheetId="2">'02-01-03'!$A$7</definedName>
    <definedName name="Constr" localSheetId="3">'06-02-04'!$A$7</definedName>
    <definedName name="FOT" localSheetId="0">'02-01-01'!$D$19</definedName>
    <definedName name="FOT" localSheetId="1">'02-01-02'!$D$20</definedName>
    <definedName name="FOT" localSheetId="2">'02-01-03'!$D$19</definedName>
    <definedName name="FOT" localSheetId="3">'06-02-04'!$D$20</definedName>
    <definedName name="Ind" localSheetId="0">'02-01-01'!$H$9</definedName>
    <definedName name="Ind" localSheetId="1">'02-01-02'!$H$9</definedName>
    <definedName name="Ind" localSheetId="2">'02-01-03'!$H$9</definedName>
    <definedName name="Ind" localSheetId="3">'06-02-04'!$H$9</definedName>
    <definedName name="Obj" localSheetId="0">'02-01-01'!$E$12</definedName>
    <definedName name="Obj" localSheetId="1">'02-01-02'!$E$12</definedName>
    <definedName name="Obj" localSheetId="2">'02-01-03'!$E$12</definedName>
    <definedName name="Obj" localSheetId="3">'06-02-04'!$E$12</definedName>
    <definedName name="Obosn" localSheetId="0">'02-01-01'!$D$15</definedName>
    <definedName name="Obosn" localSheetId="1">'02-01-02'!$D$15</definedName>
    <definedName name="Obosn" localSheetId="2">'02-01-03'!$D$15</definedName>
    <definedName name="Obosn" localSheetId="3">'06-02-04'!$D$15</definedName>
    <definedName name="SmPr" localSheetId="0">'02-01-01'!$D$16</definedName>
    <definedName name="SmPr" localSheetId="1">'02-01-02'!$D$16</definedName>
    <definedName name="SmPr" localSheetId="2">'02-01-03'!$D$16</definedName>
    <definedName name="SmPr" localSheetId="3">'06-02-04'!$D$16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'02-01-01'!$27:$27</definedName>
    <definedName name="_xlnm.Print_Titles" localSheetId="1">'02-01-02'!$28:$28</definedName>
    <definedName name="_xlnm.Print_Titles" localSheetId="2">'02-01-03'!$27:$27</definedName>
    <definedName name="_xlnm.Print_Titles" localSheetId="3">'06-02-04'!$28:$28</definedName>
    <definedName name="_xlnm.Print_Titles" localSheetId="5">НМЦ!$13:$13</definedName>
    <definedName name="_xlnm.Print_Titles" localSheetId="4">'сводка затрат'!$6:$8</definedName>
    <definedName name="измен">#REF!</definedName>
    <definedName name="итого">#REF!</definedName>
    <definedName name="итого_сантех" localSheetId="5">#REF!</definedName>
    <definedName name="итого_сантех">#REF!</definedName>
    <definedName name="итого_стр">#REF!</definedName>
    <definedName name="итого_строит" localSheetId="5">НМЦ!#REF!</definedName>
    <definedName name="итого_строит">#REF!</definedName>
    <definedName name="итого_технол" localSheetId="5">#REF!</definedName>
    <definedName name="итого_технол">#REF!</definedName>
    <definedName name="итого_электр" localSheetId="5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6" i="6" l="1"/>
  <c r="E17" i="6"/>
  <c r="E14" i="6"/>
  <c r="D16" i="6"/>
  <c r="D17" i="6"/>
  <c r="D14" i="6"/>
  <c r="F12" i="5" l="1"/>
  <c r="F10" i="5"/>
  <c r="F13" i="5" s="1"/>
  <c r="F15" i="5" s="1"/>
  <c r="F16" i="5" s="1"/>
  <c r="E12" i="5"/>
  <c r="E11" i="5"/>
  <c r="E10" i="5"/>
  <c r="D12" i="5"/>
  <c r="D11" i="5"/>
  <c r="D10" i="5"/>
  <c r="E9" i="5"/>
  <c r="E13" i="5" s="1"/>
  <c r="D9" i="5"/>
  <c r="G13" i="5"/>
  <c r="G15" i="5" s="1"/>
  <c r="G16" i="5" s="1"/>
  <c r="H11" i="5"/>
  <c r="H12" i="5"/>
  <c r="H9" i="5"/>
  <c r="D13" i="5" l="1"/>
  <c r="D14" i="5" s="1"/>
  <c r="H10" i="5"/>
  <c r="D15" i="6" s="1"/>
  <c r="D18" i="6" s="1"/>
  <c r="E15" i="6"/>
  <c r="E18" i="6" s="1"/>
  <c r="H13" i="5"/>
  <c r="F17" i="5"/>
  <c r="F18" i="5" s="1"/>
  <c r="G17" i="5"/>
  <c r="G18" i="5" s="1"/>
  <c r="E14" i="5"/>
  <c r="E15" i="5" s="1"/>
  <c r="E16" i="5" s="1"/>
  <c r="E17" i="5" l="1"/>
  <c r="E18" i="5" s="1"/>
  <c r="H14" i="5"/>
  <c r="D15" i="5"/>
  <c r="D16" i="5" s="1"/>
  <c r="H15" i="5" l="1"/>
  <c r="D19" i="6"/>
  <c r="D17" i="5"/>
  <c r="H16" i="5"/>
  <c r="D18" i="5"/>
  <c r="E19" i="6" l="1"/>
  <c r="E20" i="6" s="1"/>
  <c r="E21" i="6" s="1"/>
  <c r="E22" i="6" s="1"/>
  <c r="D20" i="6"/>
  <c r="H17" i="5"/>
  <c r="H18" i="5" s="1"/>
</calcChain>
</file>

<file path=xl/sharedStrings.xml><?xml version="1.0" encoding="utf-8"?>
<sst xmlns="http://schemas.openxmlformats.org/spreadsheetml/2006/main" count="3922" uniqueCount="1837">
  <si>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</si>
  <si>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</si>
  <si>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</si>
  <si>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</si>
  <si>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</si>
  <si>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</si>
  <si>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</si>
  <si>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</si>
  <si>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</si>
  <si>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</si>
  <si>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</si>
  <si>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</si>
  <si>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</si>
  <si>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</si>
  <si>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</si>
  <si>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</si>
  <si>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</si>
  <si>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</si>
  <si>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</si>
  <si>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</si>
  <si>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</si>
  <si>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</si>
  <si>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" _____ " ________________ 2013 г.</t>
  </si>
  <si>
    <t>"____" ______________2013 г.</t>
  </si>
  <si>
    <t>Кол.
на ед./
всего</t>
  </si>
  <si>
    <t xml:space="preserve">                           Раздел 1. Общестроительные работы</t>
  </si>
  <si>
    <r>
      <t>ТЕРм12-12-003-03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</si>
  <si>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шт.</t>
  </si>
  <si>
    <r>
      <t>Арматура фланцевая с электрическим приводом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НР (101,8 руб.): 80% от ФОТ (127,25 руб.)
СП (76,35 руб.): 60% от ФОТ (127,25 руб.)</t>
    </r>
  </si>
  <si>
    <t>Затраты труда рабочих (ср 4)</t>
  </si>
  <si>
    <t>чел.час</t>
  </si>
  <si>
    <t>4,5
9</t>
  </si>
  <si>
    <t>1. 400001</t>
  </si>
  <si>
    <t>Автомобили бортовые, грузоподъемность до 5 т</t>
  </si>
  <si>
    <t>маш.-ч</t>
  </si>
  <si>
    <t>0,04
0,08</t>
  </si>
  <si>
    <t>2. 101-1703</t>
  </si>
  <si>
    <t>Прокладки резиновые (пластина техническая прессованная)</t>
  </si>
  <si>
    <t>кг</t>
  </si>
  <si>
    <t>0,08
0,16</t>
  </si>
  <si>
    <t>3. 101-1977</t>
  </si>
  <si>
    <t>Болты с гайками и шайбами строительные</t>
  </si>
  <si>
    <t>0,17
0,34</t>
  </si>
  <si>
    <t>4. 999-9950</t>
  </si>
  <si>
    <t>Вспомогательные ненормируемые ресурсы</t>
  </si>
  <si>
    <t>руб.</t>
  </si>
  <si>
    <t>1,22
2,44</t>
  </si>
  <si>
    <r>
      <t>ТСЦ-301-0735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</si>
  <si>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Клапан термозапорный, марка КТЗ 001-50 Р</t>
  </si>
  <si>
    <t>шт.</t>
  </si>
  <si>
    <r>
      <t>ТЕР16-05-001-02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</si>
  <si>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вентилей, задвижек, затворов, клапанов обратных, кранов проходных на трубопроводах из стальных труб диаметром: до 50 мм</t>
    </r>
    <r>
      <rPr>
        <i/>
        <sz val="7"/>
        <rFont val="Arial"/>
        <family val="2"/>
        <charset val="204"/>
      </rPr>
      <t xml:space="preserve">
НР (150,57 руб.): 128% от ФОТ (117,63 руб.)
СП (97,63 руб.): 83% от ФОТ (117,63 руб.)</t>
    </r>
  </si>
  <si>
    <r>
      <t>6</t>
    </r>
    <r>
      <rPr>
        <i/>
        <sz val="6"/>
        <rFont val="Arial"/>
        <family val="2"/>
        <charset val="204"/>
      </rPr>
      <t xml:space="preserve">
2+2+2</t>
    </r>
  </si>
  <si>
    <t>Затраты труда рабочих (ср 3,5)</t>
  </si>
  <si>
    <t>1,47
8,82</t>
  </si>
  <si>
    <t>1. 040502</t>
  </si>
  <si>
    <t>Установки для сварки ручной дуговой (постоянного тока)</t>
  </si>
  <si>
    <t>0,35
2,1</t>
  </si>
  <si>
    <t>2. 400001</t>
  </si>
  <si>
    <t>0,02
0,12</t>
  </si>
  <si>
    <t>3. 101-1522</t>
  </si>
  <si>
    <t>Электроды диаметром 5 мм Э42А</t>
  </si>
  <si>
    <t>т</t>
  </si>
  <si>
    <t>0,00014
0,00084</t>
  </si>
  <si>
    <t>4. 101-2576</t>
  </si>
  <si>
    <t>Болты с гайками и шайбами для санитарно-технических работ диаметром 16 мм</t>
  </si>
  <si>
    <t>0,0011
0,0066</t>
  </si>
  <si>
    <t>5. 507-0983</t>
  </si>
  <si>
    <t>Фланцы стальные плоские приварные из стали ВСт3сп2, ВСт3сп3, давлением 1,0 МПа (10 кгс/см2), диаметром 50 мм</t>
  </si>
  <si>
    <t>2
12</t>
  </si>
  <si>
    <t>6. 509-0966</t>
  </si>
  <si>
    <t>Прокладки из паронита марки ПМБ, толщиной 1 мм, диаметром 50 мм</t>
  </si>
  <si>
    <t>1000 шт.</t>
  </si>
  <si>
    <t>0,002
0,012</t>
  </si>
  <si>
    <r>
      <t>ТСЦ-302-1834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</si>
  <si>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32 мм</t>
  </si>
  <si>
    <t>Заглушки стальные для труб диаметром 50 мм</t>
  </si>
  <si>
    <r>
      <t>ТСЦ-301-3348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</si>
  <si>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r>
      <t>ТСЦ-302-1831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</si>
  <si>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15 мм</t>
  </si>
  <si>
    <r>
      <t>ТСЦ-302-1832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</si>
  <si>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20 мм</t>
  </si>
  <si>
    <r>
      <t>ТСЦ-103-0129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</si>
  <si>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20 мм, толщина стенки 2 мм</t>
  </si>
  <si>
    <t>м</t>
  </si>
  <si>
    <r>
      <t>ТЕР16-02-004-01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</si>
  <si>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трубопровода</t>
  </si>
  <si>
    <r>
      <t>Прокладка трубопроводов отопления и газоснабжения из стальных бесшовных труб диаметром: 50 мм</t>
    </r>
    <r>
      <rPr>
        <i/>
        <sz val="7"/>
        <rFont val="Arial"/>
        <family val="2"/>
        <charset val="204"/>
      </rPr>
      <t xml:space="preserve">
НР (89,8 руб.): 128% от ФОТ (70,16 руб.)
СП (58,23 руб.): 83% от ФОТ (70,16 руб.)</t>
    </r>
  </si>
  <si>
    <r>
      <t>0,08</t>
    </r>
    <r>
      <rPr>
        <i/>
        <sz val="6"/>
        <rFont val="Arial"/>
        <family val="2"/>
        <charset val="204"/>
      </rPr>
      <t xml:space="preserve">
8/100</t>
    </r>
  </si>
  <si>
    <t>Затраты труда рабочих (ср 4,1)</t>
  </si>
  <si>
    <t>60,83
4,87</t>
  </si>
  <si>
    <t>1. 020129</t>
  </si>
  <si>
    <t>Краны башенные при работе на других видах строительства 8 т</t>
  </si>
  <si>
    <t>0,12
0,01</t>
  </si>
  <si>
    <t>2. 021141</t>
  </si>
  <si>
    <t>Краны на автомобильном ходу при работе на других видах строительства 10 т</t>
  </si>
  <si>
    <t>0,07
0,01</t>
  </si>
  <si>
    <t>3. 040504</t>
  </si>
  <si>
    <t>Аппарат для газовой сварки и резки</t>
  </si>
  <si>
    <t>18,44
1,48</t>
  </si>
  <si>
    <t>4. 400001</t>
  </si>
  <si>
    <t>0,87
0,07</t>
  </si>
  <si>
    <t>5. 101-0324</t>
  </si>
  <si>
    <t>Кислород технический газообразный</t>
  </si>
  <si>
    <t>м3</t>
  </si>
  <si>
    <t>0,35
0,028</t>
  </si>
  <si>
    <t>6. 101-0807</t>
  </si>
  <si>
    <t>Проволока сварочная легированная диаметром 4 мм</t>
  </si>
  <si>
    <t>0,0002
1,6E-5</t>
  </si>
  <si>
    <t>7. 101-1602</t>
  </si>
  <si>
    <t>Ацетилен газообразный технический</t>
  </si>
  <si>
    <t>0,32
0,0256</t>
  </si>
  <si>
    <t>8. 302-3288</t>
  </si>
  <si>
    <t>Трубопроводы из стальных бесшовных труб с гильзами для отопления и газоснабжения диаметром 50 мм</t>
  </si>
  <si>
    <t>100
8</t>
  </si>
  <si>
    <t>9. 402-0006</t>
  </si>
  <si>
    <t>Раствор готовый кладочный цементный марки 200</t>
  </si>
  <si>
    <t>0,008
0,00064</t>
  </si>
  <si>
    <t>10. 405-1601</t>
  </si>
  <si>
    <t>Известь строительная негашеная хлорная, марки А</t>
  </si>
  <si>
    <t>0,0099
0,000792</t>
  </si>
  <si>
    <t>11. 411-0001</t>
  </si>
  <si>
    <t>Вода</t>
  </si>
  <si>
    <t>2,75
0,22</t>
  </si>
  <si>
    <r>
      <t>ТЕР16-02-003-01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</si>
  <si>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газоснабжения из стальных водогазопроводных неоцинкованных труб диаметром: 15 мм</t>
    </r>
    <r>
      <rPr>
        <i/>
        <sz val="7"/>
        <rFont val="Arial"/>
        <family val="2"/>
        <charset val="204"/>
      </rPr>
      <t xml:space="preserve">
НР (8,44 руб.): 128% от ФОТ (6,59 руб.)
СП (5,47 руб.): 83% от ФОТ (6,59 руб.)</t>
    </r>
  </si>
  <si>
    <r>
      <t>0,015</t>
    </r>
    <r>
      <rPr>
        <i/>
        <sz val="6"/>
        <rFont val="Arial"/>
        <family val="2"/>
        <charset val="204"/>
      </rPr>
      <t xml:space="preserve">
1,5/100</t>
    </r>
  </si>
  <si>
    <t>30,91
0,46</t>
  </si>
  <si>
    <t xml:space="preserve">0,08
</t>
  </si>
  <si>
    <t xml:space="preserve">0,07
</t>
  </si>
  <si>
    <t>4,18
0,06</t>
  </si>
  <si>
    <t>0,44
0,01</t>
  </si>
  <si>
    <t>5. 101-0063</t>
  </si>
  <si>
    <t>Ацетилен растворенный технический марки А</t>
  </si>
  <si>
    <t>0,00019
2,85E-6</t>
  </si>
  <si>
    <t>6. 101-0324</t>
  </si>
  <si>
    <t>0,18
0,0027</t>
  </si>
  <si>
    <t>7. 101-0388</t>
  </si>
  <si>
    <t>Краски масляные земляные марки МА-0115 мумия, сурик железный</t>
  </si>
  <si>
    <t>0,00044
6,6E-6</t>
  </si>
  <si>
    <t>8. 101-0628</t>
  </si>
  <si>
    <t>Олифа комбинированная, марки К-3</t>
  </si>
  <si>
    <t>0,00053
7,95E-6</t>
  </si>
  <si>
    <t>9. 101-0807</t>
  </si>
  <si>
    <t>0,001
1,5E-5</t>
  </si>
  <si>
    <t>10. 101-1669</t>
  </si>
  <si>
    <t>Очес льняной</t>
  </si>
  <si>
    <t>0,03
0,00045</t>
  </si>
  <si>
    <t>11. 302-1311</t>
  </si>
  <si>
    <t>Трубопроводы из стальных водогазопроводных неоцинкованных труб с гильзами и креплениями для газоснабжения диаметром 15 мм</t>
  </si>
  <si>
    <t>100
1,5</t>
  </si>
  <si>
    <t>12. 405-1601</t>
  </si>
  <si>
    <t>0,0009
1,35E-5</t>
  </si>
  <si>
    <t>13. 411-0001</t>
  </si>
  <si>
    <t>0,25
0,00375</t>
  </si>
  <si>
    <r>
      <t>ТЕР16-02-003-02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</si>
  <si>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газоснабжения из стальных водогазопроводных неоцинкованных труб диаметром: 20 мм</t>
    </r>
    <r>
      <rPr>
        <i/>
        <sz val="7"/>
        <rFont val="Arial"/>
        <family val="2"/>
        <charset val="204"/>
      </rPr>
      <t xml:space="preserve">
НР (135,13 руб.): 128% от ФОТ (105,57 руб.)
СП (87,62 руб.): 83% от ФОТ (105,57 руб.)</t>
    </r>
  </si>
  <si>
    <r>
      <t>0,24</t>
    </r>
    <r>
      <rPr>
        <i/>
        <sz val="6"/>
        <rFont val="Arial"/>
        <family val="2"/>
        <charset val="204"/>
      </rPr>
      <t xml:space="preserve">
24/100</t>
    </r>
  </si>
  <si>
    <t>30,91
7,42</t>
  </si>
  <si>
    <t>0,08
0,02</t>
  </si>
  <si>
    <t>0,07
0,02</t>
  </si>
  <si>
    <t>4,18
1</t>
  </si>
  <si>
    <t>0,44
0,11</t>
  </si>
  <si>
    <t>0,00019
4,56E-5</t>
  </si>
  <si>
    <t>0,18
0,0432</t>
  </si>
  <si>
    <t>0,00044
0,0001056</t>
  </si>
  <si>
    <t>0,00053
0,0001272</t>
  </si>
  <si>
    <t>0,001
0,00024</t>
  </si>
  <si>
    <t>0,03
0,0072</t>
  </si>
  <si>
    <t>11. 302-1312</t>
  </si>
  <si>
    <t>Трубопроводы из стальных водогазопроводных неоцинкованных труб с гильзами и креплениями для газоснабжения диаметром 20 мм</t>
  </si>
  <si>
    <t>100
24</t>
  </si>
  <si>
    <t>0,0016
0,000384</t>
  </si>
  <si>
    <t>0,44
0,1056</t>
  </si>
  <si>
    <r>
      <t>ТЕР16-02-003-04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</si>
  <si>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газоснабжения из стальных водогазопроводных неоцинкованных труб диаметром: 32 мм</t>
    </r>
    <r>
      <rPr>
        <i/>
        <sz val="7"/>
        <rFont val="Arial"/>
        <family val="2"/>
        <charset val="204"/>
      </rPr>
      <t xml:space="preserve">
НР (33,78 руб.): 128% от ФОТ (26,39 руб.)
СП (21,9 руб.): 83% от ФОТ (26,39 руб.)</t>
    </r>
  </si>
  <si>
    <r>
      <t>0,06</t>
    </r>
    <r>
      <rPr>
        <i/>
        <sz val="6"/>
        <rFont val="Arial"/>
        <family val="2"/>
        <charset val="204"/>
      </rPr>
      <t xml:space="preserve">
6/100</t>
    </r>
  </si>
  <si>
    <t>30,91
1,85</t>
  </si>
  <si>
    <t>4,18
0,25</t>
  </si>
  <si>
    <t>0,44
0,03</t>
  </si>
  <si>
    <t>0,00019
1,14E-5</t>
  </si>
  <si>
    <t>0,18
0,0108</t>
  </si>
  <si>
    <t>0,00044
2,64E-5</t>
  </si>
  <si>
    <t>0,00053
3,18E-5</t>
  </si>
  <si>
    <t>0,001
6E-5</t>
  </si>
  <si>
    <t>0,03
0,0018</t>
  </si>
  <si>
    <t>11. 302-1314</t>
  </si>
  <si>
    <t>Трубопроводы из стальных водогазопроводных неоцинкованных труб с гильзами и креплениями для газоснабжения диаметром 32 мм</t>
  </si>
  <si>
    <t>100
6</t>
  </si>
  <si>
    <t>0,004
0,00024</t>
  </si>
  <si>
    <t>1,13
0,0678</t>
  </si>
  <si>
    <r>
      <t>ТЕР22-05-003-01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</si>
  <si>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трубы, уложенной в футляр</t>
  </si>
  <si>
    <r>
      <t>Протаскивание в футляр стальных труб диаметром: до 100 мм</t>
    </r>
    <r>
      <rPr>
        <i/>
        <sz val="7"/>
        <rFont val="Arial"/>
        <family val="2"/>
        <charset val="204"/>
      </rPr>
      <t xml:space="preserve">
НР (23,26 руб.): 130% от ФОТ (17,89 руб.)
СП (15,92 руб.): 89% от ФОТ (17,89 руб.)</t>
    </r>
  </si>
  <si>
    <t>84,4
1,27</t>
  </si>
  <si>
    <t>1. 030303</t>
  </si>
  <si>
    <t>Лебедки ручные и рычажные тяговым усилием 14,72 кН (1,5 т)</t>
  </si>
  <si>
    <t>26,08
0,39</t>
  </si>
  <si>
    <t xml:space="preserve">0,17
</t>
  </si>
  <si>
    <t>3. 101-0782</t>
  </si>
  <si>
    <t>Поковки из квадратных заготовок, масса 1,8 кг</t>
  </si>
  <si>
    <t>0,0538
0,000807</t>
  </si>
  <si>
    <t>4. 101-0850</t>
  </si>
  <si>
    <t>Резина листовая вулканизованная цветная</t>
  </si>
  <si>
    <t>22,6
0,339</t>
  </si>
  <si>
    <t>5. 101-0962</t>
  </si>
  <si>
    <t>Смазка солидол жировой марки «Ж»</t>
  </si>
  <si>
    <t>0,0037
5,55E-5</t>
  </si>
  <si>
    <r>
      <t>Прокладка трубопроводов отопления и газоснабжения из стальных бесшовных труб диаметром: 50 мм</t>
    </r>
    <r>
      <rPr>
        <i/>
        <sz val="7"/>
        <rFont val="Arial"/>
        <family val="2"/>
        <charset val="204"/>
      </rPr>
      <t xml:space="preserve">
1 047,68 = 7 249,68 - 100 x 62,02
НР (11,21 руб.): 128% от ФОТ (8,76 руб.)
СП (7,27 руб.): 83% от ФОТ (8,76 руб.)</t>
    </r>
  </si>
  <si>
    <r>
      <t>0,01</t>
    </r>
    <r>
      <rPr>
        <i/>
        <sz val="6"/>
        <rFont val="Arial"/>
        <family val="2"/>
        <charset val="204"/>
      </rPr>
      <t xml:space="preserve">
1/100</t>
    </r>
  </si>
  <si>
    <t>60,83
0,61</t>
  </si>
  <si>
    <t xml:space="preserve">0,12
</t>
  </si>
  <si>
    <t>18,44
0,18</t>
  </si>
  <si>
    <t>0,87
0,01</t>
  </si>
  <si>
    <t>0,35
0,0035</t>
  </si>
  <si>
    <t>0,0002
2E-6</t>
  </si>
  <si>
    <t>0,32
0,0032</t>
  </si>
  <si>
    <t>8. 402-0006</t>
  </si>
  <si>
    <t>0,008
8E-5</t>
  </si>
  <si>
    <t>9. 405-1601</t>
  </si>
  <si>
    <t>0,0099
9,9E-5</t>
  </si>
  <si>
    <t>10. 411-0001</t>
  </si>
  <si>
    <t>2,75
0,0275</t>
  </si>
  <si>
    <r>
      <t>ТСЦ-103-0138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</si>
  <si>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3 мм</t>
  </si>
  <si>
    <r>
      <t>ТЕР16-02-004-03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</si>
  <si>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газоснабжения из стальных бесшовных труб диаметром: 80 мм</t>
    </r>
    <r>
      <rPr>
        <i/>
        <sz val="7"/>
        <rFont val="Arial"/>
        <family val="2"/>
        <charset val="204"/>
      </rPr>
      <t xml:space="preserve">
1 491,23 = 10 883,23 - 100 x 93,92
НР (7,37 руб.): 128% от ФОТ (5,76 руб.)
СП (4,78 руб.): 83% от ФОТ (5,76 руб.)</t>
    </r>
  </si>
  <si>
    <r>
      <t>0,005</t>
    </r>
    <r>
      <rPr>
        <i/>
        <sz val="6"/>
        <rFont val="Arial"/>
        <family val="2"/>
        <charset val="204"/>
      </rPr>
      <t xml:space="preserve">
0,5/100</t>
    </r>
  </si>
  <si>
    <t>79,75
0,4</t>
  </si>
  <si>
    <t xml:space="preserve">0,27
</t>
  </si>
  <si>
    <t xml:space="preserve">0,1
</t>
  </si>
  <si>
    <t>34,92
0,17</t>
  </si>
  <si>
    <t>1,4
0,01</t>
  </si>
  <si>
    <t>0,67
0,00335</t>
  </si>
  <si>
    <t>0,0005
2,5E-6</t>
  </si>
  <si>
    <t>0,61
0,00305</t>
  </si>
  <si>
    <t>0,021
0,000105</t>
  </si>
  <si>
    <t>0,0251
0,0001255</t>
  </si>
  <si>
    <t>7,03
0,03515</t>
  </si>
  <si>
    <r>
      <t>ТСЦ-103-0154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</si>
  <si>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89 мм, толщина стенки 3,5 мм</t>
  </si>
  <si>
    <r>
      <t>ТЕР16-07-006-01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</si>
  <si>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сальник</t>
  </si>
  <si>
    <r>
      <t>Заделка сальников при проходе труб через фундаменты или стены подвала диаметром до 100 мм</t>
    </r>
    <r>
      <rPr>
        <i/>
        <sz val="7"/>
        <rFont val="Arial"/>
        <family val="2"/>
        <charset val="204"/>
      </rPr>
      <t xml:space="preserve">
НР (92,15 руб.): 128% от ФОТ (71,99 руб.)
СП (59,75 руб.): 83% от ФОТ (71,99 руб.)</t>
    </r>
  </si>
  <si>
    <t>1,8
5,4</t>
  </si>
  <si>
    <t>1. 101-0596</t>
  </si>
  <si>
    <t>Мастика битумно-кукерсольная холодная</t>
  </si>
  <si>
    <t>0,00049
0,00147</t>
  </si>
  <si>
    <t>2. 101-1355</t>
  </si>
  <si>
    <t>Цемент гипсоглиноземистый расширяющийся</t>
  </si>
  <si>
    <t>0,00064
0,00192</t>
  </si>
  <si>
    <t>3. 101-1705</t>
  </si>
  <si>
    <t>Пакля пропитанная</t>
  </si>
  <si>
    <t>0,0018
0,0054</t>
  </si>
  <si>
    <r>
      <t>ТЕР09-03-039-04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</si>
  <si>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т конструкций</t>
  </si>
  <si>
    <r>
      <t>Монтаж опорных конструкций: подвесок и хомутов для крепления трубопроводов внутри зданий и сооружений</t>
    </r>
    <r>
      <rPr>
        <i/>
        <sz val="7"/>
        <rFont val="Arial"/>
        <family val="2"/>
        <charset val="204"/>
      </rPr>
      <t xml:space="preserve">
НР (4,92 руб.): 90% от ФОТ (5,47 руб.)
СП (4,65 руб.): 85% от ФОТ (5,47 руб.)</t>
    </r>
  </si>
  <si>
    <r>
      <t>0,0038</t>
    </r>
    <r>
      <rPr>
        <i/>
        <sz val="6"/>
        <rFont val="Arial"/>
        <family val="2"/>
        <charset val="204"/>
      </rPr>
      <t xml:space="preserve">
3,8/1000</t>
    </r>
  </si>
  <si>
    <t>Затраты труда рабочих (ср 3,4)</t>
  </si>
  <si>
    <t>108,89
0,41</t>
  </si>
  <si>
    <t>1. 021141</t>
  </si>
  <si>
    <t>2. 030404</t>
  </si>
  <si>
    <t>Лебедки электрические тяговым усилием до 31,39 кН (3,2 т)</t>
  </si>
  <si>
    <t>8,6
0,03</t>
  </si>
  <si>
    <t>3. 400001</t>
  </si>
  <si>
    <t xml:space="preserve">0,19
</t>
  </si>
  <si>
    <t>4. 101-0309</t>
  </si>
  <si>
    <t>Канаты пеньковые пропитанные</t>
  </si>
  <si>
    <t>0,0001
3,8E-7</t>
  </si>
  <si>
    <t>5. 101-0797</t>
  </si>
  <si>
    <t>Проволока горячекатаная в мотках, диаметром 6,3-6,5 мм</t>
  </si>
  <si>
    <t>3E-5
1,14E-7</t>
  </si>
  <si>
    <t>6. 101-1019</t>
  </si>
  <si>
    <t>Швеллеры № 40 из стали марки Ст0</t>
  </si>
  <si>
    <t>0,00194
7,372E-6</t>
  </si>
  <si>
    <t>7. 101-1714</t>
  </si>
  <si>
    <t>0,022
8,36E-5</t>
  </si>
  <si>
    <t>8. 101-1805</t>
  </si>
  <si>
    <t>Гвозди строительные</t>
  </si>
  <si>
    <t>1E-5
3,8E-8</t>
  </si>
  <si>
    <t>9. 101-2467</t>
  </si>
  <si>
    <t>Растворитель марки Р-4</t>
  </si>
  <si>
    <t>0,0006
2,28E-6</t>
  </si>
  <si>
    <t>10. 102-0023</t>
  </si>
  <si>
    <t>Бруски обрезные хвойных пород длиной 4-6,5 м, шириной 75-150 мм, толщиной 40-75 мм, I сорта</t>
  </si>
  <si>
    <t>0,00103
3,914E-6</t>
  </si>
  <si>
    <t>11. 113-0021</t>
  </si>
  <si>
    <t>Грунтовка ГФ-021 красно-коричневая</t>
  </si>
  <si>
    <t>0,00031
1,178E-6</t>
  </si>
  <si>
    <t>12. 508-0097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</si>
  <si>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</si>
  <si>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10 м</t>
  </si>
  <si>
    <t>0,0187
7,106E-5</t>
  </si>
  <si>
    <r>
      <t>ТСЦ-301-0040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</si>
  <si>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Хомуты для крепления труб</t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</si>
  <si>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</si>
  <si>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окрашиваемой поверхности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</si>
  <si>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(3,29 руб.): 90% от ФОТ (3,66 руб.)
СП (2,56 руб.): 70% от ФОТ (3,66 руб.)</t>
    </r>
  </si>
  <si>
    <r>
      <t>0,044</t>
    </r>
    <r>
      <rPr>
        <i/>
        <sz val="6"/>
        <rFont val="Arial"/>
        <family val="2"/>
        <charset val="204"/>
      </rPr>
      <t xml:space="preserve">
4,4/100</t>
    </r>
  </si>
  <si>
    <t>Затраты труда рабочих (ср 4,7)</t>
  </si>
  <si>
    <t>5,31
0,23</t>
  </si>
  <si>
    <t>1. 030101</t>
  </si>
  <si>
    <t>Автопогрузчики 5 т</t>
  </si>
  <si>
    <t xml:space="preserve">0,01
</t>
  </si>
  <si>
    <t>2. 030401</t>
  </si>
  <si>
    <t>Лебедки электрические тяговым усилием до 5,79 кН (0,59 т)</t>
  </si>
  <si>
    <t>3. 340101</t>
  </si>
  <si>
    <t>Агрегаты окрасочные высокого давления для окраски поверхностей конструкций мощностью 1 кВт</t>
  </si>
  <si>
    <t>1,12
0,05</t>
  </si>
  <si>
    <t>5. 113-0021</t>
  </si>
  <si>
    <t>0,012
0,000528</t>
  </si>
  <si>
    <t>6. 113-0077</t>
  </si>
  <si>
    <t>Ксилол нефтяной марки А</t>
  </si>
  <si>
    <t>0,002
8,8E-5</t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</si>
  <si>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</si>
  <si>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НР (4,06 руб.): 90% от ФОТ (4,51 руб.)
СП (3,16 руб.): 70% от ФОТ (4,51 руб.)</t>
    </r>
  </si>
  <si>
    <r>
      <t>0,088</t>
    </r>
    <r>
      <rPr>
        <i/>
        <sz val="6"/>
        <rFont val="Arial"/>
        <family val="2"/>
        <charset val="204"/>
      </rPr>
      <t xml:space="preserve">
8,8/100</t>
    </r>
  </si>
  <si>
    <t>3,83
0,34</t>
  </si>
  <si>
    <t>0,65
0,06</t>
  </si>
  <si>
    <t>5. 101-1292</t>
  </si>
  <si>
    <t>Уайт-спирит</t>
  </si>
  <si>
    <t>0,0014
0,0001232</t>
  </si>
  <si>
    <t>6. 113-0246</t>
  </si>
  <si>
    <t>Эмаль ПФ-115 серая</t>
  </si>
  <si>
    <t>0,019
0,001672</t>
  </si>
  <si>
    <r>
      <t>ТЕР09-03-039-01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</si>
  <si>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опорных конструкций: для крепления трубопроводов внутри зданий и сооружений массой до 0,1 т</t>
    </r>
    <r>
      <rPr>
        <i/>
        <sz val="7"/>
        <rFont val="Arial"/>
        <family val="2"/>
        <charset val="204"/>
      </rPr>
      <t xml:space="preserve">
НР (28,94 руб.): 90% от ФОТ (32,16 руб.)
СП (27,34 руб.): 85% от ФОТ (32,16 руб.)</t>
    </r>
  </si>
  <si>
    <t>80,22
2,41</t>
  </si>
  <si>
    <t xml:space="preserve">0,11
</t>
  </si>
  <si>
    <t>4,29
0,13</t>
  </si>
  <si>
    <t>2,32
0,07</t>
  </si>
  <si>
    <t>4. 041000</t>
  </si>
  <si>
    <t>Преобразователи сварочные с номинальным сварочным током 315-500 А</t>
  </si>
  <si>
    <t>18,91
0,57</t>
  </si>
  <si>
    <t>5. 041400</t>
  </si>
  <si>
    <t>Электрические печи для сушки сварочных материалов с регулированием температуры в пределах от 80 °С до 500 °С</t>
  </si>
  <si>
    <t>1,19
0,04</t>
  </si>
  <si>
    <t>6. 400001</t>
  </si>
  <si>
    <t xml:space="preserve">0,16
</t>
  </si>
  <si>
    <t>7. 101-0309</t>
  </si>
  <si>
    <t>0,0001
3E-6</t>
  </si>
  <si>
    <t>8. 101-0324</t>
  </si>
  <si>
    <t>1,95
0,0585</t>
  </si>
  <si>
    <t>9. 101-0797</t>
  </si>
  <si>
    <t>3E-5
9E-7</t>
  </si>
  <si>
    <t>10. 101-1019</t>
  </si>
  <si>
    <t>0,00194
5,82E-5</t>
  </si>
  <si>
    <t>11. 101-1515</t>
  </si>
  <si>
    <t>Электроды диаметром 4 мм Э46</t>
  </si>
  <si>
    <t>0,014
0,00042</t>
  </si>
  <si>
    <t>12. 101-1714</t>
  </si>
  <si>
    <t>0,005
0,00015</t>
  </si>
  <si>
    <t>13. 101-1805</t>
  </si>
  <si>
    <t>1E-5
3E-7</t>
  </si>
  <si>
    <t>14. 101-2278</t>
  </si>
  <si>
    <t>Пропан-бутан, смесь техническая</t>
  </si>
  <si>
    <t>0,59
0,0177</t>
  </si>
  <si>
    <t>15. 101-2467</t>
  </si>
  <si>
    <t>0,0006
1,8E-5</t>
  </si>
  <si>
    <t>16. 102-0023</t>
  </si>
  <si>
    <t>0,00103
3,09E-5</t>
  </si>
  <si>
    <t>17. 113-0021</t>
  </si>
  <si>
    <t>0,00031
9,3E-6</t>
  </si>
  <si>
    <t>18. 508-0097</t>
  </si>
  <si>
    <t>0,0187
0,000561</t>
  </si>
  <si>
    <r>
      <t>ТСЦ-507-2798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</si>
  <si>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Опоры подвижные бескорпусные для стальных трубопроводов Ду от 15 до 400 мм без изоляции типа ОПБ-1, диаметром условного прохода 32 мм</t>
  </si>
  <si>
    <r>
      <t>ТСЦ-507-2800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</si>
  <si>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Опоры подвижные бескорпусные для стальных трубопроводов Ду от 15 до 400 мм без изоляции типа ОПБ-1, диаметром условного прохода 50 мм</t>
  </si>
  <si>
    <r>
      <t>ТЕР19-01-015-01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</si>
  <si>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газопровода</t>
  </si>
  <si>
    <r>
      <t>Пневматическое испытание газопроводов</t>
    </r>
    <r>
      <rPr>
        <i/>
        <sz val="7"/>
        <rFont val="Arial"/>
        <family val="2"/>
        <charset val="204"/>
      </rPr>
      <t xml:space="preserve">
НР (296,06 руб.): 128% от ФОТ (231,3 руб.)
СП (191,98 руб.): 83% от ФОТ (231,3 руб.)</t>
    </r>
  </si>
  <si>
    <r>
      <t>0,4</t>
    </r>
    <r>
      <rPr>
        <i/>
        <sz val="6"/>
        <rFont val="Arial"/>
        <family val="2"/>
        <charset val="204"/>
      </rPr>
      <t xml:space="preserve">
40/100</t>
    </r>
  </si>
  <si>
    <t>Затраты труда рабочих (ср 5,1)</t>
  </si>
  <si>
    <t>34,9
13,96</t>
  </si>
  <si>
    <t>1. 101-0388</t>
  </si>
  <si>
    <t>0,0009
0,00036</t>
  </si>
  <si>
    <t>2. 101-0623</t>
  </si>
  <si>
    <t>Мыло твердое хозяйственное 72%</t>
  </si>
  <si>
    <t>0,25
0,1</t>
  </si>
  <si>
    <t>3. 101-1669</t>
  </si>
  <si>
    <t>0,45
0,18</t>
  </si>
  <si>
    <t>4. 101-1825</t>
  </si>
  <si>
    <t>Олифа натуральная</t>
  </si>
  <si>
    <t>1
0,4</t>
  </si>
  <si>
    <t>Итого прямые затраты по разделу в ценах 2001г.</t>
  </si>
  <si>
    <t>Итого прямые затраты по разделу с учетом коэффициентов к итогам (Районный к-т 1,0434  (Поз. 2-7, 9-12, 14-18, 26, 8, 13, 19-20, 23-25, 21-22, 1))</t>
  </si>
  <si>
    <t>Накладные расходы</t>
  </si>
  <si>
    <t>Сметная прибыль</t>
  </si>
  <si>
    <t>Итоги по разделу 1 Общестроительные работы 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</si>
  <si>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</si>
  <si>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</si>
  <si>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</si>
  <si>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</si>
  <si>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</si>
  <si>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</si>
  <si>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</si>
  <si>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</si>
  <si>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</si>
  <si>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Общестроительные работы</t>
  </si>
  <si>
    <t xml:space="preserve">                           Раздел 2. Оборудование</t>
  </si>
  <si>
    <t>Прайс-лист Компания КИПА</t>
  </si>
  <si>
    <t>Электромагнитный клапан Ду 50 EVR 50 008/NC Цена: 331*42/1,18/4,19</t>
  </si>
  <si>
    <t>шт</t>
  </si>
  <si>
    <t>Итоги по разделу 2 Оборудование 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</si>
  <si>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</si>
  <si>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Итого по разделу 2 Оборудование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</si>
  <si>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</si>
  <si>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</si>
  <si>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 (Районный к-т 1,0434  (Поз. 2-7, 9-12, 14-18, 26-27, 8, 13, 19-20, 23-25, 21-22, 1))</t>
  </si>
  <si>
    <t>Итоги по смете:</t>
  </si>
  <si>
    <t xml:space="preserve">  ВСЕГО по смете</t>
  </si>
  <si>
    <t>049-12-00 Газоснабжение водогрейных  котлов лесосушильных комплексов СМ-15, г.Лесной</t>
  </si>
  <si>
    <r>
      <t xml:space="preserve">ЛОКАЛЬНЫЙ СМЕТНЫЙ РАСЧЕТ № </t>
    </r>
    <r>
      <rPr>
        <sz val="10"/>
        <rFont val="Arial"/>
        <family val="2"/>
        <charset val="204"/>
      </rPr>
      <t>ЛСР 02-01-01</t>
    </r>
  </si>
  <si>
    <t>___________________________9,795</t>
  </si>
  <si>
    <t>тыс. руб.</t>
  </si>
  <si>
    <t>___________________________0,835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</si>
  <si>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</si>
  <si>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</si>
  <si>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</si>
  <si>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</si>
  <si>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</si>
  <si>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_______________________________________________________________________________________________57,45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</si>
  <si>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</si>
  <si>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</si>
  <si>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_______________________________________________________________________________________________0,326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</si>
  <si>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</si>
  <si>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_______________________________________________________________________________________________9,469</t>
  </si>
  <si>
    <t>Газоснабжение (внутренние устройства)</t>
  </si>
  <si>
    <t>Основание: 049-12-00-ГСВ</t>
  </si>
  <si>
    <t>Составлен(а) в ценах по состоянию на 01.01.2001г.</t>
  </si>
  <si>
    <t xml:space="preserve">      Оборудование</t>
  </si>
  <si>
    <t xml:space="preserve">  Итого Оборудование</t>
  </si>
  <si>
    <t>Итого прямые затраты по смете с учетом коэффициентов к итогам (Районный к-т 1,0434  (Поз. 18, 1-2, 8, 12, 19, 3-5, 9, 13-17, 20-41, 6-7, 10-11))</t>
  </si>
  <si>
    <t xml:space="preserve">  Оборудование</t>
  </si>
  <si>
    <t>SR Корпус шкафа с монт.платой 500х400х200мм SR5420K Цена: 112,74*42/1,18/4,19</t>
  </si>
  <si>
    <t>Прайс АВВ</t>
  </si>
  <si>
    <t>Источник бесперебойного питания ups-ml-1000va Цена: 6000/1,18/4,19</t>
  </si>
  <si>
    <t>Прайс</t>
  </si>
  <si>
    <t>Автоматический выключатель S201-C 2 Цена: 10,48*42/1,18/4,19</t>
  </si>
  <si>
    <t>Пульт дежурного ВЭРС-ПК-8М Цена: 2645/1,18/4,19</t>
  </si>
  <si>
    <t>Прайс  ВЭРС</t>
  </si>
  <si>
    <t>Реле давления газа GW-50 А6 Цена: 2000/4,19</t>
  </si>
  <si>
    <t>Прайс Dungs</t>
  </si>
  <si>
    <t>Напоромер КМ-2-2-Р-(0-4кПа) Цена: 1600/1,18/4,19</t>
  </si>
  <si>
    <t>Прайс ЗАО "РОСМА"</t>
  </si>
  <si>
    <t>Сигнализатор оксида углерода RGD СОО МР1 Цена: 233*42/1,18/4,19</t>
  </si>
  <si>
    <t>Прайс-лист Seitron</t>
  </si>
  <si>
    <t>Сигнализатор горючих газов RGDME5MP1 Цена: 74*42/1,18/4,19</t>
  </si>
  <si>
    <t xml:space="preserve">  Итого по разделу 1 Монтажные работы</t>
  </si>
  <si>
    <t>Итоги по разделу 1 Монтажные работы :</t>
  </si>
  <si>
    <t>Итого прямые затраты по разделу с учетом коэффициентов к итогам (Районный к-т 1,0434  (Поз. 18, 1-2, 8, 12, 19, 3-5, 9, 13-17, 20-41, 6-7, 10-11))</t>
  </si>
  <si>
    <t>DIN-рейка длиной 2000мм Цена: 144,91/1,18/5,56</t>
  </si>
  <si>
    <t>Прайс ДКС</t>
  </si>
  <si>
    <t>Короб защитный перфорированный  l=2000мм Цена: 122,88/1,18/5,56</t>
  </si>
  <si>
    <t>9,96
0,1992</t>
  </si>
  <si>
    <t>12. 999-9950</t>
  </si>
  <si>
    <t>1,1
0,022</t>
  </si>
  <si>
    <t>10 шт.</t>
  </si>
  <si>
    <t>Скобы</t>
  </si>
  <si>
    <t>11. 509-0102</t>
  </si>
  <si>
    <t>0,4
0,008</t>
  </si>
  <si>
    <t>100 шт.</t>
  </si>
  <si>
    <t>Дюбели распорные полипропиленовые</t>
  </si>
  <si>
    <t>10. 101-3914</t>
  </si>
  <si>
    <t>12,5
0,25</t>
  </si>
  <si>
    <t>Дюбели для пристрелки стальные</t>
  </si>
  <si>
    <t>9. 101-3911</t>
  </si>
  <si>
    <t>0,8
0,016</t>
  </si>
  <si>
    <t>8. 101-1977</t>
  </si>
  <si>
    <t>6,84
0,1368</t>
  </si>
  <si>
    <t>Электроды диаметром 4 мм Э42А</t>
  </si>
  <si>
    <t>7. 101-1924</t>
  </si>
  <si>
    <t>Патроны для пристрелки</t>
  </si>
  <si>
    <t>6. 101-1699</t>
  </si>
  <si>
    <t>1,75
0,04</t>
  </si>
  <si>
    <t>Автомобили бортовые, грузоподъемность до 8 т</t>
  </si>
  <si>
    <t>5. 400002</t>
  </si>
  <si>
    <t>2,47
0,05</t>
  </si>
  <si>
    <t>Перфораторы электрические</t>
  </si>
  <si>
    <t>4. 331451</t>
  </si>
  <si>
    <t>3,17
0,06</t>
  </si>
  <si>
    <t>3. 040502</t>
  </si>
  <si>
    <t>11,8
0,24</t>
  </si>
  <si>
    <t>Подъемники гидравлические высотой подъема 10 м</t>
  </si>
  <si>
    <t>2. 030902</t>
  </si>
  <si>
    <t>Краны на автомобильном ходу при работе на монтаже технологического оборудования 10 т</t>
  </si>
  <si>
    <t>1. 021102</t>
  </si>
  <si>
    <t>37,6
0,75</t>
  </si>
  <si>
    <t>Затраты труда рабочих (ср 3,8)</t>
  </si>
  <si>
    <r>
      <t>0,02</t>
    </r>
    <r>
      <rPr>
        <i/>
        <sz val="6"/>
        <rFont val="Arial"/>
        <family val="2"/>
        <charset val="204"/>
      </rPr>
      <t xml:space="preserve">
2/100</t>
    </r>
  </si>
  <si>
    <t>100 м</t>
  </si>
  <si>
    <r>
      <t>Короб металлический на конструкциях, кронштейнах, по фермам и колоннам, длина 2 м</t>
    </r>
    <r>
      <rPr>
        <i/>
        <sz val="7"/>
        <rFont val="Arial"/>
        <family val="2"/>
        <charset val="204"/>
      </rPr>
      <t xml:space="preserve">
НР (14,16 руб.): 95% от ФОТ (14,9 руб.)
СП (9,69 руб.): 65% от ФОТ (14,9 руб.)</t>
    </r>
  </si>
  <si>
    <r>
      <t>ТЕРм08-02-396-01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</si>
  <si>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Труба легкая гибкая Ду 16  Цена: 15,39/1,18/5,56</t>
  </si>
  <si>
    <t>Держатель для кабеля TRC  Цена: 19,64/1,18/5,56</t>
  </si>
  <si>
    <t>Заглушка ТС 50х50  Цена: 77,83/1,18/5,56</t>
  </si>
  <si>
    <t>Соединитель лотков GSV Цена: 133,03/1,18/5,56</t>
  </si>
  <si>
    <t>Крышка для ответвителя 15х50  Цена: 269,20/1,18/5,56</t>
  </si>
  <si>
    <t>Ответвитель Т-образный 50х50 Цена: 446,01/1,18/5,56</t>
  </si>
  <si>
    <t>Угол вертикальный внутренний 50х50 Цена: 47,48/1,18/5,56</t>
  </si>
  <si>
    <t>Перегородка l=3000мм Цена: 133,03/1,18/5,56</t>
  </si>
  <si>
    <t>Крышка для лотка l=3000мм Цена: 53,21/1,18/5,56</t>
  </si>
  <si>
    <t>Металлический лоток штамповый l=3000мм Цена: 122,88/1,18/5,56</t>
  </si>
  <si>
    <t>17,89
0,4465</t>
  </si>
  <si>
    <t>7. 999-9950</t>
  </si>
  <si>
    <t>2,54
0,0634</t>
  </si>
  <si>
    <t>6. 101-1977</t>
  </si>
  <si>
    <t>3,36
0,08387</t>
  </si>
  <si>
    <t>5. 101-1924</t>
  </si>
  <si>
    <t>1,56
0,04</t>
  </si>
  <si>
    <t>4. 400002</t>
  </si>
  <si>
    <t>13,1
0,33</t>
  </si>
  <si>
    <t>19,8
0,49</t>
  </si>
  <si>
    <t>67,5
1,68</t>
  </si>
  <si>
    <r>
      <t>0,02496</t>
    </r>
    <r>
      <rPr>
        <i/>
        <sz val="6"/>
        <rFont val="Arial"/>
        <family val="2"/>
        <charset val="204"/>
      </rPr>
      <t xml:space="preserve">
6,24*4/1000</t>
    </r>
  </si>
  <si>
    <t>1 т</t>
  </si>
  <si>
    <r>
      <t>Лоток металлический штампованный по установленным конструкциям, ширина лотка до 200 мм</t>
    </r>
    <r>
      <rPr>
        <i/>
        <sz val="7"/>
        <rFont val="Arial"/>
        <family val="2"/>
        <charset val="204"/>
      </rPr>
      <t xml:space="preserve">
НР (30,49 руб.): 95% от ФОТ (32,09 руб.)
СП (20,86 руб.): 65% от ФОТ (32,09 руб.)</t>
    </r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</si>
  <si>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</si>
  <si>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</t>
    </r>
    <r>
      <rPr>
        <i/>
        <sz val="6"/>
        <rFont val="Arial"/>
        <family val="2"/>
        <charset val="204"/>
      </rPr>
      <t xml:space="preserve">
10/1000</t>
    </r>
  </si>
  <si>
    <t>1000 м</t>
  </si>
  <si>
    <t>Провода силовые для электрических установок на напряжение до 450 В с медной жилой марки ПВ1, сечением 2,5 мм2</t>
  </si>
  <si>
    <r>
      <t>ТСЦ-502-0497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</si>
  <si>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0,03</t>
    </r>
    <r>
      <rPr>
        <i/>
        <sz val="6"/>
        <rFont val="Arial"/>
        <family val="2"/>
        <charset val="204"/>
      </rPr>
      <t xml:space="preserve">
30/1000</t>
    </r>
  </si>
  <si>
    <t>Провода силовые для электрических установок на напряжение до 450 В с медной жилой марки ПВ3, сечением 0,75 мм2</t>
  </si>
  <si>
    <r>
      <t>ТСЦ-502-0511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</si>
  <si>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 ШВВП 2х0,75 Цена: 11,6/1,18/5,56</t>
  </si>
  <si>
    <t>Прайс Спецпровод</t>
  </si>
  <si>
    <t>0,45
0,4275</t>
  </si>
  <si>
    <t>11. 999-9950</t>
  </si>
  <si>
    <t>0,1
0,095</t>
  </si>
  <si>
    <t>Сжимы соединительные</t>
  </si>
  <si>
    <t>10. 509-0167</t>
  </si>
  <si>
    <t>0,26
0,247</t>
  </si>
  <si>
    <t>Полоски и пряжки для крепления проводов</t>
  </si>
  <si>
    <t>9. 509-0143</t>
  </si>
  <si>
    <t>0,02
0,019</t>
  </si>
  <si>
    <t>Кнопки монтажные</t>
  </si>
  <si>
    <t>8. 509-0070</t>
  </si>
  <si>
    <t>0,05
0,0475</t>
  </si>
  <si>
    <t>Бирки маркировочные</t>
  </si>
  <si>
    <t>7. 111-0086</t>
  </si>
  <si>
    <t>0,16
0,152</t>
  </si>
  <si>
    <t>Лента липкая изоляционная на поликасиновом компаунде марки ЛСЭПЛ, шириной 20-30 мм, толщиной от 0,14 до 0,19 мм</t>
  </si>
  <si>
    <t>6. 101-2493</t>
  </si>
  <si>
    <t>Лента К226</t>
  </si>
  <si>
    <t>5. 101-2478</t>
  </si>
  <si>
    <t>Краска</t>
  </si>
  <si>
    <t>4. 101-2143</t>
  </si>
  <si>
    <t>0,01
0,01</t>
  </si>
  <si>
    <t>3. 400002</t>
  </si>
  <si>
    <t>0,8
0,76</t>
  </si>
  <si>
    <t>1,68
1,6</t>
  </si>
  <si>
    <r>
      <t>0,95</t>
    </r>
    <r>
      <rPr>
        <i/>
        <sz val="6"/>
        <rFont val="Arial"/>
        <family val="2"/>
        <charset val="204"/>
      </rPr>
      <t xml:space="preserve">
(55+30+10)/100</t>
    </r>
  </si>
  <si>
    <r>
      <t>Провод в лотках, сечением до 6 мм2</t>
    </r>
    <r>
      <rPr>
        <i/>
        <sz val="7"/>
        <rFont val="Arial"/>
        <family val="2"/>
        <charset val="204"/>
      </rPr>
      <t xml:space="preserve">
НР (32,91 руб.): 95% от ФОТ (34,64 руб.)
СП (22,52 руб.): 65% от ФОТ (34,64 руб.)</t>
    </r>
  </si>
  <si>
    <r>
      <t>ТЕРм08-02-398-01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</si>
  <si>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для систем сигнализации КСПЭВ 6х0,5 Цена: 8,88/1,18/5,56</t>
  </si>
  <si>
    <t>Прайс Спецкабель</t>
  </si>
  <si>
    <r>
      <t>0,025</t>
    </r>
    <r>
      <rPr>
        <i/>
        <sz val="6"/>
        <rFont val="Arial"/>
        <family val="2"/>
        <charset val="204"/>
      </rPr>
      <t xml:space="preserve">
25/1000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</si>
  <si>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</si>
  <si>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r>
      <t>ТСЦ-501-8190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</si>
  <si>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0,005</t>
    </r>
    <r>
      <rPr>
        <i/>
        <sz val="6"/>
        <rFont val="Arial"/>
        <family val="2"/>
        <charset val="204"/>
      </rPr>
      <t xml:space="preserve">
5/1000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</si>
  <si>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4 и сечением 1,5 мм2</t>
  </si>
  <si>
    <r>
      <t>ТСЦ-501-8203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</si>
  <si>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3,36
4,368</t>
  </si>
  <si>
    <t>0,00832
0,01082</t>
  </si>
  <si>
    <t>11. 509-0070</t>
  </si>
  <si>
    <t>0,5
0,65</t>
  </si>
  <si>
    <t>Припои оловянно-свинцовые бессурьмянистые марки ПОС30</t>
  </si>
  <si>
    <t>10. 506-1362</t>
  </si>
  <si>
    <t>6E-5
7,8E-5</t>
  </si>
  <si>
    <t>Лак битумный БТ-123</t>
  </si>
  <si>
    <t>9. 113-1786</t>
  </si>
  <si>
    <t>0,0041
0,00533</t>
  </si>
  <si>
    <t>8. 111-0086</t>
  </si>
  <si>
    <t>0,0096
0,01248</t>
  </si>
  <si>
    <t>7. 101-2478</t>
  </si>
  <si>
    <t>0,0008
0,00104</t>
  </si>
  <si>
    <t>Роли свинцовые марки С1 толщиной 1,0 мм</t>
  </si>
  <si>
    <t>6. 101-0865</t>
  </si>
  <si>
    <t>4E-5
5,2E-5</t>
  </si>
  <si>
    <t>Проволока стальная низкоуглеродистая разного назначения оцинкованная диаметром 3,0 мм</t>
  </si>
  <si>
    <t>5. 101-0813</t>
  </si>
  <si>
    <t>0,39
0,51</t>
  </si>
  <si>
    <t>3
3,9</t>
  </si>
  <si>
    <t>Лебедки электрические тяговым усилием 156,96 кН (16 т)</t>
  </si>
  <si>
    <t>3. 030408</t>
  </si>
  <si>
    <t>Домкраты гидравлические грузоподъемностью 63 т</t>
  </si>
  <si>
    <t>2. 030203</t>
  </si>
  <si>
    <t>12,4
16,12</t>
  </si>
  <si>
    <r>
      <t>1,3</t>
    </r>
    <r>
      <rPr>
        <i/>
        <sz val="6"/>
        <rFont val="Arial"/>
        <family val="2"/>
        <charset val="204"/>
      </rPr>
      <t xml:space="preserve">
(5+25+100)/100</t>
    </r>
  </si>
  <si>
    <t>100 м кабеля</t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</si>
  <si>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(291,09 руб.): 95% от ФОТ (306,41 руб.)
СП (199,17 руб.): 65% от ФОТ (306,41 руб.)</t>
    </r>
  </si>
  <si>
    <r>
      <t>ТЕРм08-02-148-01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</si>
  <si>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17,72
0,886</t>
  </si>
  <si>
    <t>8. 999-9950</t>
  </si>
  <si>
    <t>100
5</t>
  </si>
  <si>
    <t>Пробки П-М27х2</t>
  </si>
  <si>
    <t>7. 507-2630</t>
  </si>
  <si>
    <t>Колпачки-заглушки 1"</t>
  </si>
  <si>
    <t>6. 301-3240</t>
  </si>
  <si>
    <t>Бобышки скошенные</t>
  </si>
  <si>
    <t>5. 108-0081</t>
  </si>
  <si>
    <t>3
0,15</t>
  </si>
  <si>
    <t>4. 101-1703</t>
  </si>
  <si>
    <t>0,01
0,0005</t>
  </si>
  <si>
    <t>Электроды диаметром 8 мм Э42</t>
  </si>
  <si>
    <t>3. 101-1537</t>
  </si>
  <si>
    <t>54,75
2,74</t>
  </si>
  <si>
    <t>65,4
3,27</t>
  </si>
  <si>
    <r>
      <t>0,05</t>
    </r>
    <r>
      <rPr>
        <i/>
        <sz val="6"/>
        <rFont val="Arial"/>
        <family val="2"/>
        <charset val="204"/>
      </rPr>
      <t xml:space="preserve">
5/100</t>
    </r>
  </si>
  <si>
    <r>
      <t>Бобышки, штуцеры на условное давление до 10 МПа</t>
    </r>
    <r>
      <rPr>
        <i/>
        <sz val="7"/>
        <rFont val="Arial"/>
        <family val="2"/>
        <charset val="204"/>
      </rPr>
      <t xml:space="preserve">
НР (36,98 руб.): 80% от ФОТ (46,23 руб.)
СП (27,74 руб.): 60% от ФОТ (46,23 руб.)</t>
    </r>
  </si>
  <si>
    <r>
      <t>ТЕРм12-10-001-01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</si>
  <si>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5</t>
  </si>
  <si>
    <t>компл.</t>
  </si>
  <si>
    <t>Манометр для неагрессивных сред (класс точности 1.5) с резьбовым присоединением марка МП-3У-16 с трехходовым краном 11П18пкРу16</t>
  </si>
  <si>
    <t>4. 301-1465</t>
  </si>
  <si>
    <t>0,01
0,05</t>
  </si>
  <si>
    <t>1E-5
5E-5</t>
  </si>
  <si>
    <t>2. 101-0628</t>
  </si>
  <si>
    <t>2E-5
0,0001</t>
  </si>
  <si>
    <t>0,22
1,1</t>
  </si>
  <si>
    <t>Затраты труда рабочих (ср 4,2)</t>
  </si>
  <si>
    <t>1 компл.</t>
  </si>
  <si>
    <r>
      <t>Установка манометров с трехходовым краном</t>
    </r>
    <r>
      <rPr>
        <i/>
        <sz val="7"/>
        <rFont val="Arial"/>
        <family val="2"/>
        <charset val="204"/>
      </rPr>
      <t xml:space="preserve">
НР (20,51 руб.): 128% от ФОТ (16,02 руб.)
СП (13,3 руб.): 83% от ФОТ (16,02 руб.)</t>
    </r>
  </si>
  <si>
    <r>
      <t>ТЕР18-07-001-02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</si>
  <si>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0,66
0,66</t>
  </si>
  <si>
    <t>9. 999-9950</t>
  </si>
  <si>
    <t>0,02
0,02</t>
  </si>
  <si>
    <t>8. 101-2143</t>
  </si>
  <si>
    <t>0,1
0,1</t>
  </si>
  <si>
    <t>7. 101-1977</t>
  </si>
  <si>
    <t>6. 101-1924</t>
  </si>
  <si>
    <t>0,07
0,07</t>
  </si>
  <si>
    <t>0,22
0,22</t>
  </si>
  <si>
    <t>Молотки бурильные легкие при работе от передвижных компрессорных станций</t>
  </si>
  <si>
    <t>4. 100602</t>
  </si>
  <si>
    <t>Компрессоры передвижные с двигателем внутреннего сгорания давлением до 686 кПа (7 ат), производительность 5 м3/мин</t>
  </si>
  <si>
    <t>3. 050102</t>
  </si>
  <si>
    <t>0,71
0,71</t>
  </si>
  <si>
    <t>2. 040502</t>
  </si>
  <si>
    <t>2,37
2,37</t>
  </si>
  <si>
    <r>
      <t>Шкаф (пульт) управления навесной, высота, ширина и глубина до 600х600х350 мм</t>
    </r>
    <r>
      <rPr>
        <i/>
        <sz val="7"/>
        <rFont val="Arial"/>
        <family val="2"/>
        <charset val="204"/>
      </rPr>
      <t xml:space="preserve">
НР (37,49 руб.): 95% от ФОТ (39,46 руб.)
СП (25,65 руб.): 65% от ФОТ (39,46 руб.)</t>
    </r>
  </si>
  <si>
    <r>
      <t>ТЕРм08-03-573-04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</si>
  <si>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Звонок электрический с кнопкой</t>
  </si>
  <si>
    <r>
      <t>ТСЦ-509-1254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</si>
  <si>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21,37
0,2137</t>
  </si>
  <si>
    <t>10,2
0,102</t>
  </si>
  <si>
    <t>Колпачки изолирующие</t>
  </si>
  <si>
    <t>7. 509-0044</t>
  </si>
  <si>
    <t>2,06
0,0206</t>
  </si>
  <si>
    <t>Розетка деревянная</t>
  </si>
  <si>
    <t>6. 503-0467</t>
  </si>
  <si>
    <t>3,06
0,0306</t>
  </si>
  <si>
    <t>5. 101-3914</t>
  </si>
  <si>
    <t>0,00032
3,2E-6</t>
  </si>
  <si>
    <t>Шурупы с полукруглой головкой 4x40 мм</t>
  </si>
  <si>
    <t>4. 101-1481</t>
  </si>
  <si>
    <t>19,2
0,19</t>
  </si>
  <si>
    <t>Дрели электрические</t>
  </si>
  <si>
    <t>2. 330206</t>
  </si>
  <si>
    <t>76,5
0,77</t>
  </si>
  <si>
    <t>100 компл.</t>
  </si>
  <si>
    <r>
      <t>Звонок электрический с кнопкой</t>
    </r>
    <r>
      <rPr>
        <i/>
        <sz val="7"/>
        <rFont val="Arial"/>
        <family val="2"/>
        <charset val="204"/>
      </rPr>
      <t xml:space="preserve">
НР (10,61 руб.): 95% от ФОТ (11,17 руб.)
СП (7,26 руб.): 65% от ФОТ (11,17 руб.)</t>
    </r>
  </si>
  <si>
    <r>
      <t>ТЕРм08-03-604-01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</si>
  <si>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Светильники настенные с рассеивателем из силикатного стекла, цилиндрической формы и формы усеченного конуса тип НБ006х100/Р2«0-01УХЛ4 и НБ006х100/Р2»0-03УХЛ4</t>
  </si>
  <si>
    <r>
      <t>ТСЦ-509-0764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</si>
  <si>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26,1
0,522</t>
  </si>
  <si>
    <t>10. 999-9950</t>
  </si>
  <si>
    <t>2,04
0,0408</t>
  </si>
  <si>
    <t>Сжимы ответвительные</t>
  </si>
  <si>
    <t>9. 509-0033</t>
  </si>
  <si>
    <t>1,02
0,0204</t>
  </si>
  <si>
    <t>Розетка потолочная</t>
  </si>
  <si>
    <t>8. 503-0472</t>
  </si>
  <si>
    <t>4,08
0,0816</t>
  </si>
  <si>
    <t>7. 101-3914</t>
  </si>
  <si>
    <t>0,31
0,0062</t>
  </si>
  <si>
    <t>0,00306
6,12E-5</t>
  </si>
  <si>
    <t>Винты с полукруглой головкой длиной 50 мм</t>
  </si>
  <si>
    <t>5. 101-0115</t>
  </si>
  <si>
    <t>0,8
0,02</t>
  </si>
  <si>
    <t>25,6
0,51</t>
  </si>
  <si>
    <t>3. 330206</t>
  </si>
  <si>
    <t>40
0,8</t>
  </si>
  <si>
    <t>93,4
1,87</t>
  </si>
  <si>
    <r>
      <t>Светильник потолочный или настенный с креплением винтами или болтами для помещений с тяжелыми условиями среды, уплотненный</t>
    </r>
    <r>
      <rPr>
        <i/>
        <sz val="7"/>
        <rFont val="Arial"/>
        <family val="2"/>
        <charset val="204"/>
      </rPr>
      <t xml:space="preserve">
НР (38,55 руб.): 95% от ФОТ (40,58 руб.)
СП (26,38 руб.): 65% от ФОТ (40,58 руб.)</t>
    </r>
  </si>
  <si>
    <r>
      <t>ТЕРм08-03-593-05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</si>
  <si>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3,16
3,16</t>
  </si>
  <si>
    <t>14. 999-9950</t>
  </si>
  <si>
    <t>10
10</t>
  </si>
  <si>
    <t>Наконечники кабельные П2.5-4Д-МУ3</t>
  </si>
  <si>
    <t>13. 509-0056</t>
  </si>
  <si>
    <t>0,08
0,08</t>
  </si>
  <si>
    <t>Трубка полихлорвиниловая ПХВ-305 диаметром 6-10 мм</t>
  </si>
  <si>
    <t>12. 507-0702</t>
  </si>
  <si>
    <t>0,06
0,06</t>
  </si>
  <si>
    <t>Припои оловянно-свинцовые бессурьмянистые марки ПОС40</t>
  </si>
  <si>
    <t>11. 506-1361</t>
  </si>
  <si>
    <t>0,0001
0,0001</t>
  </si>
  <si>
    <t>Проволока медная круглая электротехническая ММ (мягкая) диаметром 1,0-3,0 мм и выше</t>
  </si>
  <si>
    <t>10. 506-0855</t>
  </si>
  <si>
    <t>0,0003
0,0003</t>
  </si>
  <si>
    <t>Гипсовые вяжущие, марка Г3</t>
  </si>
  <si>
    <t>9. 405-0219</t>
  </si>
  <si>
    <t>Скрепы 10х2</t>
  </si>
  <si>
    <t>8. 110-0113</t>
  </si>
  <si>
    <t>7. 101-2493</t>
  </si>
  <si>
    <t>1
1</t>
  </si>
  <si>
    <t>Дюбели пластмассовые с шурупами 12х70 мм</t>
  </si>
  <si>
    <t>6. 101-2206</t>
  </si>
  <si>
    <t>0,3
0,3</t>
  </si>
  <si>
    <t>5. 101-1977</t>
  </si>
  <si>
    <t>Канифоль сосновая</t>
  </si>
  <si>
    <t>4. 101-1963</t>
  </si>
  <si>
    <t>2E-5
2E-5</t>
  </si>
  <si>
    <t>Краска водоэмульсионная ВЭАК-1180</t>
  </si>
  <si>
    <t>3. 101-1959</t>
  </si>
  <si>
    <t>0,03
0,03</t>
  </si>
  <si>
    <t>Лак электроизоляционный 318</t>
  </si>
  <si>
    <t>2. 101-1665</t>
  </si>
  <si>
    <t>0,44
0,44</t>
  </si>
  <si>
    <t>10,1
10,1</t>
  </si>
  <si>
    <t>Затраты труда рабочих (ср 5)</t>
  </si>
  <si>
    <r>
      <t>Отдельно устанавливаемый преобразователь или блок питания</t>
    </r>
    <r>
      <rPr>
        <i/>
        <sz val="7"/>
        <rFont val="Arial"/>
        <family val="2"/>
        <charset val="204"/>
      </rPr>
      <t xml:space="preserve">
НР (137,42 руб.): 80% от ФОТ (171,78 руб.)
СП (103,07 руб.): 60% от ФОТ (171,78 руб.)</t>
    </r>
  </si>
  <si>
    <r>
      <t>ТЕРм10-02-016-06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</si>
  <si>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Клеммная колодка Цена: 60/1,18/5,56</t>
  </si>
  <si>
    <t>0,23
6,21</t>
  </si>
  <si>
    <t>0,05
1,35</t>
  </si>
  <si>
    <t>3. 506-1361</t>
  </si>
  <si>
    <t>0,02
0,54</t>
  </si>
  <si>
    <t>2. 101-2493</t>
  </si>
  <si>
    <t>0,04
1,08</t>
  </si>
  <si>
    <t>Нитки суровые</t>
  </si>
  <si>
    <t>1. 101-2073</t>
  </si>
  <si>
    <t>1
27</t>
  </si>
  <si>
    <t>Затраты труда рабочих (ср 2,5)</t>
  </si>
  <si>
    <r>
      <t>Дополнительная установка на пультах и панелях колодки клеммной на 20 клемм</t>
    </r>
    <r>
      <rPr>
        <i/>
        <sz val="7"/>
        <rFont val="Arial"/>
        <family val="2"/>
        <charset val="204"/>
      </rPr>
      <t xml:space="preserve">
НР (298,32 руб.): 92% от ФОТ (324,26 руб.)
СП (210,77 руб.): 65% от ФОТ (324,26 руб.)</t>
    </r>
  </si>
  <si>
    <r>
      <t>ТЕРм10-04-030-04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</si>
  <si>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0,42
0,84</t>
  </si>
  <si>
    <t>18. 999-9950</t>
  </si>
  <si>
    <t>0,006
0,012</t>
  </si>
  <si>
    <t>Вазелин технический</t>
  </si>
  <si>
    <t>17. 509-1210</t>
  </si>
  <si>
    <t>1
2</t>
  </si>
  <si>
    <t>Перемычки гибкие, тип ПГС-50</t>
  </si>
  <si>
    <t>16. 509-0090</t>
  </si>
  <si>
    <t>6,1
12,2</t>
  </si>
  <si>
    <t>Наконечники кабельные для электротехнических установок</t>
  </si>
  <si>
    <t>15. 509-0038</t>
  </si>
  <si>
    <t>0,001
0,002</t>
  </si>
  <si>
    <t>Конструкции стальные индивидуальные решетчатые сварные массой до 0,1 т</t>
  </si>
  <si>
    <t>14. 201-0843</t>
  </si>
  <si>
    <t>0,02
0,04</t>
  </si>
  <si>
    <t>13. 111-0086</t>
  </si>
  <si>
    <t>0,014
0,028</t>
  </si>
  <si>
    <t>12. 101-3914</t>
  </si>
  <si>
    <t>11. 101-3911</t>
  </si>
  <si>
    <t>0,012
0,024</t>
  </si>
  <si>
    <t>10. 101-2493</t>
  </si>
  <si>
    <t>Нитки швейные</t>
  </si>
  <si>
    <t>9. 101-2365</t>
  </si>
  <si>
    <t>0,036
0,072</t>
  </si>
  <si>
    <t>0,049
0,098</t>
  </si>
  <si>
    <t>Шпагат бумажный</t>
  </si>
  <si>
    <t>6. 101-1964</t>
  </si>
  <si>
    <t>0,07
0,14</t>
  </si>
  <si>
    <t>4. 101-1699</t>
  </si>
  <si>
    <t>3. 101-1665</t>
  </si>
  <si>
    <t>0,13
0,26</t>
  </si>
  <si>
    <t>1,56
3,12</t>
  </si>
  <si>
    <t>Затраты труда рабочих (ср 3,9)</t>
  </si>
  <si>
    <r>
      <t>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НР (41,43 руб.): 95% от ФОТ (43,61 руб.)
СП (28,35 руб.): 65% от ФОТ (43,61 руб.)</t>
    </r>
  </si>
  <si>
    <r>
      <t>ТЕРм08-03-526-01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</si>
  <si>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1,29
1,29</t>
  </si>
  <si>
    <t>3
3</t>
  </si>
  <si>
    <t>Подкладки металлические</t>
  </si>
  <si>
    <t>13. 201-0835</t>
  </si>
  <si>
    <t>Эмаль ХВ-124 защитная, зеленая</t>
  </si>
  <si>
    <t>12. 113-0227</t>
  </si>
  <si>
    <t>1E-5
1E-5</t>
  </si>
  <si>
    <t>Рамка для надписей 55х15 мм</t>
  </si>
  <si>
    <t>10. 111-0120</t>
  </si>
  <si>
    <t>0,2378
0,2378</t>
  </si>
  <si>
    <t>Болты с гайками и шайбами оцинкованные, диаметр 12 мм</t>
  </si>
  <si>
    <t>8. 101-2039</t>
  </si>
  <si>
    <t>0,00012
0,00012</t>
  </si>
  <si>
    <t>Электроды диаметром 4 мм Э42</t>
  </si>
  <si>
    <t>7. 101-1513</t>
  </si>
  <si>
    <t>6. 101-1292</t>
  </si>
  <si>
    <t>0,007
0,007</t>
  </si>
  <si>
    <t>Прокат рифленый ромбического рифления, шириной от 1 до 1,9 м из горячекатаных листов с обрезными кромками сталь С235, толщиной 4 мм</t>
  </si>
  <si>
    <t>5. 101-1111</t>
  </si>
  <si>
    <t>0,53
0,53</t>
  </si>
  <si>
    <t>Станок сверлильный</t>
  </si>
  <si>
    <t>3. 331002</t>
  </si>
  <si>
    <t>0,23
0,23</t>
  </si>
  <si>
    <t>0,04
0,04</t>
  </si>
  <si>
    <t>5,15
5,15</t>
  </si>
  <si>
    <t>Затраты труда рабочих (ср 3,3)</t>
  </si>
  <si>
    <r>
      <t>Щиты и пульты, масса до 50 кг</t>
    </r>
    <r>
      <rPr>
        <i/>
        <sz val="7"/>
        <rFont val="Arial"/>
        <family val="2"/>
        <charset val="204"/>
      </rPr>
      <t xml:space="preserve">
НР (54,26 руб.): 80% от ФОТ (67,82 руб.)
СП (40,69 руб.): 60% от ФОТ (67,82 руб.)</t>
    </r>
  </si>
  <si>
    <r>
      <t>ТЕРм11-06-001-01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</si>
  <si>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Резьбовая розетка (колодка)  для рейки 10А - 250В Цена:150/1,18/5,56</t>
  </si>
  <si>
    <t>0,23
2,3</t>
  </si>
  <si>
    <t>0,05
0,5</t>
  </si>
  <si>
    <t>0,02
0,2</t>
  </si>
  <si>
    <t>0,04
0,4</t>
  </si>
  <si>
    <t>1
10</t>
  </si>
  <si>
    <r>
      <t>Дополнительная установка на пультах и панелях колодки клеммной на 20 клемм</t>
    </r>
    <r>
      <rPr>
        <i/>
        <sz val="7"/>
        <rFont val="Arial"/>
        <family val="2"/>
        <charset val="204"/>
      </rPr>
      <t xml:space="preserve">
НР (110,49 руб.): 92% от ФОТ (120,1 руб.)
СП (78,07 руб.): 65% от ФОТ (120,1 руб.)</t>
    </r>
  </si>
  <si>
    <r>
      <t>ТЕРм10-04-030-04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</si>
  <si>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Светодиодные матрицы AD22-22DS Цена: 200/1,18/5,56</t>
  </si>
  <si>
    <t>Прайс ИЭК</t>
  </si>
  <si>
    <r>
      <t>4</t>
    </r>
    <r>
      <rPr>
        <i/>
        <sz val="6"/>
        <rFont val="Arial"/>
        <family val="2"/>
        <charset val="204"/>
      </rPr>
      <t xml:space="preserve">
2+2</t>
    </r>
  </si>
  <si>
    <t>Кнопка с 1 перекидным контактом (красный и черный цвет) ABLF-22 Цена: 178,5/1,18/5,56</t>
  </si>
  <si>
    <t>Реле промежуточное 55.34.8.230.0040 Цена: 198,4/1,18/5,56</t>
  </si>
  <si>
    <t>Прайс Finder</t>
  </si>
  <si>
    <t>0,48
16,32</t>
  </si>
  <si>
    <t>1. 999-9950</t>
  </si>
  <si>
    <t>2
68</t>
  </si>
  <si>
    <t>Затраты труда рабочих (ср 3)</t>
  </si>
  <si>
    <r>
      <t>34</t>
    </r>
    <r>
      <rPr>
        <i/>
        <sz val="6"/>
        <rFont val="Arial"/>
        <family val="2"/>
        <charset val="204"/>
      </rPr>
      <t xml:space="preserve">
2+10+2+2+8+10</t>
    </r>
  </si>
  <si>
    <r>
      <t>Реле, ключ, кнопка и др. с подготовкой места установки</t>
    </r>
    <r>
      <rPr>
        <i/>
        <sz val="7"/>
        <rFont val="Arial"/>
        <family val="2"/>
        <charset val="204"/>
      </rPr>
      <t xml:space="preserve">
НР (681,7 руб.): 80% от ФОТ (852,12 руб.)
СП (511,27 руб.): 60% от ФОТ (852,12 руб.)</t>
    </r>
  </si>
  <si>
    <r>
      <t>ТЕРм10-01-039-06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</si>
  <si>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0,29
1,45</t>
  </si>
  <si>
    <t>2. 999-9950</t>
  </si>
  <si>
    <t>0,042
0,21</t>
  </si>
  <si>
    <t>Прокладки паронитовые</t>
  </si>
  <si>
    <t>1. 509-2160</t>
  </si>
  <si>
    <t>1,03
5,15</t>
  </si>
  <si>
    <r>
      <t>5</t>
    </r>
    <r>
      <rPr>
        <i/>
        <sz val="6"/>
        <rFont val="Arial"/>
        <family val="2"/>
        <charset val="204"/>
      </rPr>
      <t xml:space="preserve">
1+1+3</t>
    </r>
  </si>
  <si>
    <r>
      <t>Прибор, устанавливаемый на резьбовых соединениях, масса до 1,5 кг</t>
    </r>
    <r>
      <rPr>
        <i/>
        <sz val="7"/>
        <rFont val="Arial"/>
        <family val="2"/>
        <charset val="204"/>
      </rPr>
      <t xml:space="preserve">
НР (60,06 руб.): 80% от ФОТ (75,07 руб.)
СП (45,04 руб.): 60% от ФОТ (75,07 руб.)</t>
    </r>
  </si>
  <si>
    <r>
      <t>ТЕРм11-02-001-01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</si>
  <si>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Монтажные работы</t>
  </si>
  <si>
    <t>_______________________________________________________________________________________________158,05</t>
  </si>
  <si>
    <t>___________________________2,196</t>
  </si>
  <si>
    <t>_______________________________________________________________________________________________7,418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</si>
  <si>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</si>
  <si>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_______________________________________________________________________________________________10,094</t>
  </si>
  <si>
    <t>_______________________________________________________________________________________________1,256</t>
  </si>
  <si>
    <t>___________________________18,767</t>
  </si>
  <si>
    <t>Основание: чертежи и спецификация 049-12-00 АГСВ</t>
  </si>
  <si>
    <t>Автоматизация ГСВ</t>
  </si>
  <si>
    <r>
      <t xml:space="preserve">ЛОКАЛЬНЫЙ СМЕТНЫЙ РАСЧЕТ № </t>
    </r>
    <r>
      <rPr>
        <sz val="10"/>
        <rFont val="Arial"/>
        <family val="2"/>
        <charset val="204"/>
      </rPr>
      <t>ЛСР 02-01-02</t>
    </r>
  </si>
  <si>
    <t>Итого прямые затраты по смете с учетом коэффициентов к итогам (Районный к-т 1,0434  (Поз. 1-8))</t>
  </si>
  <si>
    <t xml:space="preserve">  Итого по разделу 2 Заземление</t>
  </si>
  <si>
    <t xml:space="preserve">  Электромонтажные работы на других объектах</t>
  </si>
  <si>
    <t>Итоги по разделу 2 Заземление :</t>
  </si>
  <si>
    <t>Итого прямые затраты по разделу с учетом коэффициентов к итогам (Районный к-т 1,0434  (Поз. 4-8))</t>
  </si>
  <si>
    <t>Сталь круглая углеродистая обыкновенного качества марки ВСт3пс5-1 диаметром 8 мм</t>
  </si>
  <si>
    <r>
      <t>ТСЦ-101-1613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</si>
  <si>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5,33
0,2665</t>
  </si>
  <si>
    <t>1,5
0,075</t>
  </si>
  <si>
    <t>10. 509-0102</t>
  </si>
  <si>
    <t>8,2
0,41</t>
  </si>
  <si>
    <t>2
0,1</t>
  </si>
  <si>
    <t>0,9
0,045</t>
  </si>
  <si>
    <t>0,04
0,002</t>
  </si>
  <si>
    <t>Сталь листовая углеродистая обыкновенного качества марки ВСт3пс5 толщиной 4-6 мм</t>
  </si>
  <si>
    <t>5. 101-1627</t>
  </si>
  <si>
    <t>0,004
0,0002</t>
  </si>
  <si>
    <t>4. 101-1613</t>
  </si>
  <si>
    <t>0,11
0,01</t>
  </si>
  <si>
    <t>3,36
0,17</t>
  </si>
  <si>
    <t>20,1
1</t>
  </si>
  <si>
    <r>
      <t>Проводник заземляющий открыто по строительным основаниям из круглой стали диаметром 8 мм</t>
    </r>
    <r>
      <rPr>
        <i/>
        <sz val="7"/>
        <rFont val="Arial"/>
        <family val="2"/>
        <charset val="204"/>
      </rPr>
      <t xml:space="preserve">
НР (13,3 руб.): 95% от ФОТ (14 руб.)
СП (9,1 руб.): 65% от ФОТ (14 руб.)</t>
    </r>
  </si>
  <si>
    <r>
      <t>ТЕРм08-02-472-08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</si>
  <si>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круглая углеродистая обыкновенного качества марки ВСт3пс5-1 диаметром 20 мм</t>
  </si>
  <si>
    <r>
      <t>ТСЦ-101-1620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</si>
  <si>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2,2
0,44</t>
  </si>
  <si>
    <t>0,002
0,0004</t>
  </si>
  <si>
    <t>6. 113-1786</t>
  </si>
  <si>
    <t>0,78
0,156</t>
  </si>
  <si>
    <t>0,081
0,0162</t>
  </si>
  <si>
    <t>Сталь круглая углеродистая обыкновенного качества марки ВСт3пс5-1 диаметром 16 мм</t>
  </si>
  <si>
    <t>4. 101-1614</t>
  </si>
  <si>
    <t>0,14
0,03</t>
  </si>
  <si>
    <t>2,54
0,51</t>
  </si>
  <si>
    <t>8,29
1,66</t>
  </si>
  <si>
    <r>
      <t>0,2</t>
    </r>
    <r>
      <rPr>
        <i/>
        <sz val="6"/>
        <rFont val="Arial"/>
        <family val="2"/>
        <charset val="204"/>
      </rPr>
      <t xml:space="preserve">
2/10</t>
    </r>
  </si>
  <si>
    <r>
      <t>Заземлитель вертикальный из круглой стали диаметром 16 мм</t>
    </r>
    <r>
      <rPr>
        <i/>
        <sz val="7"/>
        <rFont val="Arial"/>
        <family val="2"/>
        <charset val="204"/>
      </rPr>
      <t xml:space="preserve">
НР (22,28 руб.): 95% от ФОТ (23,45 руб.)
СП (15,24 руб.): 65% от ФОТ (23,45 руб.)</t>
    </r>
  </si>
  <si>
    <r>
      <t>ТЕРм08-02-471-04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</si>
  <si>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4,4
0,88</t>
  </si>
  <si>
    <t>0,0037
0,00074</t>
  </si>
  <si>
    <t>0,9
0,18</t>
  </si>
  <si>
    <t>0,13
0,026</t>
  </si>
  <si>
    <t>Сталь полосовая 40х4 мм, кипящая</t>
  </si>
  <si>
    <t>4. 101-1889</t>
  </si>
  <si>
    <t>0,22
0,04</t>
  </si>
  <si>
    <t>3,13
0,63</t>
  </si>
  <si>
    <t>16,6
3,32</t>
  </si>
  <si>
    <r>
      <t>0,2</t>
    </r>
    <r>
      <rPr>
        <i/>
        <sz val="6"/>
        <rFont val="Arial"/>
        <family val="2"/>
        <charset val="204"/>
      </rPr>
      <t xml:space="preserve">
20/100</t>
    </r>
  </si>
  <si>
    <r>
      <t>Заземлитель горизонтальный из стали полосовой сечением до 160 мм2</t>
    </r>
    <r>
      <rPr>
        <i/>
        <sz val="7"/>
        <rFont val="Arial"/>
        <family val="2"/>
        <charset val="204"/>
      </rPr>
      <t xml:space="preserve">
НР (44,39 руб.): 95% от ФОТ (46,73 руб.)
СП (30,37 руб.): 65% от ФОТ (46,73 руб.)</t>
    </r>
  </si>
  <si>
    <r>
      <t>ТЕРм08-02-472-02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</si>
  <si>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Заземление</t>
  </si>
  <si>
    <t xml:space="preserve">  Итого по разделу 1 Земляные работы</t>
  </si>
  <si>
    <t xml:space="preserve">  Земляные работы, выполняемые механизированным способом</t>
  </si>
  <si>
    <t>Итоги по разделу 1 Земляные работы :</t>
  </si>
  <si>
    <t>Итого прямые затраты по разделу с учетом коэффициентов к итогам (Районный к-т 1,0434  (Поз. 1-3))</t>
  </si>
  <si>
    <t>12,18
0,85</t>
  </si>
  <si>
    <t>Трамбовки пневматические при работе от передвижных компрессорных станций</t>
  </si>
  <si>
    <t>2. 331100</t>
  </si>
  <si>
    <t>3,04
0,21</t>
  </si>
  <si>
    <t>1. 050102</t>
  </si>
  <si>
    <t>12,53
0,88</t>
  </si>
  <si>
    <r>
      <t>0,07</t>
    </r>
    <r>
      <rPr>
        <i/>
        <sz val="6"/>
        <rFont val="Arial"/>
        <family val="2"/>
        <charset val="204"/>
      </rPr>
      <t xml:space="preserve">
7/100</t>
    </r>
  </si>
  <si>
    <t>100 м3 уплотненного грунта</t>
  </si>
  <si>
    <r>
      <t>Уплотнение грунта пневматическими трамбовками, группа грунтов 1-2</t>
    </r>
    <r>
      <rPr>
        <i/>
        <sz val="7"/>
        <rFont val="Arial"/>
        <family val="2"/>
        <charset val="204"/>
      </rPr>
      <t xml:space="preserve">
НР (13,73 руб.): 95% от ФОТ (14,45 руб.)
СП (7,23 руб.): 50% от ФОТ (14,45 руб.)</t>
    </r>
  </si>
  <si>
    <r>
      <t>ТЕР01-02-005-01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</si>
  <si>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8,87
0,06</t>
  </si>
  <si>
    <t>Бульдозеры при работе на других видах строительства 59 кВт (80 л.с.)</t>
  </si>
  <si>
    <t>1. 070148</t>
  </si>
  <si>
    <r>
      <t>0,007</t>
    </r>
    <r>
      <rPr>
        <i/>
        <sz val="6"/>
        <rFont val="Arial"/>
        <family val="2"/>
        <charset val="204"/>
      </rPr>
      <t xml:space="preserve">
7/1000</t>
    </r>
  </si>
  <si>
    <t>1000 м3 грунта</t>
  </si>
  <si>
    <r>
      <t>Засыпка траншей и котлованов с перемещением грунта до 5 м бульдозерами мощностью 59 кВт (80 л.с.), группа грунтов 2</t>
    </r>
    <r>
      <rPr>
        <i/>
        <sz val="7"/>
        <rFont val="Arial"/>
        <family val="2"/>
        <charset val="204"/>
      </rPr>
      <t xml:space="preserve">
НР (0,96 руб.): 95% от ФОТ (1,01 руб.)
СП (0,51 руб.): 50% от ФОТ (1,01 руб.)</t>
    </r>
  </si>
  <si>
    <r>
      <t>ТЕР01-01-033-02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</si>
  <si>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74,73
0,52</t>
  </si>
  <si>
    <t>Экскаваторы одноковшовые дизельные на пневмоколесном ходу при работе на других видах строительства 0,25 м3</t>
  </si>
  <si>
    <t>1. 060337</t>
  </si>
  <si>
    <r>
      <t>Разработка траншей экскаватором «обратная лопата» с ковшом вместимостью 0,25 м3, группа грунтов 3</t>
    </r>
    <r>
      <rPr>
        <i/>
        <sz val="7"/>
        <rFont val="Arial"/>
        <family val="2"/>
        <charset val="204"/>
      </rPr>
      <t xml:space="preserve">
НР (8,09 руб.): 95% от ФОТ (8,52 руб.)
СП (4,26 руб.): 50% от ФОТ (8,52 руб.)</t>
    </r>
  </si>
  <si>
    <r>
      <t>ТЕР01-01-009-24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</si>
  <si>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Земляные работы</t>
  </si>
  <si>
    <t>_______________________________________________________________________________________________6,87</t>
  </si>
  <si>
    <t>___________________________0,108</t>
  </si>
  <si>
    <t>_______________________________________________________________________________________________0,725</t>
  </si>
  <si>
    <t>_______________________________________________________________________________________________0,128</t>
  </si>
  <si>
    <t>___________________________0,853</t>
  </si>
  <si>
    <t>Основание: чертежи и спецификация  049-12-00- ЭГ</t>
  </si>
  <si>
    <t>Молниезащита и заземление</t>
  </si>
  <si>
    <r>
      <t xml:space="preserve">ЛОКАЛЬНЫЙ СМЕТНЫЙ РАСЧЕТ № </t>
    </r>
    <r>
      <rPr>
        <sz val="10"/>
        <rFont val="Arial"/>
        <family val="2"/>
        <charset val="204"/>
      </rPr>
      <t>ЛСР 02-01-03</t>
    </r>
  </si>
  <si>
    <t>Итого прямые затраты по смете с учетом коэффициентов к итогам</t>
  </si>
  <si>
    <t xml:space="preserve">  Итого по разделу 3 Земляные работы</t>
  </si>
  <si>
    <t xml:space="preserve">  Перевозка грузов автотранспортом</t>
  </si>
  <si>
    <t xml:space="preserve">  Погрузо-разгрузочные работы</t>
  </si>
  <si>
    <t xml:space="preserve">  Земляные работы, выполняемые ручным способом</t>
  </si>
  <si>
    <t xml:space="preserve">  Наружные сети водопровода, канализации, теплоснабжения, газопровода</t>
  </si>
  <si>
    <t>Итоги по разделу 3 Земляные работы :</t>
  </si>
  <si>
    <t>Итого прямые затраты по разделу с учетом коэффициентов к итогам (Районный к-т 1,0434  (Поз. 71, 73, 78, 72, 74-75))</t>
  </si>
  <si>
    <t>0,04
0,0007916</t>
  </si>
  <si>
    <t>Щебень из природного камня для строительных работ марка 800, фракция 20-40 мм</t>
  </si>
  <si>
    <t>3. 408-0015</t>
  </si>
  <si>
    <t>Автомобиль-самосвал, грузоподъемность до 7 т</t>
  </si>
  <si>
    <t>2. 400051</t>
  </si>
  <si>
    <t>3,97
0,08</t>
  </si>
  <si>
    <t>Бульдозеры при работе на других видах строительства 79 кВт (108 л.с.)</t>
  </si>
  <si>
    <t>1. 070149</t>
  </si>
  <si>
    <t>3,65
0,07</t>
  </si>
  <si>
    <t>Затраты труда рабочих (ср 2)</t>
  </si>
  <si>
    <r>
      <t>0,01979</t>
    </r>
    <r>
      <rPr>
        <i/>
        <sz val="6"/>
        <rFont val="Arial"/>
        <family val="2"/>
        <charset val="204"/>
      </rPr>
      <t xml:space="preserve">
19,79/1000</t>
    </r>
  </si>
  <si>
    <r>
      <t>Работа на отвале, группа грунтов 2-3</t>
    </r>
    <r>
      <rPr>
        <i/>
        <sz val="7"/>
        <rFont val="Arial"/>
        <family val="2"/>
        <charset val="204"/>
      </rPr>
      <t xml:space="preserve">
НР (2,1 руб.): 95% от ФОТ (2,21 руб.)
СП (1,11 руб.): 50% от ФОТ (2,21 руб.)</t>
    </r>
  </si>
  <si>
    <r>
      <t>ТЕР01-01-016-02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</si>
  <si>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т груза</t>
  </si>
  <si>
    <r>
      <t>Перевозка грузов автомобилями-самосвалами грузоподъемностью 10 т, работающих вне карьера, на расстояние: до 5 км I класс груза</t>
    </r>
    <r>
      <rPr>
        <i/>
        <sz val="7"/>
        <rFont val="Arial"/>
        <family val="2"/>
        <charset val="204"/>
      </rPr>
      <t xml:space="preserve">
КОЭФ. К ПОЗИЦИИ:
15 Поясные коэффициенты к сметным ценам на перевозку грузов автомобильным транспортом: Республика Башкортостан, Алтайский край, Вологодская, Кемеровская, Кировская, Курганская, Омская, Оренбургская, Новосибирская, Свердловская, Челябинская и Пермская области (за исключением Коми-Пермяцкого автономного округа). ПЗ=1,1 (ОЗП=1,1; ЭМ=1,1; ЗПМ=1,1; МАТ=1,1)
НР 0% от ФОТ
СП 0% от ФОТ</t>
    </r>
  </si>
  <si>
    <r>
      <t>ФССЦпг03-21-01-005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</si>
  <si>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9,8244</t>
    </r>
    <r>
      <rPr>
        <i/>
        <sz val="6"/>
        <rFont val="Arial"/>
        <family val="2"/>
        <charset val="204"/>
      </rPr>
      <t xml:space="preserve">
5,458*1,8</t>
    </r>
  </si>
  <si>
    <r>
      <t>Погрузочные работы при автомобильных перевозках: грунта растительного слоя (земля, перегной)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</si>
  <si>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ФССЦпг01-01-01-039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</si>
  <si>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97,2
1,42</t>
  </si>
  <si>
    <t>Затраты труда рабочих (ср 1,5)</t>
  </si>
  <si>
    <r>
      <t>0,01462</t>
    </r>
    <r>
      <rPr>
        <i/>
        <sz val="6"/>
        <rFont val="Arial"/>
        <family val="2"/>
        <charset val="204"/>
      </rPr>
      <t xml:space="preserve">
(1,09+0,372)/100</t>
    </r>
  </si>
  <si>
    <t>100 м3 грунта</t>
  </si>
  <si>
    <r>
      <t>Засыпка вручную траншей, пазух котлованов и ям, группа грунтов 2</t>
    </r>
    <r>
      <rPr>
        <i/>
        <sz val="7"/>
        <rFont val="Arial"/>
        <family val="2"/>
        <charset val="204"/>
      </rPr>
      <t xml:space="preserve">
НР (12,54 руб.): 80% от ФОТ (15,67 руб.)
СП (7,05 руб.): 45% от ФОТ (15,67 руб.)</t>
    </r>
  </si>
  <si>
    <r>
      <t>ТЕР01-02-061-02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</si>
  <si>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411
8,22</t>
  </si>
  <si>
    <r>
      <t>Копание ям вручную без креплений  без откосов глубиной до 0,7 м, группа грунтов 3</t>
    </r>
    <r>
      <rPr>
        <i/>
        <sz val="7"/>
        <rFont val="Arial"/>
        <family val="2"/>
        <charset val="204"/>
      </rPr>
      <t xml:space="preserve">
НР (75,41 руб.): 80% от ФОТ (94,26 руб.)
СП (42,42 руб.): 45% от ФОТ (94,26 руб.)</t>
    </r>
  </si>
  <si>
    <r>
      <t>ТЕР01-02-058-03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</si>
  <si>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8,87
0,33</t>
  </si>
  <si>
    <r>
      <t>0,03673</t>
    </r>
    <r>
      <rPr>
        <i/>
        <sz val="6"/>
        <rFont val="Arial"/>
        <family val="2"/>
        <charset val="204"/>
      </rPr>
      <t xml:space="preserve">
36,73/1000</t>
    </r>
  </si>
  <si>
    <r>
      <t>Засыпка траншей и котлованов с перемещением грунта до 5 м бульдозерами мощностью 59 кВт (80 л.с.), группа грунтов 2</t>
    </r>
    <r>
      <rPr>
        <i/>
        <sz val="7"/>
        <rFont val="Arial"/>
        <family val="2"/>
        <charset val="204"/>
      </rPr>
      <t xml:space="preserve">
НР (5,04 руб.): 95% от ФОТ (5,31 руб.)
СП (2,66 руб.): 50% от ФОТ (5,31 руб.)</t>
    </r>
  </si>
  <si>
    <t>11
5,753</t>
  </si>
  <si>
    <t>Песок природный для строительных работ средний</t>
  </si>
  <si>
    <t>2. 408-0122</t>
  </si>
  <si>
    <t>0,35
0,18</t>
  </si>
  <si>
    <t>10,2
5,33</t>
  </si>
  <si>
    <r>
      <t>0,523</t>
    </r>
    <r>
      <rPr>
        <i/>
        <sz val="6"/>
        <rFont val="Arial"/>
        <family val="2"/>
        <charset val="204"/>
      </rPr>
      <t xml:space="preserve">
5,23/10</t>
    </r>
  </si>
  <si>
    <t>10 м3 основания</t>
  </si>
  <si>
    <r>
      <t>Устройство основания под трубопроводы песчаного</t>
    </r>
    <r>
      <rPr>
        <i/>
        <sz val="7"/>
        <rFont val="Arial"/>
        <family val="2"/>
        <charset val="204"/>
      </rPr>
      <t xml:space="preserve">
НР (87,15 руб.): 130% от ФОТ (67,04 руб.)
СП (59,67 руб.): 89% от ФОТ (67,04 руб.)</t>
    </r>
  </si>
  <si>
    <r>
      <t>ТЕР23-01-001-01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</si>
  <si>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74,73
3,16</t>
  </si>
  <si>
    <r>
      <t>0,04227</t>
    </r>
    <r>
      <rPr>
        <i/>
        <sz val="6"/>
        <rFont val="Arial"/>
        <family val="2"/>
        <charset val="204"/>
      </rPr>
      <t xml:space="preserve">
42,27/1000</t>
    </r>
  </si>
  <si>
    <r>
      <t>Разработка траншей экскаватором «обратная лопата» с ковшом вместимостью 0,25 м3, группа грунтов 3</t>
    </r>
    <r>
      <rPr>
        <i/>
        <sz val="7"/>
        <rFont val="Arial"/>
        <family val="2"/>
        <charset val="204"/>
      </rPr>
      <t xml:space="preserve">
НР (48,91 руб.): 95% от ФОТ (51,48 руб.)
СП (25,74 руб.): 50% от ФОТ (51,48 руб.)</t>
    </r>
  </si>
  <si>
    <t xml:space="preserve">                           Раздел 3. Земляные работы</t>
  </si>
  <si>
    <t xml:space="preserve">  Итого по разделу 2 Общестроительные работы</t>
  </si>
  <si>
    <t>Итоги по разделу 2 Общестроительные работы :</t>
  </si>
  <si>
    <t>Итого прямые затраты по разделу с учетом коэффициентов к итогам (Районный к-т 1,0434  (Поз. 2-3, 7, 10-11, 14, 25, 33, 4-6, 8-9, 12-13, 15-24, 26-32, 34-43, 54, 58-61, 44, 46-47, 62-63, 48-51, 55-57, 64-68, 52-53, 69-70))</t>
  </si>
  <si>
    <t>2,2
0,22</t>
  </si>
  <si>
    <t>0,002
0,0002</t>
  </si>
  <si>
    <t>0,78
0,078</t>
  </si>
  <si>
    <t>0,081
0,0081</t>
  </si>
  <si>
    <t>0,14
0,01</t>
  </si>
  <si>
    <t>2,54
0,25</t>
  </si>
  <si>
    <t>8,29
0,83</t>
  </si>
  <si>
    <r>
      <t>0,1</t>
    </r>
    <r>
      <rPr>
        <i/>
        <sz val="6"/>
        <rFont val="Arial"/>
        <family val="2"/>
        <charset val="204"/>
      </rPr>
      <t xml:space="preserve">
1/10</t>
    </r>
  </si>
  <si>
    <r>
      <t>Заземлитель вертикальный из круглой стали диаметром 16 мм</t>
    </r>
    <r>
      <rPr>
        <i/>
        <sz val="7"/>
        <rFont val="Arial"/>
        <family val="2"/>
        <charset val="204"/>
      </rPr>
      <t xml:space="preserve">
НР (11,14 руб.): 95% от ФОТ (11,73 руб.)
СП (7,62 руб.): 65% от ФОТ (11,73 руб.)</t>
    </r>
  </si>
  <si>
    <t>4,4
0,22</t>
  </si>
  <si>
    <t>0,0037
0,000185</t>
  </si>
  <si>
    <t>0,13
0,0065</t>
  </si>
  <si>
    <t>0,22
0,01</t>
  </si>
  <si>
    <t>3,13
0,16</t>
  </si>
  <si>
    <t>16,6
0,83</t>
  </si>
  <si>
    <r>
      <t>Заземлитель горизонтальный из стали полосовой сечением до 160 мм2</t>
    </r>
    <r>
      <rPr>
        <i/>
        <sz val="7"/>
        <rFont val="Arial"/>
        <family val="2"/>
        <charset val="204"/>
      </rPr>
      <t xml:space="preserve">
НР (11,11 руб.): 95% от ФОТ (11,69 руб.)
СП (7,6 руб.): 65% от ФОТ (11,69 руб.)</t>
    </r>
  </si>
  <si>
    <t xml:space="preserve">                           Заземление</t>
  </si>
  <si>
    <t>0,019
4,75E-5</t>
  </si>
  <si>
    <t>0,0014
3,5E-6</t>
  </si>
  <si>
    <t xml:space="preserve">0,65
</t>
  </si>
  <si>
    <t>3,83
0,01</t>
  </si>
  <si>
    <r>
      <t>0,0025</t>
    </r>
    <r>
      <rPr>
        <i/>
        <sz val="6"/>
        <rFont val="Arial"/>
        <family val="2"/>
        <charset val="204"/>
      </rPr>
      <t xml:space="preserve">
0,25/100</t>
    </r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</si>
  <si>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НР (0,12 руб.): 90% от ФОТ (0,13 руб.)
СП (0,09 руб.): 70% от ФОТ (0,13 руб.)</t>
    </r>
  </si>
  <si>
    <t>0,002
5E-6</t>
  </si>
  <si>
    <t>0,012
3E-5</t>
  </si>
  <si>
    <t xml:space="preserve">1,12
</t>
  </si>
  <si>
    <t>5,31
0,01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</si>
  <si>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(0,19 руб.): 90% от ФОТ (0,21 руб.)
СП (0,15 руб.): 70% от ФОТ (0,21 руб.)</t>
    </r>
  </si>
  <si>
    <t>1
0,0196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</si>
  <si>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 поставляемые отдельно</t>
  </si>
  <si>
    <t>3. 204-0064</t>
  </si>
  <si>
    <t xml:space="preserve">0,21
</t>
  </si>
  <si>
    <t xml:space="preserve">0,15
</t>
  </si>
  <si>
    <t>63,22
1,24</t>
  </si>
  <si>
    <r>
      <t>0,0196</t>
    </r>
    <r>
      <rPr>
        <i/>
        <sz val="6"/>
        <rFont val="Arial"/>
        <family val="2"/>
        <charset val="204"/>
      </rPr>
      <t xml:space="preserve">
9,8*2/1000</t>
    </r>
  </si>
  <si>
    <r>
      <t>Установка закладных деталей весом до 20 кг</t>
    </r>
    <r>
      <rPr>
        <i/>
        <sz val="7"/>
        <rFont val="Arial"/>
        <family val="2"/>
        <charset val="204"/>
      </rPr>
      <t xml:space="preserve">
НР (17,41 руб.): 105% от ФОТ (16,58 руб.)
СП (10,78 руб.): 65% от ФОТ (16,58 руб.)</t>
    </r>
  </si>
  <si>
    <r>
      <t>ТЕР06-01-015-08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</si>
  <si>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0,11
0,01518</t>
  </si>
  <si>
    <t>Каменная мелочь марки 300</t>
  </si>
  <si>
    <t>8. 413-0434</t>
  </si>
  <si>
    <t>0,15
0,0207</t>
  </si>
  <si>
    <t>7. 411-0001</t>
  </si>
  <si>
    <t>1
0,138</t>
  </si>
  <si>
    <t>Щебень из природного камня для строительных работ марка 800, фракция 40-70 мм</t>
  </si>
  <si>
    <t>6. 408-0016</t>
  </si>
  <si>
    <t>0,09
0,01242</t>
  </si>
  <si>
    <t>Щебень из природного камня для строительных работ марка 800, фракция 10-20 мм</t>
  </si>
  <si>
    <t>5. 408-0014</t>
  </si>
  <si>
    <t>0,1
0,0138</t>
  </si>
  <si>
    <t>Щебень из природного камня для строительных работ марка 800, фракция 5(3)-10 мм</t>
  </si>
  <si>
    <t>4. 408-0013</t>
  </si>
  <si>
    <t>0,93
0,13</t>
  </si>
  <si>
    <t>3. 331100</t>
  </si>
  <si>
    <t>0,46
0,06</t>
  </si>
  <si>
    <t>2. 050102</t>
  </si>
  <si>
    <t>0,09
0,01</t>
  </si>
  <si>
    <t>3,73
0,51</t>
  </si>
  <si>
    <t>1 м3 подстилающего слоя</t>
  </si>
  <si>
    <r>
      <t>Устройство подстилающих слоев щебеночных</t>
    </r>
    <r>
      <rPr>
        <i/>
        <sz val="7"/>
        <rFont val="Arial"/>
        <family val="2"/>
        <charset val="204"/>
      </rPr>
      <t xml:space="preserve">
НР (9,77 руб.): 123% от ФОТ (7,94 руб.)
СП (5,96 руб.): 75% от ФОТ (7,94 руб.)</t>
    </r>
  </si>
  <si>
    <r>
      <t>ТЕР11-01-002-04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</si>
  <si>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0,05</t>
    </r>
    <r>
      <rPr>
        <i/>
        <sz val="6"/>
        <rFont val="Arial"/>
        <family val="2"/>
        <charset val="204"/>
      </rPr>
      <t xml:space="preserve">
50/1000</t>
    </r>
  </si>
  <si>
    <t>Цемент для приготовления раствора в построечных условиях и в других подобных случаях</t>
  </si>
  <si>
    <r>
      <t>ТСЦ-101-1356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</si>
  <si>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Блоки бетонные стен подвалов сплошные (ГОСТ13579-78) ФБС9-4-6-Т /бетон В7,5 (М100), объем 0,195 м3, расход арматуры 0,76 кг/</t>
  </si>
  <si>
    <r>
      <t>ТСЦ-403-8002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</si>
  <si>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9,6
0,384</t>
  </si>
  <si>
    <t>6. 408-0122</t>
  </si>
  <si>
    <t>1,75
0,07</t>
  </si>
  <si>
    <t>5. 400001</t>
  </si>
  <si>
    <t>1,17
0,05</t>
  </si>
  <si>
    <t>Трамбовки пневматические при работе от стационарного компрессора</t>
  </si>
  <si>
    <t>4. 331101</t>
  </si>
  <si>
    <t>0,29
0,01</t>
  </si>
  <si>
    <t>1,06
0,04</t>
  </si>
  <si>
    <t>2. 030101</t>
  </si>
  <si>
    <t>22,03
0,88</t>
  </si>
  <si>
    <t>Краны на гусеничном ходу при работе на других видах строительства до 16 т</t>
  </si>
  <si>
    <t>1. 021243</t>
  </si>
  <si>
    <t>72,37
2,89</t>
  </si>
  <si>
    <t>Затраты труда рабочих (ср 3,2)</t>
  </si>
  <si>
    <r>
      <t>0,04</t>
    </r>
    <r>
      <rPr>
        <i/>
        <sz val="6"/>
        <rFont val="Arial"/>
        <family val="2"/>
        <charset val="204"/>
      </rPr>
      <t xml:space="preserve">
4/100</t>
    </r>
  </si>
  <si>
    <t>100 шт. сборных конструкций</t>
  </si>
  <si>
    <r>
      <t>Укладка блоков и плит ленточных фундаментов при глубине котлована до 4 м, масса конструкций до 0,5 т</t>
    </r>
    <r>
      <rPr>
        <i/>
        <sz val="7"/>
        <rFont val="Arial"/>
        <family val="2"/>
        <charset val="204"/>
      </rPr>
      <t xml:space="preserve">
НР (71,27 руб.): 130% от ФОТ (54,82 руб.)
СП (46,6 руб.): 85% от ФОТ (54,82 руб.)</t>
    </r>
  </si>
  <si>
    <r>
      <t>ТЕР07-01-001-01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</si>
  <si>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Опора под ШРП</t>
  </si>
  <si>
    <t>2,8
2,8</t>
  </si>
  <si>
    <t>Спецавтомашины грузоподъемностью до 8 т, вездеходы</t>
  </si>
  <si>
    <t>2. 400311</t>
  </si>
  <si>
    <t>7
7</t>
  </si>
  <si>
    <t>Компрессоры передвижные «ATLAS COPCO» XRHS-485 или аналогичного типа, давление 2,0 МПа, производительность 60 м3/мин</t>
  </si>
  <si>
    <t>1. 391751</t>
  </si>
  <si>
    <t>14
14</t>
  </si>
  <si>
    <t>1 участок испытания газопровода</t>
  </si>
  <si>
    <r>
      <t>Выдержка под давлением от 0,6 до 1,2 МПа при испытании на прочность и герметичность газопроводов условным диаметром 50-300 мм</t>
    </r>
    <r>
      <rPr>
        <i/>
        <sz val="7"/>
        <rFont val="Arial"/>
        <family val="2"/>
        <charset val="204"/>
      </rPr>
      <t xml:space="preserve">
НР (430,12 руб.): 130% от ФОТ (330,86 руб.)
СП (294,47 руб.): 89% от ФОТ (330,86 руб.)</t>
    </r>
  </si>
  <si>
    <r>
      <t>ТЕР24-02-125-01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</si>
  <si>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2,8
8,4</t>
  </si>
  <si>
    <t>7
21</t>
  </si>
  <si>
    <t>14
42</t>
  </si>
  <si>
    <r>
      <t>Выдержка под давлением до 0,6 МПа при испытании на прочность и герметичность газопроводов условным диаметром 50-300 мм</t>
    </r>
    <r>
      <rPr>
        <i/>
        <sz val="7"/>
        <rFont val="Arial"/>
        <family val="2"/>
        <charset val="204"/>
      </rPr>
      <t xml:space="preserve">
НР (1216,88 руб.): 130% от ФОТ (936,06 руб.)
СП (833,09 руб.): 89% от ФОТ (936,06 руб.)</t>
    </r>
  </si>
  <si>
    <r>
      <t>ТЕР24-02-124-01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</si>
  <si>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
0,004</t>
  </si>
  <si>
    <t>Узлы трубопроводов с установкой необходимых деталей из бесшовных труб, сталь 20, диаметром условного прохода 100 мм, толщиной стенки 4,0 мм</t>
  </si>
  <si>
    <t>10. 507-2450</t>
  </si>
  <si>
    <t>0,00045
0,0018</t>
  </si>
  <si>
    <t>Узлы трубопроводов с установкой необходимых деталей из бесшовных труб, сталь 20, диаметром условного прохода 50 мм, толщиной стенки 3,0 мм</t>
  </si>
  <si>
    <t>9. 507-2431</t>
  </si>
  <si>
    <t>0,05
0,2</t>
  </si>
  <si>
    <t>Краны стальные газовые шаровые равнопроходные с ДУ 50 мм</t>
  </si>
  <si>
    <t>8. 302-3227</t>
  </si>
  <si>
    <t>0,057
0,228</t>
  </si>
  <si>
    <t>7. 101-2278</t>
  </si>
  <si>
    <t>0,00052
0,00208</t>
  </si>
  <si>
    <t>Электроды диаметром 6 мм Э42А</t>
  </si>
  <si>
    <t>6. 101-1530</t>
  </si>
  <si>
    <t>0,25
1</t>
  </si>
  <si>
    <t>0,13
0,52</t>
  </si>
  <si>
    <t>0,5
2</t>
  </si>
  <si>
    <t>Машины шлифовальные электрические</t>
  </si>
  <si>
    <t>3. 330301</t>
  </si>
  <si>
    <t>0,86
3,44</t>
  </si>
  <si>
    <t>2. 040504</t>
  </si>
  <si>
    <t>2,02
8,08</t>
  </si>
  <si>
    <t>Агрегаты сварочные передвижные с номинальным сварочным током 250-400 А с дизельным двигателем</t>
  </si>
  <si>
    <t>1. 040202</t>
  </si>
  <si>
    <t>5,34
21,36</t>
  </si>
  <si>
    <t>1 узел</t>
  </si>
  <si>
    <r>
      <t>Монтаж инвентарного узла для очистки и испытания газопровода, условный диаметр газопровода до 100 мм</t>
    </r>
    <r>
      <rPr>
        <i/>
        <sz val="7"/>
        <rFont val="Arial"/>
        <family val="2"/>
        <charset val="204"/>
      </rPr>
      <t xml:space="preserve">
НР (392,6 руб.): 130% от ФОТ (302 руб.)
СП (268,78 руб.): 89% от ФОТ (302 руб.)</t>
    </r>
  </si>
  <si>
    <r>
      <t>ТЕР24-02-121-02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</si>
  <si>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0,2
0,48</t>
  </si>
  <si>
    <t>0,41
0,99</t>
  </si>
  <si>
    <r>
      <t>2,421</t>
    </r>
    <r>
      <rPr>
        <i/>
        <sz val="6"/>
        <rFont val="Arial"/>
        <family val="2"/>
        <charset val="204"/>
      </rPr>
      <t xml:space="preserve">
242,1/100</t>
    </r>
  </si>
  <si>
    <r>
      <t>Очистка полости трубопровода продувкой воздухом, условный диаметр газопровода до 100 мм</t>
    </r>
    <r>
      <rPr>
        <i/>
        <sz val="7"/>
        <rFont val="Arial"/>
        <family val="2"/>
        <charset val="204"/>
      </rPr>
      <t xml:space="preserve">
НР (28,5 руб.): 130% от ФОТ (21,92 руб.)
СП (19,51 руб.): 89% от ФОТ (21,92 руб.)</t>
    </r>
  </si>
  <si>
    <r>
      <t>ТЕР24-02-120-02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</si>
  <si>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0,39
2,34</t>
  </si>
  <si>
    <t>Лаборатории для контроля сварных соединений высокопроходимые, передвижные</t>
  </si>
  <si>
    <t>2. 150802</t>
  </si>
  <si>
    <t>0,34
2,04</t>
  </si>
  <si>
    <t>Дефектоскопы ультразвуковые</t>
  </si>
  <si>
    <t>1. 041803</t>
  </si>
  <si>
    <t>0,79
4,74</t>
  </si>
  <si>
    <t>Затраты труда рабочих-строителей (ср 4,6)</t>
  </si>
  <si>
    <r>
      <t>6</t>
    </r>
    <r>
      <rPr>
        <i/>
        <sz val="6"/>
        <rFont val="Arial"/>
        <family val="2"/>
        <charset val="204"/>
      </rPr>
      <t xml:space="preserve">
1+1+1+3</t>
    </r>
  </si>
  <si>
    <t>1 стык</t>
  </si>
  <si>
    <r>
      <t>Контроль качества сварных соединений труб ультразвуковым методом на трассе, условный диаметр: 50 мм</t>
    </r>
    <r>
      <rPr>
        <i/>
        <sz val="7"/>
        <rFont val="Arial"/>
        <family val="2"/>
        <charset val="204"/>
      </rPr>
      <t xml:space="preserve">
НР (87,74 руб.): 120% от ФОТ (73,12 руб.)
СП (43,87 руб.): 60% от ФОТ (73,12 руб.)</t>
    </r>
  </si>
  <si>
    <r>
      <t>ГЭСН25-05-027-01</t>
    </r>
    <r>
      <rPr>
        <i/>
        <sz val="9"/>
        <rFont val="Arial"/>
        <family val="2"/>
        <charset val="204"/>
      </rPr>
      <t xml:space="preserve">
Пр. Минрегион от 17.11.08 № 253</t>
    </r>
  </si>
  <si>
    <t>дм2</t>
  </si>
  <si>
    <t>Пленка радиографическая R-7, размер 300х400 мм</t>
  </si>
  <si>
    <r>
      <t>ТСЦ-101-3967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</si>
  <si>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0,27
1,35</t>
  </si>
  <si>
    <t>0,25
1,25</t>
  </si>
  <si>
    <t>Аппараты рентгенодефектоскопические с толщиной просвечиваемой стали до 25 мм</t>
  </si>
  <si>
    <t>1. 041701</t>
  </si>
  <si>
    <t>0,53
2,65</t>
  </si>
  <si>
    <t>Затраты труда рабочих-строителей (ср 4)</t>
  </si>
  <si>
    <r>
      <t>5</t>
    </r>
    <r>
      <rPr>
        <i/>
        <sz val="6"/>
        <rFont val="Arial"/>
        <family val="2"/>
        <charset val="204"/>
      </rPr>
      <t xml:space="preserve">
2+2+1</t>
    </r>
  </si>
  <si>
    <r>
      <t>Контроль импульсными рентгеновскими аппаратами на трассе качества сварных соединений труб: Ду 50 мм толщиной стенки до 5,5 мм</t>
    </r>
    <r>
      <rPr>
        <i/>
        <sz val="7"/>
        <rFont val="Arial"/>
        <family val="2"/>
        <charset val="204"/>
      </rPr>
      <t xml:space="preserve">
НР (71,38 руб.): 120% от ФОТ (59,48 руб.)
СП (35,69 руб.): 60% от ФОТ (59,48 руб.)</t>
    </r>
  </si>
  <si>
    <r>
      <t>ГЭСН25-05-020-01</t>
    </r>
    <r>
      <rPr>
        <i/>
        <sz val="9"/>
        <rFont val="Arial"/>
        <family val="2"/>
        <charset val="204"/>
      </rPr>
      <t xml:space="preserve">
Пр. Минрегион от 17.11.08 № 253</t>
    </r>
  </si>
  <si>
    <t>43
0,2236</t>
  </si>
  <si>
    <t>10 м2</t>
  </si>
  <si>
    <t>Холсты стекловолокнистые марки ВВ-Г</t>
  </si>
  <si>
    <t>10. 104-1593</t>
  </si>
  <si>
    <t>0,25
0,0013</t>
  </si>
  <si>
    <t>Лесоматериалы круглые хвойных пород для строительства диаметром 14-24 см, длиной 3-6,5 м</t>
  </si>
  <si>
    <t>9. 102-0008</t>
  </si>
  <si>
    <t>0,03
0,000156</t>
  </si>
  <si>
    <t>Грунтовка битумная под полимерное или резиновое покрытие</t>
  </si>
  <si>
    <t>8. 101-1968</t>
  </si>
  <si>
    <t>0,31
0,001612</t>
  </si>
  <si>
    <t>Ткань мешочная</t>
  </si>
  <si>
    <t>7. 101-1782</t>
  </si>
  <si>
    <t>0,37
0,001924</t>
  </si>
  <si>
    <t>1000 м2</t>
  </si>
  <si>
    <t>Бумага оберточная листовая</t>
  </si>
  <si>
    <t>6. 101-1768</t>
  </si>
  <si>
    <t>1,2
0,00624</t>
  </si>
  <si>
    <t>м2</t>
  </si>
  <si>
    <t>Брезент</t>
  </si>
  <si>
    <t>5. 101-1597</t>
  </si>
  <si>
    <t>55,29
0,29</t>
  </si>
  <si>
    <t>4. 330301</t>
  </si>
  <si>
    <t>29,84
0,16</t>
  </si>
  <si>
    <t>Котлы битумные передвижные 1000 л</t>
  </si>
  <si>
    <t>3. 121012</t>
  </si>
  <si>
    <t>69,1
0,36</t>
  </si>
  <si>
    <t>2. 030303</t>
  </si>
  <si>
    <t>223
1,16</t>
  </si>
  <si>
    <r>
      <t>0,0052</t>
    </r>
    <r>
      <rPr>
        <i/>
        <sz val="6"/>
        <rFont val="Arial"/>
        <family val="2"/>
        <charset val="204"/>
      </rPr>
      <t xml:space="preserve">
(4+1,2)/1000</t>
    </r>
  </si>
  <si>
    <t>1 км трубопровода</t>
  </si>
  <si>
    <r>
      <t>Нанесение весьма усиленной антикоррозионной битумно-резиновой или битумно-полимерной изоляции на стальные трубопроводы диаметром 50 мм</t>
    </r>
    <r>
      <rPr>
        <i/>
        <sz val="7"/>
        <rFont val="Arial"/>
        <family val="2"/>
        <charset val="204"/>
      </rPr>
      <t xml:space="preserve">
НР (20,85 руб.): 130% от ФОТ (16,04 руб.)
СП (14,28 руб.): 89% от ФОТ (16,04 руб.)</t>
    </r>
  </si>
  <si>
    <r>
      <t>ТЕР22-02-003-01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</si>
  <si>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0,0165</t>
    </r>
    <r>
      <rPr>
        <i/>
        <sz val="6"/>
        <rFont val="Arial"/>
        <family val="2"/>
        <charset val="204"/>
      </rPr>
      <t xml:space="preserve">
16,5/1000</t>
    </r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</si>
  <si>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2,5 мм2</t>
  </si>
  <si>
    <r>
      <t>ТСЦ-501-8184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</si>
  <si>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3,36
0,5544</t>
  </si>
  <si>
    <t>0,00832
0,001373</t>
  </si>
  <si>
    <t>0,5
0,0825</t>
  </si>
  <si>
    <t>6E-5
9,9E-6</t>
  </si>
  <si>
    <t>0,0041
0,0006765</t>
  </si>
  <si>
    <t>0,0096
0,001584</t>
  </si>
  <si>
    <t>0,0008
0,000132</t>
  </si>
  <si>
    <t>4E-5
6,6E-6</t>
  </si>
  <si>
    <t>0,39
0,06</t>
  </si>
  <si>
    <t>3
0,49</t>
  </si>
  <si>
    <t>12,4
2,05</t>
  </si>
  <si>
    <r>
      <t>0,165</t>
    </r>
    <r>
      <rPr>
        <i/>
        <sz val="6"/>
        <rFont val="Arial"/>
        <family val="2"/>
        <charset val="204"/>
      </rPr>
      <t xml:space="preserve">
16,5/100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</si>
  <si>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НР (36,94 руб.): 95% от ФОТ (38,88 руб.)
СП (25,27 руб.): 65% от ФОТ (38,88 руб.)</t>
    </r>
  </si>
  <si>
    <t>Протектор ПМ-10У</t>
  </si>
  <si>
    <r>
      <t>ТСЦ-509-0756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</si>
  <si>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Столбики железобетонные</t>
  </si>
  <si>
    <r>
      <t>ТСЦ-403-1213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</si>
  <si>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0,0036
7,2E-5</t>
  </si>
  <si>
    <t>Смола эпоксидная марки ЭД-20</t>
  </si>
  <si>
    <t>6. 113-0163</t>
  </si>
  <si>
    <t>0,00812
0,0001624</t>
  </si>
  <si>
    <t>0,00055
1,1E-5</t>
  </si>
  <si>
    <t>Фольга алюминиевая для технических целей мягкая, рулонная, толщиной 0,1 мм</t>
  </si>
  <si>
    <t>4. 104-1298</t>
  </si>
  <si>
    <t>0,02784
0,0005568</t>
  </si>
  <si>
    <t>Краска ХВ-161 перхлорвиниловая фасадная марок А, Б</t>
  </si>
  <si>
    <t>3. 101-0485</t>
  </si>
  <si>
    <t>8,12
0,16</t>
  </si>
  <si>
    <t>Машины бурильно-крановые на автомобиле, глубина бурения 3,5 м</t>
  </si>
  <si>
    <t>2. 160402</t>
  </si>
  <si>
    <t>14,41
0,29</t>
  </si>
  <si>
    <t>71,04
1,42</t>
  </si>
  <si>
    <t>Затраты труда рабочих (ср 2,9)</t>
  </si>
  <si>
    <r>
      <t>Установка столбиков опознавательных железобетонных</t>
    </r>
    <r>
      <rPr>
        <i/>
        <sz val="7"/>
        <rFont val="Arial"/>
        <family val="2"/>
        <charset val="204"/>
      </rPr>
      <t xml:space="preserve">
НР (36,59 руб.): 142% от ФОТ (25,77 руб.)
СП (24,48 руб.): 95% от ФОТ (25,77 руб.)</t>
    </r>
  </si>
  <si>
    <r>
      <t>ТЕР27-09-004-01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</si>
  <si>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Знак габарита</t>
  </si>
  <si>
    <r>
      <t>ТСЦ-101-2024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</si>
  <si>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Панели металлические сетчатые</t>
  </si>
  <si>
    <r>
      <t>ТСЦ-201-0849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</si>
  <si>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0,037
0,00037</t>
  </si>
  <si>
    <t>Кирпич керамический одинарный, размером 250х120х65 мм, марка 100</t>
  </si>
  <si>
    <t>8. 404-0005</t>
  </si>
  <si>
    <t>0,015
0,00015</t>
  </si>
  <si>
    <t>Раствор готовый кладочный цементный марки 25</t>
  </si>
  <si>
    <t>7. 402-0001</t>
  </si>
  <si>
    <t>5
0,05</t>
  </si>
  <si>
    <t>Бетон тяжелый, крупность заполнителя 10 мм, класс В7,5 (М100)</t>
  </si>
  <si>
    <t>6. 401-0083</t>
  </si>
  <si>
    <t>0,02
0,0002</t>
  </si>
  <si>
    <t>Электроды диаметром 6 мм Э42</t>
  </si>
  <si>
    <t>5. 101-1529</t>
  </si>
  <si>
    <t>2,94
0,03</t>
  </si>
  <si>
    <t>4,35
0,04</t>
  </si>
  <si>
    <t>Вибратор глубинный</t>
  </si>
  <si>
    <t>3. 111100</t>
  </si>
  <si>
    <t>2. 060337</t>
  </si>
  <si>
    <t>11,6
0,12</t>
  </si>
  <si>
    <t>855,65
8,56</t>
  </si>
  <si>
    <r>
      <t>Устройство калиток с установкой столбов металлических</t>
    </r>
    <r>
      <rPr>
        <i/>
        <sz val="7"/>
        <rFont val="Arial"/>
        <family val="2"/>
        <charset val="204"/>
      </rPr>
      <t xml:space="preserve">
НР (162,15 руб.): 130% от ФОТ (124,73 руб.)
СП (106,02 руб.): 85% от ФОТ (124,73 руб.)</t>
    </r>
  </si>
  <si>
    <r>
      <t>ТЕР07-01-055-08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</si>
  <si>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3,5 мм</t>
  </si>
  <si>
    <r>
      <t>ТСЦ-103-0139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</si>
  <si>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0,016
0,00224</t>
  </si>
  <si>
    <t>12. 404-0005</t>
  </si>
  <si>
    <t>0,007
0,00098</t>
  </si>
  <si>
    <t>Раствор готовый кладочный цементный марки 50</t>
  </si>
  <si>
    <t>11. 402-0002</t>
  </si>
  <si>
    <t>1,57
0,2198</t>
  </si>
  <si>
    <t>10. 401-0083</t>
  </si>
  <si>
    <t>0,159
0,02226</t>
  </si>
  <si>
    <t>Горячекатаная арматурная сталь гладкая класса А-I, диаметром 14 мм</t>
  </si>
  <si>
    <t>9. 204-0005</t>
  </si>
  <si>
    <t>0,002
0,00028</t>
  </si>
  <si>
    <t>Конструктивные элементы вспомогательного назначения с преобладанием профильного проката собираемые из двух и более деталей, с отверстиями и без отверстий, соединяемые на сварке</t>
  </si>
  <si>
    <t>8. 201-0777</t>
  </si>
  <si>
    <t>0,006
0,00084</t>
  </si>
  <si>
    <t>7. 101-1529</t>
  </si>
  <si>
    <t>200
28</t>
  </si>
  <si>
    <t>Сетка плетеная с квадратными ячейками № 12 оцинкованная</t>
  </si>
  <si>
    <t>6. 101-0873</t>
  </si>
  <si>
    <t>Проволока светлая диаметром 1,1 мм</t>
  </si>
  <si>
    <t>5. 101-0816</t>
  </si>
  <si>
    <t>0,83
0,12</t>
  </si>
  <si>
    <t>0,4
0,06</t>
  </si>
  <si>
    <t>Ямокопатели</t>
  </si>
  <si>
    <t>3. 091500</t>
  </si>
  <si>
    <t>6,91
0,97</t>
  </si>
  <si>
    <t>Агрегаты сварочные передвижные с номинальным сварочным током 250-400 А с бензиновым двигателем</t>
  </si>
  <si>
    <t>2. 040201</t>
  </si>
  <si>
    <t>20,5
2,87</t>
  </si>
  <si>
    <t>243,07
34,03</t>
  </si>
  <si>
    <t>Затраты труда рабочих (ср 3,7)</t>
  </si>
  <si>
    <r>
      <t>0,14</t>
    </r>
    <r>
      <rPr>
        <i/>
        <sz val="6"/>
        <rFont val="Arial"/>
        <family val="2"/>
        <charset val="204"/>
      </rPr>
      <t xml:space="preserve">
14/100</t>
    </r>
  </si>
  <si>
    <t>100 м ограды</t>
  </si>
  <si>
    <r>
      <t>Установка металлических оград по железобетонным столбам без цоколя из сетки высотой до 2,2 м</t>
    </r>
    <r>
      <rPr>
        <i/>
        <sz val="7"/>
        <rFont val="Arial"/>
        <family val="2"/>
        <charset val="204"/>
      </rPr>
      <t xml:space="preserve">
НР (675,06 руб.): 130% от ФОТ (519,28 руб.)
СП (441,39 руб.): 85% от ФОТ (519,28 руб.)</t>
    </r>
  </si>
  <si>
    <r>
      <t>ТЕР07-01-054-09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</si>
  <si>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3
0,3</t>
  </si>
  <si>
    <t>Глина шамотная</t>
  </si>
  <si>
    <t>8. 407-0006</t>
  </si>
  <si>
    <t>4,9
0,49</t>
  </si>
  <si>
    <t>Трубы стальные электросварные прямошовные со снятой фаской из стали марок БСт2кп-БСт4кп и БСт2пс-БСт4пс наружный диаметр 40 мм, толщина стенки 3 мм</t>
  </si>
  <si>
    <t>7. 103-0134</t>
  </si>
  <si>
    <t>4,99
0,499</t>
  </si>
  <si>
    <t>6. 101-2278</t>
  </si>
  <si>
    <t>0,0026
0,00026</t>
  </si>
  <si>
    <t>5. 101-1514</t>
  </si>
  <si>
    <t>6,07
0,607</t>
  </si>
  <si>
    <t>4. 101-0324</t>
  </si>
  <si>
    <t>5,43
0,54</t>
  </si>
  <si>
    <t>16,12
1,61</t>
  </si>
  <si>
    <t>12,01
1,2</t>
  </si>
  <si>
    <t>26,69
2,67</t>
  </si>
  <si>
    <t>10 врезок</t>
  </si>
  <si>
    <r>
      <t>Врезка штуцером в действующие стальные газопроводы низкого давления под газом без снижения давления, условный диаметр врезаемого газопровода до 50 мм</t>
    </r>
    <r>
      <rPr>
        <i/>
        <sz val="7"/>
        <rFont val="Arial"/>
        <family val="2"/>
        <charset val="204"/>
      </rPr>
      <t xml:space="preserve">
НР (49,82 руб.): 130% от ФОТ (38,32 руб.)
СП (34,1 руб.): 89% от ФОТ (38,32 руб.)</t>
    </r>
  </si>
  <si>
    <r>
      <t>ТЕР24-02-092-01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</si>
  <si>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1,55
0,155</t>
  </si>
  <si>
    <t>Бетон тяжелый, класс В7,5 (М100)</t>
  </si>
  <si>
    <t>17. 401-0003</t>
  </si>
  <si>
    <t>44,8
4,48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</si>
  <si>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4 мм</t>
  </si>
  <si>
    <t>16. 103-0161</t>
  </si>
  <si>
    <t>0,12
0,012</t>
  </si>
  <si>
    <t>15. 101-2278</t>
  </si>
  <si>
    <t>0,027
0,0027</t>
  </si>
  <si>
    <t>Сталь листовая углеродистая обыкновенного качества марки ВСт3пс5 толщиной 8-20 мм</t>
  </si>
  <si>
    <t>14. 101-1628</t>
  </si>
  <si>
    <t>0,001
0,0001</t>
  </si>
  <si>
    <t>13. 101-1514</t>
  </si>
  <si>
    <t>0,0032
0,00032</t>
  </si>
  <si>
    <t>Краски масляные и алкидные цветные, готовые к применению для наружных работ МА-15 зеленая</t>
  </si>
  <si>
    <t>12. 101-0462</t>
  </si>
  <si>
    <t>0,54
0,054</t>
  </si>
  <si>
    <t>11. 101-0324</t>
  </si>
  <si>
    <t>0,35
0,03</t>
  </si>
  <si>
    <t>10. 400001</t>
  </si>
  <si>
    <t>3,39
0,34</t>
  </si>
  <si>
    <t>9. 340101</t>
  </si>
  <si>
    <t xml:space="preserve">0,04
</t>
  </si>
  <si>
    <t>Ножницы листовые кривошипные гильотинные</t>
  </si>
  <si>
    <t>8. 330900</t>
  </si>
  <si>
    <t>0,58
0,06</t>
  </si>
  <si>
    <t>7. 330301</t>
  </si>
  <si>
    <t>0,16
0,02</t>
  </si>
  <si>
    <t>6. 330206</t>
  </si>
  <si>
    <t>1,21
0,12</t>
  </si>
  <si>
    <t>5. 160402</t>
  </si>
  <si>
    <t>1,18
0,12</t>
  </si>
  <si>
    <t>4. 111100</t>
  </si>
  <si>
    <t>1,34
0,13</t>
  </si>
  <si>
    <t>3,79
0,38</t>
  </si>
  <si>
    <t>2. 040202</t>
  </si>
  <si>
    <t>2,57
0,26</t>
  </si>
  <si>
    <t>22,58
2,26</t>
  </si>
  <si>
    <r>
      <t>0,1</t>
    </r>
    <r>
      <rPr>
        <i/>
        <sz val="6"/>
        <rFont val="Arial"/>
        <family val="2"/>
        <charset val="204"/>
      </rPr>
      <t xml:space="preserve">
10/100</t>
    </r>
  </si>
  <si>
    <r>
      <t>Монтаж металлических опор для надземной прокладки стальных газопроводов высотой 5 м, условный диаметр 100 мм</t>
    </r>
    <r>
      <rPr>
        <i/>
        <sz val="7"/>
        <rFont val="Arial"/>
        <family val="2"/>
        <charset val="204"/>
      </rPr>
      <t xml:space="preserve">
НР (49,5 руб.): 130% от ФОТ (38,08 руб.)
СП (33,89 руб.): 89% от ФОТ (38,08 руб.)</t>
    </r>
  </si>
  <si>
    <r>
      <t>ТЕР24-02-040-17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</si>
  <si>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1,55
0,0899</t>
  </si>
  <si>
    <t>22,4
1,299</t>
  </si>
  <si>
    <t>0,12
0,00696</t>
  </si>
  <si>
    <t>0,027
0,001566</t>
  </si>
  <si>
    <t>0,001
5,8E-5</t>
  </si>
  <si>
    <t>0,0014
8,12E-5</t>
  </si>
  <si>
    <t>0,54
0,03132</t>
  </si>
  <si>
    <t>0,23
0,01</t>
  </si>
  <si>
    <t>1,46
0,08</t>
  </si>
  <si>
    <t>0,58
0,03</t>
  </si>
  <si>
    <t>0,16
0,01</t>
  </si>
  <si>
    <t>1,21
0,07</t>
  </si>
  <si>
    <t>1,18
0,07</t>
  </si>
  <si>
    <t>1,34
0,08</t>
  </si>
  <si>
    <t>3,79
0,22</t>
  </si>
  <si>
    <t>1,74
0,1</t>
  </si>
  <si>
    <t>19,57
1,14</t>
  </si>
  <si>
    <r>
      <t>0,058</t>
    </r>
    <r>
      <rPr>
        <i/>
        <sz val="6"/>
        <rFont val="Arial"/>
        <family val="2"/>
        <charset val="204"/>
      </rPr>
      <t xml:space="preserve">
5,8/100</t>
    </r>
  </si>
  <si>
    <r>
      <t>Монтаж металлических опор для надземной прокладки стальных газопроводов высотой 2,5 м, условный диаметр 100 мм</t>
    </r>
    <r>
      <rPr>
        <i/>
        <sz val="7"/>
        <rFont val="Arial"/>
        <family val="2"/>
        <charset val="204"/>
      </rPr>
      <t xml:space="preserve">
НР (24,38 руб.): 130% от ФОТ (18,75 руб.)
СП (16,69 руб.): 89% от ФОТ (18,75 руб.)</t>
    </r>
  </si>
  <si>
    <r>
      <t>ТЕР24-02-040-12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</si>
  <si>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0,58
0,2419</t>
  </si>
  <si>
    <t>33,6
14,01</t>
  </si>
  <si>
    <t>16. 103-0139</t>
  </si>
  <si>
    <t>0,09
0,03753</t>
  </si>
  <si>
    <t>0,028
0,01168</t>
  </si>
  <si>
    <t>0,0007
0,0002919</t>
  </si>
  <si>
    <t>0,0012
0,0005004</t>
  </si>
  <si>
    <t>0,43
0,1793</t>
  </si>
  <si>
    <t>0,19
0,08</t>
  </si>
  <si>
    <t>1,27
0,53</t>
  </si>
  <si>
    <t>0,06
0,03</t>
  </si>
  <si>
    <t>0,46
0,19</t>
  </si>
  <si>
    <t>1,81
0,75</t>
  </si>
  <si>
    <t>0,45
0,19</t>
  </si>
  <si>
    <t>1,44
0,6</t>
  </si>
  <si>
    <t>2,59
1,08</t>
  </si>
  <si>
    <t>2,62
1,09</t>
  </si>
  <si>
    <t>16,41
6,84</t>
  </si>
  <si>
    <r>
      <t>0,417</t>
    </r>
    <r>
      <rPr>
        <i/>
        <sz val="6"/>
        <rFont val="Arial"/>
        <family val="2"/>
        <charset val="204"/>
      </rPr>
      <t xml:space="preserve">
41,7/100</t>
    </r>
  </si>
  <si>
    <r>
      <t>Монтаж металлических опор для надземной прокладки стальных газопроводов высотой 2,5 м, условный диаметр 50 мм</t>
    </r>
    <r>
      <rPr>
        <i/>
        <sz val="7"/>
        <rFont val="Arial"/>
        <family val="2"/>
        <charset val="204"/>
      </rPr>
      <t xml:space="preserve">
НР (165,97 руб.): 130% от ФОТ (127,67 руб.)
СП (113,63 руб.): 89% от ФОТ (127,67 руб.)</t>
    </r>
  </si>
  <si>
    <r>
      <t>ТЕР24-02-040-09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</si>
  <si>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0,58
0,07366</t>
  </si>
  <si>
    <t>16. 401-0003</t>
  </si>
  <si>
    <t>19,2
2,438</t>
  </si>
  <si>
    <t>15. 103-0139</t>
  </si>
  <si>
    <t>0,09
0,01143</t>
  </si>
  <si>
    <t>0,028
0,003556</t>
  </si>
  <si>
    <t>13. 101-1628</t>
  </si>
  <si>
    <t>0,0007
8,89E-5</t>
  </si>
  <si>
    <t>12. 101-1514</t>
  </si>
  <si>
    <t>0,001
0,000127</t>
  </si>
  <si>
    <t>11. 101-0462</t>
  </si>
  <si>
    <t>0,43
0,05461</t>
  </si>
  <si>
    <t>10. 101-0324</t>
  </si>
  <si>
    <t>9. 400001</t>
  </si>
  <si>
    <t>1
0,13</t>
  </si>
  <si>
    <t>8. 340101</t>
  </si>
  <si>
    <t>0,06
0,01</t>
  </si>
  <si>
    <t>7. 330900</t>
  </si>
  <si>
    <t>6. 330301</t>
  </si>
  <si>
    <t>0,27
0,03</t>
  </si>
  <si>
    <t>5. 330206</t>
  </si>
  <si>
    <t>1,81
0,23</t>
  </si>
  <si>
    <t>4. 160402</t>
  </si>
  <si>
    <t>0,48
0,06</t>
  </si>
  <si>
    <t>1,53
0,19</t>
  </si>
  <si>
    <t>2,76
0,35</t>
  </si>
  <si>
    <t>15,46
1,96</t>
  </si>
  <si>
    <r>
      <t>0,127</t>
    </r>
    <r>
      <rPr>
        <i/>
        <sz val="6"/>
        <rFont val="Arial"/>
        <family val="2"/>
        <charset val="204"/>
      </rPr>
      <t xml:space="preserve">
12,7/100</t>
    </r>
  </si>
  <si>
    <r>
      <t>Монтаж металлических опор для надземной прокладки стальных газопроводов высотой 1 м, условный диаметр до 50 мм</t>
    </r>
    <r>
      <rPr>
        <i/>
        <sz val="7"/>
        <rFont val="Arial"/>
        <family val="2"/>
        <charset val="204"/>
      </rPr>
      <t xml:space="preserve">
НР (40,17 руб.): 130% от ФОТ (30,9 руб.)
СП (27,5 руб.): 89% от ФОТ (30,9 руб.)</t>
    </r>
  </si>
  <si>
    <r>
      <t>ТЕР24-02-040-01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</si>
  <si>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Отвод 90° полиэтиленовый с удлиненным хвостовиком, диаметр 63 мм (ТУ2248-001-18425183-01)</t>
  </si>
  <si>
    <r>
      <t>ТСЦ-507-0832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</si>
  <si>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Неразъемное соединение «полиэтилен-сталь» SDR 11 63х5,8/СТ57 (ТУ2248-025-00203536-96)</t>
  </si>
  <si>
    <r>
      <t>ТСЦ-507-0760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</si>
  <si>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Муфты полиэтиленовые с закладными электронагревателями для труб диаметром 63 мм</t>
  </si>
  <si>
    <r>
      <t>ТСЦ-507-2625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</si>
  <si>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3</t>
  </si>
  <si>
    <t>5. 507-2625</t>
  </si>
  <si>
    <t>0,1
0,3</t>
  </si>
  <si>
    <t>Обезжириватель «CAMISOLVE»</t>
  </si>
  <si>
    <t>4. 113-0359</t>
  </si>
  <si>
    <t>0,45
1,35</t>
  </si>
  <si>
    <t>Позиционер-центратор многоцелевой «PROLINE» или аналогичного типа для сборки и сварки полиэтиленовых соединительных деталей с трубой диаметром 63 мм</t>
  </si>
  <si>
    <t>3. 394101</t>
  </si>
  <si>
    <t>0,4
1,2</t>
  </si>
  <si>
    <t>Генератор напряжения «PLUTONARC» фирмы «SAURON» или аналогичного типа</t>
  </si>
  <si>
    <t>2. 392255</t>
  </si>
  <si>
    <t>Сварочный компьютер типа «THERMOPLAST» фирмы «SAURON» или аналогичного типа</t>
  </si>
  <si>
    <t>1. 392200</t>
  </si>
  <si>
    <t>1,18
3,54</t>
  </si>
  <si>
    <r>
      <t>3</t>
    </r>
    <r>
      <rPr>
        <i/>
        <sz val="6"/>
        <rFont val="Arial"/>
        <family val="2"/>
        <charset val="204"/>
      </rPr>
      <t xml:space="preserve">
2+1</t>
    </r>
  </si>
  <si>
    <t>1 отвод</t>
  </si>
  <si>
    <r>
      <t>Установка отвода на газопроводе из полиэтиленовых труб в горизонтальной плоскости, диаметр отвода 63 мм</t>
    </r>
    <r>
      <rPr>
        <i/>
        <sz val="7"/>
        <rFont val="Arial"/>
        <family val="2"/>
        <charset val="204"/>
      </rPr>
      <t xml:space="preserve">
НР (75 руб.): 130% от ФОТ (57,69 руб.)
СП (51,34 руб.): 89% от ФОТ (57,69 руб.)</t>
    </r>
  </si>
  <si>
    <r>
      <t>ТЕР24-02-005-02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</si>
  <si>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13. 408-0122</t>
  </si>
  <si>
    <t>Плиты железобетонные опорные</t>
  </si>
  <si>
    <t>12. 403-1103</t>
  </si>
  <si>
    <t>0,001
0,001</t>
  </si>
  <si>
    <t>Бетон тяжелый, класс В12,5 (М150)</t>
  </si>
  <si>
    <t>11. 401-0005</t>
  </si>
  <si>
    <t>Трубка контрольная</t>
  </si>
  <si>
    <t>10. 301-3281</t>
  </si>
  <si>
    <t>Ковер</t>
  </si>
  <si>
    <t>9. 301-3193</t>
  </si>
  <si>
    <t>3,5
3,5</t>
  </si>
  <si>
    <t>8. 101-2278</t>
  </si>
  <si>
    <t>9E-5
9E-5</t>
  </si>
  <si>
    <t>7. 101-1514</t>
  </si>
  <si>
    <t>0,015
0,015</t>
  </si>
  <si>
    <t>0,18
0,18</t>
  </si>
  <si>
    <t>0,41
0,41</t>
  </si>
  <si>
    <t>0,25
0,25</t>
  </si>
  <si>
    <t>1,54
1,54</t>
  </si>
  <si>
    <t>1 установка</t>
  </si>
  <si>
    <r>
      <t>Устройство контрольной трубки на кожухе перехода газопровода</t>
    </r>
    <r>
      <rPr>
        <i/>
        <sz val="7"/>
        <rFont val="Arial"/>
        <family val="2"/>
        <charset val="204"/>
      </rPr>
      <t xml:space="preserve">
НР (33,87 руб.): 130% от ФОТ (26,05 руб.)
СП (23,18 руб.): 89% от ФОТ (26,05 руб.)</t>
    </r>
  </si>
  <si>
    <r>
      <t>ТЕР24-02-081-01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</si>
  <si>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0,0018
0,0072</t>
  </si>
  <si>
    <t>0,00064
0,00256</t>
  </si>
  <si>
    <t>0,00049
0,00196</t>
  </si>
  <si>
    <t>1,8
7,2</t>
  </si>
  <si>
    <r>
      <t>Заделка сальников при проходе труб через фундаменты или стены подвала диаметром до 100 мм</t>
    </r>
    <r>
      <rPr>
        <i/>
        <sz val="7"/>
        <rFont val="Arial"/>
        <family val="2"/>
        <charset val="204"/>
      </rPr>
      <t xml:space="preserve">
НР (122,87 руб.): 128% от ФОТ (95,99 руб.)
СП (79,67 руб.): 83% от ФОТ (95,99 руб.)</t>
    </r>
  </si>
  <si>
    <t>0,0037
0,000555</t>
  </si>
  <si>
    <t>22,6
3,39</t>
  </si>
  <si>
    <t>0,0538
0,00807</t>
  </si>
  <si>
    <t>0,17
0,03</t>
  </si>
  <si>
    <t>26,08
3,91</t>
  </si>
  <si>
    <t>84,4
12,66</t>
  </si>
  <si>
    <r>
      <t>0,15</t>
    </r>
    <r>
      <rPr>
        <i/>
        <sz val="6"/>
        <rFont val="Arial"/>
        <family val="2"/>
        <charset val="204"/>
      </rPr>
      <t xml:space="preserve">
15/100</t>
    </r>
  </si>
  <si>
    <r>
      <t>Протаскивание в футляр труб диаметром до 100 мм</t>
    </r>
    <r>
      <rPr>
        <i/>
        <sz val="7"/>
        <rFont val="Arial"/>
        <family val="2"/>
        <charset val="204"/>
      </rPr>
      <t xml:space="preserve">
НР (232,67 руб.): 130% от ФОТ (178,98 руб.)
СП (159,29 руб.): 89% от ФОТ (178,98 руб.)</t>
    </r>
  </si>
  <si>
    <t>101
1,515</t>
  </si>
  <si>
    <t>Трубы напорные из полиэтилена низкого давления среднего типа, наружным диаметром 110 мм</t>
  </si>
  <si>
    <t>8. 507-0595</t>
  </si>
  <si>
    <t>18
0,27</t>
  </si>
  <si>
    <t>0,44
0,0066</t>
  </si>
  <si>
    <t>Толь с крупнозернистой посыпкой гидроизоляционный марки ТГ-350</t>
  </si>
  <si>
    <t>6. 101-1742</t>
  </si>
  <si>
    <t>0,52
0,01</t>
  </si>
  <si>
    <t>28,54
0,43</t>
  </si>
  <si>
    <t>Агрегаты для сварки полиэтиленовых труб</t>
  </si>
  <si>
    <t>4. 081600</t>
  </si>
  <si>
    <t>12
0,18</t>
  </si>
  <si>
    <t>Установки для гидравлических испытаний трубопроводов, давление нагнетания низкое 0,1 МПа (1 кгс/см2), высокое 10 МПа (100 кгс/см2) при работе от передвижных электростанций</t>
  </si>
  <si>
    <t>3. 042901</t>
  </si>
  <si>
    <t>1,39
0,02</t>
  </si>
  <si>
    <t>Электростанции передвижные 4 кВт</t>
  </si>
  <si>
    <t>2. 040102</t>
  </si>
  <si>
    <t>0,35
0,01</t>
  </si>
  <si>
    <t>225,04
3,38</t>
  </si>
  <si>
    <r>
      <t>0,015</t>
    </r>
    <r>
      <rPr>
        <i/>
        <sz val="6"/>
        <rFont val="Arial"/>
        <family val="2"/>
        <charset val="204"/>
      </rPr>
      <t xml:space="preserve">
15/1000</t>
    </r>
  </si>
  <si>
    <r>
      <t>Укладка трубопроводов из полиэтиленовых труб диаметром 100 мм</t>
    </r>
    <r>
      <rPr>
        <i/>
        <sz val="7"/>
        <rFont val="Arial"/>
        <family val="2"/>
        <charset val="204"/>
      </rPr>
      <t xml:space="preserve">
НР (70,54 руб.): 130% от ФОТ (54,26 руб.)
СП (48,29 руб.): 89% от ФОТ (54,26 руб.)</t>
    </r>
  </si>
  <si>
    <r>
      <t>ТЕР22-01-021-03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</si>
  <si>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0,02
0,0062</t>
  </si>
  <si>
    <t>Заглушки полиэтиленовые для труб диаметром 63 мм</t>
  </si>
  <si>
    <t>4. 507-2611</t>
  </si>
  <si>
    <t>10
3,1</t>
  </si>
  <si>
    <t>Трубы напорные из полиэтилена низкого давления среднего типа, наружным диаметром 63 мм</t>
  </si>
  <si>
    <t>3. 507-0592</t>
  </si>
  <si>
    <t>0,48
0,15</t>
  </si>
  <si>
    <t>Прицеп типа ПС-3100 для барабанов полиэтиленовых труб</t>
  </si>
  <si>
    <t>2. 400181</t>
  </si>
  <si>
    <t>0,9
0,28</t>
  </si>
  <si>
    <t>Гидравлическая лебедка-ворот «OLEOTRAC» в комплекте с гидравлическим агрегатом «PLUTONARC» фирмы «SAURON» или аналогичного типа на автоприцепе</t>
  </si>
  <si>
    <t>1. 394061</t>
  </si>
  <si>
    <t>5,7
1,77</t>
  </si>
  <si>
    <r>
      <t>0,31</t>
    </r>
    <r>
      <rPr>
        <i/>
        <sz val="6"/>
        <rFont val="Arial"/>
        <family val="2"/>
        <charset val="204"/>
      </rPr>
      <t xml:space="preserve">
31/100</t>
    </r>
  </si>
  <si>
    <t>100 м укладки</t>
  </si>
  <si>
    <r>
      <t>Укладка газопроводов из полиэтиленовых труб в траншею со стационарно установленного барабана, диаметр газопровода 63 мм</t>
    </r>
    <r>
      <rPr>
        <i/>
        <sz val="7"/>
        <rFont val="Arial"/>
        <family val="2"/>
        <charset val="204"/>
      </rPr>
      <t xml:space="preserve">
НР (35,96 руб.): 130% от ФОТ (27,66 руб.)
СП (24,62 руб.): 89% от ФОТ (27,66 руб.)</t>
    </r>
  </si>
  <si>
    <r>
      <t>ТЕР24-02-031-01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</si>
  <si>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Переходы концентрические на Ру до 16 МПа (160 кгс/см2) диаметром условного прохода 100х50 мм, наружным диаметром и толщиной стенки 108х4-57х3 мм</t>
  </si>
  <si>
    <r>
      <t>ТСЦ-507-2297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</si>
  <si>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Отводы 90 град. с радиусом кривизны R=1,5 Ду на Ру до 16 МПа (160 кгс/см2), диаметром условного прохода 100 мм, наружным диаметром 108 мм, толщиной стенки 4 мм</t>
  </si>
  <si>
    <r>
      <t>ТСЦ-507-1982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</si>
  <si>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Отводы 90 град. с радиусом кривизны R=1,5 Ду на Ру до 16 МПа (160 кгс/см2), диаметром условного прохода 50 мм, наружным диаметром 57 мм, толщиной стенки 3 мм</t>
  </si>
  <si>
    <r>
      <t>ТСЦ-507-1973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</si>
  <si>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0,0312</t>
  </si>
  <si>
    <t>Фасонные стальные сварные части, диаметр до 800 мм</t>
  </si>
  <si>
    <t>4. 103-1009</t>
  </si>
  <si>
    <t>0,09
0,002808</t>
  </si>
  <si>
    <t>3. 101-1529</t>
  </si>
  <si>
    <t>2,19
0,07</t>
  </si>
  <si>
    <t>103,16
3,22</t>
  </si>
  <si>
    <t>Агрегаты сварочные двухпостовые для ручной сварки на тракторе 79 кВт (108 л.с.)</t>
  </si>
  <si>
    <t>1. 150202</t>
  </si>
  <si>
    <t>353,8
11,04</t>
  </si>
  <si>
    <r>
      <t>0,0312</t>
    </r>
    <r>
      <rPr>
        <i/>
        <sz val="6"/>
        <rFont val="Arial"/>
        <family val="2"/>
        <charset val="204"/>
      </rPr>
      <t xml:space="preserve">
(24*0,6+6*2,5+2*0,9)/1000</t>
    </r>
  </si>
  <si>
    <t>1 т фасонных частей</t>
  </si>
  <si>
    <r>
      <t>Установка фасонных частей стальных сварных диаметром 100-250 мм</t>
    </r>
    <r>
      <rPr>
        <i/>
        <sz val="7"/>
        <rFont val="Arial"/>
        <family val="2"/>
        <charset val="204"/>
      </rPr>
      <t xml:space="preserve">
НР (302,06 руб.): 130% от ФОТ (232,35 руб.)
СП (206,79 руб.): 89% от ФОТ (232,35 руб.)</t>
    </r>
  </si>
  <si>
    <r>
      <t>ТЕР22-03-001-05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</si>
  <si>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0,0037
0,0001332</t>
  </si>
  <si>
    <t>22,6
0,8136</t>
  </si>
  <si>
    <t>0,0538
0,001937</t>
  </si>
  <si>
    <t>0,17
0,01</t>
  </si>
  <si>
    <t>26,08
0,94</t>
  </si>
  <si>
    <t>84,4
3,04</t>
  </si>
  <si>
    <r>
      <t>0,036</t>
    </r>
    <r>
      <rPr>
        <i/>
        <sz val="6"/>
        <rFont val="Arial"/>
        <family val="2"/>
        <charset val="204"/>
      </rPr>
      <t xml:space="preserve">
3,6/100</t>
    </r>
  </si>
  <si>
    <r>
      <t>Протаскивание в футляр стальных труб диаметром 50 мм</t>
    </r>
    <r>
      <rPr>
        <i/>
        <sz val="7"/>
        <rFont val="Arial"/>
        <family val="2"/>
        <charset val="204"/>
      </rPr>
      <t xml:space="preserve">
НР (55,85 руб.): 130% от ФОТ (42,96 руб.)
СП (38,23 руб.): 89% от ФОТ (42,96 руб.)</t>
    </r>
  </si>
  <si>
    <t>15,7
0,05652</t>
  </si>
  <si>
    <t>12. 411-0001</t>
  </si>
  <si>
    <t>1004
3,614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</si>
  <si>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3,5 мм</t>
  </si>
  <si>
    <t>11. 103-0160</t>
  </si>
  <si>
    <t>0,18
0,000648</t>
  </si>
  <si>
    <t>Бруски обрезные хвойных пород длиной 4-6,5 м, шириной 75-150 мм, толщиной 40-75 мм, III сорта</t>
  </si>
  <si>
    <t>10. 102-0025</t>
  </si>
  <si>
    <t>0,04
0,000144</t>
  </si>
  <si>
    <t>9. 101-1513</t>
  </si>
  <si>
    <t>8. 400001</t>
  </si>
  <si>
    <t>16,5
0,06</t>
  </si>
  <si>
    <t>1,39
0,01</t>
  </si>
  <si>
    <t>Установки для подогрева стыков</t>
  </si>
  <si>
    <t>6. 151700</t>
  </si>
  <si>
    <t>27,6
0,1</t>
  </si>
  <si>
    <t>5. 150202</t>
  </si>
  <si>
    <t xml:space="preserve">1,1
</t>
  </si>
  <si>
    <t>Бульдозеры при работе на сооружении магистральных трубопроводов 96 кВт (130 л.с.)</t>
  </si>
  <si>
    <t>4. 070117</t>
  </si>
  <si>
    <t>12
0,04</t>
  </si>
  <si>
    <t>1,8
0,01</t>
  </si>
  <si>
    <t>Электрические печи для сушки сварочных материалов с регулированием температуры в пределах от 80 °С до 500 °С при работе от передвижных электростанций</t>
  </si>
  <si>
    <t>2. 041401</t>
  </si>
  <si>
    <t>11,17
0,04</t>
  </si>
  <si>
    <t>1. 040102</t>
  </si>
  <si>
    <t>353
1,27</t>
  </si>
  <si>
    <t>Затраты труда рабочих (ср 4,5)</t>
  </si>
  <si>
    <r>
      <t>0,0036</t>
    </r>
    <r>
      <rPr>
        <i/>
        <sz val="6"/>
        <rFont val="Arial"/>
        <family val="2"/>
        <charset val="204"/>
      </rPr>
      <t xml:space="preserve">
3,6/1000</t>
    </r>
  </si>
  <si>
    <r>
      <t>Укладка стальных труб с гидравлическим испытанием диаметром 100 мм</t>
    </r>
    <r>
      <rPr>
        <i/>
        <sz val="7"/>
        <rFont val="Arial"/>
        <family val="2"/>
        <charset val="204"/>
      </rPr>
      <t xml:space="preserve">
НР (28,09 руб.): 130% от ФОТ (21,61 руб.)
СП (19,23 руб.): 89% от ФОТ (21,61 руб.)</t>
    </r>
  </si>
  <si>
    <r>
      <t>ТЕР22-01-011-03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</si>
  <si>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0,0012
0,000324</t>
  </si>
  <si>
    <t>Газопроводы: опорные части, опоры, кронштейны, подвески, хомуты, седла, тарельчатые компенсаторы, прямолинейные участки, фасонные части дорожного габарита упругодеформированные до железнодорожного габарита</t>
  </si>
  <si>
    <t>13. 201-0696</t>
  </si>
  <si>
    <t>0,007
0,00189</t>
  </si>
  <si>
    <t>Эмаль ХВ-125 серебристая</t>
  </si>
  <si>
    <t>12. 113-0228</t>
  </si>
  <si>
    <t>0,00044
0,0001188</t>
  </si>
  <si>
    <t>11. 113-0077</t>
  </si>
  <si>
    <t>0,0028
0,000756</t>
  </si>
  <si>
    <t>Грунтовка ФЛ-03К коричневая</t>
  </si>
  <si>
    <t>10. 113-0026</t>
  </si>
  <si>
    <t>101
27,27</t>
  </si>
  <si>
    <t>9. 103-0161</t>
  </si>
  <si>
    <t>0,0035
0,000945</t>
  </si>
  <si>
    <t>8. 101-2467</t>
  </si>
  <si>
    <t>0,0014
0,000378</t>
  </si>
  <si>
    <t>0,00026
7,02E-5</t>
  </si>
  <si>
    <t>Гайки шестигранные диаметр резьбы 10 мм</t>
  </si>
  <si>
    <t>6. 101-0122</t>
  </si>
  <si>
    <t>1,04
0,28</t>
  </si>
  <si>
    <t>5. 340101</t>
  </si>
  <si>
    <t>2,75
0,74</t>
  </si>
  <si>
    <t>15,03
4,06</t>
  </si>
  <si>
    <t>Трубоукладчики для труб диаметром до 400 мм грузоподъемностью 6,3 т</t>
  </si>
  <si>
    <t>3. 150701</t>
  </si>
  <si>
    <t>Компрессоры передвижные с двигателем внутреннего сгорания давлением до 686 кПа (7 ат), производительность 2,2 м3/мин</t>
  </si>
  <si>
    <t>2. 050101</t>
  </si>
  <si>
    <t>4,29
1,16</t>
  </si>
  <si>
    <t>29,32
7,92</t>
  </si>
  <si>
    <r>
      <t>0,27</t>
    </r>
    <r>
      <rPr>
        <i/>
        <sz val="6"/>
        <rFont val="Arial"/>
        <family val="2"/>
        <charset val="204"/>
      </rPr>
      <t xml:space="preserve">
27/100</t>
    </r>
  </si>
  <si>
    <r>
      <t>Надземная прокладка стальных газопроводов на металлических опорах, условный диаметр газопровода 100 мм</t>
    </r>
    <r>
      <rPr>
        <i/>
        <sz val="7"/>
        <rFont val="Arial"/>
        <family val="2"/>
        <charset val="204"/>
      </rPr>
      <t xml:space="preserve">
НР (242,58 руб.): 130% от ФОТ (186,6 руб.)
СП (166,07 руб.): 89% от ФОТ (186,6 руб.)</t>
    </r>
  </si>
  <si>
    <r>
      <t>ТЕР24-02-041-04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</si>
  <si>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101
11,11</t>
  </si>
  <si>
    <t>Трубы стальные изолированные двухслойным покрытием из экструдированного полиэтилена «СЭВИЛЕН», диаметр условного прохода 57 мм, толщина стенки 3,5 мм</t>
  </si>
  <si>
    <t>5. 103-8007</t>
  </si>
  <si>
    <t>0,00035
3,85E-5</t>
  </si>
  <si>
    <t>4. 101-1514</t>
  </si>
  <si>
    <t>1,4
0,15</t>
  </si>
  <si>
    <t>2,29
0,25</t>
  </si>
  <si>
    <t>6,25
0,69</t>
  </si>
  <si>
    <t>20,1
2,21</t>
  </si>
  <si>
    <r>
      <t>0,11</t>
    </r>
    <r>
      <rPr>
        <i/>
        <sz val="6"/>
        <rFont val="Arial"/>
        <family val="2"/>
        <charset val="204"/>
      </rPr>
      <t xml:space="preserve">
11/100</t>
    </r>
  </si>
  <si>
    <r>
      <t>Укладка в траншею изолированных стальных газопроводов условным диаметром до 50 мм</t>
    </r>
    <r>
      <rPr>
        <i/>
        <sz val="7"/>
        <rFont val="Arial"/>
        <family val="2"/>
        <charset val="204"/>
      </rPr>
      <t xml:space="preserve">
НР (54,83 руб.): 130% от ФОТ (42,18 руб.)
СП (37,54 руб.): 89% от ФОТ (42,18 руб.)</t>
    </r>
  </si>
  <si>
    <r>
      <t>ТЕР24-02-030-01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</si>
  <si>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Крепления для трубопроводов: кронштейны, планки, хомуты</t>
  </si>
  <si>
    <r>
      <t>ТСЦ-301-1224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</si>
  <si>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0,0012
0,0018</t>
  </si>
  <si>
    <t>0,0047
0,00705</t>
  </si>
  <si>
    <t>0,00029
0,000435</t>
  </si>
  <si>
    <t>0,0018
0,0027</t>
  </si>
  <si>
    <t>101
151,5</t>
  </si>
  <si>
    <t>Трубы стальные электросварные прямошовные со снятой фаской из стали марок БСт2кп-БСт4кп и БСт2пс-БСт4пс наружный диаметр 57 мм, толщина стенки 4 мм</t>
  </si>
  <si>
    <t>9. 103-0140</t>
  </si>
  <si>
    <t>0,0022
0,0033</t>
  </si>
  <si>
    <t>0,0009
0,00135</t>
  </si>
  <si>
    <t>0,00036
0,00054</t>
  </si>
  <si>
    <t>0,68
1,02</t>
  </si>
  <si>
    <t>1,54
2,31</t>
  </si>
  <si>
    <t>11,44
17,16</t>
  </si>
  <si>
    <t>2,81
4,22</t>
  </si>
  <si>
    <t>21,43
32,14</t>
  </si>
  <si>
    <r>
      <t>1,5</t>
    </r>
    <r>
      <rPr>
        <i/>
        <sz val="6"/>
        <rFont val="Arial"/>
        <family val="2"/>
        <charset val="204"/>
      </rPr>
      <t xml:space="preserve">
150/100</t>
    </r>
  </si>
  <si>
    <r>
      <t>Надземная прокладка стальных газопроводов на металлических опорах, условный диаметр газопровода 65 мм</t>
    </r>
    <r>
      <rPr>
        <i/>
        <sz val="7"/>
        <rFont val="Arial"/>
        <family val="2"/>
        <charset val="204"/>
      </rPr>
      <t xml:space="preserve">
НР (999,64 руб.): 130% от ФОТ (768,95 руб.)
СП (684,37 руб.): 89% от ФОТ (768,95 руб.)</t>
    </r>
  </si>
  <si>
    <r>
      <t>ТЕР24-02-041-02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</si>
  <si>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3,45</t>
    </r>
    <r>
      <rPr>
        <i/>
        <sz val="6"/>
        <rFont val="Arial"/>
        <family val="2"/>
        <charset val="204"/>
      </rPr>
      <t xml:space="preserve">
3+0,45</t>
    </r>
  </si>
  <si>
    <t>Отводы 90 град. с радиусом кривизны R=1,5 Ду на Ру до 16 МПа (160 кгс/см2), диаметром условного прохода 50 мм, наружным диаметром 57 мм, толщиной стенки 4 мм</t>
  </si>
  <si>
    <t>12. 507-1974</t>
  </si>
  <si>
    <t>Свеча вытяжная</t>
  </si>
  <si>
    <t>11. 301-3163</t>
  </si>
  <si>
    <t>5E-5
0,00015</t>
  </si>
  <si>
    <t>10. 113-0228</t>
  </si>
  <si>
    <t>3E-5
9E-5</t>
  </si>
  <si>
    <t>9. 113-0026</t>
  </si>
  <si>
    <t>0,025
0,075</t>
  </si>
  <si>
    <t>0,00018
0,00054</t>
  </si>
  <si>
    <t>0,09
0,27</t>
  </si>
  <si>
    <t>0,17
0,51</t>
  </si>
  <si>
    <t>0,34
1,02</t>
  </si>
  <si>
    <t>Вентилятор радиальный общего назначения, производительностью 15000 м3/час</t>
  </si>
  <si>
    <t>4. 331301</t>
  </si>
  <si>
    <t>0,16
0,48</t>
  </si>
  <si>
    <t>0,48
1,44</t>
  </si>
  <si>
    <t>3,78
11,34</t>
  </si>
  <si>
    <t>Затраты труда рабочих (ср 3,6)</t>
  </si>
  <si>
    <t>1 свеча</t>
  </si>
  <si>
    <r>
      <t>Установка газовых свечей условным диаметром до 50 мм</t>
    </r>
    <r>
      <rPr>
        <i/>
        <sz val="7"/>
        <rFont val="Arial"/>
        <family val="2"/>
        <charset val="204"/>
      </rPr>
      <t xml:space="preserve">
НР (234,6 руб.): 130% от ФОТ (180,46 руб.)
СП (160,61 руб.): 89% от ФОТ (180,46 руб.)</t>
    </r>
  </si>
  <si>
    <r>
      <t>ТЕР24-02-080-01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</si>
  <si>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сварные водогазопроводные с резьбой черные обыкновенные (неоцинкованные), диаметр условного прохода 20 мм, толщина стенки 2,8 мм</t>
  </si>
  <si>
    <r>
      <t>ТСЦ-103-0014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</si>
  <si>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5E-5
5E-5</t>
  </si>
  <si>
    <t>3E-5
3E-5</t>
  </si>
  <si>
    <t>0,025
0,025</t>
  </si>
  <si>
    <t>0,00018
0,00018</t>
  </si>
  <si>
    <t>0,09
0,09</t>
  </si>
  <si>
    <t>0,17
0,17</t>
  </si>
  <si>
    <t>0,34
0,34</t>
  </si>
  <si>
    <t>0,16
0,16</t>
  </si>
  <si>
    <t>0,48
0,48</t>
  </si>
  <si>
    <t>3,78
3,78</t>
  </si>
  <si>
    <r>
      <t>Установка импульсов условным диаметром до 50 мм</t>
    </r>
    <r>
      <rPr>
        <i/>
        <sz val="7"/>
        <rFont val="Arial"/>
        <family val="2"/>
        <charset val="204"/>
      </rPr>
      <t xml:space="preserve">
НР (78,2 руб.): 130% от ФОТ (60,15 руб.)
СП (53,53 руб.): 89% от ФОТ (60,15 руб.)</t>
    </r>
  </si>
  <si>
    <r>
      <t>ТЕР24-02-080-01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</si>
  <si>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Соединения изолирующие фланцевые на условное давление 0,6 мПа для труб диаметром до 50 мм</t>
  </si>
  <si>
    <r>
      <t>ТСЦ-507-2834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</si>
  <si>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ТСЦ-507-0983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</si>
  <si>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
4</t>
  </si>
  <si>
    <t>3. 507-0983</t>
  </si>
  <si>
    <t>0,0001
0,0004</t>
  </si>
  <si>
    <t>2. 101-1513</t>
  </si>
  <si>
    <t>0,37
1,48</t>
  </si>
  <si>
    <t>1 фланец</t>
  </si>
  <si>
    <r>
      <t>Приварка фланцев к стальным трубопроводам диаметром 50 мм</t>
    </r>
    <r>
      <rPr>
        <i/>
        <sz val="7"/>
        <rFont val="Arial"/>
        <family val="2"/>
        <charset val="204"/>
      </rPr>
      <t xml:space="preserve">
НР (52,57 руб.): 130% от ФОТ (40,44 руб.)
СП (35,99 руб.): 89% от ФОТ (40,44 руб.)</t>
    </r>
  </si>
  <si>
    <r>
      <t>ТЕР22-03-014-01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</si>
  <si>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Вентили проходные муфтовые 15кч18п для воды давлением 1,6 МПа (16 кгс/см2), диаметром 20 мм</t>
  </si>
  <si>
    <r>
      <t>ТСЦ-302-1342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</si>
  <si>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4. 302-1342</t>
  </si>
  <si>
    <t>0,007
0,014</t>
  </si>
  <si>
    <t>3. 101-1825</t>
  </si>
  <si>
    <t>2. 101-1669</t>
  </si>
  <si>
    <t>2E-5
4E-5</t>
  </si>
  <si>
    <t>0,84
1,68</t>
  </si>
  <si>
    <r>
      <t>Установка вентилей и клапанов обратных муфтовых диаметром до 20 мм</t>
    </r>
    <r>
      <rPr>
        <i/>
        <sz val="7"/>
        <rFont val="Arial"/>
        <family val="2"/>
        <charset val="204"/>
      </rPr>
      <t xml:space="preserve">
НР (29,13 руб.): 130% от ФОТ (22,41 руб.)
СП (19,94 руб.): 89% от ФОТ (22,41 руб.)</t>
    </r>
  </si>
  <si>
    <r>
      <t>ТЕР24-01-033-01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</si>
  <si>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Ду 50 фланцевый КШ 50/16 Цена: 1800/1,18/5,56</t>
  </si>
  <si>
    <t>Прайс-лист ЭПО Сигнал</t>
  </si>
  <si>
    <t>Трубы стальные электросварные прямошовные со снятой фаской из стали марок БСт2кп-БСт4кп и БСт2пс-БСт4пс наружный диаметр 48 мм, толщина стенки 3,0 мм</t>
  </si>
  <si>
    <r>
      <t>ТСЦ-103-0136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</si>
  <si>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4
12</t>
  </si>
  <si>
    <t>14. 507-1973</t>
  </si>
  <si>
    <t>2
6</t>
  </si>
  <si>
    <t>Фланцы стальные плоские приварные из стали ВСт3сп2, ВСт3сп3, давлением 0,6 МПа (6 кгс/см2), диаметром 50 мм</t>
  </si>
  <si>
    <t>13. 507-0966</t>
  </si>
  <si>
    <t>Лак кремнийорганический термостойкий марки ПФ-170</t>
  </si>
  <si>
    <t>12. 113-0095</t>
  </si>
  <si>
    <t>11. 113-0026</t>
  </si>
  <si>
    <t>5,8
17,4</t>
  </si>
  <si>
    <t>10. 103-0136</t>
  </si>
  <si>
    <t>0,06
0,18</t>
  </si>
  <si>
    <t>9. 101-2278</t>
  </si>
  <si>
    <t>0,00075
0,00225</t>
  </si>
  <si>
    <t>8. 101-1714</t>
  </si>
  <si>
    <t>0,00072
0,00216</t>
  </si>
  <si>
    <t>2E-5
6E-5</t>
  </si>
  <si>
    <t>Пудра алюминиевая, марки ПП-1</t>
  </si>
  <si>
    <t>6. 101-0830</t>
  </si>
  <si>
    <t>0,3
0,9</t>
  </si>
  <si>
    <t>0,14
0,42</t>
  </si>
  <si>
    <t>0,5
1,5</t>
  </si>
  <si>
    <t>0,8
2,4</t>
  </si>
  <si>
    <t>2,45
7,35</t>
  </si>
  <si>
    <t>5,91
17,73</t>
  </si>
  <si>
    <t>1 задвижка</t>
  </si>
  <si>
    <r>
      <t>Монтаж задвижки стальной фланцевой для надземной установки на газопроводах из труб условным диаметром 50 мм</t>
    </r>
    <r>
      <rPr>
        <i/>
        <sz val="7"/>
        <rFont val="Arial"/>
        <family val="2"/>
        <charset val="204"/>
      </rPr>
      <t xml:space="preserve">
НР (350,9 руб.): 130% от ФОТ (269,92 руб.)
СП (240,23 руб.): 89% от ФОТ (269,92 руб.)</t>
    </r>
  </si>
  <si>
    <r>
      <t>ТЕР24-02-051-01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</si>
  <si>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Установка шкафная с регулятором давления РД-50м (с утеплением) ШП-2</t>
  </si>
  <si>
    <r>
      <t>ТСЦ-302-1736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</si>
  <si>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28. 509-0966</t>
  </si>
  <si>
    <t>Фланцы стальные плоские приварные из стали ВСт3сп2, ВСт3сп3, давлением 0,1 и 0,25 МПа (1 и 2,5 кгс/см2), диаметром 50 мм</t>
  </si>
  <si>
    <t>27. 507-0949</t>
  </si>
  <si>
    <t>Соединительная арматура трубопроводов: угольник прямой диаметром 20 мм</t>
  </si>
  <si>
    <t>26. 507-0914</t>
  </si>
  <si>
    <t>0,59
0,59</t>
  </si>
  <si>
    <t>Песок природный для строительных работ повышенной крупности и крупный</t>
  </si>
  <si>
    <t>25. 408-0121</t>
  </si>
  <si>
    <t>0,005
0,005</t>
  </si>
  <si>
    <t>Раствор готовый кладочный цементный марки 100</t>
  </si>
  <si>
    <t>24. 402-0004</t>
  </si>
  <si>
    <t>23. 302-1736</t>
  </si>
  <si>
    <t>Сгоны стальные с муфтой и контргайкой, диаметром 50 мм</t>
  </si>
  <si>
    <t>22. 302-1241</t>
  </si>
  <si>
    <t>Сгоны стальные с муфтой и контргайкой, диаметром 20 мм</t>
  </si>
  <si>
    <t>21. 302-1237</t>
  </si>
  <si>
    <t>0,107
0,107</t>
  </si>
  <si>
    <t>Патрубки стальные</t>
  </si>
  <si>
    <t>20. 301-0042</t>
  </si>
  <si>
    <t>Ключ накидной</t>
  </si>
  <si>
    <t>19. 301-0032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</si>
  <si>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</si>
  <si>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18. 204-0059</t>
  </si>
  <si>
    <t>Конструктивные элементы вспомогательного назначения массой не более 50 кг с преобладанием толстолистовой стали без отверстий и сборосварочных операций</t>
  </si>
  <si>
    <t>17. 201-0772</t>
  </si>
  <si>
    <t>2,03
2,03</t>
  </si>
  <si>
    <t>Трубы стальные изолированные диаметром 50 мм</t>
  </si>
  <si>
    <t>16. 103-1026</t>
  </si>
  <si>
    <t>1,33
1,33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</si>
  <si>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</si>
  <si>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15. 103-0010</t>
  </si>
  <si>
    <t>1,85
1,85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</si>
  <si>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</si>
  <si>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14. 103-0003</t>
  </si>
  <si>
    <t>0,61
0,61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</si>
  <si>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</si>
  <si>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13. 103-0002</t>
  </si>
  <si>
    <t>0,00064
0,00064</t>
  </si>
  <si>
    <t>Болты с гайками и шайбами для санитарно-технических работ диаметром 12 мм</t>
  </si>
  <si>
    <t>12. 101-2575</t>
  </si>
  <si>
    <t>Пигмент тертый</t>
  </si>
  <si>
    <t>11. 101-1974</t>
  </si>
  <si>
    <t>0,05
0,05</t>
  </si>
  <si>
    <t>10. 101-1825</t>
  </si>
  <si>
    <t>0,002
0,002</t>
  </si>
  <si>
    <t>Ветошь</t>
  </si>
  <si>
    <t>9. 101-1757</t>
  </si>
  <si>
    <t>8. 101-1602</t>
  </si>
  <si>
    <t>0,00013
0,00013</t>
  </si>
  <si>
    <t>8E-5
8E-5</t>
  </si>
  <si>
    <t>Краски масляные и алкидные густотертые, цинковые МА-011-1</t>
  </si>
  <si>
    <t>6. 101-0384</t>
  </si>
  <si>
    <t>0,14
0,14</t>
  </si>
  <si>
    <t>1,39
1,39</t>
  </si>
  <si>
    <t>13,5
13,5</t>
  </si>
  <si>
    <r>
      <t>Устройство установки для редуцирования давления газа</t>
    </r>
    <r>
      <rPr>
        <i/>
        <sz val="7"/>
        <rFont val="Arial"/>
        <family val="2"/>
        <charset val="204"/>
      </rPr>
      <t xml:space="preserve">
НР (237,72 руб.): 128% от ФОТ (185,72 руб.)
СП (154,15 руб.): 83% от ФОТ (185,72 руб.)</t>
    </r>
  </si>
  <si>
    <r>
      <t>ТЕР19-01-004-01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</si>
  <si>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Общестроительные работы</t>
  </si>
  <si>
    <t xml:space="preserve">  Итого по разделу 1 Оборудование</t>
  </si>
  <si>
    <t>Итоги по разделу 1 Оборудование :</t>
  </si>
  <si>
    <t>Итого прямые затраты по разделу с учетом коэффициентов к итогам</t>
  </si>
  <si>
    <t>Шкафной газорегуляторный пункт ГРПШ-FRG/2МВ-2Н-Р-ЭК-Г-УХЛ1 Цена: 284854/1,18/4,19</t>
  </si>
  <si>
    <t>Счёт-спецификация № 2680</t>
  </si>
  <si>
    <t xml:space="preserve">                           Раздел 1. Оборудование</t>
  </si>
  <si>
    <t>Составлен(а) в базовых ценах по состоянию на 01.01.2001г.</t>
  </si>
  <si>
    <t>_______________________________________________________________________________________________311,82</t>
  </si>
  <si>
    <t>___________________________5,607</t>
  </si>
  <si>
    <t>_______________________________________________________________________________________________60,514</t>
  </si>
  <si>
    <t>_______________________________________________________________________________________________0,472</t>
  </si>
  <si>
    <t>_______________________________________________________________________________________________62,251</t>
  </si>
  <si>
    <t>___________________________123,236</t>
  </si>
  <si>
    <t>Основание: чертежи и спецификация № 049-12-00-ГСН</t>
  </si>
  <si>
    <t>Наружные газопроводы</t>
  </si>
  <si>
    <r>
      <t>ЛОКАЛЬНЫЙ СМЕТНЫЙ РАСЧЕТ №</t>
    </r>
    <r>
      <rPr>
        <sz val="10"/>
        <rFont val="Arial"/>
        <family val="2"/>
        <charset val="204"/>
      </rPr>
      <t xml:space="preserve"> 06-02-04</t>
    </r>
  </si>
  <si>
    <t>г. Лесной ФГУП "Комбинат "Электрохимприбор"</t>
  </si>
  <si>
    <t>СВОДКА ЗАТРАТ</t>
  </si>
  <si>
    <t>Составлена в ценах по состоянию на 01.01.2000 г. с переводом в текущие</t>
  </si>
  <si>
    <t>№ п/п</t>
  </si>
  <si>
    <t>Номера сметных расчетов и смет</t>
  </si>
  <si>
    <t>Наименование работ и затрат</t>
  </si>
  <si>
    <t>Сметная стоимость в руб.</t>
  </si>
  <si>
    <t>Общая сметная стоимость, руб.</t>
  </si>
  <si>
    <t>строительных работ</t>
  </si>
  <si>
    <t>монтажных работ</t>
  </si>
  <si>
    <t>оборудования, мебели и инвентаря</t>
  </si>
  <si>
    <t>прочих затрат</t>
  </si>
  <si>
    <t>1</t>
  </si>
  <si>
    <t>2</t>
  </si>
  <si>
    <t>3</t>
  </si>
  <si>
    <t>4</t>
  </si>
  <si>
    <t>5</t>
  </si>
  <si>
    <t>6</t>
  </si>
  <si>
    <t>7</t>
  </si>
  <si>
    <t>8</t>
  </si>
  <si>
    <t>02-01-01</t>
  </si>
  <si>
    <t>Итого в базисных ценах 2001г.</t>
  </si>
  <si>
    <t>Всего в текущих ценах 2013г. (Ксмр=5,56; Коборуд.=4,19)</t>
  </si>
  <si>
    <t>НДС 18%</t>
  </si>
  <si>
    <t>Всего с НДС</t>
  </si>
  <si>
    <t>Расчет начальной (максимальной) цены</t>
  </si>
  <si>
    <t>Составлен в ценах по состоянию на 01.01.2000 г. с переводом в текущие цены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</si>
  <si>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</si>
  <si>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01.01.2000г.</t>
  </si>
  <si>
    <t>Текущая стоимость на момент определения начальной (максимальной) цены</t>
  </si>
  <si>
    <t>№ обосновывающего расчета</t>
  </si>
  <si>
    <t>Итого:</t>
  </si>
  <si>
    <t>Всего с НДС:</t>
  </si>
  <si>
    <t>Начальник отдела капитального строительства</t>
  </si>
  <si>
    <t>В.В. Моляков</t>
  </si>
  <si>
    <t>Инженер по проектно-сметной работе</t>
  </si>
  <si>
    <t>Согласовано  отд. 028</t>
  </si>
  <si>
    <t>02-01-02</t>
  </si>
  <si>
    <t>02-01-03</t>
  </si>
  <si>
    <t>06-02-04</t>
  </si>
  <si>
    <t>Производство работ в зимнее время - 3,3%*1,1=3,63%</t>
  </si>
  <si>
    <t>Итого с зимним удорожанием</t>
  </si>
  <si>
    <t>Монтажные работы по газоснабжению водогрейных котлов лесосушильных комплексов СМ 15, расположенных в г. Лесной</t>
  </si>
  <si>
    <t>Т.Ш. Ковязина</t>
  </si>
  <si>
    <t>Монтажные работы по газоснабжению водогрейных котлов</t>
  </si>
  <si>
    <t>лесосушильных комплексов СМ 15, расположенных в г. Лесной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</si>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</sst>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31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6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Helv"/>
      <charset val="204"/>
    </font>
    <font>
      <sz val="11"/>
      <name val="Arial Cyr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9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2"/>
      <color indexed="9"/>
      <name val="Helv"/>
      <charset val="204"/>
    </font>
    <font>
      <sz val="12"/>
      <color indexed="9"/>
      <name val="Arial Cyr"/>
      <charset val="204"/>
    </font>
    <font>
      <sz val="12"/>
      <color indexed="9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Alignment="0"/>
    <xf numFmtId="0" fontId="16" fillId="0" borderId="0"/>
    <xf numFmtId="0" fontId="16" fillId="0" borderId="0"/>
  </cellStyleXfs>
  <cellXfs count="214">
    <xf numFmtId="0" fontId="0" fillId="0" borderId="0" xfId="0"/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Border="1"/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/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/>
    </xf>
    <xf numFmtId="49" fontId="4" fillId="0" borderId="3" xfId="0" applyNumberFormat="1" applyFont="1" applyBorder="1" applyAlignment="1">
      <alignment horizontal="left" vertical="top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49" fontId="6" fillId="0" borderId="3" xfId="0" applyNumberFormat="1" applyFont="1" applyBorder="1" applyAlignment="1">
      <alignment horizontal="left" vertical="top" wrapText="1"/>
    </xf>
    <xf numFmtId="0" fontId="9" fillId="0" borderId="3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1" xfId="0" applyNumberFormat="1" applyFont="1" applyBorder="1" applyAlignment="1">
      <alignment horizontal="right" vertical="top"/>
    </xf>
    <xf numFmtId="3" fontId="5" fillId="0" borderId="0" xfId="0" applyNumberFormat="1" applyFont="1" applyBorder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13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5" fillId="0" borderId="3" xfId="0" applyNumberFormat="1" applyFont="1" applyBorder="1" applyAlignment="1">
      <alignment horizontal="right" vertical="top" wrapText="1"/>
    </xf>
    <xf numFmtId="3" fontId="9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17" fillId="0" borderId="0" xfId="2" applyFont="1" applyFill="1" applyAlignment="1">
      <alignment horizontal="center" vertical="center"/>
    </xf>
    <xf numFmtId="0" fontId="17" fillId="0" borderId="0" xfId="2" applyFont="1" applyFill="1"/>
    <xf numFmtId="0" fontId="18" fillId="0" borderId="0" xfId="2" applyFont="1" applyFill="1" applyAlignment="1">
      <alignment horizontal="left" vertical="center"/>
    </xf>
    <xf numFmtId="0" fontId="18" fillId="0" borderId="0" xfId="2" applyFont="1" applyFill="1"/>
    <xf numFmtId="0" fontId="18" fillId="0" borderId="1" xfId="2" applyFont="1" applyFill="1" applyBorder="1"/>
    <xf numFmtId="0" fontId="18" fillId="0" borderId="0" xfId="2" applyFont="1" applyFill="1" applyAlignment="1">
      <alignment horizontal="center"/>
    </xf>
    <xf numFmtId="49" fontId="18" fillId="0" borderId="4" xfId="2" applyNumberFormat="1" applyFont="1" applyFill="1" applyBorder="1" applyAlignment="1">
      <alignment horizontal="center" vertical="center" wrapText="1"/>
    </xf>
    <xf numFmtId="49" fontId="18" fillId="0" borderId="5" xfId="2" applyNumberFormat="1" applyFont="1" applyFill="1" applyBorder="1" applyAlignment="1">
      <alignment horizontal="center" vertical="center" wrapText="1"/>
    </xf>
    <xf numFmtId="49" fontId="18" fillId="0" borderId="0" xfId="2" applyNumberFormat="1" applyFont="1" applyFill="1" applyBorder="1" applyAlignment="1">
      <alignment horizontal="center" vertical="center" wrapText="1"/>
    </xf>
    <xf numFmtId="49" fontId="18" fillId="0" borderId="6" xfId="2" applyNumberFormat="1" applyFont="1" applyFill="1" applyBorder="1" applyAlignment="1">
      <alignment horizontal="center" vertical="center" wrapText="1"/>
    </xf>
    <xf numFmtId="49" fontId="18" fillId="0" borderId="3" xfId="2" applyNumberFormat="1" applyFont="1" applyFill="1" applyBorder="1" applyAlignment="1">
      <alignment horizontal="center" vertical="center"/>
    </xf>
    <xf numFmtId="49" fontId="18" fillId="0" borderId="3" xfId="2" applyNumberFormat="1" applyFont="1" applyFill="1" applyBorder="1" applyAlignment="1">
      <alignment horizontal="centerContinuous" vertical="center"/>
    </xf>
    <xf numFmtId="49" fontId="18" fillId="0" borderId="3" xfId="2" applyNumberFormat="1" applyFont="1" applyFill="1" applyBorder="1" applyAlignment="1">
      <alignment horizontal="centerContinuous"/>
    </xf>
    <xf numFmtId="49" fontId="18" fillId="0" borderId="3" xfId="2" applyNumberFormat="1" applyFont="1" applyFill="1" applyBorder="1" applyAlignment="1">
      <alignment horizontal="center"/>
    </xf>
    <xf numFmtId="49" fontId="18" fillId="0" borderId="7" xfId="2" applyNumberFormat="1" applyFont="1" applyFill="1" applyBorder="1" applyAlignment="1">
      <alignment horizontal="center"/>
    </xf>
    <xf numFmtId="49" fontId="18" fillId="0" borderId="8" xfId="2" applyNumberFormat="1" applyFont="1" applyFill="1" applyBorder="1" applyAlignment="1">
      <alignment horizontal="center"/>
    </xf>
    <xf numFmtId="0" fontId="18" fillId="0" borderId="5" xfId="2" applyNumberFormat="1" applyFont="1" applyFill="1" applyBorder="1" applyAlignment="1">
      <alignment horizontal="center" vertical="center"/>
    </xf>
    <xf numFmtId="49" fontId="18" fillId="0" borderId="5" xfId="2" applyNumberFormat="1" applyFont="1" applyFill="1" applyBorder="1" applyAlignment="1">
      <alignment horizontal="left" vertical="center" wrapText="1"/>
    </xf>
    <xf numFmtId="4" fontId="18" fillId="0" borderId="5" xfId="2" applyNumberFormat="1" applyFont="1" applyFill="1" applyBorder="1" applyAlignment="1">
      <alignment horizontal="center" vertical="center"/>
    </xf>
    <xf numFmtId="49" fontId="18" fillId="0" borderId="5" xfId="2" applyNumberFormat="1" applyFont="1" applyFill="1" applyBorder="1" applyAlignment="1">
      <alignment horizontal="centerContinuous" vertical="center" wrapText="1"/>
    </xf>
    <xf numFmtId="49" fontId="20" fillId="0" borderId="5" xfId="2" applyNumberFormat="1" applyFont="1" applyFill="1" applyBorder="1" applyAlignment="1">
      <alignment horizontal="left" vertical="center"/>
    </xf>
    <xf numFmtId="4" fontId="20" fillId="0" borderId="5" xfId="2" applyNumberFormat="1" applyFont="1" applyFill="1" applyBorder="1" applyAlignment="1">
      <alignment horizontal="center" vertical="center"/>
    </xf>
    <xf numFmtId="4" fontId="20" fillId="0" borderId="5" xfId="2" applyNumberFormat="1" applyFont="1" applyFill="1" applyBorder="1" applyAlignment="1">
      <alignment horizontal="center" vertical="center" wrapText="1"/>
    </xf>
    <xf numFmtId="49" fontId="20" fillId="0" borderId="5" xfId="2" applyNumberFormat="1" applyFont="1" applyFill="1" applyBorder="1" applyAlignment="1">
      <alignment vertical="center" wrapText="1"/>
    </xf>
    <xf numFmtId="49" fontId="20" fillId="0" borderId="5" xfId="2" applyNumberFormat="1" applyFont="1" applyFill="1" applyBorder="1" applyAlignment="1">
      <alignment horizontal="left" vertical="center" wrapText="1"/>
    </xf>
    <xf numFmtId="4" fontId="21" fillId="0" borderId="5" xfId="2" applyNumberFormat="1" applyFont="1" applyFill="1" applyBorder="1" applyAlignment="1">
      <alignment horizontal="center" vertical="center"/>
    </xf>
    <xf numFmtId="0" fontId="18" fillId="0" borderId="9" xfId="2" applyNumberFormat="1" applyFont="1" applyFill="1" applyBorder="1" applyAlignment="1">
      <alignment horizontal="center" vertical="center"/>
    </xf>
    <xf numFmtId="49" fontId="18" fillId="0" borderId="9" xfId="2" applyNumberFormat="1" applyFont="1" applyFill="1" applyBorder="1" applyAlignment="1">
      <alignment horizontal="centerContinuous" vertical="center" wrapText="1"/>
    </xf>
    <xf numFmtId="4" fontId="21" fillId="0" borderId="9" xfId="2" applyNumberFormat="1" applyFont="1" applyFill="1" applyBorder="1" applyAlignment="1">
      <alignment horizontal="center" vertical="center"/>
    </xf>
    <xf numFmtId="4" fontId="20" fillId="0" borderId="9" xfId="2" applyNumberFormat="1" applyFont="1" applyFill="1" applyBorder="1" applyAlignment="1">
      <alignment horizontal="center" vertical="center" wrapText="1"/>
    </xf>
    <xf numFmtId="2" fontId="2" fillId="0" borderId="0" xfId="2" applyNumberFormat="1" applyFont="1" applyFill="1"/>
    <xf numFmtId="0" fontId="2" fillId="0" borderId="0" xfId="2" applyFont="1" applyFill="1"/>
    <xf numFmtId="1" fontId="2" fillId="0" borderId="0" xfId="2" applyNumberFormat="1" applyFont="1" applyFill="1"/>
    <xf numFmtId="0" fontId="2" fillId="0" borderId="0" xfId="2" applyFont="1" applyFill="1" applyAlignment="1">
      <alignment horizontal="center" vertical="center"/>
    </xf>
    <xf numFmtId="49" fontId="23" fillId="0" borderId="0" xfId="2" applyNumberFormat="1" applyFont="1" applyFill="1"/>
    <xf numFmtId="0" fontId="24" fillId="0" borderId="0" xfId="2" applyFont="1" applyFill="1" applyAlignment="1">
      <alignment horizontal="center" vertical="center"/>
    </xf>
    <xf numFmtId="49" fontId="24" fillId="0" borderId="0" xfId="2" applyNumberFormat="1" applyFont="1" applyFill="1" applyAlignment="1">
      <alignment horizontal="center" vertical="center"/>
    </xf>
    <xf numFmtId="49" fontId="23" fillId="0" borderId="0" xfId="2" applyNumberFormat="1" applyFont="1" applyFill="1" applyAlignment="1">
      <alignment horizontal="center" vertical="center"/>
    </xf>
    <xf numFmtId="0" fontId="25" fillId="0" borderId="0" xfId="2" applyFont="1" applyFill="1" applyAlignment="1">
      <alignment horizontal="center" vertical="center"/>
    </xf>
    <xf numFmtId="49" fontId="22" fillId="0" borderId="0" xfId="2" applyNumberFormat="1" applyFont="1" applyFill="1" applyAlignment="1">
      <alignment horizontal="center" vertical="center"/>
    </xf>
    <xf numFmtId="49" fontId="24" fillId="0" borderId="0" xfId="2" applyNumberFormat="1" applyFont="1" applyFill="1" applyAlignment="1">
      <alignment horizontal="center" vertical="center" wrapText="1"/>
    </xf>
    <xf numFmtId="0" fontId="23" fillId="0" borderId="0" xfId="2" applyFont="1" applyAlignment="1">
      <alignment wrapText="1"/>
    </xf>
    <xf numFmtId="49" fontId="26" fillId="0" borderId="0" xfId="2" applyNumberFormat="1" applyFont="1" applyFill="1" applyAlignment="1">
      <alignment wrapText="1"/>
    </xf>
    <xf numFmtId="0" fontId="22" fillId="0" borderId="0" xfId="2" applyFont="1" applyFill="1"/>
    <xf numFmtId="0" fontId="22" fillId="0" borderId="1" xfId="2" applyFont="1" applyFill="1" applyBorder="1"/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 vertical="center"/>
    </xf>
    <xf numFmtId="0" fontId="22" fillId="0" borderId="0" xfId="2" applyFont="1" applyFill="1" applyAlignment="1">
      <alignment horizontal="right"/>
    </xf>
    <xf numFmtId="49" fontId="22" fillId="0" borderId="0" xfId="2" applyNumberFormat="1" applyFont="1" applyFill="1"/>
    <xf numFmtId="49" fontId="23" fillId="0" borderId="0" xfId="2" applyNumberFormat="1" applyFont="1" applyFill="1" applyAlignment="1">
      <alignment horizontal="center"/>
    </xf>
    <xf numFmtId="49" fontId="22" fillId="0" borderId="8" xfId="2" applyNumberFormat="1" applyFont="1" applyFill="1" applyBorder="1" applyAlignment="1">
      <alignment horizontal="center"/>
    </xf>
    <xf numFmtId="49" fontId="22" fillId="0" borderId="3" xfId="2" applyNumberFormat="1" applyFont="1" applyFill="1" applyBorder="1" applyAlignment="1">
      <alignment horizontal="center"/>
    </xf>
    <xf numFmtId="4" fontId="22" fillId="0" borderId="5" xfId="2" applyNumberFormat="1" applyFont="1" applyFill="1" applyBorder="1" applyAlignment="1">
      <alignment horizontal="center" vertical="center"/>
    </xf>
    <xf numFmtId="4" fontId="22" fillId="0" borderId="10" xfId="2" applyNumberFormat="1" applyFont="1" applyFill="1" applyBorder="1" applyAlignment="1">
      <alignment horizontal="center" vertical="center"/>
    </xf>
    <xf numFmtId="0" fontId="23" fillId="0" borderId="0" xfId="2" applyFont="1" applyFill="1" applyAlignment="1">
      <alignment vertical="center"/>
    </xf>
    <xf numFmtId="4" fontId="19" fillId="0" borderId="5" xfId="2" applyNumberFormat="1" applyFont="1" applyFill="1" applyBorder="1" applyAlignment="1">
      <alignment horizontal="center" vertical="center"/>
    </xf>
    <xf numFmtId="4" fontId="19" fillId="0" borderId="10" xfId="2" applyNumberFormat="1" applyFont="1" applyFill="1" applyBorder="1" applyAlignment="1">
      <alignment horizontal="center" vertical="center"/>
    </xf>
    <xf numFmtId="164" fontId="19" fillId="0" borderId="9" xfId="2" applyNumberFormat="1" applyFont="1" applyFill="1" applyBorder="1" applyAlignment="1">
      <alignment horizontal="center" vertical="center"/>
    </xf>
    <xf numFmtId="4" fontId="19" fillId="0" borderId="11" xfId="2" applyNumberFormat="1" applyFont="1" applyFill="1" applyBorder="1" applyAlignment="1">
      <alignment horizontal="center" vertical="center"/>
    </xf>
    <xf numFmtId="4" fontId="23" fillId="0" borderId="0" xfId="2" applyNumberFormat="1" applyFont="1" applyFill="1" applyAlignment="1">
      <alignment vertical="center"/>
    </xf>
    <xf numFmtId="49" fontId="19" fillId="0" borderId="0" xfId="2" applyNumberFormat="1" applyFont="1" applyFill="1" applyBorder="1" applyAlignment="1">
      <alignment horizontal="left" vertical="center"/>
    </xf>
    <xf numFmtId="49" fontId="22" fillId="0" borderId="0" xfId="2" applyNumberFormat="1" applyFont="1" applyFill="1" applyBorder="1" applyAlignment="1">
      <alignment horizontal="left" vertical="center"/>
    </xf>
    <xf numFmtId="0" fontId="23" fillId="0" borderId="0" xfId="2" applyFont="1" applyFill="1" applyBorder="1" applyAlignment="1">
      <alignment vertical="center"/>
    </xf>
    <xf numFmtId="164" fontId="19" fillId="0" borderId="0" xfId="2" applyNumberFormat="1" applyFont="1" applyFill="1" applyBorder="1" applyAlignment="1">
      <alignment horizontal="center" vertical="center"/>
    </xf>
    <xf numFmtId="49" fontId="22" fillId="0" borderId="0" xfId="2" applyNumberFormat="1" applyFont="1" applyFill="1" applyBorder="1" applyAlignment="1">
      <alignment horizontal="centerContinuous" vertical="center" wrapText="1"/>
    </xf>
    <xf numFmtId="49" fontId="22" fillId="0" borderId="0" xfId="2" applyNumberFormat="1" applyFont="1" applyFill="1" applyBorder="1" applyAlignment="1">
      <alignment horizontal="centerContinuous" vertical="center"/>
    </xf>
    <xf numFmtId="0" fontId="27" fillId="0" borderId="0" xfId="2" applyFont="1" applyFill="1" applyAlignment="1">
      <alignment horizontal="center" vertical="center"/>
    </xf>
    <xf numFmtId="0" fontId="28" fillId="0" borderId="0" xfId="2" applyFont="1" applyFill="1"/>
    <xf numFmtId="0" fontId="29" fillId="0" borderId="1" xfId="2" applyFont="1" applyFill="1" applyBorder="1"/>
    <xf numFmtId="0" fontId="23" fillId="0" borderId="0" xfId="0" applyFont="1"/>
    <xf numFmtId="0" fontId="29" fillId="0" borderId="0" xfId="2" applyFont="1" applyFill="1"/>
    <xf numFmtId="0" fontId="2" fillId="0" borderId="1" xfId="2" applyFont="1" applyFill="1" applyBorder="1"/>
    <xf numFmtId="0" fontId="20" fillId="0" borderId="5" xfId="2" applyNumberFormat="1" applyFont="1" applyFill="1" applyBorder="1" applyAlignment="1">
      <alignment horizontal="center" vertical="center"/>
    </xf>
    <xf numFmtId="49" fontId="20" fillId="0" borderId="5" xfId="2" applyNumberFormat="1" applyFont="1" applyFill="1" applyBorder="1" applyAlignment="1">
      <alignment horizontal="centerContinuous" vertical="center" wrapText="1"/>
    </xf>
    <xf numFmtId="0" fontId="30" fillId="0" borderId="0" xfId="0" applyFont="1"/>
    <xf numFmtId="0" fontId="0" fillId="0" borderId="0" xfId="0" applyFont="1"/>
    <xf numFmtId="49" fontId="20" fillId="0" borderId="9" xfId="2" applyNumberFormat="1" applyFont="1" applyFill="1" applyBorder="1" applyAlignment="1">
      <alignment horizontal="left" vertical="center"/>
    </xf>
    <xf numFmtId="49" fontId="22" fillId="0" borderId="6" xfId="2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22" fillId="0" borderId="5" xfId="2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0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0" borderId="0" xfId="0" applyFont="1" applyAlignment="1">
      <alignment horizontal="center" vertical="top" wrapText="1"/>
    </xf>
    <xf numFmtId="49" fontId="18" fillId="0" borderId="6" xfId="2" applyNumberFormat="1" applyFont="1" applyFill="1" applyBorder="1" applyAlignment="1">
      <alignment horizontal="center" vertical="center" wrapText="1"/>
    </xf>
    <xf numFmtId="49" fontId="18" fillId="0" borderId="0" xfId="2" applyNumberFormat="1" applyFont="1" applyFill="1" applyBorder="1" applyAlignment="1">
      <alignment horizontal="center" vertical="center" wrapText="1"/>
    </xf>
    <xf numFmtId="0" fontId="17" fillId="0" borderId="0" xfId="2" applyFont="1" applyFill="1" applyAlignment="1">
      <alignment horizontal="center"/>
    </xf>
    <xf numFmtId="0" fontId="18" fillId="0" borderId="0" xfId="2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/>
    </xf>
    <xf numFmtId="49" fontId="19" fillId="0" borderId="0" xfId="2" applyNumberFormat="1" applyFont="1" applyFill="1" applyAlignment="1">
      <alignment horizontal="center" vertical="center" wrapText="1"/>
    </xf>
    <xf numFmtId="49" fontId="18" fillId="0" borderId="4" xfId="2" applyNumberFormat="1" applyFont="1" applyFill="1" applyBorder="1" applyAlignment="1">
      <alignment horizontal="center" vertical="center" wrapText="1"/>
    </xf>
    <xf numFmtId="49" fontId="18" fillId="0" borderId="9" xfId="2" applyNumberFormat="1" applyFont="1" applyFill="1" applyBorder="1" applyAlignment="1">
      <alignment horizontal="center" vertical="center" wrapText="1"/>
    </xf>
    <xf numFmtId="49" fontId="18" fillId="0" borderId="12" xfId="2" applyNumberFormat="1" applyFont="1" applyFill="1" applyBorder="1" applyAlignment="1">
      <alignment horizontal="center" vertical="center" wrapText="1"/>
    </xf>
    <xf numFmtId="49" fontId="18" fillId="0" borderId="7" xfId="2" applyNumberFormat="1" applyFont="1" applyFill="1" applyBorder="1" applyAlignment="1">
      <alignment horizontal="center" vertical="center" wrapText="1"/>
    </xf>
    <xf numFmtId="49" fontId="18" fillId="0" borderId="8" xfId="2" applyNumberFormat="1" applyFont="1" applyFill="1" applyBorder="1" applyAlignment="1">
      <alignment horizontal="center" vertical="center" wrapText="1"/>
    </xf>
    <xf numFmtId="49" fontId="18" fillId="0" borderId="6" xfId="2" applyNumberFormat="1" applyFont="1" applyFill="1" applyBorder="1" applyAlignment="1">
      <alignment horizontal="left" vertical="center" wrapText="1"/>
    </xf>
    <xf numFmtId="49" fontId="18" fillId="0" borderId="0" xfId="2" applyNumberFormat="1" applyFont="1" applyFill="1" applyBorder="1" applyAlignment="1">
      <alignment horizontal="left" vertical="center" wrapText="1"/>
    </xf>
    <xf numFmtId="49" fontId="18" fillId="0" borderId="10" xfId="2" applyNumberFormat="1" applyFont="1" applyFill="1" applyBorder="1" applyAlignment="1">
      <alignment horizontal="left" vertical="center" wrapText="1"/>
    </xf>
    <xf numFmtId="49" fontId="22" fillId="0" borderId="6" xfId="2" applyNumberFormat="1" applyFont="1" applyFill="1" applyBorder="1" applyAlignment="1">
      <alignment horizontal="center" vertical="center" wrapText="1"/>
    </xf>
    <xf numFmtId="49" fontId="22" fillId="0" borderId="10" xfId="2" applyNumberFormat="1" applyFont="1" applyFill="1" applyBorder="1" applyAlignment="1">
      <alignment horizontal="center" vertical="center" wrapText="1"/>
    </xf>
    <xf numFmtId="49" fontId="24" fillId="0" borderId="15" xfId="2" applyNumberFormat="1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49" fontId="22" fillId="0" borderId="15" xfId="2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9" fillId="0" borderId="6" xfId="2" applyNumberFormat="1" applyFont="1" applyFill="1" applyBorder="1" applyAlignment="1">
      <alignment horizontal="left" vertical="center" wrapText="1"/>
    </xf>
    <xf numFmtId="0" fontId="19" fillId="0" borderId="0" xfId="2" applyNumberFormat="1" applyFont="1" applyFill="1" applyBorder="1" applyAlignment="1">
      <alignment horizontal="left" vertical="center" wrapText="1"/>
    </xf>
    <xf numFmtId="0" fontId="19" fillId="0" borderId="10" xfId="2" applyNumberFormat="1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49" fontId="22" fillId="0" borderId="6" xfId="2" applyNumberFormat="1" applyFont="1" applyFill="1" applyBorder="1" applyAlignment="1">
      <alignment horizontal="left" vertical="center" wrapText="1"/>
    </xf>
    <xf numFmtId="49" fontId="22" fillId="0" borderId="0" xfId="2" applyNumberFormat="1" applyFont="1" applyFill="1" applyBorder="1" applyAlignment="1">
      <alignment horizontal="left" vertical="center" wrapText="1"/>
    </xf>
    <xf numFmtId="49" fontId="22" fillId="0" borderId="10" xfId="2" applyNumberFormat="1" applyFont="1" applyFill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/>
    </xf>
    <xf numFmtId="0" fontId="22" fillId="0" borderId="6" xfId="2" applyNumberFormat="1" applyFont="1" applyFill="1" applyBorder="1" applyAlignment="1">
      <alignment horizontal="left" vertical="center" wrapText="1"/>
    </xf>
    <xf numFmtId="0" fontId="22" fillId="0" borderId="0" xfId="2" applyNumberFormat="1" applyFont="1" applyFill="1" applyBorder="1" applyAlignment="1">
      <alignment horizontal="left" vertical="center" wrapText="1"/>
    </xf>
    <xf numFmtId="0" fontId="22" fillId="0" borderId="10" xfId="2" applyNumberFormat="1" applyFont="1" applyFill="1" applyBorder="1" applyAlignment="1">
      <alignment horizontal="left" vertical="center" wrapText="1"/>
    </xf>
    <xf numFmtId="49" fontId="24" fillId="0" borderId="0" xfId="2" applyNumberFormat="1" applyFont="1" applyFill="1" applyAlignment="1">
      <alignment horizontal="center" vertical="center" wrapText="1"/>
    </xf>
    <xf numFmtId="0" fontId="22" fillId="0" borderId="0" xfId="2" applyFont="1" applyFill="1" applyAlignment="1">
      <alignment horizontal="center" vertical="center"/>
    </xf>
    <xf numFmtId="49" fontId="24" fillId="0" borderId="0" xfId="2" applyNumberFormat="1" applyFont="1" applyFill="1" applyAlignment="1">
      <alignment horizontal="center" vertical="center"/>
    </xf>
    <xf numFmtId="49" fontId="22" fillId="0" borderId="13" xfId="2" applyNumberFormat="1" applyFont="1" applyFill="1" applyBorder="1" applyAlignment="1">
      <alignment horizontal="center" vertical="center" wrapText="1"/>
    </xf>
    <xf numFmtId="49" fontId="22" fillId="0" borderId="2" xfId="2" applyNumberFormat="1" applyFont="1" applyFill="1" applyBorder="1" applyAlignment="1">
      <alignment horizontal="center" vertical="center" wrapText="1"/>
    </xf>
    <xf numFmtId="49" fontId="22" fillId="0" borderId="14" xfId="2" applyNumberFormat="1" applyFont="1" applyFill="1" applyBorder="1" applyAlignment="1">
      <alignment horizontal="center" vertical="center" wrapText="1"/>
    </xf>
    <xf numFmtId="49" fontId="22" fillId="0" borderId="0" xfId="2" applyNumberFormat="1" applyFont="1" applyFill="1" applyBorder="1" applyAlignment="1">
      <alignment horizontal="center" vertical="center" wrapText="1"/>
    </xf>
    <xf numFmtId="49" fontId="22" fillId="0" borderId="1" xfId="2" applyNumberFormat="1" applyFont="1" applyFill="1" applyBorder="1" applyAlignment="1">
      <alignment horizontal="center" vertical="center" wrapText="1"/>
    </xf>
    <xf numFmtId="49" fontId="22" fillId="0" borderId="11" xfId="2" applyNumberFormat="1" applyFont="1" applyFill="1" applyBorder="1" applyAlignment="1">
      <alignment horizontal="center" vertical="center" wrapText="1"/>
    </xf>
    <xf numFmtId="49" fontId="22" fillId="0" borderId="4" xfId="2" applyNumberFormat="1" applyFont="1" applyFill="1" applyBorder="1" applyAlignment="1">
      <alignment horizontal="center" vertical="center" wrapText="1"/>
    </xf>
    <xf numFmtId="49" fontId="22" fillId="0" borderId="5" xfId="2" applyNumberFormat="1" applyFont="1" applyFill="1" applyBorder="1" applyAlignment="1">
      <alignment horizontal="center" vertical="center" wrapText="1"/>
    </xf>
    <xf numFmtId="49" fontId="22" fillId="0" borderId="9" xfId="2" applyNumberFormat="1" applyFont="1" applyFill="1" applyBorder="1" applyAlignment="1">
      <alignment horizontal="center" vertical="center" wrapText="1"/>
    </xf>
    <xf numFmtId="0" fontId="2" fillId="0" borderId="14" xfId="2" applyFont="1" applyBorder="1"/>
    <xf numFmtId="0" fontId="2" fillId="0" borderId="6" xfId="2" applyFont="1" applyBorder="1"/>
    <xf numFmtId="0" fontId="2" fillId="0" borderId="10" xfId="2" applyFont="1" applyBorder="1"/>
    <xf numFmtId="0" fontId="2" fillId="0" borderId="15" xfId="2" applyFont="1" applyBorder="1"/>
    <xf numFmtId="0" fontId="2" fillId="0" borderId="11" xfId="2" applyFont="1" applyBorder="1"/>
    <xf numFmtId="49" fontId="22" fillId="0" borderId="12" xfId="2" applyNumberFormat="1" applyFont="1" applyFill="1" applyBorder="1" applyAlignment="1">
      <alignment horizontal="center"/>
    </xf>
    <xf numFmtId="49" fontId="22" fillId="0" borderId="7" xfId="2" applyNumberFormat="1" applyFont="1" applyFill="1" applyBorder="1" applyAlignment="1">
      <alignment horizontal="center"/>
    </xf>
    <xf numFmtId="49" fontId="22" fillId="0" borderId="8" xfId="2" applyNumberFormat="1" applyFont="1" applyFill="1" applyBorder="1" applyAlignment="1">
      <alignment horizontal="center"/>
    </xf>
    <xf numFmtId="49" fontId="22" fillId="0" borderId="12" xfId="2" applyNumberFormat="1" applyFont="1" applyFill="1" applyBorder="1" applyAlignment="1">
      <alignment horizontal="center" vertical="center"/>
    </xf>
    <xf numFmtId="49" fontId="22" fillId="0" borderId="8" xfId="2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_Сводка затрат 153 с НМЦ для Катаева" xfId="2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52"/>
  <sheetViews>
    <sheetView showGridLines="0" topLeftCell="A204" zoomScaleNormal="75" zoomScaleSheetLayoutView="75" workbookViewId="0">
      <selection activeCell="D12" sqref="D12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413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428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429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53" t="s">
        <v>414</v>
      </c>
      <c r="K16" s="154"/>
      <c r="L16" s="12" t="s">
        <v>415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53" t="s">
        <v>427</v>
      </c>
      <c r="K17" s="154"/>
      <c r="L17" s="12" t="s">
        <v>415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53" t="s">
        <v>425</v>
      </c>
      <c r="K18" s="154"/>
      <c r="L18" s="12" t="s">
        <v>415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20" t="s">
        <v>420</v>
      </c>
      <c r="E19" s="5"/>
      <c r="F19" s="6"/>
      <c r="G19" s="6"/>
      <c r="H19" s="6"/>
      <c r="I19" s="20"/>
      <c r="J19" s="153" t="s">
        <v>416</v>
      </c>
      <c r="K19" s="154"/>
      <c r="L19" s="12" t="s">
        <v>415</v>
      </c>
      <c r="M19" s="6"/>
      <c r="N19" s="6"/>
      <c r="O19" s="6"/>
      <c r="P19" s="6"/>
      <c r="Q19" s="6"/>
    </row>
    <row r="20" spans="1:17" outlineLevel="1" x14ac:dyDescent="0.2">
      <c r="A20" s="5"/>
      <c r="B20" s="10"/>
      <c r="C20" s="3"/>
      <c r="D20" s="20" t="s">
        <v>421</v>
      </c>
      <c r="E20" s="5"/>
      <c r="F20" s="6"/>
      <c r="G20" s="6"/>
      <c r="H20" s="6"/>
      <c r="I20" s="20"/>
      <c r="J20" s="153" t="s">
        <v>422</v>
      </c>
      <c r="K20" s="154"/>
      <c r="L20" s="12" t="s">
        <v>30</v>
      </c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34" t="s">
        <v>430</v>
      </c>
      <c r="E21" s="5"/>
      <c r="F21" s="6"/>
      <c r="G21" s="6"/>
      <c r="H21" s="6"/>
      <c r="I21" s="6"/>
      <c r="J21" s="50"/>
      <c r="K21" s="6"/>
      <c r="L21" s="6"/>
      <c r="M21" s="6"/>
      <c r="N21" s="6"/>
      <c r="O21" s="6"/>
      <c r="P21" s="6"/>
      <c r="Q21" s="6"/>
    </row>
    <row r="22" spans="1:17" x14ac:dyDescent="0.2">
      <c r="A22" s="5"/>
      <c r="B22" s="10"/>
      <c r="C22" s="3"/>
      <c r="D22" s="4"/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4" spans="1:17" ht="18" customHeight="1" x14ac:dyDescent="0.2">
      <c r="A24" s="142" t="s">
        <v>4</v>
      </c>
      <c r="B24" s="147" t="s">
        <v>21</v>
      </c>
      <c r="C24" s="142" t="s">
        <v>5</v>
      </c>
      <c r="D24" s="142" t="s">
        <v>6</v>
      </c>
      <c r="E24" s="142" t="s">
        <v>24</v>
      </c>
      <c r="F24" s="142" t="s">
        <v>18</v>
      </c>
      <c r="G24" s="143"/>
      <c r="H24" s="143"/>
      <c r="I24" s="143"/>
      <c r="J24" s="142" t="s">
        <v>19</v>
      </c>
      <c r="K24" s="143"/>
      <c r="L24" s="143"/>
      <c r="M24" s="143"/>
      <c r="N24" s="142" t="s">
        <v>11</v>
      </c>
      <c r="O24" s="142" t="s">
        <v>13</v>
      </c>
      <c r="P24" s="142" t="s">
        <v>12</v>
      </c>
      <c r="Q24" s="142" t="s">
        <v>14</v>
      </c>
    </row>
    <row r="25" spans="1:17" ht="15.75" customHeight="1" x14ac:dyDescent="0.2">
      <c r="A25" s="143"/>
      <c r="B25" s="148"/>
      <c r="C25" s="146"/>
      <c r="D25" s="142"/>
      <c r="E25" s="143"/>
      <c r="F25" s="142" t="s">
        <v>7</v>
      </c>
      <c r="G25" s="142" t="s">
        <v>9</v>
      </c>
      <c r="H25" s="143"/>
      <c r="I25" s="143"/>
      <c r="J25" s="149" t="s">
        <v>7</v>
      </c>
      <c r="K25" s="142" t="s">
        <v>9</v>
      </c>
      <c r="L25" s="143"/>
      <c r="M25" s="143"/>
      <c r="N25" s="142"/>
      <c r="O25" s="142"/>
      <c r="P25" s="142"/>
      <c r="Q25" s="142"/>
    </row>
    <row r="26" spans="1:17" ht="15.75" customHeight="1" x14ac:dyDescent="0.2">
      <c r="A26" s="143"/>
      <c r="B26" s="148"/>
      <c r="C26" s="146"/>
      <c r="D26" s="142"/>
      <c r="E26" s="143"/>
      <c r="F26" s="143"/>
      <c r="G26" s="25" t="s">
        <v>8</v>
      </c>
      <c r="H26" s="25" t="s">
        <v>15</v>
      </c>
      <c r="I26" s="25" t="s">
        <v>10</v>
      </c>
      <c r="J26" s="150"/>
      <c r="K26" s="25" t="s">
        <v>8</v>
      </c>
      <c r="L26" s="25" t="s">
        <v>15</v>
      </c>
      <c r="M26" s="25" t="s">
        <v>10</v>
      </c>
      <c r="N26" s="142"/>
      <c r="O26" s="142"/>
      <c r="P26" s="142"/>
      <c r="Q26" s="142"/>
    </row>
    <row r="27" spans="1:17" x14ac:dyDescent="0.2">
      <c r="A27" s="28">
        <v>1</v>
      </c>
      <c r="B27" s="27">
        <v>2</v>
      </c>
      <c r="C27" s="25">
        <v>3</v>
      </c>
      <c r="D27" s="25">
        <v>4</v>
      </c>
      <c r="E27" s="28">
        <v>5</v>
      </c>
      <c r="F27" s="26">
        <v>6</v>
      </c>
      <c r="G27" s="26">
        <v>7</v>
      </c>
      <c r="H27" s="26">
        <v>8</v>
      </c>
      <c r="I27" s="26">
        <v>9</v>
      </c>
      <c r="J27" s="48">
        <v>10</v>
      </c>
      <c r="K27" s="26">
        <v>11</v>
      </c>
      <c r="L27" s="26">
        <v>12</v>
      </c>
      <c r="M27" s="26">
        <v>13</v>
      </c>
      <c r="N27" s="26">
        <v>14</v>
      </c>
      <c r="O27" s="26">
        <v>15</v>
      </c>
      <c r="P27" s="26">
        <v>16</v>
      </c>
      <c r="Q27" s="26">
        <v>17</v>
      </c>
    </row>
    <row r="28" spans="1:17" ht="19.149999999999999" customHeight="1" x14ac:dyDescent="0.2">
      <c r="A28" s="144" t="s">
        <v>25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</row>
    <row r="29" spans="1:17" ht="108" x14ac:dyDescent="0.2">
      <c r="A29" s="28">
        <v>1</v>
      </c>
      <c r="B29" s="35" t="s">
        <v>26</v>
      </c>
      <c r="C29" s="36" t="s">
        <v>28</v>
      </c>
      <c r="D29" s="37" t="s">
        <v>27</v>
      </c>
      <c r="E29" s="38">
        <v>2</v>
      </c>
      <c r="F29" s="39">
        <v>71.41</v>
      </c>
      <c r="G29" s="39">
        <v>60.98</v>
      </c>
      <c r="H29" s="39">
        <v>4.37</v>
      </c>
      <c r="I29" s="39"/>
      <c r="J29" s="49">
        <v>142.82</v>
      </c>
      <c r="K29" s="39">
        <v>121.96</v>
      </c>
      <c r="L29" s="39">
        <v>8.74</v>
      </c>
      <c r="M29" s="39"/>
      <c r="N29" s="39">
        <v>4.5</v>
      </c>
      <c r="O29" s="39">
        <v>9</v>
      </c>
      <c r="P29" s="39"/>
      <c r="Q29" s="39"/>
    </row>
    <row r="30" spans="1:17" ht="19.5" hidden="1" outlineLevel="1" x14ac:dyDescent="0.2">
      <c r="A30" s="28"/>
      <c r="B30" s="40"/>
      <c r="C30" s="41" t="s">
        <v>29</v>
      </c>
      <c r="D30" s="42" t="s">
        <v>30</v>
      </c>
      <c r="E30" s="43" t="s">
        <v>31</v>
      </c>
      <c r="F30" s="44">
        <v>13.55</v>
      </c>
      <c r="G30" s="44">
        <v>13.55</v>
      </c>
      <c r="H30" s="39"/>
      <c r="I30" s="39"/>
      <c r="J30" s="55">
        <v>121.95</v>
      </c>
      <c r="K30" s="44">
        <v>121.95</v>
      </c>
      <c r="L30" s="39"/>
      <c r="M30" s="39"/>
      <c r="N30" s="39"/>
      <c r="O30" s="39"/>
      <c r="P30" s="39"/>
      <c r="Q30" s="39"/>
    </row>
    <row r="31" spans="1:17" ht="22.5" hidden="1" outlineLevel="1" x14ac:dyDescent="0.2">
      <c r="A31" s="28"/>
      <c r="B31" s="45" t="s">
        <v>32</v>
      </c>
      <c r="C31" s="41" t="s">
        <v>33</v>
      </c>
      <c r="D31" s="42" t="s">
        <v>34</v>
      </c>
      <c r="E31" s="43" t="s">
        <v>35</v>
      </c>
      <c r="F31" s="44">
        <v>109.17</v>
      </c>
      <c r="G31" s="39"/>
      <c r="H31" s="44">
        <v>109.17</v>
      </c>
      <c r="I31" s="39"/>
      <c r="J31" s="55">
        <v>8.73</v>
      </c>
      <c r="K31" s="39"/>
      <c r="L31" s="44">
        <v>8.73</v>
      </c>
      <c r="M31" s="39"/>
      <c r="N31" s="39"/>
      <c r="O31" s="39"/>
      <c r="P31" s="39"/>
      <c r="Q31" s="39"/>
    </row>
    <row r="32" spans="1:17" ht="22.5" hidden="1" outlineLevel="1" x14ac:dyDescent="0.2">
      <c r="A32" s="28"/>
      <c r="B32" s="45" t="s">
        <v>36</v>
      </c>
      <c r="C32" s="41" t="s">
        <v>37</v>
      </c>
      <c r="D32" s="42" t="s">
        <v>38</v>
      </c>
      <c r="E32" s="43" t="s">
        <v>39</v>
      </c>
      <c r="F32" s="44">
        <v>24.75</v>
      </c>
      <c r="G32" s="39"/>
      <c r="H32" s="39"/>
      <c r="I32" s="39"/>
      <c r="J32" s="55">
        <v>3.96</v>
      </c>
      <c r="K32" s="39"/>
      <c r="L32" s="39"/>
      <c r="M32" s="39"/>
      <c r="N32" s="39"/>
      <c r="O32" s="39"/>
      <c r="P32" s="39"/>
      <c r="Q32" s="39"/>
    </row>
    <row r="33" spans="1:17" ht="19.5" hidden="1" outlineLevel="1" x14ac:dyDescent="0.2">
      <c r="A33" s="28"/>
      <c r="B33" s="45" t="s">
        <v>40</v>
      </c>
      <c r="C33" s="41" t="s">
        <v>41</v>
      </c>
      <c r="D33" s="42" t="s">
        <v>38</v>
      </c>
      <c r="E33" s="43" t="s">
        <v>42</v>
      </c>
      <c r="F33" s="44">
        <v>16.8</v>
      </c>
      <c r="G33" s="39"/>
      <c r="H33" s="39"/>
      <c r="I33" s="39"/>
      <c r="J33" s="55">
        <v>5.71</v>
      </c>
      <c r="K33" s="39"/>
      <c r="L33" s="39"/>
      <c r="M33" s="39"/>
      <c r="N33" s="39"/>
      <c r="O33" s="39"/>
      <c r="P33" s="39"/>
      <c r="Q33" s="39"/>
    </row>
    <row r="34" spans="1:17" ht="19.5" hidden="1" outlineLevel="1" x14ac:dyDescent="0.2">
      <c r="A34" s="28"/>
      <c r="B34" s="45" t="s">
        <v>43</v>
      </c>
      <c r="C34" s="41" t="s">
        <v>44</v>
      </c>
      <c r="D34" s="42" t="s">
        <v>45</v>
      </c>
      <c r="E34" s="43" t="s">
        <v>46</v>
      </c>
      <c r="F34" s="44">
        <v>1</v>
      </c>
      <c r="G34" s="39"/>
      <c r="H34" s="39"/>
      <c r="I34" s="39"/>
      <c r="J34" s="55">
        <v>2.44</v>
      </c>
      <c r="K34" s="39"/>
      <c r="L34" s="39"/>
      <c r="M34" s="39"/>
      <c r="N34" s="39"/>
      <c r="O34" s="39"/>
      <c r="P34" s="39"/>
      <c r="Q34" s="39"/>
    </row>
    <row r="35" spans="1:17" ht="108" collapsed="1" x14ac:dyDescent="0.2">
      <c r="A35" s="28">
        <v>2</v>
      </c>
      <c r="B35" s="35" t="s">
        <v>47</v>
      </c>
      <c r="C35" s="36" t="s">
        <v>48</v>
      </c>
      <c r="D35" s="37" t="s">
        <v>49</v>
      </c>
      <c r="E35" s="38">
        <v>1</v>
      </c>
      <c r="F35" s="39">
        <v>879.02</v>
      </c>
      <c r="G35" s="39"/>
      <c r="H35" s="39"/>
      <c r="I35" s="39"/>
      <c r="J35" s="49">
        <v>879.02</v>
      </c>
      <c r="K35" s="39"/>
      <c r="L35" s="39"/>
      <c r="M35" s="39"/>
      <c r="N35" s="39"/>
      <c r="O35" s="39"/>
      <c r="P35" s="39"/>
      <c r="Q35" s="39"/>
    </row>
    <row r="36" spans="1:17" ht="108" x14ac:dyDescent="0.2">
      <c r="A36" s="28">
        <v>3</v>
      </c>
      <c r="B36" s="35" t="s">
        <v>50</v>
      </c>
      <c r="C36" s="36" t="s">
        <v>51</v>
      </c>
      <c r="D36" s="37" t="s">
        <v>27</v>
      </c>
      <c r="E36" s="42" t="s">
        <v>52</v>
      </c>
      <c r="F36" s="39">
        <v>138.58000000000001</v>
      </c>
      <c r="G36" s="39">
        <v>18.79</v>
      </c>
      <c r="H36" s="39">
        <v>5.32</v>
      </c>
      <c r="I36" s="39"/>
      <c r="J36" s="49">
        <v>831.48</v>
      </c>
      <c r="K36" s="39">
        <v>112.74</v>
      </c>
      <c r="L36" s="39">
        <v>31.92</v>
      </c>
      <c r="M36" s="39"/>
      <c r="N36" s="39">
        <v>1.47</v>
      </c>
      <c r="O36" s="39">
        <v>8.82</v>
      </c>
      <c r="P36" s="39"/>
      <c r="Q36" s="39"/>
    </row>
    <row r="37" spans="1:17" ht="19.5" hidden="1" outlineLevel="1" x14ac:dyDescent="0.2">
      <c r="A37" s="28"/>
      <c r="B37" s="40"/>
      <c r="C37" s="41" t="s">
        <v>53</v>
      </c>
      <c r="D37" s="42" t="s">
        <v>30</v>
      </c>
      <c r="E37" s="43" t="s">
        <v>54</v>
      </c>
      <c r="F37" s="44">
        <v>12.78</v>
      </c>
      <c r="G37" s="44">
        <v>12.78</v>
      </c>
      <c r="H37" s="39"/>
      <c r="I37" s="39"/>
      <c r="J37" s="55">
        <v>112.72</v>
      </c>
      <c r="K37" s="44">
        <v>112.72</v>
      </c>
      <c r="L37" s="39"/>
      <c r="M37" s="39"/>
      <c r="N37" s="39"/>
      <c r="O37" s="39"/>
      <c r="P37" s="39"/>
      <c r="Q37" s="39"/>
    </row>
    <row r="38" spans="1:17" ht="22.5" hidden="1" outlineLevel="1" x14ac:dyDescent="0.2">
      <c r="A38" s="28"/>
      <c r="B38" s="45" t="s">
        <v>55</v>
      </c>
      <c r="C38" s="41" t="s">
        <v>56</v>
      </c>
      <c r="D38" s="42" t="s">
        <v>34</v>
      </c>
      <c r="E38" s="43" t="s">
        <v>57</v>
      </c>
      <c r="F38" s="44">
        <v>8.9700000000000006</v>
      </c>
      <c r="G38" s="39"/>
      <c r="H38" s="44">
        <v>8.9700000000000006</v>
      </c>
      <c r="I38" s="39"/>
      <c r="J38" s="55">
        <v>18.84</v>
      </c>
      <c r="K38" s="39"/>
      <c r="L38" s="44">
        <v>18.84</v>
      </c>
      <c r="M38" s="39"/>
      <c r="N38" s="39"/>
      <c r="O38" s="39"/>
      <c r="P38" s="39"/>
      <c r="Q38" s="39"/>
    </row>
    <row r="39" spans="1:17" ht="22.5" hidden="1" outlineLevel="1" x14ac:dyDescent="0.2">
      <c r="A39" s="28"/>
      <c r="B39" s="45" t="s">
        <v>58</v>
      </c>
      <c r="C39" s="41" t="s">
        <v>33</v>
      </c>
      <c r="D39" s="42" t="s">
        <v>34</v>
      </c>
      <c r="E39" s="43" t="s">
        <v>59</v>
      </c>
      <c r="F39" s="44">
        <v>109.17</v>
      </c>
      <c r="G39" s="39"/>
      <c r="H39" s="44">
        <v>109.17</v>
      </c>
      <c r="I39" s="39"/>
      <c r="J39" s="55">
        <v>13.1</v>
      </c>
      <c r="K39" s="39"/>
      <c r="L39" s="44">
        <v>13.1</v>
      </c>
      <c r="M39" s="39"/>
      <c r="N39" s="39"/>
      <c r="O39" s="39"/>
      <c r="P39" s="39"/>
      <c r="Q39" s="39"/>
    </row>
    <row r="40" spans="1:17" ht="19.5" hidden="1" outlineLevel="1" x14ac:dyDescent="0.2">
      <c r="A40" s="28"/>
      <c r="B40" s="45" t="s">
        <v>60</v>
      </c>
      <c r="C40" s="41" t="s">
        <v>61</v>
      </c>
      <c r="D40" s="42" t="s">
        <v>62</v>
      </c>
      <c r="E40" s="43" t="s">
        <v>63</v>
      </c>
      <c r="F40" s="44">
        <v>11130.07</v>
      </c>
      <c r="G40" s="39"/>
      <c r="H40" s="39"/>
      <c r="I40" s="39"/>
      <c r="J40" s="55">
        <v>9.35</v>
      </c>
      <c r="K40" s="39"/>
      <c r="L40" s="39"/>
      <c r="M40" s="39"/>
      <c r="N40" s="39"/>
      <c r="O40" s="39"/>
      <c r="P40" s="39"/>
      <c r="Q40" s="39"/>
    </row>
    <row r="41" spans="1:17" ht="22.5" hidden="1" outlineLevel="1" x14ac:dyDescent="0.2">
      <c r="A41" s="28"/>
      <c r="B41" s="45" t="s">
        <v>64</v>
      </c>
      <c r="C41" s="41" t="s">
        <v>65</v>
      </c>
      <c r="D41" s="42" t="s">
        <v>62</v>
      </c>
      <c r="E41" s="43" t="s">
        <v>66</v>
      </c>
      <c r="F41" s="44">
        <v>19992</v>
      </c>
      <c r="G41" s="39"/>
      <c r="H41" s="39"/>
      <c r="I41" s="39"/>
      <c r="J41" s="55">
        <v>131.94999999999999</v>
      </c>
      <c r="K41" s="39"/>
      <c r="L41" s="39"/>
      <c r="M41" s="39"/>
      <c r="N41" s="39"/>
      <c r="O41" s="39"/>
      <c r="P41" s="39"/>
      <c r="Q41" s="39"/>
    </row>
    <row r="42" spans="1:17" ht="33.75" hidden="1" outlineLevel="1" x14ac:dyDescent="0.2">
      <c r="A42" s="28"/>
      <c r="B42" s="45" t="s">
        <v>67</v>
      </c>
      <c r="C42" s="41" t="s">
        <v>68</v>
      </c>
      <c r="D42" s="42" t="s">
        <v>49</v>
      </c>
      <c r="E42" s="43" t="s">
        <v>69</v>
      </c>
      <c r="F42" s="44">
        <v>44.03</v>
      </c>
      <c r="G42" s="39"/>
      <c r="H42" s="39"/>
      <c r="I42" s="39"/>
      <c r="J42" s="55">
        <v>528.36</v>
      </c>
      <c r="K42" s="39"/>
      <c r="L42" s="39"/>
      <c r="M42" s="39"/>
      <c r="N42" s="39"/>
      <c r="O42" s="39"/>
      <c r="P42" s="39"/>
      <c r="Q42" s="39"/>
    </row>
    <row r="43" spans="1:17" ht="22.5" hidden="1" outlineLevel="1" x14ac:dyDescent="0.2">
      <c r="A43" s="28"/>
      <c r="B43" s="45" t="s">
        <v>70</v>
      </c>
      <c r="C43" s="41" t="s">
        <v>71</v>
      </c>
      <c r="D43" s="42" t="s">
        <v>72</v>
      </c>
      <c r="E43" s="43" t="s">
        <v>73</v>
      </c>
      <c r="F43" s="44">
        <v>1428</v>
      </c>
      <c r="G43" s="39"/>
      <c r="H43" s="39"/>
      <c r="I43" s="39"/>
      <c r="J43" s="55">
        <v>17.14</v>
      </c>
      <c r="K43" s="39"/>
      <c r="L43" s="39"/>
      <c r="M43" s="39"/>
      <c r="N43" s="39"/>
      <c r="O43" s="39"/>
      <c r="P43" s="39"/>
      <c r="Q43" s="39"/>
    </row>
    <row r="44" spans="1:17" ht="108" collapsed="1" x14ac:dyDescent="0.2">
      <c r="A44" s="28">
        <v>4</v>
      </c>
      <c r="B44" s="35" t="s">
        <v>74</v>
      </c>
      <c r="C44" s="36" t="s">
        <v>75</v>
      </c>
      <c r="D44" s="37" t="s">
        <v>49</v>
      </c>
      <c r="E44" s="38">
        <v>4</v>
      </c>
      <c r="F44" s="39">
        <v>117.5</v>
      </c>
      <c r="G44" s="39"/>
      <c r="H44" s="39"/>
      <c r="I44" s="39"/>
      <c r="J44" s="49">
        <v>470</v>
      </c>
      <c r="K44" s="39"/>
      <c r="L44" s="39"/>
      <c r="M44" s="39"/>
      <c r="N44" s="39"/>
      <c r="O44" s="39"/>
      <c r="P44" s="39"/>
      <c r="Q44" s="39"/>
    </row>
    <row r="45" spans="1:17" ht="120" x14ac:dyDescent="0.2">
      <c r="A45" s="28">
        <v>5</v>
      </c>
      <c r="B45" s="35" t="s">
        <v>77</v>
      </c>
      <c r="C45" s="36" t="s">
        <v>76</v>
      </c>
      <c r="D45" s="37" t="s">
        <v>49</v>
      </c>
      <c r="E45" s="38">
        <v>2</v>
      </c>
      <c r="F45" s="39">
        <v>10.8</v>
      </c>
      <c r="G45" s="39"/>
      <c r="H45" s="39"/>
      <c r="I45" s="39"/>
      <c r="J45" s="49">
        <v>21.6</v>
      </c>
      <c r="K45" s="39"/>
      <c r="L45" s="39"/>
      <c r="M45" s="39"/>
      <c r="N45" s="39"/>
      <c r="O45" s="39"/>
      <c r="P45" s="39"/>
      <c r="Q45" s="39"/>
    </row>
    <row r="46" spans="1:17" ht="108" x14ac:dyDescent="0.2">
      <c r="A46" s="28">
        <v>6</v>
      </c>
      <c r="B46" s="35" t="s">
        <v>78</v>
      </c>
      <c r="C46" s="36" t="s">
        <v>79</v>
      </c>
      <c r="D46" s="37" t="s">
        <v>49</v>
      </c>
      <c r="E46" s="38">
        <v>3</v>
      </c>
      <c r="F46" s="39">
        <v>25.14</v>
      </c>
      <c r="G46" s="39"/>
      <c r="H46" s="39"/>
      <c r="I46" s="39"/>
      <c r="J46" s="49">
        <v>75.42</v>
      </c>
      <c r="K46" s="39"/>
      <c r="L46" s="39"/>
      <c r="M46" s="39"/>
      <c r="N46" s="39"/>
      <c r="O46" s="39"/>
      <c r="P46" s="39"/>
      <c r="Q46" s="39"/>
    </row>
    <row r="47" spans="1:17" ht="108" x14ac:dyDescent="0.2">
      <c r="A47" s="28">
        <v>7</v>
      </c>
      <c r="B47" s="35" t="s">
        <v>80</v>
      </c>
      <c r="C47" s="36" t="s">
        <v>81</v>
      </c>
      <c r="D47" s="37" t="s">
        <v>49</v>
      </c>
      <c r="E47" s="38">
        <v>5</v>
      </c>
      <c r="F47" s="39">
        <v>39.32</v>
      </c>
      <c r="G47" s="39"/>
      <c r="H47" s="39"/>
      <c r="I47" s="39"/>
      <c r="J47" s="49">
        <v>196.6</v>
      </c>
      <c r="K47" s="39"/>
      <c r="L47" s="39"/>
      <c r="M47" s="39"/>
      <c r="N47" s="39"/>
      <c r="O47" s="39"/>
      <c r="P47" s="39"/>
      <c r="Q47" s="39"/>
    </row>
    <row r="48" spans="1:17" ht="108" x14ac:dyDescent="0.2">
      <c r="A48" s="28">
        <v>8</v>
      </c>
      <c r="B48" s="35" t="s">
        <v>82</v>
      </c>
      <c r="C48" s="36" t="s">
        <v>83</v>
      </c>
      <c r="D48" s="37" t="s">
        <v>84</v>
      </c>
      <c r="E48" s="38">
        <v>0.42</v>
      </c>
      <c r="F48" s="39">
        <v>10.16</v>
      </c>
      <c r="G48" s="39"/>
      <c r="H48" s="39"/>
      <c r="I48" s="39"/>
      <c r="J48" s="49">
        <v>4.2699999999999996</v>
      </c>
      <c r="K48" s="39"/>
      <c r="L48" s="39"/>
      <c r="M48" s="39"/>
      <c r="N48" s="39"/>
      <c r="O48" s="39"/>
      <c r="P48" s="39"/>
      <c r="Q48" s="39"/>
    </row>
    <row r="49" spans="1:17" ht="108" x14ac:dyDescent="0.2">
      <c r="A49" s="28">
        <v>9</v>
      </c>
      <c r="B49" s="35" t="s">
        <v>85</v>
      </c>
      <c r="C49" s="36" t="s">
        <v>87</v>
      </c>
      <c r="D49" s="37" t="s">
        <v>86</v>
      </c>
      <c r="E49" s="42" t="s">
        <v>88</v>
      </c>
      <c r="F49" s="39">
        <v>7249.68</v>
      </c>
      <c r="G49" s="39">
        <v>837.02</v>
      </c>
      <c r="H49" s="39">
        <v>157.47999999999999</v>
      </c>
      <c r="I49" s="39">
        <v>3.46</v>
      </c>
      <c r="J49" s="49">
        <v>579.97</v>
      </c>
      <c r="K49" s="39">
        <v>66.959999999999994</v>
      </c>
      <c r="L49" s="39">
        <v>12.6</v>
      </c>
      <c r="M49" s="39">
        <v>0.28000000000000003</v>
      </c>
      <c r="N49" s="39">
        <v>60.83</v>
      </c>
      <c r="O49" s="39">
        <v>4.87</v>
      </c>
      <c r="P49" s="39">
        <v>0.19</v>
      </c>
      <c r="Q49" s="39">
        <v>0.02</v>
      </c>
    </row>
    <row r="50" spans="1:17" ht="19.5" hidden="1" outlineLevel="1" x14ac:dyDescent="0.2">
      <c r="A50" s="28"/>
      <c r="B50" s="40"/>
      <c r="C50" s="41" t="s">
        <v>89</v>
      </c>
      <c r="D50" s="42" t="s">
        <v>30</v>
      </c>
      <c r="E50" s="43" t="s">
        <v>90</v>
      </c>
      <c r="F50" s="44">
        <v>13.76</v>
      </c>
      <c r="G50" s="44">
        <v>13.76</v>
      </c>
      <c r="H50" s="39"/>
      <c r="I50" s="39"/>
      <c r="J50" s="55">
        <v>67.010000000000005</v>
      </c>
      <c r="K50" s="44">
        <v>67.010000000000005</v>
      </c>
      <c r="L50" s="39"/>
      <c r="M50" s="39"/>
      <c r="N50" s="39"/>
      <c r="O50" s="39"/>
      <c r="P50" s="39"/>
      <c r="Q50" s="39"/>
    </row>
    <row r="51" spans="1:17" ht="22.5" hidden="1" outlineLevel="1" x14ac:dyDescent="0.2">
      <c r="A51" s="28"/>
      <c r="B51" s="45" t="s">
        <v>91</v>
      </c>
      <c r="C51" s="41" t="s">
        <v>92</v>
      </c>
      <c r="D51" s="42" t="s">
        <v>34</v>
      </c>
      <c r="E51" s="43" t="s">
        <v>93</v>
      </c>
      <c r="F51" s="44">
        <v>255.96</v>
      </c>
      <c r="G51" s="39"/>
      <c r="H51" s="44">
        <v>255.96</v>
      </c>
      <c r="I51" s="44">
        <v>18.2</v>
      </c>
      <c r="J51" s="55">
        <v>2.56</v>
      </c>
      <c r="K51" s="39"/>
      <c r="L51" s="44">
        <v>2.56</v>
      </c>
      <c r="M51" s="44">
        <v>0.18</v>
      </c>
      <c r="N51" s="39"/>
      <c r="O51" s="39"/>
      <c r="P51" s="39"/>
      <c r="Q51" s="39"/>
    </row>
    <row r="52" spans="1:17" ht="22.5" hidden="1" outlineLevel="1" x14ac:dyDescent="0.2">
      <c r="A52" s="28"/>
      <c r="B52" s="45" t="s">
        <v>94</v>
      </c>
      <c r="C52" s="41" t="s">
        <v>95</v>
      </c>
      <c r="D52" s="42" t="s">
        <v>34</v>
      </c>
      <c r="E52" s="43" t="s">
        <v>96</v>
      </c>
      <c r="F52" s="44">
        <v>127.47</v>
      </c>
      <c r="G52" s="39"/>
      <c r="H52" s="44">
        <v>127.47</v>
      </c>
      <c r="I52" s="44">
        <v>18.2</v>
      </c>
      <c r="J52" s="55">
        <v>1.27</v>
      </c>
      <c r="K52" s="39"/>
      <c r="L52" s="44">
        <v>1.27</v>
      </c>
      <c r="M52" s="44">
        <v>0.18</v>
      </c>
      <c r="N52" s="39"/>
      <c r="O52" s="39"/>
      <c r="P52" s="39"/>
      <c r="Q52" s="39"/>
    </row>
    <row r="53" spans="1:17" ht="19.5" hidden="1" outlineLevel="1" x14ac:dyDescent="0.2">
      <c r="A53" s="28"/>
      <c r="B53" s="45" t="s">
        <v>97</v>
      </c>
      <c r="C53" s="41" t="s">
        <v>98</v>
      </c>
      <c r="D53" s="42" t="s">
        <v>34</v>
      </c>
      <c r="E53" s="43" t="s">
        <v>99</v>
      </c>
      <c r="F53" s="44">
        <v>1.24</v>
      </c>
      <c r="G53" s="39"/>
      <c r="H53" s="44">
        <v>1.24</v>
      </c>
      <c r="I53" s="39"/>
      <c r="J53" s="55">
        <v>1.84</v>
      </c>
      <c r="K53" s="39"/>
      <c r="L53" s="44">
        <v>1.84</v>
      </c>
      <c r="M53" s="39"/>
      <c r="N53" s="39"/>
      <c r="O53" s="39"/>
      <c r="P53" s="39"/>
      <c r="Q53" s="39"/>
    </row>
    <row r="54" spans="1:17" ht="22.5" hidden="1" outlineLevel="1" x14ac:dyDescent="0.2">
      <c r="A54" s="28"/>
      <c r="B54" s="45" t="s">
        <v>100</v>
      </c>
      <c r="C54" s="41" t="s">
        <v>33</v>
      </c>
      <c r="D54" s="42" t="s">
        <v>34</v>
      </c>
      <c r="E54" s="43" t="s">
        <v>101</v>
      </c>
      <c r="F54" s="44">
        <v>109.17</v>
      </c>
      <c r="G54" s="39"/>
      <c r="H54" s="44">
        <v>109.17</v>
      </c>
      <c r="I54" s="39"/>
      <c r="J54" s="55">
        <v>7.64</v>
      </c>
      <c r="K54" s="39"/>
      <c r="L54" s="44">
        <v>7.64</v>
      </c>
      <c r="M54" s="39"/>
      <c r="N54" s="39"/>
      <c r="O54" s="39"/>
      <c r="P54" s="39"/>
      <c r="Q54" s="39"/>
    </row>
    <row r="55" spans="1:17" ht="19.5" hidden="1" outlineLevel="1" x14ac:dyDescent="0.2">
      <c r="A55" s="28"/>
      <c r="B55" s="45" t="s">
        <v>102</v>
      </c>
      <c r="C55" s="41" t="s">
        <v>103</v>
      </c>
      <c r="D55" s="42" t="s">
        <v>104</v>
      </c>
      <c r="E55" s="43" t="s">
        <v>105</v>
      </c>
      <c r="F55" s="44">
        <v>11.89</v>
      </c>
      <c r="G55" s="39"/>
      <c r="H55" s="39"/>
      <c r="I55" s="39"/>
      <c r="J55" s="55">
        <v>0.33</v>
      </c>
      <c r="K55" s="39"/>
      <c r="L55" s="39"/>
      <c r="M55" s="39"/>
      <c r="N55" s="39"/>
      <c r="O55" s="39"/>
      <c r="P55" s="39"/>
      <c r="Q55" s="39"/>
    </row>
    <row r="56" spans="1:17" ht="22.5" hidden="1" outlineLevel="1" x14ac:dyDescent="0.2">
      <c r="A56" s="28"/>
      <c r="B56" s="45" t="s">
        <v>106</v>
      </c>
      <c r="C56" s="41" t="s">
        <v>107</v>
      </c>
      <c r="D56" s="42" t="s">
        <v>62</v>
      </c>
      <c r="E56" s="43" t="s">
        <v>108</v>
      </c>
      <c r="F56" s="44">
        <v>11328.8</v>
      </c>
      <c r="G56" s="39"/>
      <c r="H56" s="39"/>
      <c r="I56" s="39"/>
      <c r="J56" s="55">
        <v>0.18</v>
      </c>
      <c r="K56" s="39"/>
      <c r="L56" s="39"/>
      <c r="M56" s="39"/>
      <c r="N56" s="39"/>
      <c r="O56" s="39"/>
      <c r="P56" s="39"/>
      <c r="Q56" s="39"/>
    </row>
    <row r="57" spans="1:17" ht="19.5" hidden="1" outlineLevel="1" x14ac:dyDescent="0.2">
      <c r="A57" s="28"/>
      <c r="B57" s="45" t="s">
        <v>109</v>
      </c>
      <c r="C57" s="41" t="s">
        <v>110</v>
      </c>
      <c r="D57" s="42" t="s">
        <v>104</v>
      </c>
      <c r="E57" s="43" t="s">
        <v>111</v>
      </c>
      <c r="F57" s="44">
        <v>85</v>
      </c>
      <c r="G57" s="39"/>
      <c r="H57" s="39"/>
      <c r="I57" s="39"/>
      <c r="J57" s="55">
        <v>2.1800000000000002</v>
      </c>
      <c r="K57" s="39"/>
      <c r="L57" s="39"/>
      <c r="M57" s="39"/>
      <c r="N57" s="39"/>
      <c r="O57" s="39"/>
      <c r="P57" s="39"/>
      <c r="Q57" s="39"/>
    </row>
    <row r="58" spans="1:17" ht="33.75" hidden="1" outlineLevel="1" x14ac:dyDescent="0.2">
      <c r="A58" s="28"/>
      <c r="B58" s="45" t="s">
        <v>112</v>
      </c>
      <c r="C58" s="41" t="s">
        <v>113</v>
      </c>
      <c r="D58" s="42" t="s">
        <v>84</v>
      </c>
      <c r="E58" s="43" t="s">
        <v>114</v>
      </c>
      <c r="F58" s="44">
        <v>62.02</v>
      </c>
      <c r="G58" s="39"/>
      <c r="H58" s="39"/>
      <c r="I58" s="39"/>
      <c r="J58" s="55">
        <v>496.16</v>
      </c>
      <c r="K58" s="39"/>
      <c r="L58" s="39"/>
      <c r="M58" s="39"/>
      <c r="N58" s="39"/>
      <c r="O58" s="39"/>
      <c r="P58" s="39"/>
      <c r="Q58" s="39"/>
    </row>
    <row r="59" spans="1:17" ht="22.5" hidden="1" outlineLevel="1" x14ac:dyDescent="0.2">
      <c r="A59" s="28"/>
      <c r="B59" s="45" t="s">
        <v>115</v>
      </c>
      <c r="C59" s="41" t="s">
        <v>116</v>
      </c>
      <c r="D59" s="42" t="s">
        <v>104</v>
      </c>
      <c r="E59" s="43" t="s">
        <v>117</v>
      </c>
      <c r="F59" s="44">
        <v>763.06</v>
      </c>
      <c r="G59" s="39"/>
      <c r="H59" s="39"/>
      <c r="I59" s="39"/>
      <c r="J59" s="55">
        <v>0.49</v>
      </c>
      <c r="K59" s="39"/>
      <c r="L59" s="39"/>
      <c r="M59" s="39"/>
      <c r="N59" s="39"/>
      <c r="O59" s="39"/>
      <c r="P59" s="39"/>
      <c r="Q59" s="39"/>
    </row>
    <row r="60" spans="1:17" ht="22.5" hidden="1" outlineLevel="1" x14ac:dyDescent="0.2">
      <c r="A60" s="28"/>
      <c r="B60" s="45" t="s">
        <v>118</v>
      </c>
      <c r="C60" s="41" t="s">
        <v>119</v>
      </c>
      <c r="D60" s="42" t="s">
        <v>38</v>
      </c>
      <c r="E60" s="43" t="s">
        <v>120</v>
      </c>
      <c r="F60" s="44">
        <v>2.38</v>
      </c>
      <c r="G60" s="39"/>
      <c r="H60" s="39"/>
      <c r="I60" s="39"/>
      <c r="J60" s="49"/>
      <c r="K60" s="39"/>
      <c r="L60" s="39"/>
      <c r="M60" s="39"/>
      <c r="N60" s="39"/>
      <c r="O60" s="39"/>
      <c r="P60" s="39"/>
      <c r="Q60" s="39"/>
    </row>
    <row r="61" spans="1:17" ht="22.5" hidden="1" outlineLevel="1" x14ac:dyDescent="0.2">
      <c r="A61" s="28"/>
      <c r="B61" s="45" t="s">
        <v>121</v>
      </c>
      <c r="C61" s="41" t="s">
        <v>122</v>
      </c>
      <c r="D61" s="42" t="s">
        <v>104</v>
      </c>
      <c r="E61" s="43" t="s">
        <v>123</v>
      </c>
      <c r="F61" s="44">
        <v>4.88</v>
      </c>
      <c r="G61" s="39"/>
      <c r="H61" s="39"/>
      <c r="I61" s="39"/>
      <c r="J61" s="55">
        <v>1.07</v>
      </c>
      <c r="K61" s="39"/>
      <c r="L61" s="39"/>
      <c r="M61" s="39"/>
      <c r="N61" s="39"/>
      <c r="O61" s="39"/>
      <c r="P61" s="39"/>
      <c r="Q61" s="39"/>
    </row>
    <row r="62" spans="1:17" ht="108" collapsed="1" x14ac:dyDescent="0.2">
      <c r="A62" s="28">
        <v>10</v>
      </c>
      <c r="B62" s="35" t="s">
        <v>124</v>
      </c>
      <c r="C62" s="36" t="s">
        <v>125</v>
      </c>
      <c r="D62" s="37" t="s">
        <v>86</v>
      </c>
      <c r="E62" s="42" t="s">
        <v>126</v>
      </c>
      <c r="F62" s="39">
        <v>3895.32</v>
      </c>
      <c r="G62" s="39">
        <v>418.83</v>
      </c>
      <c r="H62" s="39">
        <v>82.62</v>
      </c>
      <c r="I62" s="39">
        <v>2.73</v>
      </c>
      <c r="J62" s="49">
        <v>58.43</v>
      </c>
      <c r="K62" s="39">
        <v>6.28</v>
      </c>
      <c r="L62" s="39">
        <v>1.24</v>
      </c>
      <c r="M62" s="39">
        <v>0.04</v>
      </c>
      <c r="N62" s="39">
        <v>30.91</v>
      </c>
      <c r="O62" s="39">
        <v>0.46</v>
      </c>
      <c r="P62" s="39">
        <v>0.15</v>
      </c>
      <c r="Q62" s="39"/>
    </row>
    <row r="63" spans="1:17" ht="19.5" hidden="1" outlineLevel="1" x14ac:dyDescent="0.2">
      <c r="A63" s="28"/>
      <c r="B63" s="40"/>
      <c r="C63" s="41" t="s">
        <v>29</v>
      </c>
      <c r="D63" s="42" t="s">
        <v>30</v>
      </c>
      <c r="E63" s="43" t="s">
        <v>127</v>
      </c>
      <c r="F63" s="44">
        <v>13.55</v>
      </c>
      <c r="G63" s="44">
        <v>13.55</v>
      </c>
      <c r="H63" s="39"/>
      <c r="I63" s="39"/>
      <c r="J63" s="55">
        <v>6.23</v>
      </c>
      <c r="K63" s="44">
        <v>6.23</v>
      </c>
      <c r="L63" s="39"/>
      <c r="M63" s="39"/>
      <c r="N63" s="39"/>
      <c r="O63" s="39"/>
      <c r="P63" s="39"/>
      <c r="Q63" s="39"/>
    </row>
    <row r="64" spans="1:17" ht="22.5" hidden="1" outlineLevel="1" x14ac:dyDescent="0.2">
      <c r="A64" s="28"/>
      <c r="B64" s="45" t="s">
        <v>91</v>
      </c>
      <c r="C64" s="41" t="s">
        <v>92</v>
      </c>
      <c r="D64" s="42" t="s">
        <v>34</v>
      </c>
      <c r="E64" s="43" t="s">
        <v>128</v>
      </c>
      <c r="F64" s="44">
        <v>255.96</v>
      </c>
      <c r="G64" s="39"/>
      <c r="H64" s="44">
        <v>255.96</v>
      </c>
      <c r="I64" s="44">
        <v>18.2</v>
      </c>
      <c r="J64" s="49"/>
      <c r="K64" s="39"/>
      <c r="L64" s="39"/>
      <c r="M64" s="39"/>
      <c r="N64" s="39"/>
      <c r="O64" s="39"/>
      <c r="P64" s="39"/>
      <c r="Q64" s="39"/>
    </row>
    <row r="65" spans="1:17" ht="22.5" hidden="1" outlineLevel="1" x14ac:dyDescent="0.2">
      <c r="A65" s="28"/>
      <c r="B65" s="45" t="s">
        <v>94</v>
      </c>
      <c r="C65" s="41" t="s">
        <v>95</v>
      </c>
      <c r="D65" s="42" t="s">
        <v>34</v>
      </c>
      <c r="E65" s="43" t="s">
        <v>129</v>
      </c>
      <c r="F65" s="44">
        <v>127.47</v>
      </c>
      <c r="G65" s="39"/>
      <c r="H65" s="44">
        <v>127.47</v>
      </c>
      <c r="I65" s="44">
        <v>18.2</v>
      </c>
      <c r="J65" s="49"/>
      <c r="K65" s="39"/>
      <c r="L65" s="39"/>
      <c r="M65" s="39"/>
      <c r="N65" s="39"/>
      <c r="O65" s="39"/>
      <c r="P65" s="39"/>
      <c r="Q65" s="39"/>
    </row>
    <row r="66" spans="1:17" ht="19.5" hidden="1" outlineLevel="1" x14ac:dyDescent="0.2">
      <c r="A66" s="28"/>
      <c r="B66" s="45" t="s">
        <v>97</v>
      </c>
      <c r="C66" s="41" t="s">
        <v>98</v>
      </c>
      <c r="D66" s="42" t="s">
        <v>34</v>
      </c>
      <c r="E66" s="43" t="s">
        <v>130</v>
      </c>
      <c r="F66" s="44">
        <v>1.24</v>
      </c>
      <c r="G66" s="39"/>
      <c r="H66" s="44">
        <v>1.24</v>
      </c>
      <c r="I66" s="39"/>
      <c r="J66" s="55">
        <v>7.0000000000000007E-2</v>
      </c>
      <c r="K66" s="39"/>
      <c r="L66" s="44">
        <v>7.0000000000000007E-2</v>
      </c>
      <c r="M66" s="39"/>
      <c r="N66" s="39"/>
      <c r="O66" s="39"/>
      <c r="P66" s="39"/>
      <c r="Q66" s="39"/>
    </row>
    <row r="67" spans="1:17" ht="22.5" hidden="1" outlineLevel="1" x14ac:dyDescent="0.2">
      <c r="A67" s="28"/>
      <c r="B67" s="45" t="s">
        <v>100</v>
      </c>
      <c r="C67" s="41" t="s">
        <v>33</v>
      </c>
      <c r="D67" s="42" t="s">
        <v>34</v>
      </c>
      <c r="E67" s="43" t="s">
        <v>131</v>
      </c>
      <c r="F67" s="44">
        <v>109.17</v>
      </c>
      <c r="G67" s="39"/>
      <c r="H67" s="44">
        <v>109.17</v>
      </c>
      <c r="I67" s="39"/>
      <c r="J67" s="55">
        <v>1.0900000000000001</v>
      </c>
      <c r="K67" s="39"/>
      <c r="L67" s="44">
        <v>1.0900000000000001</v>
      </c>
      <c r="M67" s="39"/>
      <c r="N67" s="39"/>
      <c r="O67" s="39"/>
      <c r="P67" s="39"/>
      <c r="Q67" s="39"/>
    </row>
    <row r="68" spans="1:17" ht="22.5" hidden="1" outlineLevel="1" x14ac:dyDescent="0.2">
      <c r="A68" s="28"/>
      <c r="B68" s="45" t="s">
        <v>132</v>
      </c>
      <c r="C68" s="41" t="s">
        <v>133</v>
      </c>
      <c r="D68" s="42" t="s">
        <v>62</v>
      </c>
      <c r="E68" s="43" t="s">
        <v>134</v>
      </c>
      <c r="F68" s="44">
        <v>71400</v>
      </c>
      <c r="G68" s="39"/>
      <c r="H68" s="39"/>
      <c r="I68" s="39"/>
      <c r="J68" s="55">
        <v>0.2</v>
      </c>
      <c r="K68" s="39"/>
      <c r="L68" s="39"/>
      <c r="M68" s="39"/>
      <c r="N68" s="39"/>
      <c r="O68" s="39"/>
      <c r="P68" s="39"/>
      <c r="Q68" s="39"/>
    </row>
    <row r="69" spans="1:17" ht="19.5" hidden="1" outlineLevel="1" x14ac:dyDescent="0.2">
      <c r="A69" s="28"/>
      <c r="B69" s="45" t="s">
        <v>135</v>
      </c>
      <c r="C69" s="41" t="s">
        <v>103</v>
      </c>
      <c r="D69" s="42" t="s">
        <v>104</v>
      </c>
      <c r="E69" s="43" t="s">
        <v>136</v>
      </c>
      <c r="F69" s="44">
        <v>11.89</v>
      </c>
      <c r="G69" s="39"/>
      <c r="H69" s="39"/>
      <c r="I69" s="39"/>
      <c r="J69" s="55">
        <v>0.03</v>
      </c>
      <c r="K69" s="39"/>
      <c r="L69" s="39"/>
      <c r="M69" s="39"/>
      <c r="N69" s="39"/>
      <c r="O69" s="39"/>
      <c r="P69" s="39"/>
      <c r="Q69" s="39"/>
    </row>
    <row r="70" spans="1:17" ht="22.5" hidden="1" outlineLevel="1" x14ac:dyDescent="0.2">
      <c r="A70" s="28"/>
      <c r="B70" s="45" t="s">
        <v>137</v>
      </c>
      <c r="C70" s="41" t="s">
        <v>138</v>
      </c>
      <c r="D70" s="42" t="s">
        <v>62</v>
      </c>
      <c r="E70" s="43" t="s">
        <v>139</v>
      </c>
      <c r="F70" s="44">
        <v>16871.82</v>
      </c>
      <c r="G70" s="39"/>
      <c r="H70" s="39"/>
      <c r="I70" s="39"/>
      <c r="J70" s="55">
        <v>0.11</v>
      </c>
      <c r="K70" s="39"/>
      <c r="L70" s="39"/>
      <c r="M70" s="39"/>
      <c r="N70" s="39"/>
      <c r="O70" s="39"/>
      <c r="P70" s="39"/>
      <c r="Q70" s="39"/>
    </row>
    <row r="71" spans="1:17" ht="19.5" hidden="1" outlineLevel="1" x14ac:dyDescent="0.2">
      <c r="A71" s="28"/>
      <c r="B71" s="45" t="s">
        <v>140</v>
      </c>
      <c r="C71" s="41" t="s">
        <v>141</v>
      </c>
      <c r="D71" s="42" t="s">
        <v>62</v>
      </c>
      <c r="E71" s="43" t="s">
        <v>142</v>
      </c>
      <c r="F71" s="44">
        <v>20706</v>
      </c>
      <c r="G71" s="39"/>
      <c r="H71" s="39"/>
      <c r="I71" s="39"/>
      <c r="J71" s="55">
        <v>0.16</v>
      </c>
      <c r="K71" s="39"/>
      <c r="L71" s="39"/>
      <c r="M71" s="39"/>
      <c r="N71" s="39"/>
      <c r="O71" s="39"/>
      <c r="P71" s="39"/>
      <c r="Q71" s="39"/>
    </row>
    <row r="72" spans="1:17" ht="22.5" hidden="1" outlineLevel="1" x14ac:dyDescent="0.2">
      <c r="A72" s="28"/>
      <c r="B72" s="45" t="s">
        <v>143</v>
      </c>
      <c r="C72" s="41" t="s">
        <v>107</v>
      </c>
      <c r="D72" s="42" t="s">
        <v>62</v>
      </c>
      <c r="E72" s="43" t="s">
        <v>144</v>
      </c>
      <c r="F72" s="44">
        <v>11328.8</v>
      </c>
      <c r="G72" s="39"/>
      <c r="H72" s="39"/>
      <c r="I72" s="39"/>
      <c r="J72" s="55">
        <v>0.17</v>
      </c>
      <c r="K72" s="39"/>
      <c r="L72" s="39"/>
      <c r="M72" s="39"/>
      <c r="N72" s="39"/>
      <c r="O72" s="39"/>
      <c r="P72" s="39"/>
      <c r="Q72" s="39"/>
    </row>
    <row r="73" spans="1:17" ht="22.5" hidden="1" outlineLevel="1" x14ac:dyDescent="0.2">
      <c r="A73" s="28"/>
      <c r="B73" s="45" t="s">
        <v>145</v>
      </c>
      <c r="C73" s="41" t="s">
        <v>146</v>
      </c>
      <c r="D73" s="42" t="s">
        <v>38</v>
      </c>
      <c r="E73" s="43" t="s">
        <v>147</v>
      </c>
      <c r="F73" s="44">
        <v>40.450000000000003</v>
      </c>
      <c r="G73" s="39"/>
      <c r="H73" s="39"/>
      <c r="I73" s="39"/>
      <c r="J73" s="55">
        <v>0.02</v>
      </c>
      <c r="K73" s="39"/>
      <c r="L73" s="39"/>
      <c r="M73" s="39"/>
      <c r="N73" s="39"/>
      <c r="O73" s="39"/>
      <c r="P73" s="39"/>
      <c r="Q73" s="39"/>
    </row>
    <row r="74" spans="1:17" ht="45" hidden="1" outlineLevel="1" x14ac:dyDescent="0.2">
      <c r="A74" s="28"/>
      <c r="B74" s="45" t="s">
        <v>148</v>
      </c>
      <c r="C74" s="41" t="s">
        <v>149</v>
      </c>
      <c r="D74" s="42" t="s">
        <v>84</v>
      </c>
      <c r="E74" s="43" t="s">
        <v>150</v>
      </c>
      <c r="F74" s="44">
        <v>33.46</v>
      </c>
      <c r="G74" s="39"/>
      <c r="H74" s="39"/>
      <c r="I74" s="39"/>
      <c r="J74" s="55">
        <v>50.19</v>
      </c>
      <c r="K74" s="39"/>
      <c r="L74" s="39"/>
      <c r="M74" s="39"/>
      <c r="N74" s="39"/>
      <c r="O74" s="39"/>
      <c r="P74" s="39"/>
      <c r="Q74" s="39"/>
    </row>
    <row r="75" spans="1:17" ht="22.5" hidden="1" outlineLevel="1" x14ac:dyDescent="0.2">
      <c r="A75" s="28"/>
      <c r="B75" s="45" t="s">
        <v>151</v>
      </c>
      <c r="C75" s="41" t="s">
        <v>119</v>
      </c>
      <c r="D75" s="42" t="s">
        <v>38</v>
      </c>
      <c r="E75" s="43" t="s">
        <v>152</v>
      </c>
      <c r="F75" s="44">
        <v>2.38</v>
      </c>
      <c r="G75" s="39"/>
      <c r="H75" s="39"/>
      <c r="I75" s="39"/>
      <c r="J75" s="49"/>
      <c r="K75" s="39"/>
      <c r="L75" s="39"/>
      <c r="M75" s="39"/>
      <c r="N75" s="39"/>
      <c r="O75" s="39"/>
      <c r="P75" s="39"/>
      <c r="Q75" s="39"/>
    </row>
    <row r="76" spans="1:17" ht="22.5" hidden="1" outlineLevel="1" x14ac:dyDescent="0.2">
      <c r="A76" s="28"/>
      <c r="B76" s="45" t="s">
        <v>153</v>
      </c>
      <c r="C76" s="41" t="s">
        <v>122</v>
      </c>
      <c r="D76" s="42" t="s">
        <v>104</v>
      </c>
      <c r="E76" s="43" t="s">
        <v>154</v>
      </c>
      <c r="F76" s="44">
        <v>4.88</v>
      </c>
      <c r="G76" s="39"/>
      <c r="H76" s="39"/>
      <c r="I76" s="39"/>
      <c r="J76" s="55">
        <v>0.02</v>
      </c>
      <c r="K76" s="39"/>
      <c r="L76" s="39"/>
      <c r="M76" s="39"/>
      <c r="N76" s="39"/>
      <c r="O76" s="39"/>
      <c r="P76" s="39"/>
      <c r="Q76" s="39"/>
    </row>
    <row r="77" spans="1:17" ht="108" collapsed="1" x14ac:dyDescent="0.2">
      <c r="A77" s="28">
        <v>11</v>
      </c>
      <c r="B77" s="35" t="s">
        <v>155</v>
      </c>
      <c r="C77" s="36" t="s">
        <v>156</v>
      </c>
      <c r="D77" s="37" t="s">
        <v>86</v>
      </c>
      <c r="E77" s="42" t="s">
        <v>157</v>
      </c>
      <c r="F77" s="39">
        <v>4338.25</v>
      </c>
      <c r="G77" s="39">
        <v>418.83</v>
      </c>
      <c r="H77" s="39">
        <v>82.62</v>
      </c>
      <c r="I77" s="39">
        <v>2.73</v>
      </c>
      <c r="J77" s="49">
        <v>1041.18</v>
      </c>
      <c r="K77" s="39">
        <v>100.52</v>
      </c>
      <c r="L77" s="39">
        <v>19.829999999999998</v>
      </c>
      <c r="M77" s="39">
        <v>0.66</v>
      </c>
      <c r="N77" s="39">
        <v>30.91</v>
      </c>
      <c r="O77" s="39">
        <v>7.42</v>
      </c>
      <c r="P77" s="39">
        <v>0.15</v>
      </c>
      <c r="Q77" s="39">
        <v>0.04</v>
      </c>
    </row>
    <row r="78" spans="1:17" ht="19.5" hidden="1" outlineLevel="1" x14ac:dyDescent="0.2">
      <c r="A78" s="28"/>
      <c r="B78" s="40"/>
      <c r="C78" s="41" t="s">
        <v>29</v>
      </c>
      <c r="D78" s="42" t="s">
        <v>30</v>
      </c>
      <c r="E78" s="43" t="s">
        <v>158</v>
      </c>
      <c r="F78" s="44">
        <v>13.55</v>
      </c>
      <c r="G78" s="44">
        <v>13.55</v>
      </c>
      <c r="H78" s="39"/>
      <c r="I78" s="39"/>
      <c r="J78" s="55">
        <v>100.54</v>
      </c>
      <c r="K78" s="44">
        <v>100.54</v>
      </c>
      <c r="L78" s="39"/>
      <c r="M78" s="39"/>
      <c r="N78" s="39"/>
      <c r="O78" s="39"/>
      <c r="P78" s="39"/>
      <c r="Q78" s="39"/>
    </row>
    <row r="79" spans="1:17" ht="22.5" hidden="1" outlineLevel="1" x14ac:dyDescent="0.2">
      <c r="A79" s="28"/>
      <c r="B79" s="45" t="s">
        <v>91</v>
      </c>
      <c r="C79" s="41" t="s">
        <v>92</v>
      </c>
      <c r="D79" s="42" t="s">
        <v>34</v>
      </c>
      <c r="E79" s="43" t="s">
        <v>159</v>
      </c>
      <c r="F79" s="44">
        <v>255.96</v>
      </c>
      <c r="G79" s="39"/>
      <c r="H79" s="44">
        <v>255.96</v>
      </c>
      <c r="I79" s="44">
        <v>18.2</v>
      </c>
      <c r="J79" s="55">
        <v>5.12</v>
      </c>
      <c r="K79" s="39"/>
      <c r="L79" s="44">
        <v>5.12</v>
      </c>
      <c r="M79" s="44">
        <v>0.36</v>
      </c>
      <c r="N79" s="39"/>
      <c r="O79" s="39"/>
      <c r="P79" s="39"/>
      <c r="Q79" s="39"/>
    </row>
    <row r="80" spans="1:17" ht="22.5" hidden="1" outlineLevel="1" x14ac:dyDescent="0.2">
      <c r="A80" s="28"/>
      <c r="B80" s="45" t="s">
        <v>94</v>
      </c>
      <c r="C80" s="41" t="s">
        <v>95</v>
      </c>
      <c r="D80" s="42" t="s">
        <v>34</v>
      </c>
      <c r="E80" s="43" t="s">
        <v>160</v>
      </c>
      <c r="F80" s="44">
        <v>127.47</v>
      </c>
      <c r="G80" s="39"/>
      <c r="H80" s="44">
        <v>127.47</v>
      </c>
      <c r="I80" s="44">
        <v>18.2</v>
      </c>
      <c r="J80" s="55">
        <v>2.5499999999999998</v>
      </c>
      <c r="K80" s="39"/>
      <c r="L80" s="44">
        <v>2.5499999999999998</v>
      </c>
      <c r="M80" s="44">
        <v>0.36</v>
      </c>
      <c r="N80" s="39"/>
      <c r="O80" s="39"/>
      <c r="P80" s="39"/>
      <c r="Q80" s="39"/>
    </row>
    <row r="81" spans="1:17" ht="19.5" hidden="1" outlineLevel="1" x14ac:dyDescent="0.2">
      <c r="A81" s="28"/>
      <c r="B81" s="45" t="s">
        <v>97</v>
      </c>
      <c r="C81" s="41" t="s">
        <v>98</v>
      </c>
      <c r="D81" s="42" t="s">
        <v>34</v>
      </c>
      <c r="E81" s="43" t="s">
        <v>161</v>
      </c>
      <c r="F81" s="44">
        <v>1.24</v>
      </c>
      <c r="G81" s="39"/>
      <c r="H81" s="44">
        <v>1.24</v>
      </c>
      <c r="I81" s="39"/>
      <c r="J81" s="55">
        <v>1.24</v>
      </c>
      <c r="K81" s="39"/>
      <c r="L81" s="44">
        <v>1.24</v>
      </c>
      <c r="M81" s="39"/>
      <c r="N81" s="39"/>
      <c r="O81" s="39"/>
      <c r="P81" s="39"/>
      <c r="Q81" s="39"/>
    </row>
    <row r="82" spans="1:17" ht="22.5" hidden="1" outlineLevel="1" x14ac:dyDescent="0.2">
      <c r="A82" s="28"/>
      <c r="B82" s="45" t="s">
        <v>100</v>
      </c>
      <c r="C82" s="41" t="s">
        <v>33</v>
      </c>
      <c r="D82" s="42" t="s">
        <v>34</v>
      </c>
      <c r="E82" s="43" t="s">
        <v>162</v>
      </c>
      <c r="F82" s="44">
        <v>109.17</v>
      </c>
      <c r="G82" s="39"/>
      <c r="H82" s="44">
        <v>109.17</v>
      </c>
      <c r="I82" s="39"/>
      <c r="J82" s="55">
        <v>12.01</v>
      </c>
      <c r="K82" s="39"/>
      <c r="L82" s="44">
        <v>12.01</v>
      </c>
      <c r="M82" s="39"/>
      <c r="N82" s="39"/>
      <c r="O82" s="39"/>
      <c r="P82" s="39"/>
      <c r="Q82" s="39"/>
    </row>
    <row r="83" spans="1:17" ht="22.5" hidden="1" outlineLevel="1" x14ac:dyDescent="0.2">
      <c r="A83" s="28"/>
      <c r="B83" s="45" t="s">
        <v>132</v>
      </c>
      <c r="C83" s="41" t="s">
        <v>133</v>
      </c>
      <c r="D83" s="42" t="s">
        <v>62</v>
      </c>
      <c r="E83" s="43" t="s">
        <v>163</v>
      </c>
      <c r="F83" s="44">
        <v>71400</v>
      </c>
      <c r="G83" s="39"/>
      <c r="H83" s="39"/>
      <c r="I83" s="39"/>
      <c r="J83" s="55">
        <v>3.26</v>
      </c>
      <c r="K83" s="39"/>
      <c r="L83" s="39"/>
      <c r="M83" s="39"/>
      <c r="N83" s="39"/>
      <c r="O83" s="39"/>
      <c r="P83" s="39"/>
      <c r="Q83" s="39"/>
    </row>
    <row r="84" spans="1:17" ht="19.5" hidden="1" outlineLevel="1" x14ac:dyDescent="0.2">
      <c r="A84" s="28"/>
      <c r="B84" s="45" t="s">
        <v>135</v>
      </c>
      <c r="C84" s="41" t="s">
        <v>103</v>
      </c>
      <c r="D84" s="42" t="s">
        <v>104</v>
      </c>
      <c r="E84" s="43" t="s">
        <v>164</v>
      </c>
      <c r="F84" s="44">
        <v>11.89</v>
      </c>
      <c r="G84" s="39"/>
      <c r="H84" s="39"/>
      <c r="I84" s="39"/>
      <c r="J84" s="55">
        <v>0.51</v>
      </c>
      <c r="K84" s="39"/>
      <c r="L84" s="39"/>
      <c r="M84" s="39"/>
      <c r="N84" s="39"/>
      <c r="O84" s="39"/>
      <c r="P84" s="39"/>
      <c r="Q84" s="39"/>
    </row>
    <row r="85" spans="1:17" ht="22.5" hidden="1" outlineLevel="1" x14ac:dyDescent="0.2">
      <c r="A85" s="28"/>
      <c r="B85" s="45" t="s">
        <v>137</v>
      </c>
      <c r="C85" s="41" t="s">
        <v>138</v>
      </c>
      <c r="D85" s="42" t="s">
        <v>62</v>
      </c>
      <c r="E85" s="43" t="s">
        <v>165</v>
      </c>
      <c r="F85" s="44">
        <v>16871.82</v>
      </c>
      <c r="G85" s="39"/>
      <c r="H85" s="39"/>
      <c r="I85" s="39"/>
      <c r="J85" s="55">
        <v>1.78</v>
      </c>
      <c r="K85" s="39"/>
      <c r="L85" s="39"/>
      <c r="M85" s="39"/>
      <c r="N85" s="39"/>
      <c r="O85" s="39"/>
      <c r="P85" s="39"/>
      <c r="Q85" s="39"/>
    </row>
    <row r="86" spans="1:17" ht="19.5" hidden="1" outlineLevel="1" x14ac:dyDescent="0.2">
      <c r="A86" s="28"/>
      <c r="B86" s="45" t="s">
        <v>140</v>
      </c>
      <c r="C86" s="41" t="s">
        <v>141</v>
      </c>
      <c r="D86" s="42" t="s">
        <v>62</v>
      </c>
      <c r="E86" s="43" t="s">
        <v>166</v>
      </c>
      <c r="F86" s="44">
        <v>20706</v>
      </c>
      <c r="G86" s="39"/>
      <c r="H86" s="39"/>
      <c r="I86" s="39"/>
      <c r="J86" s="55">
        <v>2.63</v>
      </c>
      <c r="K86" s="39"/>
      <c r="L86" s="39"/>
      <c r="M86" s="39"/>
      <c r="N86" s="39"/>
      <c r="O86" s="39"/>
      <c r="P86" s="39"/>
      <c r="Q86" s="39"/>
    </row>
    <row r="87" spans="1:17" ht="22.5" hidden="1" outlineLevel="1" x14ac:dyDescent="0.2">
      <c r="A87" s="28"/>
      <c r="B87" s="45" t="s">
        <v>143</v>
      </c>
      <c r="C87" s="41" t="s">
        <v>107</v>
      </c>
      <c r="D87" s="42" t="s">
        <v>62</v>
      </c>
      <c r="E87" s="43" t="s">
        <v>167</v>
      </c>
      <c r="F87" s="44">
        <v>11328.8</v>
      </c>
      <c r="G87" s="39"/>
      <c r="H87" s="39"/>
      <c r="I87" s="39"/>
      <c r="J87" s="55">
        <v>2.72</v>
      </c>
      <c r="K87" s="39"/>
      <c r="L87" s="39"/>
      <c r="M87" s="39"/>
      <c r="N87" s="39"/>
      <c r="O87" s="39"/>
      <c r="P87" s="39"/>
      <c r="Q87" s="39"/>
    </row>
    <row r="88" spans="1:17" ht="22.5" hidden="1" outlineLevel="1" x14ac:dyDescent="0.2">
      <c r="A88" s="28"/>
      <c r="B88" s="45" t="s">
        <v>145</v>
      </c>
      <c r="C88" s="41" t="s">
        <v>146</v>
      </c>
      <c r="D88" s="42" t="s">
        <v>38</v>
      </c>
      <c r="E88" s="43" t="s">
        <v>168</v>
      </c>
      <c r="F88" s="44">
        <v>40.450000000000003</v>
      </c>
      <c r="G88" s="39"/>
      <c r="H88" s="39"/>
      <c r="I88" s="39"/>
      <c r="J88" s="55">
        <v>0.28999999999999998</v>
      </c>
      <c r="K88" s="39"/>
      <c r="L88" s="39"/>
      <c r="M88" s="39"/>
      <c r="N88" s="39"/>
      <c r="O88" s="39"/>
      <c r="P88" s="39"/>
      <c r="Q88" s="39"/>
    </row>
    <row r="89" spans="1:17" ht="45" hidden="1" outlineLevel="1" x14ac:dyDescent="0.2">
      <c r="A89" s="28"/>
      <c r="B89" s="45" t="s">
        <v>169</v>
      </c>
      <c r="C89" s="41" t="s">
        <v>170</v>
      </c>
      <c r="D89" s="42" t="s">
        <v>84</v>
      </c>
      <c r="E89" s="43" t="s">
        <v>171</v>
      </c>
      <c r="F89" s="44">
        <v>37.880000000000003</v>
      </c>
      <c r="G89" s="39"/>
      <c r="H89" s="39"/>
      <c r="I89" s="39"/>
      <c r="J89" s="55">
        <v>909.12</v>
      </c>
      <c r="K89" s="39"/>
      <c r="L89" s="39"/>
      <c r="M89" s="39"/>
      <c r="N89" s="39"/>
      <c r="O89" s="39"/>
      <c r="P89" s="39"/>
      <c r="Q89" s="39"/>
    </row>
    <row r="90" spans="1:17" ht="22.5" hidden="1" outlineLevel="1" x14ac:dyDescent="0.2">
      <c r="A90" s="28"/>
      <c r="B90" s="45" t="s">
        <v>151</v>
      </c>
      <c r="C90" s="41" t="s">
        <v>119</v>
      </c>
      <c r="D90" s="42" t="s">
        <v>38</v>
      </c>
      <c r="E90" s="43" t="s">
        <v>172</v>
      </c>
      <c r="F90" s="44">
        <v>2.38</v>
      </c>
      <c r="G90" s="39"/>
      <c r="H90" s="39"/>
      <c r="I90" s="39"/>
      <c r="J90" s="49"/>
      <c r="K90" s="39"/>
      <c r="L90" s="39"/>
      <c r="M90" s="39"/>
      <c r="N90" s="39"/>
      <c r="O90" s="39"/>
      <c r="P90" s="39"/>
      <c r="Q90" s="39"/>
    </row>
    <row r="91" spans="1:17" ht="22.5" hidden="1" outlineLevel="1" x14ac:dyDescent="0.2">
      <c r="A91" s="28"/>
      <c r="B91" s="45" t="s">
        <v>153</v>
      </c>
      <c r="C91" s="41" t="s">
        <v>122</v>
      </c>
      <c r="D91" s="42" t="s">
        <v>104</v>
      </c>
      <c r="E91" s="43" t="s">
        <v>173</v>
      </c>
      <c r="F91" s="44">
        <v>4.88</v>
      </c>
      <c r="G91" s="39"/>
      <c r="H91" s="39"/>
      <c r="I91" s="39"/>
      <c r="J91" s="55">
        <v>0.52</v>
      </c>
      <c r="K91" s="39"/>
      <c r="L91" s="39"/>
      <c r="M91" s="39"/>
      <c r="N91" s="39"/>
      <c r="O91" s="39"/>
      <c r="P91" s="39"/>
      <c r="Q91" s="39"/>
    </row>
    <row r="92" spans="1:17" ht="108" collapsed="1" x14ac:dyDescent="0.2">
      <c r="A92" s="28">
        <v>12</v>
      </c>
      <c r="B92" s="35" t="s">
        <v>174</v>
      </c>
      <c r="C92" s="36" t="s">
        <v>175</v>
      </c>
      <c r="D92" s="37" t="s">
        <v>86</v>
      </c>
      <c r="E92" s="42" t="s">
        <v>176</v>
      </c>
      <c r="F92" s="39">
        <v>5126.62</v>
      </c>
      <c r="G92" s="39">
        <v>418.83</v>
      </c>
      <c r="H92" s="39">
        <v>82.62</v>
      </c>
      <c r="I92" s="39">
        <v>2.73</v>
      </c>
      <c r="J92" s="49">
        <v>307.60000000000002</v>
      </c>
      <c r="K92" s="39">
        <v>25.13</v>
      </c>
      <c r="L92" s="39">
        <v>4.96</v>
      </c>
      <c r="M92" s="39">
        <v>0.16</v>
      </c>
      <c r="N92" s="39">
        <v>30.91</v>
      </c>
      <c r="O92" s="39">
        <v>1.85</v>
      </c>
      <c r="P92" s="39">
        <v>0.15</v>
      </c>
      <c r="Q92" s="39">
        <v>0.01</v>
      </c>
    </row>
    <row r="93" spans="1:17" ht="19.5" hidden="1" outlineLevel="1" x14ac:dyDescent="0.2">
      <c r="A93" s="28"/>
      <c r="B93" s="40"/>
      <c r="C93" s="41" t="s">
        <v>29</v>
      </c>
      <c r="D93" s="42" t="s">
        <v>30</v>
      </c>
      <c r="E93" s="43" t="s">
        <v>177</v>
      </c>
      <c r="F93" s="44">
        <v>13.55</v>
      </c>
      <c r="G93" s="44">
        <v>13.55</v>
      </c>
      <c r="H93" s="39"/>
      <c r="I93" s="39"/>
      <c r="J93" s="55">
        <v>25.07</v>
      </c>
      <c r="K93" s="44">
        <v>25.07</v>
      </c>
      <c r="L93" s="39"/>
      <c r="M93" s="39"/>
      <c r="N93" s="39"/>
      <c r="O93" s="39"/>
      <c r="P93" s="39"/>
      <c r="Q93" s="39"/>
    </row>
    <row r="94" spans="1:17" ht="22.5" hidden="1" outlineLevel="1" x14ac:dyDescent="0.2">
      <c r="A94" s="28"/>
      <c r="B94" s="45" t="s">
        <v>91</v>
      </c>
      <c r="C94" s="41" t="s">
        <v>92</v>
      </c>
      <c r="D94" s="42" t="s">
        <v>34</v>
      </c>
      <c r="E94" s="43" t="s">
        <v>128</v>
      </c>
      <c r="F94" s="44">
        <v>255.96</v>
      </c>
      <c r="G94" s="39"/>
      <c r="H94" s="44">
        <v>255.96</v>
      </c>
      <c r="I94" s="44">
        <v>18.2</v>
      </c>
      <c r="J94" s="49"/>
      <c r="K94" s="39"/>
      <c r="L94" s="39"/>
      <c r="M94" s="39"/>
      <c r="N94" s="39"/>
      <c r="O94" s="39"/>
      <c r="P94" s="39"/>
      <c r="Q94" s="39"/>
    </row>
    <row r="95" spans="1:17" ht="22.5" hidden="1" outlineLevel="1" x14ac:dyDescent="0.2">
      <c r="A95" s="28"/>
      <c r="B95" s="45" t="s">
        <v>94</v>
      </c>
      <c r="C95" s="41" t="s">
        <v>95</v>
      </c>
      <c r="D95" s="42" t="s">
        <v>34</v>
      </c>
      <c r="E95" s="43" t="s">
        <v>129</v>
      </c>
      <c r="F95" s="44">
        <v>127.47</v>
      </c>
      <c r="G95" s="39"/>
      <c r="H95" s="44">
        <v>127.47</v>
      </c>
      <c r="I95" s="44">
        <v>18.2</v>
      </c>
      <c r="J95" s="49"/>
      <c r="K95" s="39"/>
      <c r="L95" s="39"/>
      <c r="M95" s="39"/>
      <c r="N95" s="39"/>
      <c r="O95" s="39"/>
      <c r="P95" s="39"/>
      <c r="Q95" s="39"/>
    </row>
    <row r="96" spans="1:17" ht="19.5" hidden="1" outlineLevel="1" x14ac:dyDescent="0.2">
      <c r="A96" s="28"/>
      <c r="B96" s="45" t="s">
        <v>97</v>
      </c>
      <c r="C96" s="41" t="s">
        <v>98</v>
      </c>
      <c r="D96" s="42" t="s">
        <v>34</v>
      </c>
      <c r="E96" s="43" t="s">
        <v>178</v>
      </c>
      <c r="F96" s="44">
        <v>1.24</v>
      </c>
      <c r="G96" s="39"/>
      <c r="H96" s="44">
        <v>1.24</v>
      </c>
      <c r="I96" s="39"/>
      <c r="J96" s="55">
        <v>0.31</v>
      </c>
      <c r="K96" s="39"/>
      <c r="L96" s="44">
        <v>0.31</v>
      </c>
      <c r="M96" s="39"/>
      <c r="N96" s="39"/>
      <c r="O96" s="39"/>
      <c r="P96" s="39"/>
      <c r="Q96" s="39"/>
    </row>
    <row r="97" spans="1:17" ht="22.5" hidden="1" outlineLevel="1" x14ac:dyDescent="0.2">
      <c r="A97" s="28"/>
      <c r="B97" s="45" t="s">
        <v>100</v>
      </c>
      <c r="C97" s="41" t="s">
        <v>33</v>
      </c>
      <c r="D97" s="42" t="s">
        <v>34</v>
      </c>
      <c r="E97" s="43" t="s">
        <v>179</v>
      </c>
      <c r="F97" s="44">
        <v>109.17</v>
      </c>
      <c r="G97" s="39"/>
      <c r="H97" s="44">
        <v>109.17</v>
      </c>
      <c r="I97" s="39"/>
      <c r="J97" s="55">
        <v>3.28</v>
      </c>
      <c r="K97" s="39"/>
      <c r="L97" s="44">
        <v>3.28</v>
      </c>
      <c r="M97" s="39"/>
      <c r="N97" s="39"/>
      <c r="O97" s="39"/>
      <c r="P97" s="39"/>
      <c r="Q97" s="39"/>
    </row>
    <row r="98" spans="1:17" ht="22.5" hidden="1" outlineLevel="1" x14ac:dyDescent="0.2">
      <c r="A98" s="28"/>
      <c r="B98" s="45" t="s">
        <v>132</v>
      </c>
      <c r="C98" s="41" t="s">
        <v>133</v>
      </c>
      <c r="D98" s="42" t="s">
        <v>62</v>
      </c>
      <c r="E98" s="43" t="s">
        <v>180</v>
      </c>
      <c r="F98" s="44">
        <v>71400</v>
      </c>
      <c r="G98" s="39"/>
      <c r="H98" s="39"/>
      <c r="I98" s="39"/>
      <c r="J98" s="55">
        <v>0.81</v>
      </c>
      <c r="K98" s="39"/>
      <c r="L98" s="39"/>
      <c r="M98" s="39"/>
      <c r="N98" s="39"/>
      <c r="O98" s="39"/>
      <c r="P98" s="39"/>
      <c r="Q98" s="39"/>
    </row>
    <row r="99" spans="1:17" ht="19.5" hidden="1" outlineLevel="1" x14ac:dyDescent="0.2">
      <c r="A99" s="28"/>
      <c r="B99" s="45" t="s">
        <v>135</v>
      </c>
      <c r="C99" s="41" t="s">
        <v>103</v>
      </c>
      <c r="D99" s="42" t="s">
        <v>104</v>
      </c>
      <c r="E99" s="43" t="s">
        <v>181</v>
      </c>
      <c r="F99" s="44">
        <v>11.89</v>
      </c>
      <c r="G99" s="39"/>
      <c r="H99" s="39"/>
      <c r="I99" s="39"/>
      <c r="J99" s="55">
        <v>0.13</v>
      </c>
      <c r="K99" s="39"/>
      <c r="L99" s="39"/>
      <c r="M99" s="39"/>
      <c r="N99" s="39"/>
      <c r="O99" s="39"/>
      <c r="P99" s="39"/>
      <c r="Q99" s="39"/>
    </row>
    <row r="100" spans="1:17" ht="22.5" hidden="1" outlineLevel="1" x14ac:dyDescent="0.2">
      <c r="A100" s="28"/>
      <c r="B100" s="45" t="s">
        <v>137</v>
      </c>
      <c r="C100" s="41" t="s">
        <v>138</v>
      </c>
      <c r="D100" s="42" t="s">
        <v>62</v>
      </c>
      <c r="E100" s="43" t="s">
        <v>182</v>
      </c>
      <c r="F100" s="44">
        <v>16871.82</v>
      </c>
      <c r="G100" s="39"/>
      <c r="H100" s="39"/>
      <c r="I100" s="39"/>
      <c r="J100" s="55">
        <v>0.45</v>
      </c>
      <c r="K100" s="39"/>
      <c r="L100" s="39"/>
      <c r="M100" s="39"/>
      <c r="N100" s="39"/>
      <c r="O100" s="39"/>
      <c r="P100" s="39"/>
      <c r="Q100" s="39"/>
    </row>
    <row r="101" spans="1:17" ht="19.5" hidden="1" outlineLevel="1" x14ac:dyDescent="0.2">
      <c r="A101" s="28"/>
      <c r="B101" s="45" t="s">
        <v>140</v>
      </c>
      <c r="C101" s="41" t="s">
        <v>141</v>
      </c>
      <c r="D101" s="42" t="s">
        <v>62</v>
      </c>
      <c r="E101" s="43" t="s">
        <v>183</v>
      </c>
      <c r="F101" s="44">
        <v>20706</v>
      </c>
      <c r="G101" s="39"/>
      <c r="H101" s="39"/>
      <c r="I101" s="39"/>
      <c r="J101" s="55">
        <v>0.66</v>
      </c>
      <c r="K101" s="39"/>
      <c r="L101" s="39"/>
      <c r="M101" s="39"/>
      <c r="N101" s="39"/>
      <c r="O101" s="39"/>
      <c r="P101" s="39"/>
      <c r="Q101" s="39"/>
    </row>
    <row r="102" spans="1:17" ht="22.5" hidden="1" outlineLevel="1" x14ac:dyDescent="0.2">
      <c r="A102" s="28"/>
      <c r="B102" s="45" t="s">
        <v>143</v>
      </c>
      <c r="C102" s="41" t="s">
        <v>107</v>
      </c>
      <c r="D102" s="42" t="s">
        <v>62</v>
      </c>
      <c r="E102" s="43" t="s">
        <v>184</v>
      </c>
      <c r="F102" s="44">
        <v>11328.8</v>
      </c>
      <c r="G102" s="39"/>
      <c r="H102" s="39"/>
      <c r="I102" s="39"/>
      <c r="J102" s="55">
        <v>0.68</v>
      </c>
      <c r="K102" s="39"/>
      <c r="L102" s="39"/>
      <c r="M102" s="39"/>
      <c r="N102" s="39"/>
      <c r="O102" s="39"/>
      <c r="P102" s="39"/>
      <c r="Q102" s="39"/>
    </row>
    <row r="103" spans="1:17" ht="22.5" hidden="1" outlineLevel="1" x14ac:dyDescent="0.2">
      <c r="A103" s="28"/>
      <c r="B103" s="45" t="s">
        <v>145</v>
      </c>
      <c r="C103" s="41" t="s">
        <v>146</v>
      </c>
      <c r="D103" s="42" t="s">
        <v>38</v>
      </c>
      <c r="E103" s="43" t="s">
        <v>185</v>
      </c>
      <c r="F103" s="44">
        <v>40.450000000000003</v>
      </c>
      <c r="G103" s="39"/>
      <c r="H103" s="39"/>
      <c r="I103" s="39"/>
      <c r="J103" s="55">
        <v>7.0000000000000007E-2</v>
      </c>
      <c r="K103" s="39"/>
      <c r="L103" s="39"/>
      <c r="M103" s="39"/>
      <c r="N103" s="39"/>
      <c r="O103" s="39"/>
      <c r="P103" s="39"/>
      <c r="Q103" s="39"/>
    </row>
    <row r="104" spans="1:17" ht="45" hidden="1" outlineLevel="1" x14ac:dyDescent="0.2">
      <c r="A104" s="28"/>
      <c r="B104" s="45" t="s">
        <v>186</v>
      </c>
      <c r="C104" s="41" t="s">
        <v>187</v>
      </c>
      <c r="D104" s="42" t="s">
        <v>84</v>
      </c>
      <c r="E104" s="43" t="s">
        <v>188</v>
      </c>
      <c r="F104" s="44">
        <v>45.73</v>
      </c>
      <c r="G104" s="39"/>
      <c r="H104" s="39"/>
      <c r="I104" s="39"/>
      <c r="J104" s="55">
        <v>274.38</v>
      </c>
      <c r="K104" s="39"/>
      <c r="L104" s="39"/>
      <c r="M104" s="39"/>
      <c r="N104" s="39"/>
      <c r="O104" s="39"/>
      <c r="P104" s="39"/>
      <c r="Q104" s="39"/>
    </row>
    <row r="105" spans="1:17" ht="22.5" hidden="1" outlineLevel="1" x14ac:dyDescent="0.2">
      <c r="A105" s="28"/>
      <c r="B105" s="45" t="s">
        <v>151</v>
      </c>
      <c r="C105" s="41" t="s">
        <v>119</v>
      </c>
      <c r="D105" s="42" t="s">
        <v>38</v>
      </c>
      <c r="E105" s="43" t="s">
        <v>189</v>
      </c>
      <c r="F105" s="44">
        <v>2.38</v>
      </c>
      <c r="G105" s="39"/>
      <c r="H105" s="39"/>
      <c r="I105" s="39"/>
      <c r="J105" s="49"/>
      <c r="K105" s="39"/>
      <c r="L105" s="39"/>
      <c r="M105" s="39"/>
      <c r="N105" s="39"/>
      <c r="O105" s="39"/>
      <c r="P105" s="39"/>
      <c r="Q105" s="39"/>
    </row>
    <row r="106" spans="1:17" ht="22.5" hidden="1" outlineLevel="1" x14ac:dyDescent="0.2">
      <c r="A106" s="28"/>
      <c r="B106" s="45" t="s">
        <v>153</v>
      </c>
      <c r="C106" s="41" t="s">
        <v>122</v>
      </c>
      <c r="D106" s="42" t="s">
        <v>104</v>
      </c>
      <c r="E106" s="43" t="s">
        <v>190</v>
      </c>
      <c r="F106" s="44">
        <v>4.88</v>
      </c>
      <c r="G106" s="39"/>
      <c r="H106" s="39"/>
      <c r="I106" s="39"/>
      <c r="J106" s="55">
        <v>0.33</v>
      </c>
      <c r="K106" s="39"/>
      <c r="L106" s="39"/>
      <c r="M106" s="39"/>
      <c r="N106" s="39"/>
      <c r="O106" s="39"/>
      <c r="P106" s="39"/>
      <c r="Q106" s="39"/>
    </row>
    <row r="107" spans="1:17" ht="108" collapsed="1" x14ac:dyDescent="0.2">
      <c r="A107" s="28">
        <v>13</v>
      </c>
      <c r="B107" s="35" t="s">
        <v>191</v>
      </c>
      <c r="C107" s="36" t="s">
        <v>193</v>
      </c>
      <c r="D107" s="37" t="s">
        <v>192</v>
      </c>
      <c r="E107" s="42" t="s">
        <v>126</v>
      </c>
      <c r="F107" s="39">
        <v>2376.06</v>
      </c>
      <c r="G107" s="39">
        <v>1143.6199999999999</v>
      </c>
      <c r="H107" s="39">
        <v>57.16</v>
      </c>
      <c r="I107" s="39"/>
      <c r="J107" s="49">
        <v>35.64</v>
      </c>
      <c r="K107" s="39">
        <v>17.149999999999999</v>
      </c>
      <c r="L107" s="39">
        <v>0.86</v>
      </c>
      <c r="M107" s="39"/>
      <c r="N107" s="39">
        <v>84.4</v>
      </c>
      <c r="O107" s="39">
        <v>1.27</v>
      </c>
      <c r="P107" s="39"/>
      <c r="Q107" s="39"/>
    </row>
    <row r="108" spans="1:17" ht="19.5" hidden="1" outlineLevel="1" x14ac:dyDescent="0.2">
      <c r="A108" s="28"/>
      <c r="B108" s="40"/>
      <c r="C108" s="41" t="s">
        <v>29</v>
      </c>
      <c r="D108" s="42" t="s">
        <v>30</v>
      </c>
      <c r="E108" s="43" t="s">
        <v>194</v>
      </c>
      <c r="F108" s="44">
        <v>13.55</v>
      </c>
      <c r="G108" s="44">
        <v>13.55</v>
      </c>
      <c r="H108" s="39"/>
      <c r="I108" s="39"/>
      <c r="J108" s="55">
        <v>17.21</v>
      </c>
      <c r="K108" s="44">
        <v>17.21</v>
      </c>
      <c r="L108" s="39"/>
      <c r="M108" s="39"/>
      <c r="N108" s="39"/>
      <c r="O108" s="39"/>
      <c r="P108" s="39"/>
      <c r="Q108" s="39"/>
    </row>
    <row r="109" spans="1:17" ht="22.5" hidden="1" outlineLevel="1" x14ac:dyDescent="0.2">
      <c r="A109" s="28"/>
      <c r="B109" s="45" t="s">
        <v>195</v>
      </c>
      <c r="C109" s="41" t="s">
        <v>196</v>
      </c>
      <c r="D109" s="42" t="s">
        <v>34</v>
      </c>
      <c r="E109" s="43" t="s">
        <v>197</v>
      </c>
      <c r="F109" s="44">
        <v>1.48</v>
      </c>
      <c r="G109" s="39"/>
      <c r="H109" s="44">
        <v>1.48</v>
      </c>
      <c r="I109" s="39"/>
      <c r="J109" s="55">
        <v>0.57999999999999996</v>
      </c>
      <c r="K109" s="39"/>
      <c r="L109" s="44">
        <v>0.57999999999999996</v>
      </c>
      <c r="M109" s="39"/>
      <c r="N109" s="39"/>
      <c r="O109" s="39"/>
      <c r="P109" s="39"/>
      <c r="Q109" s="39"/>
    </row>
    <row r="110" spans="1:17" ht="22.5" hidden="1" outlineLevel="1" x14ac:dyDescent="0.2">
      <c r="A110" s="28"/>
      <c r="B110" s="45" t="s">
        <v>58</v>
      </c>
      <c r="C110" s="41" t="s">
        <v>33</v>
      </c>
      <c r="D110" s="42" t="s">
        <v>34</v>
      </c>
      <c r="E110" s="43" t="s">
        <v>198</v>
      </c>
      <c r="F110" s="44">
        <v>109.17</v>
      </c>
      <c r="G110" s="39"/>
      <c r="H110" s="44">
        <v>109.17</v>
      </c>
      <c r="I110" s="39"/>
      <c r="J110" s="49"/>
      <c r="K110" s="39"/>
      <c r="L110" s="39"/>
      <c r="M110" s="39"/>
      <c r="N110" s="39"/>
      <c r="O110" s="39"/>
      <c r="P110" s="39"/>
      <c r="Q110" s="39"/>
    </row>
    <row r="111" spans="1:17" ht="22.5" hidden="1" outlineLevel="1" x14ac:dyDescent="0.2">
      <c r="A111" s="28"/>
      <c r="B111" s="45" t="s">
        <v>199</v>
      </c>
      <c r="C111" s="41" t="s">
        <v>200</v>
      </c>
      <c r="D111" s="42" t="s">
        <v>62</v>
      </c>
      <c r="E111" s="43" t="s">
        <v>201</v>
      </c>
      <c r="F111" s="44">
        <v>6433.14</v>
      </c>
      <c r="G111" s="39"/>
      <c r="H111" s="39"/>
      <c r="I111" s="39"/>
      <c r="J111" s="55">
        <v>5.19</v>
      </c>
      <c r="K111" s="39"/>
      <c r="L111" s="39"/>
      <c r="M111" s="39"/>
      <c r="N111" s="39"/>
      <c r="O111" s="39"/>
      <c r="P111" s="39"/>
      <c r="Q111" s="39"/>
    </row>
    <row r="112" spans="1:17" ht="19.5" hidden="1" outlineLevel="1" x14ac:dyDescent="0.2">
      <c r="A112" s="28"/>
      <c r="B112" s="45" t="s">
        <v>202</v>
      </c>
      <c r="C112" s="41" t="s">
        <v>203</v>
      </c>
      <c r="D112" s="42" t="s">
        <v>38</v>
      </c>
      <c r="E112" s="43" t="s">
        <v>204</v>
      </c>
      <c r="F112" s="44">
        <v>34.99</v>
      </c>
      <c r="G112" s="39"/>
      <c r="H112" s="39"/>
      <c r="I112" s="39"/>
      <c r="J112" s="55">
        <v>11.86</v>
      </c>
      <c r="K112" s="39"/>
      <c r="L112" s="39"/>
      <c r="M112" s="39"/>
      <c r="N112" s="39"/>
      <c r="O112" s="39"/>
      <c r="P112" s="39"/>
      <c r="Q112" s="39"/>
    </row>
    <row r="113" spans="1:17" ht="19.5" hidden="1" outlineLevel="1" x14ac:dyDescent="0.2">
      <c r="A113" s="28"/>
      <c r="B113" s="45" t="s">
        <v>205</v>
      </c>
      <c r="C113" s="41" t="s">
        <v>206</v>
      </c>
      <c r="D113" s="42" t="s">
        <v>62</v>
      </c>
      <c r="E113" s="43" t="s">
        <v>207</v>
      </c>
      <c r="F113" s="44">
        <v>10378</v>
      </c>
      <c r="G113" s="39"/>
      <c r="H113" s="39"/>
      <c r="I113" s="39"/>
      <c r="J113" s="55">
        <v>0.57999999999999996</v>
      </c>
      <c r="K113" s="39"/>
      <c r="L113" s="39"/>
      <c r="M113" s="39"/>
      <c r="N113" s="39"/>
      <c r="O113" s="39"/>
      <c r="P113" s="39"/>
      <c r="Q113" s="39"/>
    </row>
    <row r="114" spans="1:17" ht="108" collapsed="1" x14ac:dyDescent="0.2">
      <c r="A114" s="28">
        <v>14</v>
      </c>
      <c r="B114" s="35" t="s">
        <v>85</v>
      </c>
      <c r="C114" s="36" t="s">
        <v>208</v>
      </c>
      <c r="D114" s="37" t="s">
        <v>86</v>
      </c>
      <c r="E114" s="42" t="s">
        <v>209</v>
      </c>
      <c r="F114" s="39">
        <v>1047.68</v>
      </c>
      <c r="G114" s="39">
        <v>837.02</v>
      </c>
      <c r="H114" s="39">
        <v>157.47999999999999</v>
      </c>
      <c r="I114" s="39">
        <v>3.46</v>
      </c>
      <c r="J114" s="49">
        <v>10.48</v>
      </c>
      <c r="K114" s="39">
        <v>8.3699999999999992</v>
      </c>
      <c r="L114" s="39">
        <v>1.57</v>
      </c>
      <c r="M114" s="39">
        <v>0.03</v>
      </c>
      <c r="N114" s="39">
        <v>60.83</v>
      </c>
      <c r="O114" s="39">
        <v>0.61</v>
      </c>
      <c r="P114" s="39">
        <v>0.19</v>
      </c>
      <c r="Q114" s="39"/>
    </row>
    <row r="115" spans="1:17" ht="19.5" hidden="1" outlineLevel="1" x14ac:dyDescent="0.2">
      <c r="A115" s="28"/>
      <c r="B115" s="40"/>
      <c r="C115" s="41" t="s">
        <v>89</v>
      </c>
      <c r="D115" s="42" t="s">
        <v>30</v>
      </c>
      <c r="E115" s="43" t="s">
        <v>210</v>
      </c>
      <c r="F115" s="44">
        <v>13.76</v>
      </c>
      <c r="G115" s="44">
        <v>13.76</v>
      </c>
      <c r="H115" s="39"/>
      <c r="I115" s="39"/>
      <c r="J115" s="55">
        <v>8.39</v>
      </c>
      <c r="K115" s="44">
        <v>8.39</v>
      </c>
      <c r="L115" s="39"/>
      <c r="M115" s="39"/>
      <c r="N115" s="39"/>
      <c r="O115" s="39"/>
      <c r="P115" s="39"/>
      <c r="Q115" s="39"/>
    </row>
    <row r="116" spans="1:17" ht="22.5" hidden="1" outlineLevel="1" x14ac:dyDescent="0.2">
      <c r="A116" s="28"/>
      <c r="B116" s="45" t="s">
        <v>91</v>
      </c>
      <c r="C116" s="41" t="s">
        <v>92</v>
      </c>
      <c r="D116" s="42" t="s">
        <v>34</v>
      </c>
      <c r="E116" s="43" t="s">
        <v>211</v>
      </c>
      <c r="F116" s="44">
        <v>255.96</v>
      </c>
      <c r="G116" s="39"/>
      <c r="H116" s="44">
        <v>255.96</v>
      </c>
      <c r="I116" s="44">
        <v>18.2</v>
      </c>
      <c r="J116" s="49"/>
      <c r="K116" s="39"/>
      <c r="L116" s="39"/>
      <c r="M116" s="39"/>
      <c r="N116" s="39"/>
      <c r="O116" s="39"/>
      <c r="P116" s="39"/>
      <c r="Q116" s="39"/>
    </row>
    <row r="117" spans="1:17" ht="22.5" hidden="1" outlineLevel="1" x14ac:dyDescent="0.2">
      <c r="A117" s="28"/>
      <c r="B117" s="45" t="s">
        <v>94</v>
      </c>
      <c r="C117" s="41" t="s">
        <v>95</v>
      </c>
      <c r="D117" s="42" t="s">
        <v>34</v>
      </c>
      <c r="E117" s="43" t="s">
        <v>129</v>
      </c>
      <c r="F117" s="44">
        <v>127.47</v>
      </c>
      <c r="G117" s="39"/>
      <c r="H117" s="44">
        <v>127.47</v>
      </c>
      <c r="I117" s="44">
        <v>18.2</v>
      </c>
      <c r="J117" s="49"/>
      <c r="K117" s="39"/>
      <c r="L117" s="39"/>
      <c r="M117" s="39"/>
      <c r="N117" s="39"/>
      <c r="O117" s="39"/>
      <c r="P117" s="39"/>
      <c r="Q117" s="39"/>
    </row>
    <row r="118" spans="1:17" ht="19.5" hidden="1" outlineLevel="1" x14ac:dyDescent="0.2">
      <c r="A118" s="28"/>
      <c r="B118" s="45" t="s">
        <v>97</v>
      </c>
      <c r="C118" s="41" t="s">
        <v>98</v>
      </c>
      <c r="D118" s="42" t="s">
        <v>34</v>
      </c>
      <c r="E118" s="43" t="s">
        <v>212</v>
      </c>
      <c r="F118" s="44">
        <v>1.24</v>
      </c>
      <c r="G118" s="39"/>
      <c r="H118" s="44">
        <v>1.24</v>
      </c>
      <c r="I118" s="39"/>
      <c r="J118" s="55">
        <v>0.22</v>
      </c>
      <c r="K118" s="39"/>
      <c r="L118" s="44">
        <v>0.22</v>
      </c>
      <c r="M118" s="39"/>
      <c r="N118" s="39"/>
      <c r="O118" s="39"/>
      <c r="P118" s="39"/>
      <c r="Q118" s="39"/>
    </row>
    <row r="119" spans="1:17" ht="22.5" hidden="1" outlineLevel="1" x14ac:dyDescent="0.2">
      <c r="A119" s="28"/>
      <c r="B119" s="45" t="s">
        <v>100</v>
      </c>
      <c r="C119" s="41" t="s">
        <v>33</v>
      </c>
      <c r="D119" s="42" t="s">
        <v>34</v>
      </c>
      <c r="E119" s="43" t="s">
        <v>213</v>
      </c>
      <c r="F119" s="44">
        <v>109.17</v>
      </c>
      <c r="G119" s="39"/>
      <c r="H119" s="44">
        <v>109.17</v>
      </c>
      <c r="I119" s="39"/>
      <c r="J119" s="55">
        <v>1.0900000000000001</v>
      </c>
      <c r="K119" s="39"/>
      <c r="L119" s="44">
        <v>1.0900000000000001</v>
      </c>
      <c r="M119" s="39"/>
      <c r="N119" s="39"/>
      <c r="O119" s="39"/>
      <c r="P119" s="39"/>
      <c r="Q119" s="39"/>
    </row>
    <row r="120" spans="1:17" ht="19.5" hidden="1" outlineLevel="1" x14ac:dyDescent="0.2">
      <c r="A120" s="28"/>
      <c r="B120" s="45" t="s">
        <v>102</v>
      </c>
      <c r="C120" s="41" t="s">
        <v>103</v>
      </c>
      <c r="D120" s="42" t="s">
        <v>104</v>
      </c>
      <c r="E120" s="43" t="s">
        <v>214</v>
      </c>
      <c r="F120" s="44">
        <v>11.89</v>
      </c>
      <c r="G120" s="39"/>
      <c r="H120" s="39"/>
      <c r="I120" s="39"/>
      <c r="J120" s="55">
        <v>0.04</v>
      </c>
      <c r="K120" s="39"/>
      <c r="L120" s="39"/>
      <c r="M120" s="39"/>
      <c r="N120" s="39"/>
      <c r="O120" s="39"/>
      <c r="P120" s="39"/>
      <c r="Q120" s="39"/>
    </row>
    <row r="121" spans="1:17" ht="22.5" hidden="1" outlineLevel="1" x14ac:dyDescent="0.2">
      <c r="A121" s="28"/>
      <c r="B121" s="45" t="s">
        <v>106</v>
      </c>
      <c r="C121" s="41" t="s">
        <v>107</v>
      </c>
      <c r="D121" s="42" t="s">
        <v>62</v>
      </c>
      <c r="E121" s="43" t="s">
        <v>215</v>
      </c>
      <c r="F121" s="44">
        <v>11328.8</v>
      </c>
      <c r="G121" s="39"/>
      <c r="H121" s="39"/>
      <c r="I121" s="39"/>
      <c r="J121" s="55">
        <v>0.02</v>
      </c>
      <c r="K121" s="39"/>
      <c r="L121" s="39"/>
      <c r="M121" s="39"/>
      <c r="N121" s="39"/>
      <c r="O121" s="39"/>
      <c r="P121" s="39"/>
      <c r="Q121" s="39"/>
    </row>
    <row r="122" spans="1:17" ht="19.5" hidden="1" outlineLevel="1" x14ac:dyDescent="0.2">
      <c r="A122" s="28"/>
      <c r="B122" s="45" t="s">
        <v>109</v>
      </c>
      <c r="C122" s="41" t="s">
        <v>110</v>
      </c>
      <c r="D122" s="42" t="s">
        <v>104</v>
      </c>
      <c r="E122" s="43" t="s">
        <v>216</v>
      </c>
      <c r="F122" s="44">
        <v>85</v>
      </c>
      <c r="G122" s="39"/>
      <c r="H122" s="39"/>
      <c r="I122" s="39"/>
      <c r="J122" s="55">
        <v>0.27</v>
      </c>
      <c r="K122" s="39"/>
      <c r="L122" s="39"/>
      <c r="M122" s="39"/>
      <c r="N122" s="39"/>
      <c r="O122" s="39"/>
      <c r="P122" s="39"/>
      <c r="Q122" s="39"/>
    </row>
    <row r="123" spans="1:17" ht="22.5" hidden="1" outlineLevel="1" x14ac:dyDescent="0.2">
      <c r="A123" s="28"/>
      <c r="B123" s="45" t="s">
        <v>217</v>
      </c>
      <c r="C123" s="41" t="s">
        <v>116</v>
      </c>
      <c r="D123" s="42" t="s">
        <v>104</v>
      </c>
      <c r="E123" s="43" t="s">
        <v>218</v>
      </c>
      <c r="F123" s="44">
        <v>763.06</v>
      </c>
      <c r="G123" s="39"/>
      <c r="H123" s="39"/>
      <c r="I123" s="39"/>
      <c r="J123" s="55">
        <v>0.06</v>
      </c>
      <c r="K123" s="39"/>
      <c r="L123" s="39"/>
      <c r="M123" s="39"/>
      <c r="N123" s="39"/>
      <c r="O123" s="39"/>
      <c r="P123" s="39"/>
      <c r="Q123" s="39"/>
    </row>
    <row r="124" spans="1:17" ht="22.5" hidden="1" outlineLevel="1" x14ac:dyDescent="0.2">
      <c r="A124" s="28"/>
      <c r="B124" s="45" t="s">
        <v>219</v>
      </c>
      <c r="C124" s="41" t="s">
        <v>119</v>
      </c>
      <c r="D124" s="42" t="s">
        <v>38</v>
      </c>
      <c r="E124" s="43" t="s">
        <v>220</v>
      </c>
      <c r="F124" s="44">
        <v>2.38</v>
      </c>
      <c r="G124" s="39"/>
      <c r="H124" s="39"/>
      <c r="I124" s="39"/>
      <c r="J124" s="49"/>
      <c r="K124" s="39"/>
      <c r="L124" s="39"/>
      <c r="M124" s="39"/>
      <c r="N124" s="39"/>
      <c r="O124" s="39"/>
      <c r="P124" s="39"/>
      <c r="Q124" s="39"/>
    </row>
    <row r="125" spans="1:17" ht="22.5" hidden="1" outlineLevel="1" x14ac:dyDescent="0.2">
      <c r="A125" s="28"/>
      <c r="B125" s="45" t="s">
        <v>221</v>
      </c>
      <c r="C125" s="41" t="s">
        <v>122</v>
      </c>
      <c r="D125" s="42" t="s">
        <v>104</v>
      </c>
      <c r="E125" s="43" t="s">
        <v>222</v>
      </c>
      <c r="F125" s="44">
        <v>4.88</v>
      </c>
      <c r="G125" s="39"/>
      <c r="H125" s="39"/>
      <c r="I125" s="39"/>
      <c r="J125" s="55">
        <v>0.13</v>
      </c>
      <c r="K125" s="39"/>
      <c r="L125" s="39"/>
      <c r="M125" s="39"/>
      <c r="N125" s="39"/>
      <c r="O125" s="39"/>
      <c r="P125" s="39"/>
      <c r="Q125" s="39"/>
    </row>
    <row r="126" spans="1:17" ht="108" collapsed="1" x14ac:dyDescent="0.2">
      <c r="A126" s="28">
        <v>15</v>
      </c>
      <c r="B126" s="35" t="s">
        <v>223</v>
      </c>
      <c r="C126" s="36" t="s">
        <v>224</v>
      </c>
      <c r="D126" s="37" t="s">
        <v>84</v>
      </c>
      <c r="E126" s="38">
        <v>1</v>
      </c>
      <c r="F126" s="39">
        <v>36.78</v>
      </c>
      <c r="G126" s="39"/>
      <c r="H126" s="39"/>
      <c r="I126" s="39"/>
      <c r="J126" s="49">
        <v>36.78</v>
      </c>
      <c r="K126" s="39"/>
      <c r="L126" s="39"/>
      <c r="M126" s="39"/>
      <c r="N126" s="39"/>
      <c r="O126" s="39"/>
      <c r="P126" s="39"/>
      <c r="Q126" s="39"/>
    </row>
    <row r="127" spans="1:17" ht="108" x14ac:dyDescent="0.2">
      <c r="A127" s="28">
        <v>16</v>
      </c>
      <c r="B127" s="35" t="s">
        <v>225</v>
      </c>
      <c r="C127" s="36" t="s">
        <v>226</v>
      </c>
      <c r="D127" s="37" t="s">
        <v>86</v>
      </c>
      <c r="E127" s="42" t="s">
        <v>227</v>
      </c>
      <c r="F127" s="39">
        <v>1491.23</v>
      </c>
      <c r="G127" s="39">
        <v>1097.3599999999999</v>
      </c>
      <c r="H127" s="39">
        <v>278</v>
      </c>
      <c r="I127" s="39">
        <v>6.73</v>
      </c>
      <c r="J127" s="49">
        <v>7.46</v>
      </c>
      <c r="K127" s="39">
        <v>5.49</v>
      </c>
      <c r="L127" s="39">
        <v>1.39</v>
      </c>
      <c r="M127" s="39">
        <v>0.03</v>
      </c>
      <c r="N127" s="39">
        <v>79.75</v>
      </c>
      <c r="O127" s="39">
        <v>0.4</v>
      </c>
      <c r="P127" s="39">
        <v>0.37</v>
      </c>
      <c r="Q127" s="39"/>
    </row>
    <row r="128" spans="1:17" ht="19.5" hidden="1" outlineLevel="1" x14ac:dyDescent="0.2">
      <c r="A128" s="28"/>
      <c r="B128" s="40"/>
      <c r="C128" s="41" t="s">
        <v>89</v>
      </c>
      <c r="D128" s="42" t="s">
        <v>30</v>
      </c>
      <c r="E128" s="43" t="s">
        <v>228</v>
      </c>
      <c r="F128" s="44">
        <v>13.76</v>
      </c>
      <c r="G128" s="44">
        <v>13.76</v>
      </c>
      <c r="H128" s="39"/>
      <c r="I128" s="39"/>
      <c r="J128" s="55">
        <v>5.5</v>
      </c>
      <c r="K128" s="44">
        <v>5.5</v>
      </c>
      <c r="L128" s="39"/>
      <c r="M128" s="39"/>
      <c r="N128" s="39"/>
      <c r="O128" s="39"/>
      <c r="P128" s="39"/>
      <c r="Q128" s="39"/>
    </row>
    <row r="129" spans="1:17" ht="22.5" hidden="1" outlineLevel="1" x14ac:dyDescent="0.2">
      <c r="A129" s="28"/>
      <c r="B129" s="45" t="s">
        <v>91</v>
      </c>
      <c r="C129" s="41" t="s">
        <v>92</v>
      </c>
      <c r="D129" s="42" t="s">
        <v>34</v>
      </c>
      <c r="E129" s="43" t="s">
        <v>229</v>
      </c>
      <c r="F129" s="44">
        <v>255.96</v>
      </c>
      <c r="G129" s="39"/>
      <c r="H129" s="44">
        <v>255.96</v>
      </c>
      <c r="I129" s="44">
        <v>18.2</v>
      </c>
      <c r="J129" s="49"/>
      <c r="K129" s="39"/>
      <c r="L129" s="39"/>
      <c r="M129" s="39"/>
      <c r="N129" s="39"/>
      <c r="O129" s="39"/>
      <c r="P129" s="39"/>
      <c r="Q129" s="39"/>
    </row>
    <row r="130" spans="1:17" ht="22.5" hidden="1" outlineLevel="1" x14ac:dyDescent="0.2">
      <c r="A130" s="28"/>
      <c r="B130" s="45" t="s">
        <v>94</v>
      </c>
      <c r="C130" s="41" t="s">
        <v>95</v>
      </c>
      <c r="D130" s="42" t="s">
        <v>34</v>
      </c>
      <c r="E130" s="43" t="s">
        <v>230</v>
      </c>
      <c r="F130" s="44">
        <v>127.47</v>
      </c>
      <c r="G130" s="39"/>
      <c r="H130" s="44">
        <v>127.47</v>
      </c>
      <c r="I130" s="44">
        <v>18.2</v>
      </c>
      <c r="J130" s="49"/>
      <c r="K130" s="39"/>
      <c r="L130" s="39"/>
      <c r="M130" s="39"/>
      <c r="N130" s="39"/>
      <c r="O130" s="39"/>
      <c r="P130" s="39"/>
      <c r="Q130" s="39"/>
    </row>
    <row r="131" spans="1:17" ht="19.5" hidden="1" outlineLevel="1" x14ac:dyDescent="0.2">
      <c r="A131" s="28"/>
      <c r="B131" s="45" t="s">
        <v>97</v>
      </c>
      <c r="C131" s="41" t="s">
        <v>98</v>
      </c>
      <c r="D131" s="42" t="s">
        <v>34</v>
      </c>
      <c r="E131" s="43" t="s">
        <v>231</v>
      </c>
      <c r="F131" s="44">
        <v>1.24</v>
      </c>
      <c r="G131" s="39"/>
      <c r="H131" s="44">
        <v>1.24</v>
      </c>
      <c r="I131" s="39"/>
      <c r="J131" s="55">
        <v>0.21</v>
      </c>
      <c r="K131" s="39"/>
      <c r="L131" s="44">
        <v>0.21</v>
      </c>
      <c r="M131" s="39"/>
      <c r="N131" s="39"/>
      <c r="O131" s="39"/>
      <c r="P131" s="39"/>
      <c r="Q131" s="39"/>
    </row>
    <row r="132" spans="1:17" ht="22.5" hidden="1" outlineLevel="1" x14ac:dyDescent="0.2">
      <c r="A132" s="28"/>
      <c r="B132" s="45" t="s">
        <v>100</v>
      </c>
      <c r="C132" s="41" t="s">
        <v>33</v>
      </c>
      <c r="D132" s="42" t="s">
        <v>34</v>
      </c>
      <c r="E132" s="43" t="s">
        <v>232</v>
      </c>
      <c r="F132" s="44">
        <v>109.17</v>
      </c>
      <c r="G132" s="39"/>
      <c r="H132" s="44">
        <v>109.17</v>
      </c>
      <c r="I132" s="39"/>
      <c r="J132" s="55">
        <v>1.0900000000000001</v>
      </c>
      <c r="K132" s="39"/>
      <c r="L132" s="44">
        <v>1.0900000000000001</v>
      </c>
      <c r="M132" s="39"/>
      <c r="N132" s="39"/>
      <c r="O132" s="39"/>
      <c r="P132" s="39"/>
      <c r="Q132" s="39"/>
    </row>
    <row r="133" spans="1:17" ht="19.5" hidden="1" outlineLevel="1" x14ac:dyDescent="0.2">
      <c r="A133" s="28"/>
      <c r="B133" s="45" t="s">
        <v>102</v>
      </c>
      <c r="C133" s="41" t="s">
        <v>103</v>
      </c>
      <c r="D133" s="42" t="s">
        <v>104</v>
      </c>
      <c r="E133" s="43" t="s">
        <v>233</v>
      </c>
      <c r="F133" s="44">
        <v>11.89</v>
      </c>
      <c r="G133" s="39"/>
      <c r="H133" s="39"/>
      <c r="I133" s="39"/>
      <c r="J133" s="55">
        <v>0.04</v>
      </c>
      <c r="K133" s="39"/>
      <c r="L133" s="39"/>
      <c r="M133" s="39"/>
      <c r="N133" s="39"/>
      <c r="O133" s="39"/>
      <c r="P133" s="39"/>
      <c r="Q133" s="39"/>
    </row>
    <row r="134" spans="1:17" ht="22.5" hidden="1" outlineLevel="1" x14ac:dyDescent="0.2">
      <c r="A134" s="28"/>
      <c r="B134" s="45" t="s">
        <v>106</v>
      </c>
      <c r="C134" s="41" t="s">
        <v>107</v>
      </c>
      <c r="D134" s="42" t="s">
        <v>62</v>
      </c>
      <c r="E134" s="43" t="s">
        <v>234</v>
      </c>
      <c r="F134" s="44">
        <v>11328.8</v>
      </c>
      <c r="G134" s="39"/>
      <c r="H134" s="39"/>
      <c r="I134" s="39"/>
      <c r="J134" s="55">
        <v>0.03</v>
      </c>
      <c r="K134" s="39"/>
      <c r="L134" s="39"/>
      <c r="M134" s="39"/>
      <c r="N134" s="39"/>
      <c r="O134" s="39"/>
      <c r="P134" s="39"/>
      <c r="Q134" s="39"/>
    </row>
    <row r="135" spans="1:17" ht="19.5" hidden="1" outlineLevel="1" x14ac:dyDescent="0.2">
      <c r="A135" s="28"/>
      <c r="B135" s="45" t="s">
        <v>109</v>
      </c>
      <c r="C135" s="41" t="s">
        <v>110</v>
      </c>
      <c r="D135" s="42" t="s">
        <v>104</v>
      </c>
      <c r="E135" s="43" t="s">
        <v>235</v>
      </c>
      <c r="F135" s="44">
        <v>85</v>
      </c>
      <c r="G135" s="39"/>
      <c r="H135" s="39"/>
      <c r="I135" s="39"/>
      <c r="J135" s="55">
        <v>0.26</v>
      </c>
      <c r="K135" s="39"/>
      <c r="L135" s="39"/>
      <c r="M135" s="39"/>
      <c r="N135" s="39"/>
      <c r="O135" s="39"/>
      <c r="P135" s="39"/>
      <c r="Q135" s="39"/>
    </row>
    <row r="136" spans="1:17" ht="22.5" hidden="1" outlineLevel="1" x14ac:dyDescent="0.2">
      <c r="A136" s="28"/>
      <c r="B136" s="45" t="s">
        <v>217</v>
      </c>
      <c r="C136" s="41" t="s">
        <v>116</v>
      </c>
      <c r="D136" s="42" t="s">
        <v>104</v>
      </c>
      <c r="E136" s="43" t="s">
        <v>236</v>
      </c>
      <c r="F136" s="44">
        <v>763.06</v>
      </c>
      <c r="G136" s="39"/>
      <c r="H136" s="39"/>
      <c r="I136" s="39"/>
      <c r="J136" s="55">
        <v>0.08</v>
      </c>
      <c r="K136" s="39"/>
      <c r="L136" s="39"/>
      <c r="M136" s="39"/>
      <c r="N136" s="39"/>
      <c r="O136" s="39"/>
      <c r="P136" s="39"/>
      <c r="Q136" s="39"/>
    </row>
    <row r="137" spans="1:17" ht="22.5" hidden="1" outlineLevel="1" x14ac:dyDescent="0.2">
      <c r="A137" s="28"/>
      <c r="B137" s="45" t="s">
        <v>219</v>
      </c>
      <c r="C137" s="41" t="s">
        <v>119</v>
      </c>
      <c r="D137" s="42" t="s">
        <v>38</v>
      </c>
      <c r="E137" s="43" t="s">
        <v>237</v>
      </c>
      <c r="F137" s="44">
        <v>2.38</v>
      </c>
      <c r="G137" s="39"/>
      <c r="H137" s="39"/>
      <c r="I137" s="39"/>
      <c r="J137" s="49"/>
      <c r="K137" s="39"/>
      <c r="L137" s="39"/>
      <c r="M137" s="39"/>
      <c r="N137" s="39"/>
      <c r="O137" s="39"/>
      <c r="P137" s="39"/>
      <c r="Q137" s="39"/>
    </row>
    <row r="138" spans="1:17" ht="22.5" hidden="1" outlineLevel="1" x14ac:dyDescent="0.2">
      <c r="A138" s="28"/>
      <c r="B138" s="45" t="s">
        <v>221</v>
      </c>
      <c r="C138" s="41" t="s">
        <v>122</v>
      </c>
      <c r="D138" s="42" t="s">
        <v>104</v>
      </c>
      <c r="E138" s="43" t="s">
        <v>238</v>
      </c>
      <c r="F138" s="44">
        <v>4.88</v>
      </c>
      <c r="G138" s="39"/>
      <c r="H138" s="39"/>
      <c r="I138" s="39"/>
      <c r="J138" s="55">
        <v>0.17</v>
      </c>
      <c r="K138" s="39"/>
      <c r="L138" s="39"/>
      <c r="M138" s="39"/>
      <c r="N138" s="39"/>
      <c r="O138" s="39"/>
      <c r="P138" s="39"/>
      <c r="Q138" s="39"/>
    </row>
    <row r="139" spans="1:17" ht="108" collapsed="1" x14ac:dyDescent="0.2">
      <c r="A139" s="28">
        <v>17</v>
      </c>
      <c r="B139" s="35" t="s">
        <v>239</v>
      </c>
      <c r="C139" s="36" t="s">
        <v>240</v>
      </c>
      <c r="D139" s="37" t="s">
        <v>84</v>
      </c>
      <c r="E139" s="38">
        <v>0.5</v>
      </c>
      <c r="F139" s="39">
        <v>60.63</v>
      </c>
      <c r="G139" s="39"/>
      <c r="H139" s="39"/>
      <c r="I139" s="39"/>
      <c r="J139" s="49">
        <v>30.32</v>
      </c>
      <c r="K139" s="39"/>
      <c r="L139" s="39"/>
      <c r="M139" s="39"/>
      <c r="N139" s="39"/>
      <c r="O139" s="39"/>
      <c r="P139" s="39"/>
      <c r="Q139" s="39"/>
    </row>
    <row r="140" spans="1:17" ht="108" x14ac:dyDescent="0.2">
      <c r="A140" s="28">
        <v>18</v>
      </c>
      <c r="B140" s="35" t="s">
        <v>241</v>
      </c>
      <c r="C140" s="36" t="s">
        <v>243</v>
      </c>
      <c r="D140" s="37" t="s">
        <v>242</v>
      </c>
      <c r="E140" s="38">
        <v>3</v>
      </c>
      <c r="F140" s="39">
        <v>25.97</v>
      </c>
      <c r="G140" s="39">
        <v>23</v>
      </c>
      <c r="H140" s="39"/>
      <c r="I140" s="39"/>
      <c r="J140" s="49">
        <v>77.91</v>
      </c>
      <c r="K140" s="39">
        <v>69</v>
      </c>
      <c r="L140" s="39"/>
      <c r="M140" s="39"/>
      <c r="N140" s="39">
        <v>1.8</v>
      </c>
      <c r="O140" s="39">
        <v>5.4</v>
      </c>
      <c r="P140" s="39"/>
      <c r="Q140" s="39"/>
    </row>
    <row r="141" spans="1:17" ht="19.5" hidden="1" outlineLevel="1" x14ac:dyDescent="0.2">
      <c r="A141" s="28"/>
      <c r="B141" s="40"/>
      <c r="C141" s="41" t="s">
        <v>53</v>
      </c>
      <c r="D141" s="42" t="s">
        <v>30</v>
      </c>
      <c r="E141" s="43" t="s">
        <v>244</v>
      </c>
      <c r="F141" s="44">
        <v>12.78</v>
      </c>
      <c r="G141" s="44">
        <v>12.78</v>
      </c>
      <c r="H141" s="39"/>
      <c r="I141" s="39"/>
      <c r="J141" s="55">
        <v>69.010000000000005</v>
      </c>
      <c r="K141" s="44">
        <v>69.010000000000005</v>
      </c>
      <c r="L141" s="39"/>
      <c r="M141" s="39"/>
      <c r="N141" s="39"/>
      <c r="O141" s="39"/>
      <c r="P141" s="39"/>
      <c r="Q141" s="39"/>
    </row>
    <row r="142" spans="1:17" ht="19.5" hidden="1" outlineLevel="1" x14ac:dyDescent="0.2">
      <c r="A142" s="28"/>
      <c r="B142" s="45" t="s">
        <v>245</v>
      </c>
      <c r="C142" s="41" t="s">
        <v>246</v>
      </c>
      <c r="D142" s="42" t="s">
        <v>62</v>
      </c>
      <c r="E142" s="43" t="s">
        <v>247</v>
      </c>
      <c r="F142" s="44">
        <v>3458.14</v>
      </c>
      <c r="G142" s="39"/>
      <c r="H142" s="39"/>
      <c r="I142" s="39"/>
      <c r="J142" s="55">
        <v>5.08</v>
      </c>
      <c r="K142" s="39"/>
      <c r="L142" s="39"/>
      <c r="M142" s="39"/>
      <c r="N142" s="39"/>
      <c r="O142" s="39"/>
      <c r="P142" s="39"/>
      <c r="Q142" s="39"/>
    </row>
    <row r="143" spans="1:17" ht="22.5" hidden="1" outlineLevel="1" x14ac:dyDescent="0.2">
      <c r="A143" s="28"/>
      <c r="B143" s="45" t="s">
        <v>248</v>
      </c>
      <c r="C143" s="41" t="s">
        <v>249</v>
      </c>
      <c r="D143" s="42" t="s">
        <v>62</v>
      </c>
      <c r="E143" s="43" t="s">
        <v>250</v>
      </c>
      <c r="F143" s="44">
        <v>1972.83</v>
      </c>
      <c r="G143" s="39"/>
      <c r="H143" s="39"/>
      <c r="I143" s="39"/>
      <c r="J143" s="55">
        <v>3.79</v>
      </c>
      <c r="K143" s="39"/>
      <c r="L143" s="39"/>
      <c r="M143" s="39"/>
      <c r="N143" s="39"/>
      <c r="O143" s="39"/>
      <c r="P143" s="39"/>
      <c r="Q143" s="39"/>
    </row>
    <row r="144" spans="1:17" ht="19.5" hidden="1" outlineLevel="1" x14ac:dyDescent="0.2">
      <c r="A144" s="28"/>
      <c r="B144" s="45" t="s">
        <v>251</v>
      </c>
      <c r="C144" s="41" t="s">
        <v>252</v>
      </c>
      <c r="D144" s="42" t="s">
        <v>38</v>
      </c>
      <c r="E144" s="43" t="s">
        <v>253</v>
      </c>
      <c r="F144" s="44">
        <v>9.76</v>
      </c>
      <c r="G144" s="39"/>
      <c r="H144" s="39"/>
      <c r="I144" s="39"/>
      <c r="J144" s="55">
        <v>0.05</v>
      </c>
      <c r="K144" s="39"/>
      <c r="L144" s="39"/>
      <c r="M144" s="39"/>
      <c r="N144" s="39"/>
      <c r="O144" s="39"/>
      <c r="P144" s="39"/>
      <c r="Q144" s="39"/>
    </row>
    <row r="145" spans="1:17" ht="108" collapsed="1" x14ac:dyDescent="0.2">
      <c r="A145" s="28">
        <v>19</v>
      </c>
      <c r="B145" s="35" t="s">
        <v>254</v>
      </c>
      <c r="C145" s="36" t="s">
        <v>256</v>
      </c>
      <c r="D145" s="37" t="s">
        <v>255</v>
      </c>
      <c r="E145" s="42" t="s">
        <v>257</v>
      </c>
      <c r="F145" s="39">
        <v>1877.86</v>
      </c>
      <c r="G145" s="39">
        <v>1375.28</v>
      </c>
      <c r="H145" s="39">
        <v>99.16</v>
      </c>
      <c r="I145" s="39">
        <v>2.1800000000000002</v>
      </c>
      <c r="J145" s="49">
        <v>7.14</v>
      </c>
      <c r="K145" s="39">
        <v>5.23</v>
      </c>
      <c r="L145" s="39">
        <v>0.38</v>
      </c>
      <c r="M145" s="39">
        <v>0.01</v>
      </c>
      <c r="N145" s="39">
        <v>108.89</v>
      </c>
      <c r="O145" s="39">
        <v>0.41</v>
      </c>
      <c r="P145" s="39">
        <v>0.12</v>
      </c>
      <c r="Q145" s="39"/>
    </row>
    <row r="146" spans="1:17" ht="19.5" hidden="1" outlineLevel="1" x14ac:dyDescent="0.2">
      <c r="A146" s="28"/>
      <c r="B146" s="40"/>
      <c r="C146" s="41" t="s">
        <v>258</v>
      </c>
      <c r="D146" s="42" t="s">
        <v>30</v>
      </c>
      <c r="E146" s="43" t="s">
        <v>259</v>
      </c>
      <c r="F146" s="44">
        <v>12.63</v>
      </c>
      <c r="G146" s="44">
        <v>12.63</v>
      </c>
      <c r="H146" s="39"/>
      <c r="I146" s="39"/>
      <c r="J146" s="55">
        <v>5.18</v>
      </c>
      <c r="K146" s="44">
        <v>5.18</v>
      </c>
      <c r="L146" s="39"/>
      <c r="M146" s="39"/>
      <c r="N146" s="39"/>
      <c r="O146" s="39"/>
      <c r="P146" s="39"/>
      <c r="Q146" s="39"/>
    </row>
    <row r="147" spans="1:17" ht="22.5" hidden="1" outlineLevel="1" x14ac:dyDescent="0.2">
      <c r="A147" s="28"/>
      <c r="B147" s="45" t="s">
        <v>260</v>
      </c>
      <c r="C147" s="41" t="s">
        <v>95</v>
      </c>
      <c r="D147" s="42" t="s">
        <v>34</v>
      </c>
      <c r="E147" s="43" t="s">
        <v>211</v>
      </c>
      <c r="F147" s="44">
        <v>127.47</v>
      </c>
      <c r="G147" s="39"/>
      <c r="H147" s="44">
        <v>127.47</v>
      </c>
      <c r="I147" s="44">
        <v>18.2</v>
      </c>
      <c r="J147" s="49"/>
      <c r="K147" s="39"/>
      <c r="L147" s="39"/>
      <c r="M147" s="39"/>
      <c r="N147" s="39"/>
      <c r="O147" s="39"/>
      <c r="P147" s="39"/>
      <c r="Q147" s="39"/>
    </row>
    <row r="148" spans="1:17" ht="22.5" hidden="1" outlineLevel="1" x14ac:dyDescent="0.2">
      <c r="A148" s="28"/>
      <c r="B148" s="45" t="s">
        <v>261</v>
      </c>
      <c r="C148" s="41" t="s">
        <v>262</v>
      </c>
      <c r="D148" s="42" t="s">
        <v>34</v>
      </c>
      <c r="E148" s="43" t="s">
        <v>263</v>
      </c>
      <c r="F148" s="44">
        <v>7.34</v>
      </c>
      <c r="G148" s="39"/>
      <c r="H148" s="44">
        <v>7.34</v>
      </c>
      <c r="I148" s="39"/>
      <c r="J148" s="55">
        <v>0.22</v>
      </c>
      <c r="K148" s="39"/>
      <c r="L148" s="44">
        <v>0.22</v>
      </c>
      <c r="M148" s="39"/>
      <c r="N148" s="39"/>
      <c r="O148" s="39"/>
      <c r="P148" s="39"/>
      <c r="Q148" s="39"/>
    </row>
    <row r="149" spans="1:17" ht="22.5" hidden="1" outlineLevel="1" x14ac:dyDescent="0.2">
      <c r="A149" s="28"/>
      <c r="B149" s="45" t="s">
        <v>264</v>
      </c>
      <c r="C149" s="41" t="s">
        <v>33</v>
      </c>
      <c r="D149" s="42" t="s">
        <v>34</v>
      </c>
      <c r="E149" s="43" t="s">
        <v>265</v>
      </c>
      <c r="F149" s="44">
        <v>109.17</v>
      </c>
      <c r="G149" s="39"/>
      <c r="H149" s="44">
        <v>109.17</v>
      </c>
      <c r="I149" s="39"/>
      <c r="J149" s="49"/>
      <c r="K149" s="39"/>
      <c r="L149" s="39"/>
      <c r="M149" s="39"/>
      <c r="N149" s="39"/>
      <c r="O149" s="39"/>
      <c r="P149" s="39"/>
      <c r="Q149" s="39"/>
    </row>
    <row r="150" spans="1:17" ht="19.5" hidden="1" outlineLevel="1" x14ac:dyDescent="0.2">
      <c r="A150" s="28"/>
      <c r="B150" s="45" t="s">
        <v>266</v>
      </c>
      <c r="C150" s="41" t="s">
        <v>267</v>
      </c>
      <c r="D150" s="42" t="s">
        <v>62</v>
      </c>
      <c r="E150" s="43" t="s">
        <v>268</v>
      </c>
      <c r="F150" s="44">
        <v>40709.9</v>
      </c>
      <c r="G150" s="39"/>
      <c r="H150" s="39"/>
      <c r="I150" s="39"/>
      <c r="J150" s="55">
        <v>0.02</v>
      </c>
      <c r="K150" s="39"/>
      <c r="L150" s="39"/>
      <c r="M150" s="39"/>
      <c r="N150" s="39"/>
      <c r="O150" s="39"/>
      <c r="P150" s="39"/>
      <c r="Q150" s="39"/>
    </row>
    <row r="151" spans="1:17" ht="22.5" hidden="1" outlineLevel="1" x14ac:dyDescent="0.2">
      <c r="A151" s="28"/>
      <c r="B151" s="45" t="s">
        <v>269</v>
      </c>
      <c r="C151" s="41" t="s">
        <v>270</v>
      </c>
      <c r="D151" s="42" t="s">
        <v>62</v>
      </c>
      <c r="E151" s="43" t="s">
        <v>271</v>
      </c>
      <c r="F151" s="44">
        <v>4786.18</v>
      </c>
      <c r="G151" s="39"/>
      <c r="H151" s="39"/>
      <c r="I151" s="39"/>
      <c r="J151" s="49"/>
      <c r="K151" s="39"/>
      <c r="L151" s="39"/>
      <c r="M151" s="39"/>
      <c r="N151" s="39"/>
      <c r="O151" s="39"/>
      <c r="P151" s="39"/>
      <c r="Q151" s="39"/>
    </row>
    <row r="152" spans="1:17" ht="19.5" hidden="1" outlineLevel="1" x14ac:dyDescent="0.2">
      <c r="A152" s="28"/>
      <c r="B152" s="45" t="s">
        <v>272</v>
      </c>
      <c r="C152" s="41" t="s">
        <v>273</v>
      </c>
      <c r="D152" s="42" t="s">
        <v>62</v>
      </c>
      <c r="E152" s="43" t="s">
        <v>274</v>
      </c>
      <c r="F152" s="44">
        <v>5607.98</v>
      </c>
      <c r="G152" s="39"/>
      <c r="H152" s="39"/>
      <c r="I152" s="39"/>
      <c r="J152" s="55">
        <v>0.04</v>
      </c>
      <c r="K152" s="39"/>
      <c r="L152" s="39"/>
      <c r="M152" s="39"/>
      <c r="N152" s="39"/>
      <c r="O152" s="39"/>
      <c r="P152" s="39"/>
      <c r="Q152" s="39"/>
    </row>
    <row r="153" spans="1:17" ht="19.5" hidden="1" outlineLevel="1" x14ac:dyDescent="0.2">
      <c r="A153" s="28"/>
      <c r="B153" s="45" t="s">
        <v>275</v>
      </c>
      <c r="C153" s="41" t="s">
        <v>41</v>
      </c>
      <c r="D153" s="42" t="s">
        <v>62</v>
      </c>
      <c r="E153" s="43" t="s">
        <v>276</v>
      </c>
      <c r="F153" s="44">
        <v>16800</v>
      </c>
      <c r="G153" s="39"/>
      <c r="H153" s="39"/>
      <c r="I153" s="39"/>
      <c r="J153" s="55">
        <v>1.4</v>
      </c>
      <c r="K153" s="39"/>
      <c r="L153" s="39"/>
      <c r="M153" s="39"/>
      <c r="N153" s="39"/>
      <c r="O153" s="39"/>
      <c r="P153" s="39"/>
      <c r="Q153" s="39"/>
    </row>
    <row r="154" spans="1:17" ht="19.5" hidden="1" outlineLevel="1" x14ac:dyDescent="0.2">
      <c r="A154" s="28"/>
      <c r="B154" s="45" t="s">
        <v>277</v>
      </c>
      <c r="C154" s="41" t="s">
        <v>278</v>
      </c>
      <c r="D154" s="42" t="s">
        <v>62</v>
      </c>
      <c r="E154" s="43" t="s">
        <v>279</v>
      </c>
      <c r="F154" s="44">
        <v>10317.299999999999</v>
      </c>
      <c r="G154" s="39"/>
      <c r="H154" s="39"/>
      <c r="I154" s="39"/>
      <c r="J154" s="49"/>
      <c r="K154" s="39"/>
      <c r="L154" s="39"/>
      <c r="M154" s="39"/>
      <c r="N154" s="39"/>
      <c r="O154" s="39"/>
      <c r="P154" s="39"/>
      <c r="Q154" s="39"/>
    </row>
    <row r="155" spans="1:17" ht="19.5" hidden="1" outlineLevel="1" x14ac:dyDescent="0.2">
      <c r="A155" s="28"/>
      <c r="B155" s="45" t="s">
        <v>280</v>
      </c>
      <c r="C155" s="41" t="s">
        <v>281</v>
      </c>
      <c r="D155" s="42" t="s">
        <v>62</v>
      </c>
      <c r="E155" s="43" t="s">
        <v>282</v>
      </c>
      <c r="F155" s="44">
        <v>11900</v>
      </c>
      <c r="G155" s="39"/>
      <c r="H155" s="39"/>
      <c r="I155" s="39"/>
      <c r="J155" s="55">
        <v>0.03</v>
      </c>
      <c r="K155" s="39"/>
      <c r="L155" s="39"/>
      <c r="M155" s="39"/>
      <c r="N155" s="39"/>
      <c r="O155" s="39"/>
      <c r="P155" s="39"/>
      <c r="Q155" s="39"/>
    </row>
    <row r="156" spans="1:17" ht="33.75" hidden="1" outlineLevel="1" x14ac:dyDescent="0.2">
      <c r="A156" s="28"/>
      <c r="B156" s="45" t="s">
        <v>283</v>
      </c>
      <c r="C156" s="41" t="s">
        <v>284</v>
      </c>
      <c r="D156" s="42" t="s">
        <v>104</v>
      </c>
      <c r="E156" s="43" t="s">
        <v>285</v>
      </c>
      <c r="F156" s="44">
        <v>2003.96</v>
      </c>
      <c r="G156" s="39"/>
      <c r="H156" s="39"/>
      <c r="I156" s="39"/>
      <c r="J156" s="55">
        <v>0.01</v>
      </c>
      <c r="K156" s="39"/>
      <c r="L156" s="39"/>
      <c r="M156" s="39"/>
      <c r="N156" s="39"/>
      <c r="O156" s="39"/>
      <c r="P156" s="39"/>
      <c r="Q156" s="39"/>
    </row>
    <row r="157" spans="1:17" ht="22.5" hidden="1" outlineLevel="1" x14ac:dyDescent="0.2">
      <c r="A157" s="28"/>
      <c r="B157" s="45" t="s">
        <v>286</v>
      </c>
      <c r="C157" s="41" t="s">
        <v>287</v>
      </c>
      <c r="D157" s="42" t="s">
        <v>62</v>
      </c>
      <c r="E157" s="43" t="s">
        <v>288</v>
      </c>
      <c r="F157" s="44">
        <v>23800</v>
      </c>
      <c r="G157" s="39"/>
      <c r="H157" s="39"/>
      <c r="I157" s="39"/>
      <c r="J157" s="55">
        <v>0.03</v>
      </c>
      <c r="K157" s="39"/>
      <c r="L157" s="39"/>
      <c r="M157" s="39"/>
      <c r="N157" s="39"/>
      <c r="O157" s="39"/>
      <c r="P157" s="39"/>
      <c r="Q157" s="39"/>
    </row>
    <row r="158" spans="1:17" ht="56.25" hidden="1" outlineLevel="1" x14ac:dyDescent="0.2">
      <c r="A158" s="28"/>
      <c r="B158" s="45" t="s">
        <v>289</v>
      </c>
      <c r="C158" s="41" t="s">
        <v>290</v>
      </c>
      <c r="D158" s="42" t="s">
        <v>291</v>
      </c>
      <c r="E158" s="43" t="s">
        <v>292</v>
      </c>
      <c r="F158" s="44">
        <v>109.23</v>
      </c>
      <c r="G158" s="39"/>
      <c r="H158" s="39"/>
      <c r="I158" s="39"/>
      <c r="J158" s="55">
        <v>0.01</v>
      </c>
      <c r="K158" s="39"/>
      <c r="L158" s="39"/>
      <c r="M158" s="39"/>
      <c r="N158" s="39"/>
      <c r="O158" s="39"/>
      <c r="P158" s="39"/>
      <c r="Q158" s="39"/>
    </row>
    <row r="159" spans="1:17" ht="108" collapsed="1" x14ac:dyDescent="0.2">
      <c r="A159" s="28">
        <v>20</v>
      </c>
      <c r="B159" s="35" t="s">
        <v>293</v>
      </c>
      <c r="C159" s="36" t="s">
        <v>294</v>
      </c>
      <c r="D159" s="37" t="s">
        <v>49</v>
      </c>
      <c r="E159" s="38">
        <v>6</v>
      </c>
      <c r="F159" s="39">
        <v>8.09</v>
      </c>
      <c r="G159" s="39"/>
      <c r="H159" s="39"/>
      <c r="I159" s="39"/>
      <c r="J159" s="49">
        <v>48.54</v>
      </c>
      <c r="K159" s="39"/>
      <c r="L159" s="39"/>
      <c r="M159" s="39"/>
      <c r="N159" s="39"/>
      <c r="O159" s="39"/>
      <c r="P159" s="39"/>
      <c r="Q159" s="39"/>
    </row>
    <row r="160" spans="1:17" ht="108" x14ac:dyDescent="0.2">
      <c r="A160" s="28">
        <v>21</v>
      </c>
      <c r="B160" s="35" t="s">
        <v>295</v>
      </c>
      <c r="C160" s="36" t="s">
        <v>297</v>
      </c>
      <c r="D160" s="37" t="s">
        <v>296</v>
      </c>
      <c r="E160" s="42" t="s">
        <v>298</v>
      </c>
      <c r="F160" s="39">
        <v>417.46</v>
      </c>
      <c r="G160" s="39">
        <v>79.650000000000006</v>
      </c>
      <c r="H160" s="39">
        <v>10.15</v>
      </c>
      <c r="I160" s="39">
        <v>0.16</v>
      </c>
      <c r="J160" s="49">
        <v>18.37</v>
      </c>
      <c r="K160" s="39">
        <v>3.5</v>
      </c>
      <c r="L160" s="39">
        <v>0.45</v>
      </c>
      <c r="M160" s="39">
        <v>0.01</v>
      </c>
      <c r="N160" s="39">
        <v>5.31</v>
      </c>
      <c r="O160" s="39">
        <v>0.23</v>
      </c>
      <c r="P160" s="39">
        <v>0.01</v>
      </c>
      <c r="Q160" s="39"/>
    </row>
    <row r="161" spans="1:17" ht="19.5" hidden="1" outlineLevel="1" x14ac:dyDescent="0.2">
      <c r="A161" s="28"/>
      <c r="B161" s="40"/>
      <c r="C161" s="41" t="s">
        <v>299</v>
      </c>
      <c r="D161" s="42" t="s">
        <v>30</v>
      </c>
      <c r="E161" s="43" t="s">
        <v>300</v>
      </c>
      <c r="F161" s="44">
        <v>15</v>
      </c>
      <c r="G161" s="44">
        <v>15</v>
      </c>
      <c r="H161" s="39"/>
      <c r="I161" s="39"/>
      <c r="J161" s="55">
        <v>3.45</v>
      </c>
      <c r="K161" s="44">
        <v>3.45</v>
      </c>
      <c r="L161" s="39"/>
      <c r="M161" s="39"/>
      <c r="N161" s="39"/>
      <c r="O161" s="39"/>
      <c r="P161" s="39"/>
      <c r="Q161" s="39"/>
    </row>
    <row r="162" spans="1:17" ht="19.5" hidden="1" outlineLevel="1" x14ac:dyDescent="0.2">
      <c r="A162" s="28"/>
      <c r="B162" s="45" t="s">
        <v>301</v>
      </c>
      <c r="C162" s="41" t="s">
        <v>302</v>
      </c>
      <c r="D162" s="42" t="s">
        <v>34</v>
      </c>
      <c r="E162" s="43" t="s">
        <v>303</v>
      </c>
      <c r="F162" s="44">
        <v>76.88</v>
      </c>
      <c r="G162" s="39"/>
      <c r="H162" s="44">
        <v>76.88</v>
      </c>
      <c r="I162" s="44">
        <v>15.62</v>
      </c>
      <c r="J162" s="49"/>
      <c r="K162" s="39"/>
      <c r="L162" s="39"/>
      <c r="M162" s="39"/>
      <c r="N162" s="39"/>
      <c r="O162" s="39"/>
      <c r="P162" s="39"/>
      <c r="Q162" s="39"/>
    </row>
    <row r="163" spans="1:17" ht="22.5" hidden="1" outlineLevel="1" x14ac:dyDescent="0.2">
      <c r="A163" s="28"/>
      <c r="B163" s="45" t="s">
        <v>304</v>
      </c>
      <c r="C163" s="41" t="s">
        <v>305</v>
      </c>
      <c r="D163" s="42" t="s">
        <v>34</v>
      </c>
      <c r="E163" s="43" t="s">
        <v>303</v>
      </c>
      <c r="F163" s="44">
        <v>1.93</v>
      </c>
      <c r="G163" s="39"/>
      <c r="H163" s="44">
        <v>1.93</v>
      </c>
      <c r="I163" s="39"/>
      <c r="J163" s="49"/>
      <c r="K163" s="39"/>
      <c r="L163" s="39"/>
      <c r="M163" s="39"/>
      <c r="N163" s="39"/>
      <c r="O163" s="39"/>
      <c r="P163" s="39"/>
      <c r="Q163" s="39"/>
    </row>
    <row r="164" spans="1:17" ht="33.75" hidden="1" outlineLevel="1" x14ac:dyDescent="0.2">
      <c r="A164" s="28"/>
      <c r="B164" s="45" t="s">
        <v>306</v>
      </c>
      <c r="C164" s="41" t="s">
        <v>307</v>
      </c>
      <c r="D164" s="42" t="s">
        <v>34</v>
      </c>
      <c r="E164" s="43" t="s">
        <v>308</v>
      </c>
      <c r="F164" s="44">
        <v>7.38</v>
      </c>
      <c r="G164" s="39"/>
      <c r="H164" s="44">
        <v>7.38</v>
      </c>
      <c r="I164" s="39"/>
      <c r="J164" s="55">
        <v>0.37</v>
      </c>
      <c r="K164" s="39"/>
      <c r="L164" s="44">
        <v>0.37</v>
      </c>
      <c r="M164" s="39"/>
      <c r="N164" s="39"/>
      <c r="O164" s="39"/>
      <c r="P164" s="39"/>
      <c r="Q164" s="39"/>
    </row>
    <row r="165" spans="1:17" ht="22.5" hidden="1" outlineLevel="1" x14ac:dyDescent="0.2">
      <c r="A165" s="28"/>
      <c r="B165" s="45" t="s">
        <v>100</v>
      </c>
      <c r="C165" s="41" t="s">
        <v>33</v>
      </c>
      <c r="D165" s="42" t="s">
        <v>34</v>
      </c>
      <c r="E165" s="43" t="s">
        <v>303</v>
      </c>
      <c r="F165" s="44">
        <v>109.17</v>
      </c>
      <c r="G165" s="39"/>
      <c r="H165" s="44">
        <v>109.17</v>
      </c>
      <c r="I165" s="39"/>
      <c r="J165" s="49"/>
      <c r="K165" s="39"/>
      <c r="L165" s="39"/>
      <c r="M165" s="39"/>
      <c r="N165" s="39"/>
      <c r="O165" s="39"/>
      <c r="P165" s="39"/>
      <c r="Q165" s="39"/>
    </row>
    <row r="166" spans="1:17" ht="19.5" hidden="1" outlineLevel="1" x14ac:dyDescent="0.2">
      <c r="A166" s="28"/>
      <c r="B166" s="45" t="s">
        <v>309</v>
      </c>
      <c r="C166" s="41" t="s">
        <v>287</v>
      </c>
      <c r="D166" s="42" t="s">
        <v>62</v>
      </c>
      <c r="E166" s="43" t="s">
        <v>310</v>
      </c>
      <c r="F166" s="44">
        <v>23800</v>
      </c>
      <c r="G166" s="39"/>
      <c r="H166" s="39"/>
      <c r="I166" s="39"/>
      <c r="J166" s="55">
        <v>12.57</v>
      </c>
      <c r="K166" s="39"/>
      <c r="L166" s="39"/>
      <c r="M166" s="39"/>
      <c r="N166" s="39"/>
      <c r="O166" s="39"/>
      <c r="P166" s="39"/>
      <c r="Q166" s="39"/>
    </row>
    <row r="167" spans="1:17" ht="19.5" hidden="1" outlineLevel="1" x14ac:dyDescent="0.2">
      <c r="A167" s="28"/>
      <c r="B167" s="45" t="s">
        <v>311</v>
      </c>
      <c r="C167" s="41" t="s">
        <v>312</v>
      </c>
      <c r="D167" s="42" t="s">
        <v>62</v>
      </c>
      <c r="E167" s="43" t="s">
        <v>313</v>
      </c>
      <c r="F167" s="44">
        <v>21030.01</v>
      </c>
      <c r="G167" s="39"/>
      <c r="H167" s="39"/>
      <c r="I167" s="39"/>
      <c r="J167" s="55">
        <v>1.85</v>
      </c>
      <c r="K167" s="39"/>
      <c r="L167" s="39"/>
      <c r="M167" s="39"/>
      <c r="N167" s="39"/>
      <c r="O167" s="39"/>
      <c r="P167" s="39"/>
      <c r="Q167" s="39"/>
    </row>
    <row r="168" spans="1:17" ht="108" collapsed="1" x14ac:dyDescent="0.2">
      <c r="A168" s="28">
        <v>22</v>
      </c>
      <c r="B168" s="35" t="s">
        <v>314</v>
      </c>
      <c r="C168" s="36" t="s">
        <v>315</v>
      </c>
      <c r="D168" s="37" t="s">
        <v>296</v>
      </c>
      <c r="E168" s="42" t="s">
        <v>316</v>
      </c>
      <c r="F168" s="39">
        <v>630.91</v>
      </c>
      <c r="G168" s="39">
        <v>48.95</v>
      </c>
      <c r="H168" s="39">
        <v>6.68</v>
      </c>
      <c r="I168" s="39">
        <v>0.16</v>
      </c>
      <c r="J168" s="49">
        <v>55.52</v>
      </c>
      <c r="K168" s="39">
        <v>4.3099999999999996</v>
      </c>
      <c r="L168" s="39">
        <v>0.59</v>
      </c>
      <c r="M168" s="39">
        <v>0.01</v>
      </c>
      <c r="N168" s="39">
        <v>3.83</v>
      </c>
      <c r="O168" s="39">
        <v>0.34</v>
      </c>
      <c r="P168" s="39">
        <v>0.01</v>
      </c>
      <c r="Q168" s="39"/>
    </row>
    <row r="169" spans="1:17" ht="19.5" hidden="1" outlineLevel="1" x14ac:dyDescent="0.2">
      <c r="A169" s="28"/>
      <c r="B169" s="40"/>
      <c r="C169" s="41" t="s">
        <v>53</v>
      </c>
      <c r="D169" s="42" t="s">
        <v>30</v>
      </c>
      <c r="E169" s="43" t="s">
        <v>317</v>
      </c>
      <c r="F169" s="44">
        <v>12.78</v>
      </c>
      <c r="G169" s="44">
        <v>12.78</v>
      </c>
      <c r="H169" s="39"/>
      <c r="I169" s="39"/>
      <c r="J169" s="55">
        <v>4.3499999999999996</v>
      </c>
      <c r="K169" s="44">
        <v>4.3499999999999996</v>
      </c>
      <c r="L169" s="39"/>
      <c r="M169" s="39"/>
      <c r="N169" s="39"/>
      <c r="O169" s="39"/>
      <c r="P169" s="39"/>
      <c r="Q169" s="39"/>
    </row>
    <row r="170" spans="1:17" ht="19.5" hidden="1" outlineLevel="1" x14ac:dyDescent="0.2">
      <c r="A170" s="28"/>
      <c r="B170" s="45" t="s">
        <v>301</v>
      </c>
      <c r="C170" s="41" t="s">
        <v>302</v>
      </c>
      <c r="D170" s="42" t="s">
        <v>34</v>
      </c>
      <c r="E170" s="43" t="s">
        <v>303</v>
      </c>
      <c r="F170" s="44">
        <v>76.88</v>
      </c>
      <c r="G170" s="39"/>
      <c r="H170" s="44">
        <v>76.88</v>
      </c>
      <c r="I170" s="44">
        <v>15.62</v>
      </c>
      <c r="J170" s="49"/>
      <c r="K170" s="39"/>
      <c r="L170" s="39"/>
      <c r="M170" s="39"/>
      <c r="N170" s="39"/>
      <c r="O170" s="39"/>
      <c r="P170" s="39"/>
      <c r="Q170" s="39"/>
    </row>
    <row r="171" spans="1:17" ht="22.5" hidden="1" outlineLevel="1" x14ac:dyDescent="0.2">
      <c r="A171" s="28"/>
      <c r="B171" s="45" t="s">
        <v>304</v>
      </c>
      <c r="C171" s="41" t="s">
        <v>305</v>
      </c>
      <c r="D171" s="42" t="s">
        <v>34</v>
      </c>
      <c r="E171" s="43" t="s">
        <v>303</v>
      </c>
      <c r="F171" s="44">
        <v>1.93</v>
      </c>
      <c r="G171" s="39"/>
      <c r="H171" s="44">
        <v>1.93</v>
      </c>
      <c r="I171" s="39"/>
      <c r="J171" s="49"/>
      <c r="K171" s="39"/>
      <c r="L171" s="39"/>
      <c r="M171" s="39"/>
      <c r="N171" s="39"/>
      <c r="O171" s="39"/>
      <c r="P171" s="39"/>
      <c r="Q171" s="39"/>
    </row>
    <row r="172" spans="1:17" ht="33.75" hidden="1" outlineLevel="1" x14ac:dyDescent="0.2">
      <c r="A172" s="28"/>
      <c r="B172" s="45" t="s">
        <v>306</v>
      </c>
      <c r="C172" s="41" t="s">
        <v>307</v>
      </c>
      <c r="D172" s="42" t="s">
        <v>34</v>
      </c>
      <c r="E172" s="43" t="s">
        <v>318</v>
      </c>
      <c r="F172" s="44">
        <v>7.38</v>
      </c>
      <c r="G172" s="39"/>
      <c r="H172" s="44">
        <v>7.38</v>
      </c>
      <c r="I172" s="39"/>
      <c r="J172" s="55">
        <v>0.44</v>
      </c>
      <c r="K172" s="39"/>
      <c r="L172" s="44">
        <v>0.44</v>
      </c>
      <c r="M172" s="39"/>
      <c r="N172" s="39"/>
      <c r="O172" s="39"/>
      <c r="P172" s="39"/>
      <c r="Q172" s="39"/>
    </row>
    <row r="173" spans="1:17" ht="22.5" hidden="1" outlineLevel="1" x14ac:dyDescent="0.2">
      <c r="A173" s="28"/>
      <c r="B173" s="45" t="s">
        <v>100</v>
      </c>
      <c r="C173" s="41" t="s">
        <v>33</v>
      </c>
      <c r="D173" s="42" t="s">
        <v>34</v>
      </c>
      <c r="E173" s="43" t="s">
        <v>303</v>
      </c>
      <c r="F173" s="44">
        <v>109.17</v>
      </c>
      <c r="G173" s="39"/>
      <c r="H173" s="44">
        <v>109.17</v>
      </c>
      <c r="I173" s="39"/>
      <c r="J173" s="49"/>
      <c r="K173" s="39"/>
      <c r="L173" s="39"/>
      <c r="M173" s="39"/>
      <c r="N173" s="39"/>
      <c r="O173" s="39"/>
      <c r="P173" s="39"/>
      <c r="Q173" s="39"/>
    </row>
    <row r="174" spans="1:17" ht="19.5" hidden="1" outlineLevel="1" x14ac:dyDescent="0.2">
      <c r="A174" s="28"/>
      <c r="B174" s="45" t="s">
        <v>319</v>
      </c>
      <c r="C174" s="41" t="s">
        <v>320</v>
      </c>
      <c r="D174" s="42" t="s">
        <v>62</v>
      </c>
      <c r="E174" s="43" t="s">
        <v>321</v>
      </c>
      <c r="F174" s="44">
        <v>7161.42</v>
      </c>
      <c r="G174" s="39"/>
      <c r="H174" s="39"/>
      <c r="I174" s="39"/>
      <c r="J174" s="55">
        <v>0.88</v>
      </c>
      <c r="K174" s="39"/>
      <c r="L174" s="39"/>
      <c r="M174" s="39"/>
      <c r="N174" s="39"/>
      <c r="O174" s="39"/>
      <c r="P174" s="39"/>
      <c r="Q174" s="39"/>
    </row>
    <row r="175" spans="1:17" ht="19.5" hidden="1" outlineLevel="1" x14ac:dyDescent="0.2">
      <c r="A175" s="28"/>
      <c r="B175" s="45" t="s">
        <v>322</v>
      </c>
      <c r="C175" s="41" t="s">
        <v>323</v>
      </c>
      <c r="D175" s="42" t="s">
        <v>62</v>
      </c>
      <c r="E175" s="43" t="s">
        <v>324</v>
      </c>
      <c r="F175" s="44">
        <v>29750</v>
      </c>
      <c r="G175" s="39"/>
      <c r="H175" s="39"/>
      <c r="I175" s="39"/>
      <c r="J175" s="55">
        <v>49.74</v>
      </c>
      <c r="K175" s="39"/>
      <c r="L175" s="39"/>
      <c r="M175" s="39"/>
      <c r="N175" s="39"/>
      <c r="O175" s="39"/>
      <c r="P175" s="39"/>
      <c r="Q175" s="39"/>
    </row>
    <row r="176" spans="1:17" ht="108" collapsed="1" x14ac:dyDescent="0.2">
      <c r="A176" s="28">
        <v>23</v>
      </c>
      <c r="B176" s="35" t="s">
        <v>325</v>
      </c>
      <c r="C176" s="36" t="s">
        <v>326</v>
      </c>
      <c r="D176" s="37" t="s">
        <v>255</v>
      </c>
      <c r="E176" s="38">
        <v>0.03</v>
      </c>
      <c r="F176" s="39">
        <v>1711.14</v>
      </c>
      <c r="G176" s="39">
        <v>1025.21</v>
      </c>
      <c r="H176" s="39">
        <v>386.58</v>
      </c>
      <c r="I176" s="39">
        <v>2</v>
      </c>
      <c r="J176" s="49">
        <v>51.33</v>
      </c>
      <c r="K176" s="39">
        <v>30.76</v>
      </c>
      <c r="L176" s="39">
        <v>11.6</v>
      </c>
      <c r="M176" s="39">
        <v>0.06</v>
      </c>
      <c r="N176" s="39">
        <v>80.22</v>
      </c>
      <c r="O176" s="39">
        <v>2.41</v>
      </c>
      <c r="P176" s="39">
        <v>0.11</v>
      </c>
      <c r="Q176" s="39"/>
    </row>
    <row r="177" spans="1:17" ht="19.5" hidden="1" outlineLevel="1" x14ac:dyDescent="0.2">
      <c r="A177" s="28"/>
      <c r="B177" s="40"/>
      <c r="C177" s="41" t="s">
        <v>53</v>
      </c>
      <c r="D177" s="42" t="s">
        <v>30</v>
      </c>
      <c r="E177" s="43" t="s">
        <v>327</v>
      </c>
      <c r="F177" s="44">
        <v>12.78</v>
      </c>
      <c r="G177" s="44">
        <v>12.78</v>
      </c>
      <c r="H177" s="39"/>
      <c r="I177" s="39"/>
      <c r="J177" s="55">
        <v>30.8</v>
      </c>
      <c r="K177" s="44">
        <v>30.8</v>
      </c>
      <c r="L177" s="39"/>
      <c r="M177" s="39"/>
      <c r="N177" s="39"/>
      <c r="O177" s="39"/>
      <c r="P177" s="39"/>
      <c r="Q177" s="39"/>
    </row>
    <row r="178" spans="1:17" ht="22.5" hidden="1" outlineLevel="1" x14ac:dyDescent="0.2">
      <c r="A178" s="28"/>
      <c r="B178" s="45" t="s">
        <v>260</v>
      </c>
      <c r="C178" s="41" t="s">
        <v>95</v>
      </c>
      <c r="D178" s="42" t="s">
        <v>34</v>
      </c>
      <c r="E178" s="43" t="s">
        <v>328</v>
      </c>
      <c r="F178" s="44">
        <v>127.47</v>
      </c>
      <c r="G178" s="39"/>
      <c r="H178" s="44">
        <v>127.47</v>
      </c>
      <c r="I178" s="44">
        <v>18.2</v>
      </c>
      <c r="J178" s="49"/>
      <c r="K178" s="39"/>
      <c r="L178" s="39"/>
      <c r="M178" s="39"/>
      <c r="N178" s="39"/>
      <c r="O178" s="39"/>
      <c r="P178" s="39"/>
      <c r="Q178" s="39"/>
    </row>
    <row r="179" spans="1:17" ht="22.5" hidden="1" outlineLevel="1" x14ac:dyDescent="0.2">
      <c r="A179" s="28"/>
      <c r="B179" s="45" t="s">
        <v>261</v>
      </c>
      <c r="C179" s="41" t="s">
        <v>262</v>
      </c>
      <c r="D179" s="42" t="s">
        <v>34</v>
      </c>
      <c r="E179" s="43" t="s">
        <v>329</v>
      </c>
      <c r="F179" s="44">
        <v>7.34</v>
      </c>
      <c r="G179" s="39"/>
      <c r="H179" s="44">
        <v>7.34</v>
      </c>
      <c r="I179" s="39"/>
      <c r="J179" s="55">
        <v>0.95</v>
      </c>
      <c r="K179" s="39"/>
      <c r="L179" s="44">
        <v>0.95</v>
      </c>
      <c r="M179" s="39"/>
      <c r="N179" s="39"/>
      <c r="O179" s="39"/>
      <c r="P179" s="39"/>
      <c r="Q179" s="39"/>
    </row>
    <row r="180" spans="1:17" ht="19.5" hidden="1" outlineLevel="1" x14ac:dyDescent="0.2">
      <c r="A180" s="28"/>
      <c r="B180" s="45" t="s">
        <v>97</v>
      </c>
      <c r="C180" s="41" t="s">
        <v>98</v>
      </c>
      <c r="D180" s="42" t="s">
        <v>34</v>
      </c>
      <c r="E180" s="43" t="s">
        <v>330</v>
      </c>
      <c r="F180" s="44">
        <v>1.24</v>
      </c>
      <c r="G180" s="39"/>
      <c r="H180" s="44">
        <v>1.24</v>
      </c>
      <c r="I180" s="39"/>
      <c r="J180" s="55">
        <v>0.09</v>
      </c>
      <c r="K180" s="39"/>
      <c r="L180" s="44">
        <v>0.09</v>
      </c>
      <c r="M180" s="39"/>
      <c r="N180" s="39"/>
      <c r="O180" s="39"/>
      <c r="P180" s="39"/>
      <c r="Q180" s="39"/>
    </row>
    <row r="181" spans="1:17" ht="22.5" hidden="1" outlineLevel="1" x14ac:dyDescent="0.2">
      <c r="A181" s="28"/>
      <c r="B181" s="45" t="s">
        <v>331</v>
      </c>
      <c r="C181" s="41" t="s">
        <v>332</v>
      </c>
      <c r="D181" s="42" t="s">
        <v>34</v>
      </c>
      <c r="E181" s="43" t="s">
        <v>333</v>
      </c>
      <c r="F181" s="44">
        <v>16.43</v>
      </c>
      <c r="G181" s="39"/>
      <c r="H181" s="44">
        <v>16.43</v>
      </c>
      <c r="I181" s="39"/>
      <c r="J181" s="55">
        <v>9.3699999999999992</v>
      </c>
      <c r="K181" s="39"/>
      <c r="L181" s="44">
        <v>9.3699999999999992</v>
      </c>
      <c r="M181" s="39"/>
      <c r="N181" s="39"/>
      <c r="O181" s="39"/>
      <c r="P181" s="39"/>
      <c r="Q181" s="39"/>
    </row>
    <row r="182" spans="1:17" ht="33.75" hidden="1" outlineLevel="1" x14ac:dyDescent="0.2">
      <c r="A182" s="28"/>
      <c r="B182" s="45" t="s">
        <v>334</v>
      </c>
      <c r="C182" s="41" t="s">
        <v>335</v>
      </c>
      <c r="D182" s="42" t="s">
        <v>34</v>
      </c>
      <c r="E182" s="43" t="s">
        <v>336</v>
      </c>
      <c r="F182" s="44">
        <v>8.43</v>
      </c>
      <c r="G182" s="39"/>
      <c r="H182" s="44">
        <v>8.43</v>
      </c>
      <c r="I182" s="39"/>
      <c r="J182" s="55">
        <v>0.34</v>
      </c>
      <c r="K182" s="39"/>
      <c r="L182" s="44">
        <v>0.34</v>
      </c>
      <c r="M182" s="39"/>
      <c r="N182" s="39"/>
      <c r="O182" s="39"/>
      <c r="P182" s="39"/>
      <c r="Q182" s="39"/>
    </row>
    <row r="183" spans="1:17" ht="22.5" hidden="1" outlineLevel="1" x14ac:dyDescent="0.2">
      <c r="A183" s="28"/>
      <c r="B183" s="45" t="s">
        <v>337</v>
      </c>
      <c r="C183" s="41" t="s">
        <v>33</v>
      </c>
      <c r="D183" s="42" t="s">
        <v>34</v>
      </c>
      <c r="E183" s="43" t="s">
        <v>338</v>
      </c>
      <c r="F183" s="44">
        <v>109.17</v>
      </c>
      <c r="G183" s="39"/>
      <c r="H183" s="44">
        <v>109.17</v>
      </c>
      <c r="I183" s="39"/>
      <c r="J183" s="49"/>
      <c r="K183" s="39"/>
      <c r="L183" s="39"/>
      <c r="M183" s="39"/>
      <c r="N183" s="39"/>
      <c r="O183" s="39"/>
      <c r="P183" s="39"/>
      <c r="Q183" s="39"/>
    </row>
    <row r="184" spans="1:17" ht="19.5" hidden="1" outlineLevel="1" x14ac:dyDescent="0.2">
      <c r="A184" s="28"/>
      <c r="B184" s="45" t="s">
        <v>339</v>
      </c>
      <c r="C184" s="41" t="s">
        <v>267</v>
      </c>
      <c r="D184" s="42" t="s">
        <v>62</v>
      </c>
      <c r="E184" s="43" t="s">
        <v>340</v>
      </c>
      <c r="F184" s="44">
        <v>40709.9</v>
      </c>
      <c r="G184" s="39"/>
      <c r="H184" s="39"/>
      <c r="I184" s="39"/>
      <c r="J184" s="55">
        <v>0.12</v>
      </c>
      <c r="K184" s="39"/>
      <c r="L184" s="39"/>
      <c r="M184" s="39"/>
      <c r="N184" s="39"/>
      <c r="O184" s="39"/>
      <c r="P184" s="39"/>
      <c r="Q184" s="39"/>
    </row>
    <row r="185" spans="1:17" ht="19.5" hidden="1" outlineLevel="1" x14ac:dyDescent="0.2">
      <c r="A185" s="28"/>
      <c r="B185" s="45" t="s">
        <v>341</v>
      </c>
      <c r="C185" s="41" t="s">
        <v>103</v>
      </c>
      <c r="D185" s="42" t="s">
        <v>104</v>
      </c>
      <c r="E185" s="43" t="s">
        <v>342</v>
      </c>
      <c r="F185" s="44">
        <v>11.89</v>
      </c>
      <c r="G185" s="39"/>
      <c r="H185" s="39"/>
      <c r="I185" s="39"/>
      <c r="J185" s="55">
        <v>0.7</v>
      </c>
      <c r="K185" s="39"/>
      <c r="L185" s="39"/>
      <c r="M185" s="39"/>
      <c r="N185" s="39"/>
      <c r="O185" s="39"/>
      <c r="P185" s="39"/>
      <c r="Q185" s="39"/>
    </row>
    <row r="186" spans="1:17" ht="22.5" hidden="1" outlineLevel="1" x14ac:dyDescent="0.2">
      <c r="A186" s="28"/>
      <c r="B186" s="45" t="s">
        <v>343</v>
      </c>
      <c r="C186" s="41" t="s">
        <v>270</v>
      </c>
      <c r="D186" s="42" t="s">
        <v>62</v>
      </c>
      <c r="E186" s="43" t="s">
        <v>344</v>
      </c>
      <c r="F186" s="44">
        <v>4786.18</v>
      </c>
      <c r="G186" s="39"/>
      <c r="H186" s="39"/>
      <c r="I186" s="39"/>
      <c r="J186" s="49"/>
      <c r="K186" s="39"/>
      <c r="L186" s="39"/>
      <c r="M186" s="39"/>
      <c r="N186" s="39"/>
      <c r="O186" s="39"/>
      <c r="P186" s="39"/>
      <c r="Q186" s="39"/>
    </row>
    <row r="187" spans="1:17" ht="22.5" hidden="1" outlineLevel="1" x14ac:dyDescent="0.2">
      <c r="A187" s="28"/>
      <c r="B187" s="45" t="s">
        <v>345</v>
      </c>
      <c r="C187" s="41" t="s">
        <v>273</v>
      </c>
      <c r="D187" s="42" t="s">
        <v>62</v>
      </c>
      <c r="E187" s="43" t="s">
        <v>346</v>
      </c>
      <c r="F187" s="44">
        <v>5607.98</v>
      </c>
      <c r="G187" s="39"/>
      <c r="H187" s="39"/>
      <c r="I187" s="39"/>
      <c r="J187" s="55">
        <v>0.33</v>
      </c>
      <c r="K187" s="39"/>
      <c r="L187" s="39"/>
      <c r="M187" s="39"/>
      <c r="N187" s="39"/>
      <c r="O187" s="39"/>
      <c r="P187" s="39"/>
      <c r="Q187" s="39"/>
    </row>
    <row r="188" spans="1:17" ht="22.5" hidden="1" outlineLevel="1" x14ac:dyDescent="0.2">
      <c r="A188" s="28"/>
      <c r="B188" s="45" t="s">
        <v>347</v>
      </c>
      <c r="C188" s="41" t="s">
        <v>348</v>
      </c>
      <c r="D188" s="42" t="s">
        <v>62</v>
      </c>
      <c r="E188" s="43" t="s">
        <v>349</v>
      </c>
      <c r="F188" s="44">
        <v>10924.19</v>
      </c>
      <c r="G188" s="39"/>
      <c r="H188" s="39"/>
      <c r="I188" s="39"/>
      <c r="J188" s="55">
        <v>4.59</v>
      </c>
      <c r="K188" s="39"/>
      <c r="L188" s="39"/>
      <c r="M188" s="39"/>
      <c r="N188" s="39"/>
      <c r="O188" s="39"/>
      <c r="P188" s="39"/>
      <c r="Q188" s="39"/>
    </row>
    <row r="189" spans="1:17" ht="22.5" hidden="1" outlineLevel="1" x14ac:dyDescent="0.2">
      <c r="A189" s="28"/>
      <c r="B189" s="45" t="s">
        <v>350</v>
      </c>
      <c r="C189" s="41" t="s">
        <v>41</v>
      </c>
      <c r="D189" s="42" t="s">
        <v>62</v>
      </c>
      <c r="E189" s="43" t="s">
        <v>351</v>
      </c>
      <c r="F189" s="44">
        <v>16800</v>
      </c>
      <c r="G189" s="39"/>
      <c r="H189" s="39"/>
      <c r="I189" s="39"/>
      <c r="J189" s="55">
        <v>2.52</v>
      </c>
      <c r="K189" s="39"/>
      <c r="L189" s="39"/>
      <c r="M189" s="39"/>
      <c r="N189" s="39"/>
      <c r="O189" s="39"/>
      <c r="P189" s="39"/>
      <c r="Q189" s="39"/>
    </row>
    <row r="190" spans="1:17" ht="22.5" hidden="1" outlineLevel="1" x14ac:dyDescent="0.2">
      <c r="A190" s="28"/>
      <c r="B190" s="45" t="s">
        <v>352</v>
      </c>
      <c r="C190" s="41" t="s">
        <v>278</v>
      </c>
      <c r="D190" s="42" t="s">
        <v>62</v>
      </c>
      <c r="E190" s="43" t="s">
        <v>353</v>
      </c>
      <c r="F190" s="44">
        <v>10317.299999999999</v>
      </c>
      <c r="G190" s="39"/>
      <c r="H190" s="39"/>
      <c r="I190" s="39"/>
      <c r="J190" s="49"/>
      <c r="K190" s="39"/>
      <c r="L190" s="39"/>
      <c r="M190" s="39"/>
      <c r="N190" s="39"/>
      <c r="O190" s="39"/>
      <c r="P190" s="39"/>
      <c r="Q190" s="39"/>
    </row>
    <row r="191" spans="1:17" ht="22.5" hidden="1" outlineLevel="1" x14ac:dyDescent="0.2">
      <c r="A191" s="28"/>
      <c r="B191" s="45" t="s">
        <v>354</v>
      </c>
      <c r="C191" s="41" t="s">
        <v>355</v>
      </c>
      <c r="D191" s="42" t="s">
        <v>38</v>
      </c>
      <c r="E191" s="43" t="s">
        <v>356</v>
      </c>
      <c r="F191" s="44">
        <v>9.16</v>
      </c>
      <c r="G191" s="39"/>
      <c r="H191" s="39"/>
      <c r="I191" s="39"/>
      <c r="J191" s="55">
        <v>0.16</v>
      </c>
      <c r="K191" s="39"/>
      <c r="L191" s="39"/>
      <c r="M191" s="39"/>
      <c r="N191" s="39"/>
      <c r="O191" s="39"/>
      <c r="P191" s="39"/>
      <c r="Q191" s="39"/>
    </row>
    <row r="192" spans="1:17" ht="22.5" hidden="1" outlineLevel="1" x14ac:dyDescent="0.2">
      <c r="A192" s="28"/>
      <c r="B192" s="45" t="s">
        <v>357</v>
      </c>
      <c r="C192" s="41" t="s">
        <v>281</v>
      </c>
      <c r="D192" s="42" t="s">
        <v>62</v>
      </c>
      <c r="E192" s="43" t="s">
        <v>358</v>
      </c>
      <c r="F192" s="44">
        <v>11900</v>
      </c>
      <c r="G192" s="39"/>
      <c r="H192" s="39"/>
      <c r="I192" s="39"/>
      <c r="J192" s="55">
        <v>0.21</v>
      </c>
      <c r="K192" s="39"/>
      <c r="L192" s="39"/>
      <c r="M192" s="39"/>
      <c r="N192" s="39"/>
      <c r="O192" s="39"/>
      <c r="P192" s="39"/>
      <c r="Q192" s="39"/>
    </row>
    <row r="193" spans="1:17" ht="33.75" hidden="1" outlineLevel="1" x14ac:dyDescent="0.2">
      <c r="A193" s="28"/>
      <c r="B193" s="45" t="s">
        <v>359</v>
      </c>
      <c r="C193" s="41" t="s">
        <v>284</v>
      </c>
      <c r="D193" s="42" t="s">
        <v>104</v>
      </c>
      <c r="E193" s="43" t="s">
        <v>360</v>
      </c>
      <c r="F193" s="44">
        <v>2003.96</v>
      </c>
      <c r="G193" s="39"/>
      <c r="H193" s="39"/>
      <c r="I193" s="39"/>
      <c r="J193" s="55">
        <v>0.06</v>
      </c>
      <c r="K193" s="39"/>
      <c r="L193" s="39"/>
      <c r="M193" s="39"/>
      <c r="N193" s="39"/>
      <c r="O193" s="39"/>
      <c r="P193" s="39"/>
      <c r="Q193" s="39"/>
    </row>
    <row r="194" spans="1:17" ht="22.5" hidden="1" outlineLevel="1" x14ac:dyDescent="0.2">
      <c r="A194" s="28"/>
      <c r="B194" s="45" t="s">
        <v>361</v>
      </c>
      <c r="C194" s="41" t="s">
        <v>287</v>
      </c>
      <c r="D194" s="42" t="s">
        <v>62</v>
      </c>
      <c r="E194" s="43" t="s">
        <v>362</v>
      </c>
      <c r="F194" s="44">
        <v>23800</v>
      </c>
      <c r="G194" s="39"/>
      <c r="H194" s="39"/>
      <c r="I194" s="39"/>
      <c r="J194" s="55">
        <v>0.22</v>
      </c>
      <c r="K194" s="39"/>
      <c r="L194" s="39"/>
      <c r="M194" s="39"/>
      <c r="N194" s="39"/>
      <c r="O194" s="39"/>
      <c r="P194" s="39"/>
      <c r="Q194" s="39"/>
    </row>
    <row r="195" spans="1:17" ht="56.25" hidden="1" outlineLevel="1" x14ac:dyDescent="0.2">
      <c r="A195" s="28"/>
      <c r="B195" s="45" t="s">
        <v>363</v>
      </c>
      <c r="C195" s="41" t="s">
        <v>290</v>
      </c>
      <c r="D195" s="42" t="s">
        <v>291</v>
      </c>
      <c r="E195" s="43" t="s">
        <v>364</v>
      </c>
      <c r="F195" s="44">
        <v>109.23</v>
      </c>
      <c r="G195" s="39"/>
      <c r="H195" s="39"/>
      <c r="I195" s="39"/>
      <c r="J195" s="55">
        <v>0.06</v>
      </c>
      <c r="K195" s="39"/>
      <c r="L195" s="39"/>
      <c r="M195" s="39"/>
      <c r="N195" s="39"/>
      <c r="O195" s="39"/>
      <c r="P195" s="39"/>
      <c r="Q195" s="39"/>
    </row>
    <row r="196" spans="1:17" ht="108" collapsed="1" x14ac:dyDescent="0.2">
      <c r="A196" s="28">
        <v>24</v>
      </c>
      <c r="B196" s="35" t="s">
        <v>365</v>
      </c>
      <c r="C196" s="36" t="s">
        <v>366</v>
      </c>
      <c r="D196" s="37" t="s">
        <v>49</v>
      </c>
      <c r="E196" s="38">
        <v>2</v>
      </c>
      <c r="F196" s="39">
        <v>17.760000000000002</v>
      </c>
      <c r="G196" s="39"/>
      <c r="H196" s="39"/>
      <c r="I196" s="39"/>
      <c r="J196" s="49">
        <v>35.520000000000003</v>
      </c>
      <c r="K196" s="39"/>
      <c r="L196" s="39"/>
      <c r="M196" s="39"/>
      <c r="N196" s="39"/>
      <c r="O196" s="39"/>
      <c r="P196" s="39"/>
      <c r="Q196" s="39"/>
    </row>
    <row r="197" spans="1:17" ht="108" x14ac:dyDescent="0.2">
      <c r="A197" s="28">
        <v>25</v>
      </c>
      <c r="B197" s="35" t="s">
        <v>367</v>
      </c>
      <c r="C197" s="36" t="s">
        <v>368</v>
      </c>
      <c r="D197" s="37" t="s">
        <v>49</v>
      </c>
      <c r="E197" s="38">
        <v>1</v>
      </c>
      <c r="F197" s="39">
        <v>22.84</v>
      </c>
      <c r="G197" s="39"/>
      <c r="H197" s="39"/>
      <c r="I197" s="39"/>
      <c r="J197" s="49">
        <v>22.84</v>
      </c>
      <c r="K197" s="39"/>
      <c r="L197" s="39"/>
      <c r="M197" s="39"/>
      <c r="N197" s="39"/>
      <c r="O197" s="39"/>
      <c r="P197" s="39"/>
      <c r="Q197" s="39"/>
    </row>
    <row r="198" spans="1:17" ht="108" x14ac:dyDescent="0.2">
      <c r="A198" s="28">
        <v>26</v>
      </c>
      <c r="B198" s="35" t="s">
        <v>369</v>
      </c>
      <c r="C198" s="36" t="s">
        <v>371</v>
      </c>
      <c r="D198" s="37" t="s">
        <v>370</v>
      </c>
      <c r="E198" s="42" t="s">
        <v>372</v>
      </c>
      <c r="F198" s="39">
        <v>618.13</v>
      </c>
      <c r="G198" s="39">
        <v>554.21</v>
      </c>
      <c r="H198" s="39"/>
      <c r="I198" s="39"/>
      <c r="J198" s="49">
        <v>247.25</v>
      </c>
      <c r="K198" s="39">
        <v>221.68</v>
      </c>
      <c r="L198" s="39"/>
      <c r="M198" s="39"/>
      <c r="N198" s="39">
        <v>34.9</v>
      </c>
      <c r="O198" s="39">
        <v>13.96</v>
      </c>
      <c r="P198" s="39"/>
      <c r="Q198" s="39"/>
    </row>
    <row r="199" spans="1:17" ht="19.5" hidden="1" outlineLevel="1" x14ac:dyDescent="0.2">
      <c r="A199" s="28"/>
      <c r="B199" s="40"/>
      <c r="C199" s="41" t="s">
        <v>373</v>
      </c>
      <c r="D199" s="42" t="s">
        <v>30</v>
      </c>
      <c r="E199" s="43" t="s">
        <v>374</v>
      </c>
      <c r="F199" s="44">
        <v>15.88</v>
      </c>
      <c r="G199" s="44">
        <v>15.88</v>
      </c>
      <c r="H199" s="39"/>
      <c r="I199" s="39"/>
      <c r="J199" s="55">
        <v>221.68</v>
      </c>
      <c r="K199" s="44">
        <v>221.68</v>
      </c>
      <c r="L199" s="39"/>
      <c r="M199" s="39"/>
      <c r="N199" s="39"/>
      <c r="O199" s="39"/>
      <c r="P199" s="39"/>
      <c r="Q199" s="39"/>
    </row>
    <row r="200" spans="1:17" ht="22.5" hidden="1" outlineLevel="1" x14ac:dyDescent="0.2">
      <c r="A200" s="28"/>
      <c r="B200" s="45" t="s">
        <v>375</v>
      </c>
      <c r="C200" s="41" t="s">
        <v>138</v>
      </c>
      <c r="D200" s="42" t="s">
        <v>62</v>
      </c>
      <c r="E200" s="43" t="s">
        <v>376</v>
      </c>
      <c r="F200" s="44">
        <v>16871.82</v>
      </c>
      <c r="G200" s="39"/>
      <c r="H200" s="39"/>
      <c r="I200" s="39"/>
      <c r="J200" s="55">
        <v>6.07</v>
      </c>
      <c r="K200" s="39"/>
      <c r="L200" s="39"/>
      <c r="M200" s="39"/>
      <c r="N200" s="39"/>
      <c r="O200" s="39"/>
      <c r="P200" s="39"/>
      <c r="Q200" s="39"/>
    </row>
    <row r="201" spans="1:17" ht="19.5" hidden="1" outlineLevel="1" x14ac:dyDescent="0.2">
      <c r="A201" s="28"/>
      <c r="B201" s="45" t="s">
        <v>377</v>
      </c>
      <c r="C201" s="41" t="s">
        <v>378</v>
      </c>
      <c r="D201" s="42" t="s">
        <v>49</v>
      </c>
      <c r="E201" s="43" t="s">
        <v>379</v>
      </c>
      <c r="F201" s="44">
        <v>6.66</v>
      </c>
      <c r="G201" s="39"/>
      <c r="H201" s="39"/>
      <c r="I201" s="39"/>
      <c r="J201" s="55">
        <v>0.67</v>
      </c>
      <c r="K201" s="39"/>
      <c r="L201" s="39"/>
      <c r="M201" s="39"/>
      <c r="N201" s="39"/>
      <c r="O201" s="39"/>
      <c r="P201" s="39"/>
      <c r="Q201" s="39"/>
    </row>
    <row r="202" spans="1:17" ht="19.5" hidden="1" outlineLevel="1" x14ac:dyDescent="0.2">
      <c r="A202" s="28"/>
      <c r="B202" s="45" t="s">
        <v>380</v>
      </c>
      <c r="C202" s="41" t="s">
        <v>146</v>
      </c>
      <c r="D202" s="42" t="s">
        <v>38</v>
      </c>
      <c r="E202" s="43" t="s">
        <v>381</v>
      </c>
      <c r="F202" s="44">
        <v>40.450000000000003</v>
      </c>
      <c r="G202" s="39"/>
      <c r="H202" s="39"/>
      <c r="I202" s="39"/>
      <c r="J202" s="55">
        <v>7.28</v>
      </c>
      <c r="K202" s="39"/>
      <c r="L202" s="39"/>
      <c r="M202" s="39"/>
      <c r="N202" s="39"/>
      <c r="O202" s="39"/>
      <c r="P202" s="39"/>
      <c r="Q202" s="39"/>
    </row>
    <row r="203" spans="1:17" ht="19.5" hidden="1" outlineLevel="1" x14ac:dyDescent="0.2">
      <c r="A203" s="28"/>
      <c r="B203" s="45" t="s">
        <v>382</v>
      </c>
      <c r="C203" s="41" t="s">
        <v>383</v>
      </c>
      <c r="D203" s="42" t="s">
        <v>38</v>
      </c>
      <c r="E203" s="43" t="s">
        <v>384</v>
      </c>
      <c r="F203" s="44">
        <v>28.87</v>
      </c>
      <c r="G203" s="39"/>
      <c r="H203" s="39"/>
      <c r="I203" s="39"/>
      <c r="J203" s="55">
        <v>11.55</v>
      </c>
      <c r="K203" s="39"/>
      <c r="L203" s="39"/>
      <c r="M203" s="39"/>
      <c r="N203" s="39"/>
      <c r="O203" s="39"/>
      <c r="P203" s="39"/>
      <c r="Q203" s="39"/>
    </row>
    <row r="204" spans="1:17" collapsed="1" x14ac:dyDescent="0.2">
      <c r="A204" s="151" t="s">
        <v>385</v>
      </c>
      <c r="B204" s="145"/>
      <c r="C204" s="145"/>
      <c r="D204" s="145"/>
      <c r="E204" s="145"/>
      <c r="F204" s="145"/>
      <c r="G204" s="145"/>
      <c r="H204" s="145"/>
      <c r="I204" s="145"/>
      <c r="J204" s="56">
        <v>5293.49</v>
      </c>
      <c r="K204" s="46">
        <v>799.08</v>
      </c>
      <c r="L204" s="46">
        <v>96.13</v>
      </c>
      <c r="M204" s="46">
        <v>1.29</v>
      </c>
      <c r="N204" s="39"/>
      <c r="O204" s="46">
        <v>57.45</v>
      </c>
      <c r="P204" s="39"/>
      <c r="Q204" s="46">
        <v>7.0000000000000007E-2</v>
      </c>
    </row>
    <row r="205" spans="1:17" ht="12.95" customHeight="1" x14ac:dyDescent="0.2">
      <c r="A205" s="151" t="s">
        <v>386</v>
      </c>
      <c r="B205" s="145"/>
      <c r="C205" s="145"/>
      <c r="D205" s="145"/>
      <c r="E205" s="145"/>
      <c r="F205" s="145"/>
      <c r="G205" s="145"/>
      <c r="H205" s="145"/>
      <c r="I205" s="145"/>
      <c r="J205" s="56">
        <v>5328.21</v>
      </c>
      <c r="K205" s="46">
        <v>833.75</v>
      </c>
      <c r="L205" s="46">
        <v>96.18</v>
      </c>
      <c r="M205" s="46">
        <v>1.34</v>
      </c>
      <c r="N205" s="39"/>
      <c r="O205" s="46">
        <v>57.45</v>
      </c>
      <c r="P205" s="39"/>
      <c r="Q205" s="46">
        <v>7.0000000000000007E-2</v>
      </c>
    </row>
    <row r="206" spans="1:17" x14ac:dyDescent="0.2">
      <c r="A206" s="151" t="s">
        <v>387</v>
      </c>
      <c r="B206" s="145"/>
      <c r="C206" s="145"/>
      <c r="D206" s="145"/>
      <c r="E206" s="145"/>
      <c r="F206" s="145"/>
      <c r="G206" s="145"/>
      <c r="H206" s="145"/>
      <c r="I206" s="145"/>
      <c r="J206" s="56">
        <v>990.79</v>
      </c>
      <c r="K206" s="39"/>
      <c r="L206" s="39"/>
      <c r="M206" s="39"/>
      <c r="N206" s="39"/>
      <c r="O206" s="39"/>
      <c r="P206" s="39"/>
      <c r="Q206" s="39"/>
    </row>
    <row r="207" spans="1:17" x14ac:dyDescent="0.2">
      <c r="A207" s="151" t="s">
        <v>388</v>
      </c>
      <c r="B207" s="145"/>
      <c r="C207" s="145"/>
      <c r="D207" s="145"/>
      <c r="E207" s="145"/>
      <c r="F207" s="145"/>
      <c r="G207" s="145"/>
      <c r="H207" s="145"/>
      <c r="I207" s="145"/>
      <c r="J207" s="56">
        <v>664.62</v>
      </c>
      <c r="K207" s="39"/>
      <c r="L207" s="39"/>
      <c r="M207" s="39"/>
      <c r="N207" s="39"/>
      <c r="O207" s="39"/>
      <c r="P207" s="39"/>
      <c r="Q207" s="39"/>
    </row>
    <row r="208" spans="1:17" x14ac:dyDescent="0.2">
      <c r="A208" s="152" t="s">
        <v>389</v>
      </c>
      <c r="B208" s="145"/>
      <c r="C208" s="145"/>
      <c r="D208" s="145"/>
      <c r="E208" s="145"/>
      <c r="F208" s="145"/>
      <c r="G208" s="145"/>
      <c r="H208" s="145"/>
      <c r="I208" s="145"/>
      <c r="J208" s="49"/>
      <c r="K208" s="39"/>
      <c r="L208" s="39"/>
      <c r="M208" s="39"/>
      <c r="N208" s="39"/>
      <c r="O208" s="39"/>
      <c r="P208" s="39"/>
      <c r="Q208" s="39"/>
    </row>
    <row r="209" spans="1:17" x14ac:dyDescent="0.2">
      <c r="A209" s="151" t="s">
        <v>390</v>
      </c>
      <c r="B209" s="145"/>
      <c r="C209" s="145"/>
      <c r="D209" s="145"/>
      <c r="E209" s="145"/>
      <c r="F209" s="145"/>
      <c r="G209" s="145"/>
      <c r="H209" s="145"/>
      <c r="I209" s="145"/>
      <c r="J209" s="56">
        <v>6657.36</v>
      </c>
      <c r="K209" s="39"/>
      <c r="L209" s="39"/>
      <c r="M209" s="39"/>
      <c r="N209" s="39"/>
      <c r="O209" s="46">
        <v>48.45</v>
      </c>
      <c r="P209" s="39"/>
      <c r="Q209" s="46">
        <v>7.0000000000000007E-2</v>
      </c>
    </row>
    <row r="210" spans="1:17" x14ac:dyDescent="0.2">
      <c r="A210" s="151" t="s">
        <v>391</v>
      </c>
      <c r="B210" s="145"/>
      <c r="C210" s="145"/>
      <c r="D210" s="145"/>
      <c r="E210" s="145"/>
      <c r="F210" s="145"/>
      <c r="G210" s="145"/>
      <c r="H210" s="145"/>
      <c r="I210" s="145"/>
      <c r="J210" s="56">
        <v>326.26</v>
      </c>
      <c r="K210" s="39"/>
      <c r="L210" s="39"/>
      <c r="M210" s="39"/>
      <c r="N210" s="39"/>
      <c r="O210" s="46">
        <v>9</v>
      </c>
      <c r="P210" s="39"/>
      <c r="Q210" s="39"/>
    </row>
    <row r="211" spans="1:17" x14ac:dyDescent="0.2">
      <c r="A211" s="151" t="s">
        <v>392</v>
      </c>
      <c r="B211" s="145"/>
      <c r="C211" s="145"/>
      <c r="D211" s="145"/>
      <c r="E211" s="145"/>
      <c r="F211" s="145"/>
      <c r="G211" s="145"/>
      <c r="H211" s="145"/>
      <c r="I211" s="145"/>
      <c r="J211" s="56">
        <v>6983.62</v>
      </c>
      <c r="K211" s="39"/>
      <c r="L211" s="39"/>
      <c r="M211" s="39"/>
      <c r="N211" s="39"/>
      <c r="O211" s="46">
        <v>57.45</v>
      </c>
      <c r="P211" s="39"/>
      <c r="Q211" s="46">
        <v>7.0000000000000007E-2</v>
      </c>
    </row>
    <row r="212" spans="1:17" x14ac:dyDescent="0.2">
      <c r="A212" s="151" t="s">
        <v>393</v>
      </c>
      <c r="B212" s="145"/>
      <c r="C212" s="145"/>
      <c r="D212" s="145"/>
      <c r="E212" s="145"/>
      <c r="F212" s="145"/>
      <c r="G212" s="145"/>
      <c r="H212" s="145"/>
      <c r="I212" s="145"/>
      <c r="J212" s="49"/>
      <c r="K212" s="39"/>
      <c r="L212" s="39"/>
      <c r="M212" s="39"/>
      <c r="N212" s="39"/>
      <c r="O212" s="39"/>
      <c r="P212" s="39"/>
      <c r="Q212" s="39"/>
    </row>
    <row r="213" spans="1:17" x14ac:dyDescent="0.2">
      <c r="A213" s="151" t="s">
        <v>394</v>
      </c>
      <c r="B213" s="145"/>
      <c r="C213" s="145"/>
      <c r="D213" s="145"/>
      <c r="E213" s="145"/>
      <c r="F213" s="145"/>
      <c r="G213" s="145"/>
      <c r="H213" s="145"/>
      <c r="I213" s="145"/>
      <c r="J213" s="56">
        <v>4398.28</v>
      </c>
      <c r="K213" s="39"/>
      <c r="L213" s="39"/>
      <c r="M213" s="39"/>
      <c r="N213" s="39"/>
      <c r="O213" s="39"/>
      <c r="P213" s="39"/>
      <c r="Q213" s="39"/>
    </row>
    <row r="214" spans="1:17" x14ac:dyDescent="0.2">
      <c r="A214" s="151" t="s">
        <v>395</v>
      </c>
      <c r="B214" s="145"/>
      <c r="C214" s="145"/>
      <c r="D214" s="145"/>
      <c r="E214" s="145"/>
      <c r="F214" s="145"/>
      <c r="G214" s="145"/>
      <c r="H214" s="145"/>
      <c r="I214" s="145"/>
      <c r="J214" s="56">
        <v>96.18</v>
      </c>
      <c r="K214" s="39"/>
      <c r="L214" s="39"/>
      <c r="M214" s="39"/>
      <c r="N214" s="39"/>
      <c r="O214" s="39"/>
      <c r="P214" s="39"/>
      <c r="Q214" s="39"/>
    </row>
    <row r="215" spans="1:17" x14ac:dyDescent="0.2">
      <c r="A215" s="151" t="s">
        <v>396</v>
      </c>
      <c r="B215" s="145"/>
      <c r="C215" s="145"/>
      <c r="D215" s="145"/>
      <c r="E215" s="145"/>
      <c r="F215" s="145"/>
      <c r="G215" s="145"/>
      <c r="H215" s="145"/>
      <c r="I215" s="145"/>
      <c r="J215" s="56">
        <v>835.09</v>
      </c>
      <c r="K215" s="39"/>
      <c r="L215" s="39"/>
      <c r="M215" s="39"/>
      <c r="N215" s="39"/>
      <c r="O215" s="39"/>
      <c r="P215" s="39"/>
      <c r="Q215" s="39"/>
    </row>
    <row r="216" spans="1:17" x14ac:dyDescent="0.2">
      <c r="A216" s="151" t="s">
        <v>397</v>
      </c>
      <c r="B216" s="145"/>
      <c r="C216" s="145"/>
      <c r="D216" s="145"/>
      <c r="E216" s="145"/>
      <c r="F216" s="145"/>
      <c r="G216" s="145"/>
      <c r="H216" s="145"/>
      <c r="I216" s="145"/>
      <c r="J216" s="56">
        <v>990.79</v>
      </c>
      <c r="K216" s="39"/>
      <c r="L216" s="39"/>
      <c r="M216" s="39"/>
      <c r="N216" s="39"/>
      <c r="O216" s="39"/>
      <c r="P216" s="39"/>
      <c r="Q216" s="39"/>
    </row>
    <row r="217" spans="1:17" x14ac:dyDescent="0.2">
      <c r="A217" s="151" t="s">
        <v>398</v>
      </c>
      <c r="B217" s="145"/>
      <c r="C217" s="145"/>
      <c r="D217" s="145"/>
      <c r="E217" s="145"/>
      <c r="F217" s="145"/>
      <c r="G217" s="145"/>
      <c r="H217" s="145"/>
      <c r="I217" s="145"/>
      <c r="J217" s="56">
        <v>664.62</v>
      </c>
      <c r="K217" s="39"/>
      <c r="L217" s="39"/>
      <c r="M217" s="39"/>
      <c r="N217" s="39"/>
      <c r="O217" s="39"/>
      <c r="P217" s="39"/>
      <c r="Q217" s="39"/>
    </row>
    <row r="218" spans="1:17" x14ac:dyDescent="0.2">
      <c r="A218" s="152" t="s">
        <v>399</v>
      </c>
      <c r="B218" s="145"/>
      <c r="C218" s="145"/>
      <c r="D218" s="145"/>
      <c r="E218" s="145"/>
      <c r="F218" s="145"/>
      <c r="G218" s="145"/>
      <c r="H218" s="145"/>
      <c r="I218" s="145"/>
      <c r="J218" s="57">
        <v>6983.62</v>
      </c>
      <c r="K218" s="39"/>
      <c r="L218" s="39"/>
      <c r="M218" s="39"/>
      <c r="N218" s="39"/>
      <c r="O218" s="47">
        <v>57.45</v>
      </c>
      <c r="P218" s="39"/>
      <c r="Q218" s="47">
        <v>7.0000000000000007E-2</v>
      </c>
    </row>
    <row r="219" spans="1:17" ht="19.149999999999999" customHeight="1" x14ac:dyDescent="0.2">
      <c r="A219" s="144" t="s">
        <v>400</v>
      </c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45"/>
      <c r="O219" s="145"/>
      <c r="P219" s="145"/>
      <c r="Q219" s="145"/>
    </row>
    <row r="220" spans="1:17" ht="48" x14ac:dyDescent="0.2">
      <c r="A220" s="28">
        <v>27</v>
      </c>
      <c r="B220" s="35" t="s">
        <v>401</v>
      </c>
      <c r="C220" s="36" t="s">
        <v>402</v>
      </c>
      <c r="D220" s="37" t="s">
        <v>403</v>
      </c>
      <c r="E220" s="38">
        <v>1</v>
      </c>
      <c r="F220" s="39">
        <v>2811.78</v>
      </c>
      <c r="G220" s="39"/>
      <c r="H220" s="39"/>
      <c r="I220" s="39"/>
      <c r="J220" s="49">
        <v>2811.78</v>
      </c>
      <c r="K220" s="39"/>
      <c r="L220" s="39"/>
      <c r="M220" s="39"/>
      <c r="N220" s="39"/>
      <c r="O220" s="39"/>
      <c r="P220" s="39"/>
      <c r="Q220" s="39"/>
    </row>
    <row r="221" spans="1:17" x14ac:dyDescent="0.2">
      <c r="A221" s="151" t="s">
        <v>385</v>
      </c>
      <c r="B221" s="145"/>
      <c r="C221" s="145"/>
      <c r="D221" s="145"/>
      <c r="E221" s="145"/>
      <c r="F221" s="145"/>
      <c r="G221" s="145"/>
      <c r="H221" s="145"/>
      <c r="I221" s="145"/>
      <c r="J221" s="56">
        <v>2811.78</v>
      </c>
      <c r="K221" s="39"/>
      <c r="L221" s="39"/>
      <c r="M221" s="39"/>
      <c r="N221" s="39"/>
      <c r="O221" s="39"/>
      <c r="P221" s="39"/>
      <c r="Q221" s="39"/>
    </row>
    <row r="222" spans="1:17" x14ac:dyDescent="0.2">
      <c r="A222" s="152" t="s">
        <v>404</v>
      </c>
      <c r="B222" s="145"/>
      <c r="C222" s="145"/>
      <c r="D222" s="145"/>
      <c r="E222" s="145"/>
      <c r="F222" s="145"/>
      <c r="G222" s="145"/>
      <c r="H222" s="145"/>
      <c r="I222" s="145"/>
      <c r="J222" s="49"/>
      <c r="K222" s="39"/>
      <c r="L222" s="39"/>
      <c r="M222" s="39"/>
      <c r="N222" s="39"/>
      <c r="O222" s="39"/>
      <c r="P222" s="39"/>
      <c r="Q222" s="39"/>
    </row>
    <row r="223" spans="1:17" ht="12.95" customHeight="1" x14ac:dyDescent="0.2">
      <c r="A223" s="151" t="s">
        <v>405</v>
      </c>
      <c r="B223" s="145"/>
      <c r="C223" s="145"/>
      <c r="D223" s="145"/>
      <c r="E223" s="145"/>
      <c r="F223" s="145"/>
      <c r="G223" s="145"/>
      <c r="H223" s="145"/>
      <c r="I223" s="145"/>
      <c r="J223" s="56">
        <v>2811.78</v>
      </c>
      <c r="K223" s="39"/>
      <c r="L223" s="39"/>
      <c r="M223" s="39"/>
      <c r="N223" s="39"/>
      <c r="O223" s="39"/>
      <c r="P223" s="39"/>
      <c r="Q223" s="39"/>
    </row>
    <row r="224" spans="1:17" x14ac:dyDescent="0.2">
      <c r="A224" s="151" t="s">
        <v>392</v>
      </c>
      <c r="B224" s="145"/>
      <c r="C224" s="145"/>
      <c r="D224" s="145"/>
      <c r="E224" s="145"/>
      <c r="F224" s="145"/>
      <c r="G224" s="145"/>
      <c r="H224" s="145"/>
      <c r="I224" s="145"/>
      <c r="J224" s="56">
        <v>2811.78</v>
      </c>
      <c r="K224" s="39"/>
      <c r="L224" s="39"/>
      <c r="M224" s="39"/>
      <c r="N224" s="39"/>
      <c r="O224" s="39"/>
      <c r="P224" s="39"/>
      <c r="Q224" s="39"/>
    </row>
    <row r="225" spans="1:17" x14ac:dyDescent="0.2">
      <c r="A225" s="151" t="s">
        <v>393</v>
      </c>
      <c r="B225" s="145"/>
      <c r="C225" s="145"/>
      <c r="D225" s="145"/>
      <c r="E225" s="145"/>
      <c r="F225" s="145"/>
      <c r="G225" s="145"/>
      <c r="H225" s="145"/>
      <c r="I225" s="145"/>
      <c r="J225" s="49"/>
      <c r="K225" s="39"/>
      <c r="L225" s="39"/>
      <c r="M225" s="39"/>
      <c r="N225" s="39"/>
      <c r="O225" s="39"/>
      <c r="P225" s="39"/>
      <c r="Q225" s="39"/>
    </row>
    <row r="226" spans="1:17" x14ac:dyDescent="0.2">
      <c r="A226" s="151" t="s">
        <v>394</v>
      </c>
      <c r="B226" s="145"/>
      <c r="C226" s="145"/>
      <c r="D226" s="145"/>
      <c r="E226" s="145"/>
      <c r="F226" s="145"/>
      <c r="G226" s="145"/>
      <c r="H226" s="145"/>
      <c r="I226" s="145"/>
      <c r="J226" s="56">
        <v>2811.78</v>
      </c>
      <c r="K226" s="39"/>
      <c r="L226" s="39"/>
      <c r="M226" s="39"/>
      <c r="N226" s="39"/>
      <c r="O226" s="39"/>
      <c r="P226" s="39"/>
      <c r="Q226" s="39"/>
    </row>
    <row r="227" spans="1:17" x14ac:dyDescent="0.2">
      <c r="A227" s="152" t="s">
        <v>406</v>
      </c>
      <c r="B227" s="145"/>
      <c r="C227" s="145"/>
      <c r="D227" s="145"/>
      <c r="E227" s="145"/>
      <c r="F227" s="145"/>
      <c r="G227" s="145"/>
      <c r="H227" s="145"/>
      <c r="I227" s="145"/>
      <c r="J227" s="57">
        <v>2811.78</v>
      </c>
      <c r="K227" s="39"/>
      <c r="L227" s="39"/>
      <c r="M227" s="39"/>
      <c r="N227" s="39"/>
      <c r="O227" s="39"/>
      <c r="P227" s="39"/>
      <c r="Q227" s="39"/>
    </row>
    <row r="228" spans="1:17" x14ac:dyDescent="0.2">
      <c r="A228" s="155" t="s">
        <v>407</v>
      </c>
      <c r="B228" s="156"/>
      <c r="C228" s="156"/>
      <c r="D228" s="156"/>
      <c r="E228" s="156"/>
      <c r="F228" s="156"/>
      <c r="G228" s="156"/>
      <c r="H228" s="156"/>
      <c r="I228" s="156"/>
      <c r="J228" s="156"/>
      <c r="K228" s="156"/>
      <c r="L228" s="156"/>
      <c r="M228" s="156"/>
      <c r="N228" s="156"/>
      <c r="O228" s="156"/>
      <c r="P228" s="156"/>
      <c r="Q228" s="156"/>
    </row>
    <row r="229" spans="1:17" x14ac:dyDescent="0.2">
      <c r="A229" s="151" t="s">
        <v>408</v>
      </c>
      <c r="B229" s="145"/>
      <c r="C229" s="145"/>
      <c r="D229" s="145"/>
      <c r="E229" s="145"/>
      <c r="F229" s="145"/>
      <c r="G229" s="145"/>
      <c r="H229" s="145"/>
      <c r="I229" s="145"/>
      <c r="J229" s="56">
        <v>8105.27</v>
      </c>
      <c r="K229" s="46">
        <v>799.08</v>
      </c>
      <c r="L229" s="46">
        <v>96.13</v>
      </c>
      <c r="M229" s="46">
        <v>1.29</v>
      </c>
      <c r="N229" s="39"/>
      <c r="O229" s="46">
        <v>57.45</v>
      </c>
      <c r="P229" s="39"/>
      <c r="Q229" s="46">
        <v>7.0000000000000007E-2</v>
      </c>
    </row>
    <row r="230" spans="1:17" ht="12.95" customHeight="1" x14ac:dyDescent="0.2">
      <c r="A230" s="151" t="s">
        <v>409</v>
      </c>
      <c r="B230" s="145"/>
      <c r="C230" s="145"/>
      <c r="D230" s="145"/>
      <c r="E230" s="145"/>
      <c r="F230" s="145"/>
      <c r="G230" s="145"/>
      <c r="H230" s="145"/>
      <c r="I230" s="145"/>
      <c r="J230" s="56">
        <v>8139.99</v>
      </c>
      <c r="K230" s="46">
        <v>833.75</v>
      </c>
      <c r="L230" s="46">
        <v>96.18</v>
      </c>
      <c r="M230" s="46">
        <v>1.34</v>
      </c>
      <c r="N230" s="39"/>
      <c r="O230" s="46">
        <v>57.45</v>
      </c>
      <c r="P230" s="39"/>
      <c r="Q230" s="46">
        <v>7.0000000000000007E-2</v>
      </c>
    </row>
    <row r="231" spans="1:17" x14ac:dyDescent="0.2">
      <c r="A231" s="151" t="s">
        <v>387</v>
      </c>
      <c r="B231" s="145"/>
      <c r="C231" s="145"/>
      <c r="D231" s="145"/>
      <c r="E231" s="145"/>
      <c r="F231" s="145"/>
      <c r="G231" s="145"/>
      <c r="H231" s="145"/>
      <c r="I231" s="145"/>
      <c r="J231" s="56">
        <v>990.79</v>
      </c>
      <c r="K231" s="39"/>
      <c r="L231" s="39"/>
      <c r="M231" s="39"/>
      <c r="N231" s="39"/>
      <c r="O231" s="39"/>
      <c r="P231" s="39"/>
      <c r="Q231" s="39"/>
    </row>
    <row r="232" spans="1:17" x14ac:dyDescent="0.2">
      <c r="A232" s="151" t="s">
        <v>388</v>
      </c>
      <c r="B232" s="145"/>
      <c r="C232" s="145"/>
      <c r="D232" s="145"/>
      <c r="E232" s="145"/>
      <c r="F232" s="145"/>
      <c r="G232" s="145"/>
      <c r="H232" s="145"/>
      <c r="I232" s="145"/>
      <c r="J232" s="56">
        <v>664.62</v>
      </c>
      <c r="K232" s="39"/>
      <c r="L232" s="39"/>
      <c r="M232" s="39"/>
      <c r="N232" s="39"/>
      <c r="O232" s="39"/>
      <c r="P232" s="39"/>
      <c r="Q232" s="39"/>
    </row>
    <row r="233" spans="1:17" x14ac:dyDescent="0.2">
      <c r="A233" s="152" t="s">
        <v>410</v>
      </c>
      <c r="B233" s="145"/>
      <c r="C233" s="145"/>
      <c r="D233" s="145"/>
      <c r="E233" s="145"/>
      <c r="F233" s="145"/>
      <c r="G233" s="145"/>
      <c r="H233" s="145"/>
      <c r="I233" s="145"/>
      <c r="J233" s="49"/>
      <c r="K233" s="39"/>
      <c r="L233" s="39"/>
      <c r="M233" s="39"/>
      <c r="N233" s="39"/>
      <c r="O233" s="39"/>
      <c r="P233" s="39"/>
      <c r="Q233" s="39"/>
    </row>
    <row r="234" spans="1:17" x14ac:dyDescent="0.2">
      <c r="A234" s="151" t="s">
        <v>390</v>
      </c>
      <c r="B234" s="145"/>
      <c r="C234" s="145"/>
      <c r="D234" s="145"/>
      <c r="E234" s="145"/>
      <c r="F234" s="145"/>
      <c r="G234" s="145"/>
      <c r="H234" s="145"/>
      <c r="I234" s="145"/>
      <c r="J234" s="56">
        <v>9469.14</v>
      </c>
      <c r="K234" s="39"/>
      <c r="L234" s="39"/>
      <c r="M234" s="39"/>
      <c r="N234" s="39"/>
      <c r="O234" s="46">
        <v>48.45</v>
      </c>
      <c r="P234" s="39"/>
      <c r="Q234" s="46">
        <v>7.0000000000000007E-2</v>
      </c>
    </row>
    <row r="235" spans="1:17" x14ac:dyDescent="0.2">
      <c r="A235" s="151" t="s">
        <v>391</v>
      </c>
      <c r="B235" s="145"/>
      <c r="C235" s="145"/>
      <c r="D235" s="145"/>
      <c r="E235" s="145"/>
      <c r="F235" s="145"/>
      <c r="G235" s="145"/>
      <c r="H235" s="145"/>
      <c r="I235" s="145"/>
      <c r="J235" s="56">
        <v>326.26</v>
      </c>
      <c r="K235" s="39"/>
      <c r="L235" s="39"/>
      <c r="M235" s="39"/>
      <c r="N235" s="39"/>
      <c r="O235" s="46">
        <v>9</v>
      </c>
      <c r="P235" s="39"/>
      <c r="Q235" s="39"/>
    </row>
    <row r="236" spans="1:17" x14ac:dyDescent="0.2">
      <c r="A236" s="151" t="s">
        <v>392</v>
      </c>
      <c r="B236" s="145"/>
      <c r="C236" s="145"/>
      <c r="D236" s="145"/>
      <c r="E236" s="145"/>
      <c r="F236" s="145"/>
      <c r="G236" s="145"/>
      <c r="H236" s="145"/>
      <c r="I236" s="145"/>
      <c r="J236" s="56">
        <v>9795.4</v>
      </c>
      <c r="K236" s="39"/>
      <c r="L236" s="39"/>
      <c r="M236" s="39"/>
      <c r="N236" s="39"/>
      <c r="O236" s="46">
        <v>57.45</v>
      </c>
      <c r="P236" s="39"/>
      <c r="Q236" s="46">
        <v>7.0000000000000007E-2</v>
      </c>
    </row>
    <row r="237" spans="1:17" x14ac:dyDescent="0.2">
      <c r="A237" s="151" t="s">
        <v>393</v>
      </c>
      <c r="B237" s="145"/>
      <c r="C237" s="145"/>
      <c r="D237" s="145"/>
      <c r="E237" s="145"/>
      <c r="F237" s="145"/>
      <c r="G237" s="145"/>
      <c r="H237" s="145"/>
      <c r="I237" s="145"/>
      <c r="J237" s="49"/>
      <c r="K237" s="39"/>
      <c r="L237" s="39"/>
      <c r="M237" s="39"/>
      <c r="N237" s="39"/>
      <c r="O237" s="39"/>
      <c r="P237" s="39"/>
      <c r="Q237" s="39"/>
    </row>
    <row r="238" spans="1:17" x14ac:dyDescent="0.2">
      <c r="A238" s="151" t="s">
        <v>394</v>
      </c>
      <c r="B238" s="145"/>
      <c r="C238" s="145"/>
      <c r="D238" s="145"/>
      <c r="E238" s="145"/>
      <c r="F238" s="145"/>
      <c r="G238" s="145"/>
      <c r="H238" s="145"/>
      <c r="I238" s="145"/>
      <c r="J238" s="56">
        <v>7210.06</v>
      </c>
      <c r="K238" s="39"/>
      <c r="L238" s="39"/>
      <c r="M238" s="39"/>
      <c r="N238" s="39"/>
      <c r="O238" s="39"/>
      <c r="P238" s="39"/>
      <c r="Q238" s="39"/>
    </row>
    <row r="239" spans="1:17" x14ac:dyDescent="0.2">
      <c r="A239" s="151" t="s">
        <v>395</v>
      </c>
      <c r="B239" s="145"/>
      <c r="C239" s="145"/>
      <c r="D239" s="145"/>
      <c r="E239" s="145"/>
      <c r="F239" s="145"/>
      <c r="G239" s="145"/>
      <c r="H239" s="145"/>
      <c r="I239" s="145"/>
      <c r="J239" s="56">
        <v>96.18</v>
      </c>
      <c r="K239" s="39"/>
      <c r="L239" s="39"/>
      <c r="M239" s="39"/>
      <c r="N239" s="39"/>
      <c r="O239" s="39"/>
      <c r="P239" s="39"/>
      <c r="Q239" s="39"/>
    </row>
    <row r="240" spans="1:17" x14ac:dyDescent="0.2">
      <c r="A240" s="151" t="s">
        <v>396</v>
      </c>
      <c r="B240" s="145"/>
      <c r="C240" s="145"/>
      <c r="D240" s="145"/>
      <c r="E240" s="145"/>
      <c r="F240" s="145"/>
      <c r="G240" s="145"/>
      <c r="H240" s="145"/>
      <c r="I240" s="145"/>
      <c r="J240" s="56">
        <v>835.09</v>
      </c>
      <c r="K240" s="39"/>
      <c r="L240" s="39"/>
      <c r="M240" s="39"/>
      <c r="N240" s="39"/>
      <c r="O240" s="39"/>
      <c r="P240" s="39"/>
      <c r="Q240" s="39"/>
    </row>
    <row r="241" spans="1:17" x14ac:dyDescent="0.2">
      <c r="A241" s="151" t="s">
        <v>397</v>
      </c>
      <c r="B241" s="145"/>
      <c r="C241" s="145"/>
      <c r="D241" s="145"/>
      <c r="E241" s="145"/>
      <c r="F241" s="145"/>
      <c r="G241" s="145"/>
      <c r="H241" s="145"/>
      <c r="I241" s="145"/>
      <c r="J241" s="56">
        <v>990.79</v>
      </c>
      <c r="K241" s="39"/>
      <c r="L241" s="39"/>
      <c r="M241" s="39"/>
      <c r="N241" s="39"/>
      <c r="O241" s="39"/>
      <c r="P241" s="39"/>
      <c r="Q241" s="39"/>
    </row>
    <row r="242" spans="1:17" x14ac:dyDescent="0.2">
      <c r="A242" s="151" t="s">
        <v>398</v>
      </c>
      <c r="B242" s="145"/>
      <c r="C242" s="145"/>
      <c r="D242" s="145"/>
      <c r="E242" s="145"/>
      <c r="F242" s="145"/>
      <c r="G242" s="145"/>
      <c r="H242" s="145"/>
      <c r="I242" s="145"/>
      <c r="J242" s="56">
        <v>664.62</v>
      </c>
      <c r="K242" s="39"/>
      <c r="L242" s="39"/>
      <c r="M242" s="39"/>
      <c r="N242" s="39"/>
      <c r="O242" s="39"/>
      <c r="P242" s="39"/>
      <c r="Q242" s="39"/>
    </row>
    <row r="243" spans="1:17" x14ac:dyDescent="0.2">
      <c r="A243" s="152" t="s">
        <v>411</v>
      </c>
      <c r="B243" s="145"/>
      <c r="C243" s="145"/>
      <c r="D243" s="145"/>
      <c r="E243" s="145"/>
      <c r="F243" s="145"/>
      <c r="G243" s="145"/>
      <c r="H243" s="145"/>
      <c r="I243" s="145"/>
      <c r="J243" s="57">
        <v>9795.4</v>
      </c>
      <c r="K243" s="39"/>
      <c r="L243" s="39"/>
      <c r="M243" s="39"/>
      <c r="N243" s="39"/>
      <c r="O243" s="47">
        <v>57.45</v>
      </c>
      <c r="P243" s="39"/>
      <c r="Q243" s="47">
        <v>7.0000000000000007E-2</v>
      </c>
    </row>
    <row r="244" spans="1:17" x14ac:dyDescent="0.2">
      <c r="F244" s="32"/>
      <c r="G244" s="32"/>
      <c r="H244" s="32"/>
      <c r="I244" s="32"/>
      <c r="J244" s="58"/>
      <c r="K244" s="32"/>
      <c r="L244" s="32"/>
      <c r="M244" s="32"/>
      <c r="N244" s="32"/>
      <c r="O244" s="32"/>
      <c r="P244" s="32"/>
      <c r="Q244" s="32"/>
    </row>
    <row r="245" spans="1:17" x14ac:dyDescent="0.2">
      <c r="F245" s="32"/>
      <c r="G245" s="32"/>
      <c r="H245" s="32"/>
      <c r="I245" s="32"/>
      <c r="J245" s="58"/>
      <c r="K245" s="32"/>
      <c r="L245" s="32"/>
      <c r="M245" s="32"/>
      <c r="N245" s="32"/>
      <c r="O245" s="32"/>
      <c r="P245" s="32"/>
      <c r="Q245" s="32"/>
    </row>
    <row r="246" spans="1:17" x14ac:dyDescent="0.2">
      <c r="F246" s="32"/>
      <c r="G246" s="32"/>
      <c r="H246" s="32"/>
      <c r="I246" s="32"/>
      <c r="J246" s="58"/>
      <c r="K246" s="32"/>
      <c r="L246" s="32"/>
      <c r="M246" s="32"/>
      <c r="N246" s="32"/>
      <c r="O246" s="32"/>
      <c r="P246" s="32"/>
      <c r="Q246" s="32"/>
    </row>
    <row r="247" spans="1:17" x14ac:dyDescent="0.2">
      <c r="A247" s="157" t="s">
        <v>417</v>
      </c>
      <c r="B247" s="158"/>
      <c r="C247" s="158"/>
      <c r="D247" s="158"/>
      <c r="E247" s="158"/>
      <c r="F247" s="158"/>
      <c r="G247" s="158"/>
      <c r="H247" s="158"/>
      <c r="I247" s="158"/>
      <c r="J247" s="158"/>
      <c r="K247" s="158"/>
      <c r="L247" s="158"/>
      <c r="M247" s="158"/>
      <c r="N247" s="158"/>
      <c r="O247" s="158"/>
      <c r="P247" s="158"/>
      <c r="Q247" s="158"/>
    </row>
    <row r="248" spans="1:17" x14ac:dyDescent="0.2">
      <c r="A248" s="159" t="s">
        <v>418</v>
      </c>
      <c r="B248" s="158"/>
      <c r="C248" s="158"/>
      <c r="D248" s="158"/>
      <c r="E248" s="158"/>
      <c r="F248" s="158"/>
      <c r="G248" s="158"/>
      <c r="H248" s="158"/>
      <c r="I248" s="158"/>
      <c r="J248" s="158"/>
      <c r="K248" s="158"/>
      <c r="L248" s="158"/>
      <c r="M248" s="158"/>
      <c r="N248" s="158"/>
      <c r="O248" s="158"/>
      <c r="P248" s="158"/>
      <c r="Q248" s="158"/>
    </row>
    <row r="249" spans="1:17" x14ac:dyDescent="0.2">
      <c r="F249" s="32"/>
      <c r="G249" s="32"/>
      <c r="H249" s="32"/>
      <c r="I249" s="32"/>
      <c r="J249" s="58"/>
      <c r="K249" s="32"/>
      <c r="L249" s="32"/>
      <c r="M249" s="32"/>
      <c r="N249" s="32"/>
      <c r="O249" s="32"/>
      <c r="P249" s="32"/>
      <c r="Q249" s="32"/>
    </row>
    <row r="250" spans="1:17" x14ac:dyDescent="0.2">
      <c r="A250" s="157" t="s">
        <v>419</v>
      </c>
      <c r="B250" s="158"/>
      <c r="C250" s="158"/>
      <c r="D250" s="158"/>
      <c r="E250" s="158"/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</row>
    <row r="251" spans="1:17" x14ac:dyDescent="0.2">
      <c r="A251" s="159" t="s">
        <v>418</v>
      </c>
      <c r="B251" s="158"/>
      <c r="C251" s="158"/>
      <c r="D251" s="158"/>
      <c r="E251" s="158"/>
      <c r="F251" s="158"/>
      <c r="G251" s="158"/>
      <c r="H251" s="158"/>
      <c r="I251" s="158"/>
      <c r="J251" s="158"/>
      <c r="K251" s="158"/>
      <c r="L251" s="158"/>
      <c r="M251" s="158"/>
      <c r="N251" s="158"/>
      <c r="O251" s="158"/>
      <c r="P251" s="158"/>
      <c r="Q251" s="158"/>
    </row>
    <row r="252" spans="1:17" x14ac:dyDescent="0.2">
      <c r="F252" s="32"/>
      <c r="G252" s="32"/>
      <c r="H252" s="32"/>
      <c r="I252" s="32"/>
      <c r="J252" s="58"/>
      <c r="K252" s="32"/>
      <c r="L252" s="32"/>
      <c r="M252" s="32"/>
      <c r="N252" s="32"/>
      <c r="O252" s="32"/>
      <c r="P252" s="32"/>
      <c r="Q252" s="32"/>
    </row>
  </sheetData>
  <mergeCells count="64">
    <mergeCell ref="A247:Q247"/>
    <mergeCell ref="A248:Q248"/>
    <mergeCell ref="A250:Q250"/>
    <mergeCell ref="A251:Q251"/>
    <mergeCell ref="A241:I241"/>
    <mergeCell ref="A242:I242"/>
    <mergeCell ref="A243:I243"/>
    <mergeCell ref="A229:I229"/>
    <mergeCell ref="A230:I230"/>
    <mergeCell ref="A231:I231"/>
    <mergeCell ref="A232:I232"/>
    <mergeCell ref="J16:K16"/>
    <mergeCell ref="J19:K19"/>
    <mergeCell ref="J20:K20"/>
    <mergeCell ref="J18:K18"/>
    <mergeCell ref="J17:K17"/>
    <mergeCell ref="A225:I225"/>
    <mergeCell ref="A226:I226"/>
    <mergeCell ref="A227:I227"/>
    <mergeCell ref="A228:Q228"/>
    <mergeCell ref="A221:I221"/>
    <mergeCell ref="A222:I222"/>
    <mergeCell ref="A223:I223"/>
    <mergeCell ref="A238:I238"/>
    <mergeCell ref="A239:I239"/>
    <mergeCell ref="A240:I240"/>
    <mergeCell ref="A233:I233"/>
    <mergeCell ref="A234:I234"/>
    <mergeCell ref="A235:I235"/>
    <mergeCell ref="A236:I236"/>
    <mergeCell ref="A237:I237"/>
    <mergeCell ref="A224:I224"/>
    <mergeCell ref="A216:I216"/>
    <mergeCell ref="A217:I217"/>
    <mergeCell ref="A218:I218"/>
    <mergeCell ref="A219:Q219"/>
    <mergeCell ref="A212:I212"/>
    <mergeCell ref="A213:I213"/>
    <mergeCell ref="A214:I214"/>
    <mergeCell ref="A215:I215"/>
    <mergeCell ref="A208:I208"/>
    <mergeCell ref="A209:I209"/>
    <mergeCell ref="A210:I210"/>
    <mergeCell ref="A211:I211"/>
    <mergeCell ref="A204:I204"/>
    <mergeCell ref="A205:I205"/>
    <mergeCell ref="A206:I206"/>
    <mergeCell ref="A207:I207"/>
    <mergeCell ref="F25:F26"/>
    <mergeCell ref="F24:I24"/>
    <mergeCell ref="G25:I25"/>
    <mergeCell ref="A28:Q28"/>
    <mergeCell ref="A24:A26"/>
    <mergeCell ref="C24:C26"/>
    <mergeCell ref="D24:D26"/>
    <mergeCell ref="E24:E26"/>
    <mergeCell ref="B24:B26"/>
    <mergeCell ref="O24:O26"/>
    <mergeCell ref="N24:N26"/>
    <mergeCell ref="Q24:Q26"/>
    <mergeCell ref="J25:J26"/>
    <mergeCell ref="K25:M25"/>
    <mergeCell ref="J24:M24"/>
    <mergeCell ref="P24:P26"/>
  </mergeCells>
  <phoneticPr fontId="1" type="noConversion"/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82"/>
  <sheetViews>
    <sheetView showGridLines="0" topLeftCell="A247" zoomScaleNormal="75" zoomScaleSheetLayoutView="75" workbookViewId="0">
      <selection activeCell="U30" sqref="U30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hidden="1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hidden="1" outlineLevel="1" collapsed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hidden="1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hidden="1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hidden="1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collapsed="1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842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841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840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53" t="s">
        <v>839</v>
      </c>
      <c r="K16" s="154"/>
      <c r="L16" s="12" t="s">
        <v>415</v>
      </c>
      <c r="M16" s="6"/>
      <c r="N16" s="6"/>
      <c r="O16" s="6"/>
      <c r="P16" s="6"/>
      <c r="Q16" s="6"/>
    </row>
    <row r="17" spans="1:17" hidden="1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53" t="s">
        <v>838</v>
      </c>
      <c r="K17" s="154"/>
      <c r="L17" s="12" t="s">
        <v>415</v>
      </c>
      <c r="M17" s="6"/>
      <c r="N17" s="6"/>
      <c r="O17" s="6"/>
      <c r="P17" s="6"/>
      <c r="Q17" s="6"/>
    </row>
    <row r="18" spans="1:17" hidden="1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53" t="s">
        <v>837</v>
      </c>
      <c r="K18" s="154"/>
      <c r="L18" s="12" t="s">
        <v>415</v>
      </c>
      <c r="M18" s="6"/>
      <c r="N18" s="6"/>
      <c r="O18" s="6"/>
      <c r="P18" s="6"/>
      <c r="Q18" s="6"/>
    </row>
    <row r="19" spans="1:17" hidden="1" outlineLevel="1" x14ac:dyDescent="0.2">
      <c r="A19" s="5"/>
      <c r="B19" s="10"/>
      <c r="C19" s="3"/>
      <c r="D19" s="20" t="s">
        <v>836</v>
      </c>
      <c r="E19" s="5"/>
      <c r="F19" s="6"/>
      <c r="G19" s="6"/>
      <c r="H19" s="6"/>
      <c r="I19" s="20"/>
      <c r="J19" s="153" t="s">
        <v>835</v>
      </c>
      <c r="K19" s="154"/>
      <c r="L19" s="12" t="s">
        <v>415</v>
      </c>
      <c r="M19" s="6"/>
      <c r="N19" s="6"/>
      <c r="O19" s="6"/>
      <c r="P19" s="6"/>
      <c r="Q19" s="6"/>
    </row>
    <row r="20" spans="1:17" collapsed="1" x14ac:dyDescent="0.2">
      <c r="A20" s="5"/>
      <c r="B20" s="10"/>
      <c r="C20" s="3"/>
      <c r="D20" s="20" t="s">
        <v>420</v>
      </c>
      <c r="E20" s="5"/>
      <c r="F20" s="6"/>
      <c r="G20" s="6"/>
      <c r="H20" s="6"/>
      <c r="I20" s="20"/>
      <c r="J20" s="153" t="s">
        <v>834</v>
      </c>
      <c r="K20" s="154"/>
      <c r="L20" s="12" t="s">
        <v>415</v>
      </c>
      <c r="M20" s="6"/>
      <c r="N20" s="6"/>
      <c r="O20" s="6"/>
      <c r="P20" s="6"/>
      <c r="Q20" s="6"/>
    </row>
    <row r="21" spans="1:17" hidden="1" outlineLevel="1" x14ac:dyDescent="0.2">
      <c r="A21" s="5"/>
      <c r="B21" s="10"/>
      <c r="C21" s="3"/>
      <c r="D21" s="20" t="s">
        <v>421</v>
      </c>
      <c r="E21" s="5"/>
      <c r="F21" s="6"/>
      <c r="G21" s="6"/>
      <c r="H21" s="6"/>
      <c r="I21" s="20"/>
      <c r="J21" s="153" t="s">
        <v>833</v>
      </c>
      <c r="K21" s="154"/>
      <c r="L21" s="12" t="s">
        <v>30</v>
      </c>
      <c r="M21" s="6"/>
      <c r="N21" s="6"/>
      <c r="O21" s="6"/>
      <c r="P21" s="6"/>
      <c r="Q21" s="6"/>
    </row>
    <row r="22" spans="1:17" collapsed="1" x14ac:dyDescent="0.2">
      <c r="A22" s="5"/>
      <c r="B22" s="10"/>
      <c r="C22" s="3"/>
      <c r="D22" s="34" t="s">
        <v>430</v>
      </c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3" spans="1:17" x14ac:dyDescent="0.2">
      <c r="A23" s="5"/>
      <c r="B23" s="10"/>
      <c r="C23" s="3"/>
      <c r="D23" s="4"/>
      <c r="E23" s="5"/>
      <c r="F23" s="6"/>
      <c r="G23" s="6"/>
      <c r="H23" s="6"/>
      <c r="I23" s="6"/>
      <c r="J23" s="50"/>
      <c r="K23" s="6"/>
      <c r="L23" s="6"/>
      <c r="M23" s="6"/>
      <c r="N23" s="6"/>
      <c r="O23" s="6"/>
      <c r="P23" s="6"/>
      <c r="Q23" s="6"/>
    </row>
    <row r="25" spans="1:17" ht="18" customHeight="1" x14ac:dyDescent="0.2">
      <c r="A25" s="142" t="s">
        <v>4</v>
      </c>
      <c r="B25" s="147" t="s">
        <v>21</v>
      </c>
      <c r="C25" s="142" t="s">
        <v>5</v>
      </c>
      <c r="D25" s="142" t="s">
        <v>6</v>
      </c>
      <c r="E25" s="142" t="s">
        <v>24</v>
      </c>
      <c r="F25" s="142" t="s">
        <v>18</v>
      </c>
      <c r="G25" s="143"/>
      <c r="H25" s="143"/>
      <c r="I25" s="143"/>
      <c r="J25" s="142" t="s">
        <v>19</v>
      </c>
      <c r="K25" s="143"/>
      <c r="L25" s="143"/>
      <c r="M25" s="143"/>
      <c r="N25" s="142" t="s">
        <v>11</v>
      </c>
      <c r="O25" s="142" t="s">
        <v>13</v>
      </c>
      <c r="P25" s="142" t="s">
        <v>12</v>
      </c>
      <c r="Q25" s="142" t="s">
        <v>14</v>
      </c>
    </row>
    <row r="26" spans="1:17" ht="15.75" customHeight="1" x14ac:dyDescent="0.2">
      <c r="A26" s="143"/>
      <c r="B26" s="148"/>
      <c r="C26" s="146"/>
      <c r="D26" s="142"/>
      <c r="E26" s="143"/>
      <c r="F26" s="142" t="s">
        <v>7</v>
      </c>
      <c r="G26" s="142" t="s">
        <v>9</v>
      </c>
      <c r="H26" s="143"/>
      <c r="I26" s="143"/>
      <c r="J26" s="149" t="s">
        <v>7</v>
      </c>
      <c r="K26" s="142" t="s">
        <v>9</v>
      </c>
      <c r="L26" s="143"/>
      <c r="M26" s="143"/>
      <c r="N26" s="142"/>
      <c r="O26" s="142"/>
      <c r="P26" s="142"/>
      <c r="Q26" s="142"/>
    </row>
    <row r="27" spans="1:17" ht="15.75" customHeight="1" x14ac:dyDescent="0.2">
      <c r="A27" s="143"/>
      <c r="B27" s="148"/>
      <c r="C27" s="146"/>
      <c r="D27" s="142"/>
      <c r="E27" s="143"/>
      <c r="F27" s="143"/>
      <c r="G27" s="25" t="s">
        <v>8</v>
      </c>
      <c r="H27" s="25" t="s">
        <v>15</v>
      </c>
      <c r="I27" s="25" t="s">
        <v>10</v>
      </c>
      <c r="J27" s="150"/>
      <c r="K27" s="25" t="s">
        <v>8</v>
      </c>
      <c r="L27" s="25" t="s">
        <v>15</v>
      </c>
      <c r="M27" s="25" t="s">
        <v>10</v>
      </c>
      <c r="N27" s="142"/>
      <c r="O27" s="142"/>
      <c r="P27" s="142"/>
      <c r="Q27" s="142"/>
    </row>
    <row r="28" spans="1:17" x14ac:dyDescent="0.2">
      <c r="A28" s="28">
        <v>1</v>
      </c>
      <c r="B28" s="27">
        <v>2</v>
      </c>
      <c r="C28" s="25">
        <v>3</v>
      </c>
      <c r="D28" s="25">
        <v>4</v>
      </c>
      <c r="E28" s="28">
        <v>5</v>
      </c>
      <c r="F28" s="26">
        <v>6</v>
      </c>
      <c r="G28" s="26">
        <v>7</v>
      </c>
      <c r="H28" s="26">
        <v>8</v>
      </c>
      <c r="I28" s="26">
        <v>9</v>
      </c>
      <c r="J28" s="48">
        <v>10</v>
      </c>
      <c r="K28" s="26">
        <v>11</v>
      </c>
      <c r="L28" s="26">
        <v>12</v>
      </c>
      <c r="M28" s="26">
        <v>13</v>
      </c>
      <c r="N28" s="26">
        <v>14</v>
      </c>
      <c r="O28" s="26">
        <v>15</v>
      </c>
      <c r="P28" s="26">
        <v>16</v>
      </c>
      <c r="Q28" s="26">
        <v>17</v>
      </c>
    </row>
    <row r="29" spans="1:17" ht="19.149999999999999" customHeight="1" x14ac:dyDescent="0.2">
      <c r="A29" s="144" t="s">
        <v>832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</row>
    <row r="30" spans="1:17" ht="108" x14ac:dyDescent="0.2">
      <c r="A30" s="28">
        <v>1</v>
      </c>
      <c r="B30" s="35" t="s">
        <v>831</v>
      </c>
      <c r="C30" s="36" t="s">
        <v>830</v>
      </c>
      <c r="D30" s="37" t="s">
        <v>27</v>
      </c>
      <c r="E30" s="42" t="s">
        <v>829</v>
      </c>
      <c r="F30" s="39">
        <v>15.88</v>
      </c>
      <c r="G30" s="39">
        <v>14.39</v>
      </c>
      <c r="H30" s="39"/>
      <c r="I30" s="39"/>
      <c r="J30" s="49">
        <v>79.400000000000006</v>
      </c>
      <c r="K30" s="39">
        <v>71.95</v>
      </c>
      <c r="L30" s="39"/>
      <c r="M30" s="39"/>
      <c r="N30" s="39">
        <v>1.03</v>
      </c>
      <c r="O30" s="39">
        <v>5.15</v>
      </c>
      <c r="P30" s="39"/>
      <c r="Q30" s="39"/>
    </row>
    <row r="31" spans="1:17" ht="19.5" hidden="1" outlineLevel="1" x14ac:dyDescent="0.2">
      <c r="A31" s="28"/>
      <c r="B31" s="40"/>
      <c r="C31" s="41" t="s">
        <v>622</v>
      </c>
      <c r="D31" s="42" t="s">
        <v>30</v>
      </c>
      <c r="E31" s="43" t="s">
        <v>828</v>
      </c>
      <c r="F31" s="44">
        <v>13.97</v>
      </c>
      <c r="G31" s="44">
        <v>13.97</v>
      </c>
      <c r="H31" s="39"/>
      <c r="I31" s="39"/>
      <c r="J31" s="55">
        <v>71.95</v>
      </c>
      <c r="K31" s="44">
        <v>71.95</v>
      </c>
      <c r="L31" s="39"/>
      <c r="M31" s="39"/>
      <c r="N31" s="39"/>
      <c r="O31" s="39"/>
      <c r="P31" s="39"/>
      <c r="Q31" s="39"/>
    </row>
    <row r="32" spans="1:17" ht="19.5" hidden="1" outlineLevel="1" x14ac:dyDescent="0.2">
      <c r="A32" s="28"/>
      <c r="B32" s="45" t="s">
        <v>827</v>
      </c>
      <c r="C32" s="41" t="s">
        <v>826</v>
      </c>
      <c r="D32" s="42" t="s">
        <v>38</v>
      </c>
      <c r="E32" s="43" t="s">
        <v>825</v>
      </c>
      <c r="F32" s="44">
        <v>28.56</v>
      </c>
      <c r="G32" s="39"/>
      <c r="H32" s="39"/>
      <c r="I32" s="39"/>
      <c r="J32" s="55">
        <v>6</v>
      </c>
      <c r="K32" s="39"/>
      <c r="L32" s="39"/>
      <c r="M32" s="39"/>
      <c r="N32" s="39"/>
      <c r="O32" s="39"/>
      <c r="P32" s="39"/>
      <c r="Q32" s="39"/>
    </row>
    <row r="33" spans="1:17" ht="19.5" hidden="1" outlineLevel="1" x14ac:dyDescent="0.2">
      <c r="A33" s="28"/>
      <c r="B33" s="45" t="s">
        <v>824</v>
      </c>
      <c r="C33" s="41" t="s">
        <v>44</v>
      </c>
      <c r="D33" s="42" t="s">
        <v>45</v>
      </c>
      <c r="E33" s="43" t="s">
        <v>823</v>
      </c>
      <c r="F33" s="44">
        <v>1</v>
      </c>
      <c r="G33" s="39"/>
      <c r="H33" s="39"/>
      <c r="I33" s="39"/>
      <c r="J33" s="55">
        <v>1.45</v>
      </c>
      <c r="K33" s="39"/>
      <c r="L33" s="39"/>
      <c r="M33" s="39"/>
      <c r="N33" s="39"/>
      <c r="O33" s="39"/>
      <c r="P33" s="39"/>
      <c r="Q33" s="39"/>
    </row>
    <row r="34" spans="1:17" ht="108" collapsed="1" x14ac:dyDescent="0.2">
      <c r="A34" s="28">
        <v>2</v>
      </c>
      <c r="B34" s="35" t="s">
        <v>822</v>
      </c>
      <c r="C34" s="36" t="s">
        <v>821</v>
      </c>
      <c r="D34" s="37" t="s">
        <v>27</v>
      </c>
      <c r="E34" s="42" t="s">
        <v>820</v>
      </c>
      <c r="F34" s="39">
        <v>24.5</v>
      </c>
      <c r="G34" s="39">
        <v>24.02</v>
      </c>
      <c r="H34" s="39"/>
      <c r="I34" s="39"/>
      <c r="J34" s="49">
        <v>833</v>
      </c>
      <c r="K34" s="39">
        <v>816.68</v>
      </c>
      <c r="L34" s="39"/>
      <c r="M34" s="39"/>
      <c r="N34" s="39">
        <v>2</v>
      </c>
      <c r="O34" s="39">
        <v>68</v>
      </c>
      <c r="P34" s="39"/>
      <c r="Q34" s="39"/>
    </row>
    <row r="35" spans="1:17" ht="19.5" hidden="1" outlineLevel="1" x14ac:dyDescent="0.2">
      <c r="A35" s="28"/>
      <c r="B35" s="40"/>
      <c r="C35" s="41" t="s">
        <v>819</v>
      </c>
      <c r="D35" s="42" t="s">
        <v>30</v>
      </c>
      <c r="E35" s="43" t="s">
        <v>818</v>
      </c>
      <c r="F35" s="44">
        <v>12.01</v>
      </c>
      <c r="G35" s="44">
        <v>12.01</v>
      </c>
      <c r="H35" s="39"/>
      <c r="I35" s="39"/>
      <c r="J35" s="55">
        <v>816.68</v>
      </c>
      <c r="K35" s="44">
        <v>816.68</v>
      </c>
      <c r="L35" s="39"/>
      <c r="M35" s="39"/>
      <c r="N35" s="39"/>
      <c r="O35" s="39"/>
      <c r="P35" s="39"/>
      <c r="Q35" s="39"/>
    </row>
    <row r="36" spans="1:17" ht="19.5" hidden="1" outlineLevel="1" x14ac:dyDescent="0.2">
      <c r="A36" s="28"/>
      <c r="B36" s="45" t="s">
        <v>817</v>
      </c>
      <c r="C36" s="41" t="s">
        <v>44</v>
      </c>
      <c r="D36" s="42" t="s">
        <v>45</v>
      </c>
      <c r="E36" s="43" t="s">
        <v>816</v>
      </c>
      <c r="F36" s="44">
        <v>1</v>
      </c>
      <c r="G36" s="39"/>
      <c r="H36" s="39"/>
      <c r="I36" s="39"/>
      <c r="J36" s="55">
        <v>16.32</v>
      </c>
      <c r="K36" s="39"/>
      <c r="L36" s="39"/>
      <c r="M36" s="39"/>
      <c r="N36" s="39"/>
      <c r="O36" s="39"/>
      <c r="P36" s="39"/>
      <c r="Q36" s="39"/>
    </row>
    <row r="37" spans="1:17" ht="24" collapsed="1" x14ac:dyDescent="0.2">
      <c r="A37" s="28">
        <v>3</v>
      </c>
      <c r="B37" s="35" t="s">
        <v>815</v>
      </c>
      <c r="C37" s="36" t="s">
        <v>814</v>
      </c>
      <c r="D37" s="37" t="s">
        <v>403</v>
      </c>
      <c r="E37" s="38">
        <v>10</v>
      </c>
      <c r="F37" s="39">
        <v>30.24</v>
      </c>
      <c r="G37" s="39"/>
      <c r="H37" s="39"/>
      <c r="I37" s="39"/>
      <c r="J37" s="49">
        <v>302.39999999999998</v>
      </c>
      <c r="K37" s="39"/>
      <c r="L37" s="39"/>
      <c r="M37" s="39"/>
      <c r="N37" s="39"/>
      <c r="O37" s="39"/>
      <c r="P37" s="39"/>
      <c r="Q37" s="39"/>
    </row>
    <row r="38" spans="1:17" ht="36" x14ac:dyDescent="0.2">
      <c r="A38" s="28">
        <v>4</v>
      </c>
      <c r="B38" s="35" t="s">
        <v>811</v>
      </c>
      <c r="C38" s="36" t="s">
        <v>813</v>
      </c>
      <c r="D38" s="37" t="s">
        <v>403</v>
      </c>
      <c r="E38" s="42" t="s">
        <v>812</v>
      </c>
      <c r="F38" s="39">
        <v>27.21</v>
      </c>
      <c r="G38" s="39"/>
      <c r="H38" s="39"/>
      <c r="I38" s="39"/>
      <c r="J38" s="49">
        <v>108.84</v>
      </c>
      <c r="K38" s="39"/>
      <c r="L38" s="39"/>
      <c r="M38" s="39"/>
      <c r="N38" s="39"/>
      <c r="O38" s="39"/>
      <c r="P38" s="39"/>
      <c r="Q38" s="39"/>
    </row>
    <row r="39" spans="1:17" ht="24" x14ac:dyDescent="0.2">
      <c r="A39" s="28">
        <v>5</v>
      </c>
      <c r="B39" s="35" t="s">
        <v>811</v>
      </c>
      <c r="C39" s="36" t="s">
        <v>810</v>
      </c>
      <c r="D39" s="37" t="s">
        <v>403</v>
      </c>
      <c r="E39" s="38">
        <v>8</v>
      </c>
      <c r="F39" s="39">
        <v>30.48</v>
      </c>
      <c r="G39" s="39"/>
      <c r="H39" s="39"/>
      <c r="I39" s="39"/>
      <c r="J39" s="49">
        <v>243.84</v>
      </c>
      <c r="K39" s="39"/>
      <c r="L39" s="39"/>
      <c r="M39" s="39"/>
      <c r="N39" s="39"/>
      <c r="O39" s="39"/>
      <c r="P39" s="39"/>
      <c r="Q39" s="39"/>
    </row>
    <row r="40" spans="1:17" ht="108" x14ac:dyDescent="0.2">
      <c r="A40" s="28">
        <v>6</v>
      </c>
      <c r="B40" s="35" t="s">
        <v>809</v>
      </c>
      <c r="C40" s="36" t="s">
        <v>808</v>
      </c>
      <c r="D40" s="37" t="s">
        <v>27</v>
      </c>
      <c r="E40" s="38">
        <v>10</v>
      </c>
      <c r="F40" s="39">
        <v>27.06</v>
      </c>
      <c r="G40" s="39">
        <v>11.51</v>
      </c>
      <c r="H40" s="39"/>
      <c r="I40" s="39"/>
      <c r="J40" s="49">
        <v>270.60000000000002</v>
      </c>
      <c r="K40" s="39">
        <v>115.1</v>
      </c>
      <c r="L40" s="39"/>
      <c r="M40" s="39"/>
      <c r="N40" s="39">
        <v>1</v>
      </c>
      <c r="O40" s="39">
        <v>10</v>
      </c>
      <c r="P40" s="39"/>
      <c r="Q40" s="39"/>
    </row>
    <row r="41" spans="1:17" ht="19.5" hidden="1" outlineLevel="1" x14ac:dyDescent="0.2">
      <c r="A41" s="28"/>
      <c r="B41" s="40"/>
      <c r="C41" s="41" t="s">
        <v>736</v>
      </c>
      <c r="D41" s="42" t="s">
        <v>30</v>
      </c>
      <c r="E41" s="43" t="s">
        <v>807</v>
      </c>
      <c r="F41" s="44">
        <v>11.51</v>
      </c>
      <c r="G41" s="44">
        <v>11.51</v>
      </c>
      <c r="H41" s="39"/>
      <c r="I41" s="39"/>
      <c r="J41" s="55">
        <v>115.1</v>
      </c>
      <c r="K41" s="44">
        <v>115.1</v>
      </c>
      <c r="L41" s="39"/>
      <c r="M41" s="39"/>
      <c r="N41" s="39"/>
      <c r="O41" s="39"/>
      <c r="P41" s="39"/>
      <c r="Q41" s="39"/>
    </row>
    <row r="42" spans="1:17" ht="19.5" hidden="1" outlineLevel="1" x14ac:dyDescent="0.2">
      <c r="A42" s="28"/>
      <c r="B42" s="45" t="s">
        <v>734</v>
      </c>
      <c r="C42" s="41" t="s">
        <v>733</v>
      </c>
      <c r="D42" s="42" t="s">
        <v>38</v>
      </c>
      <c r="E42" s="43" t="s">
        <v>806</v>
      </c>
      <c r="F42" s="44">
        <v>142.80000000000001</v>
      </c>
      <c r="G42" s="39"/>
      <c r="H42" s="39"/>
      <c r="I42" s="39"/>
      <c r="J42" s="55">
        <v>57.12</v>
      </c>
      <c r="K42" s="39"/>
      <c r="L42" s="39"/>
      <c r="M42" s="39"/>
      <c r="N42" s="39"/>
      <c r="O42" s="39"/>
      <c r="P42" s="39"/>
      <c r="Q42" s="39"/>
    </row>
    <row r="43" spans="1:17" ht="45" hidden="1" outlineLevel="1" x14ac:dyDescent="0.2">
      <c r="A43" s="28"/>
      <c r="B43" s="45" t="s">
        <v>731</v>
      </c>
      <c r="C43" s="41" t="s">
        <v>543</v>
      </c>
      <c r="D43" s="42" t="s">
        <v>38</v>
      </c>
      <c r="E43" s="43" t="s">
        <v>805</v>
      </c>
      <c r="F43" s="44">
        <v>200.94</v>
      </c>
      <c r="G43" s="39"/>
      <c r="H43" s="39"/>
      <c r="I43" s="39"/>
      <c r="J43" s="55">
        <v>40.19</v>
      </c>
      <c r="K43" s="39"/>
      <c r="L43" s="39"/>
      <c r="M43" s="39"/>
      <c r="N43" s="39"/>
      <c r="O43" s="39"/>
      <c r="P43" s="39"/>
      <c r="Q43" s="39"/>
    </row>
    <row r="44" spans="1:17" ht="22.5" hidden="1" outlineLevel="1" x14ac:dyDescent="0.2">
      <c r="A44" s="28"/>
      <c r="B44" s="45" t="s">
        <v>729</v>
      </c>
      <c r="C44" s="41" t="s">
        <v>697</v>
      </c>
      <c r="D44" s="42" t="s">
        <v>38</v>
      </c>
      <c r="E44" s="43" t="s">
        <v>804</v>
      </c>
      <c r="F44" s="44">
        <v>111.86</v>
      </c>
      <c r="G44" s="39"/>
      <c r="H44" s="39"/>
      <c r="I44" s="39"/>
      <c r="J44" s="55">
        <v>55.93</v>
      </c>
      <c r="K44" s="39"/>
      <c r="L44" s="39"/>
      <c r="M44" s="39"/>
      <c r="N44" s="39"/>
      <c r="O44" s="39"/>
      <c r="P44" s="39"/>
      <c r="Q44" s="39"/>
    </row>
    <row r="45" spans="1:17" ht="19.5" hidden="1" outlineLevel="1" x14ac:dyDescent="0.2">
      <c r="A45" s="28"/>
      <c r="B45" s="45" t="s">
        <v>43</v>
      </c>
      <c r="C45" s="41" t="s">
        <v>44</v>
      </c>
      <c r="D45" s="42" t="s">
        <v>45</v>
      </c>
      <c r="E45" s="43" t="s">
        <v>803</v>
      </c>
      <c r="F45" s="44">
        <v>1</v>
      </c>
      <c r="G45" s="39"/>
      <c r="H45" s="39"/>
      <c r="I45" s="39"/>
      <c r="J45" s="55">
        <v>2.2999999999999998</v>
      </c>
      <c r="K45" s="39"/>
      <c r="L45" s="39"/>
      <c r="M45" s="39"/>
      <c r="N45" s="39"/>
      <c r="O45" s="39"/>
      <c r="P45" s="39"/>
      <c r="Q45" s="39"/>
    </row>
    <row r="46" spans="1:17" ht="24" collapsed="1" x14ac:dyDescent="0.2">
      <c r="A46" s="28">
        <v>7</v>
      </c>
      <c r="B46" s="35" t="s">
        <v>438</v>
      </c>
      <c r="C46" s="36" t="s">
        <v>802</v>
      </c>
      <c r="D46" s="37" t="s">
        <v>403</v>
      </c>
      <c r="E46" s="38">
        <v>10</v>
      </c>
      <c r="F46" s="39">
        <v>22.86</v>
      </c>
      <c r="G46" s="39"/>
      <c r="H46" s="39"/>
      <c r="I46" s="39"/>
      <c r="J46" s="49">
        <v>228.6</v>
      </c>
      <c r="K46" s="39"/>
      <c r="L46" s="39"/>
      <c r="M46" s="39"/>
      <c r="N46" s="39"/>
      <c r="O46" s="39"/>
      <c r="P46" s="39"/>
      <c r="Q46" s="39"/>
    </row>
    <row r="47" spans="1:17" ht="108" x14ac:dyDescent="0.2">
      <c r="A47" s="28">
        <v>8</v>
      </c>
      <c r="B47" s="35" t="s">
        <v>801</v>
      </c>
      <c r="C47" s="36" t="s">
        <v>800</v>
      </c>
      <c r="D47" s="37" t="s">
        <v>27</v>
      </c>
      <c r="E47" s="38">
        <v>1</v>
      </c>
      <c r="F47" s="39">
        <v>159.05000000000001</v>
      </c>
      <c r="G47" s="39">
        <v>64.27</v>
      </c>
      <c r="H47" s="39">
        <v>13.7</v>
      </c>
      <c r="I47" s="39">
        <v>0.73</v>
      </c>
      <c r="J47" s="49">
        <v>159.05000000000001</v>
      </c>
      <c r="K47" s="39">
        <v>64.27</v>
      </c>
      <c r="L47" s="39">
        <v>13.7</v>
      </c>
      <c r="M47" s="39">
        <v>0.73</v>
      </c>
      <c r="N47" s="39">
        <v>5.15</v>
      </c>
      <c r="O47" s="39">
        <v>5.15</v>
      </c>
      <c r="P47" s="39">
        <v>0.04</v>
      </c>
      <c r="Q47" s="39">
        <v>0.04</v>
      </c>
    </row>
    <row r="48" spans="1:17" ht="19.5" hidden="1" outlineLevel="1" x14ac:dyDescent="0.2">
      <c r="A48" s="28"/>
      <c r="B48" s="40"/>
      <c r="C48" s="41" t="s">
        <v>799</v>
      </c>
      <c r="D48" s="42" t="s">
        <v>30</v>
      </c>
      <c r="E48" s="43" t="s">
        <v>798</v>
      </c>
      <c r="F48" s="44">
        <v>12.48</v>
      </c>
      <c r="G48" s="44">
        <v>12.48</v>
      </c>
      <c r="H48" s="39"/>
      <c r="I48" s="39"/>
      <c r="J48" s="55">
        <v>64.27</v>
      </c>
      <c r="K48" s="44">
        <v>64.27</v>
      </c>
      <c r="L48" s="39"/>
      <c r="M48" s="39"/>
      <c r="N48" s="39"/>
      <c r="O48" s="39"/>
      <c r="P48" s="39"/>
      <c r="Q48" s="39"/>
    </row>
    <row r="49" spans="1:17" ht="33.75" hidden="1" outlineLevel="1" x14ac:dyDescent="0.2">
      <c r="A49" s="28"/>
      <c r="B49" s="45" t="s">
        <v>487</v>
      </c>
      <c r="C49" s="41" t="s">
        <v>486</v>
      </c>
      <c r="D49" s="42" t="s">
        <v>34</v>
      </c>
      <c r="E49" s="43" t="s">
        <v>797</v>
      </c>
      <c r="F49" s="44">
        <v>172.79</v>
      </c>
      <c r="G49" s="39"/>
      <c r="H49" s="44">
        <v>172.79</v>
      </c>
      <c r="I49" s="44">
        <v>18.2</v>
      </c>
      <c r="J49" s="55">
        <v>6.91</v>
      </c>
      <c r="K49" s="39"/>
      <c r="L49" s="44">
        <v>6.91</v>
      </c>
      <c r="M49" s="44">
        <v>0.73</v>
      </c>
      <c r="N49" s="39"/>
      <c r="O49" s="39"/>
      <c r="P49" s="39"/>
      <c r="Q49" s="39"/>
    </row>
    <row r="50" spans="1:17" ht="22.5" hidden="1" outlineLevel="1" x14ac:dyDescent="0.2">
      <c r="A50" s="28"/>
      <c r="B50" s="45" t="s">
        <v>640</v>
      </c>
      <c r="C50" s="41" t="s">
        <v>56</v>
      </c>
      <c r="D50" s="42" t="s">
        <v>34</v>
      </c>
      <c r="E50" s="43" t="s">
        <v>796</v>
      </c>
      <c r="F50" s="44">
        <v>8.9700000000000006</v>
      </c>
      <c r="G50" s="39"/>
      <c r="H50" s="44">
        <v>8.9700000000000006</v>
      </c>
      <c r="I50" s="39"/>
      <c r="J50" s="55">
        <v>2.06</v>
      </c>
      <c r="K50" s="39"/>
      <c r="L50" s="44">
        <v>2.06</v>
      </c>
      <c r="M50" s="39"/>
      <c r="N50" s="39"/>
      <c r="O50" s="39"/>
      <c r="P50" s="39"/>
      <c r="Q50" s="39"/>
    </row>
    <row r="51" spans="1:17" ht="19.5" hidden="1" outlineLevel="1" x14ac:dyDescent="0.2">
      <c r="A51" s="28"/>
      <c r="B51" s="45" t="s">
        <v>795</v>
      </c>
      <c r="C51" s="41" t="s">
        <v>794</v>
      </c>
      <c r="D51" s="42" t="s">
        <v>34</v>
      </c>
      <c r="E51" s="43" t="s">
        <v>793</v>
      </c>
      <c r="F51" s="44">
        <v>2.74</v>
      </c>
      <c r="G51" s="39"/>
      <c r="H51" s="44">
        <v>2.74</v>
      </c>
      <c r="I51" s="39"/>
      <c r="J51" s="55">
        <v>1.45</v>
      </c>
      <c r="K51" s="39"/>
      <c r="L51" s="44">
        <v>1.45</v>
      </c>
      <c r="M51" s="39"/>
      <c r="N51" s="39"/>
      <c r="O51" s="39"/>
      <c r="P51" s="39"/>
      <c r="Q51" s="39"/>
    </row>
    <row r="52" spans="1:17" ht="22.5" hidden="1" outlineLevel="1" x14ac:dyDescent="0.2">
      <c r="A52" s="28"/>
      <c r="B52" s="45" t="s">
        <v>100</v>
      </c>
      <c r="C52" s="41" t="s">
        <v>33</v>
      </c>
      <c r="D52" s="42" t="s">
        <v>34</v>
      </c>
      <c r="E52" s="43" t="s">
        <v>718</v>
      </c>
      <c r="F52" s="44">
        <v>109.17</v>
      </c>
      <c r="G52" s="39"/>
      <c r="H52" s="44">
        <v>109.17</v>
      </c>
      <c r="I52" s="39"/>
      <c r="J52" s="55">
        <v>3.28</v>
      </c>
      <c r="K52" s="39"/>
      <c r="L52" s="44">
        <v>3.28</v>
      </c>
      <c r="M52" s="39"/>
      <c r="N52" s="39"/>
      <c r="O52" s="39"/>
      <c r="P52" s="39"/>
      <c r="Q52" s="39"/>
    </row>
    <row r="53" spans="1:17" ht="45" hidden="1" outlineLevel="1" x14ac:dyDescent="0.2">
      <c r="A53" s="28"/>
      <c r="B53" s="45" t="s">
        <v>792</v>
      </c>
      <c r="C53" s="41" t="s">
        <v>791</v>
      </c>
      <c r="D53" s="42" t="s">
        <v>62</v>
      </c>
      <c r="E53" s="43" t="s">
        <v>790</v>
      </c>
      <c r="F53" s="44">
        <v>5970.5</v>
      </c>
      <c r="G53" s="39"/>
      <c r="H53" s="39"/>
      <c r="I53" s="39"/>
      <c r="J53" s="55">
        <v>41.79</v>
      </c>
      <c r="K53" s="39"/>
      <c r="L53" s="39"/>
      <c r="M53" s="39"/>
      <c r="N53" s="39"/>
      <c r="O53" s="39"/>
      <c r="P53" s="39"/>
      <c r="Q53" s="39"/>
    </row>
    <row r="54" spans="1:17" ht="19.5" hidden="1" outlineLevel="1" x14ac:dyDescent="0.2">
      <c r="A54" s="28"/>
      <c r="B54" s="45" t="s">
        <v>789</v>
      </c>
      <c r="C54" s="41" t="s">
        <v>320</v>
      </c>
      <c r="D54" s="42" t="s">
        <v>62</v>
      </c>
      <c r="E54" s="43" t="s">
        <v>780</v>
      </c>
      <c r="F54" s="44">
        <v>7161.42</v>
      </c>
      <c r="G54" s="39"/>
      <c r="H54" s="39"/>
      <c r="I54" s="39"/>
      <c r="J54" s="55">
        <v>7.0000000000000007E-2</v>
      </c>
      <c r="K54" s="39"/>
      <c r="L54" s="39"/>
      <c r="M54" s="39"/>
      <c r="N54" s="39"/>
      <c r="O54" s="39"/>
      <c r="P54" s="39"/>
      <c r="Q54" s="39"/>
    </row>
    <row r="55" spans="1:17" ht="19.5" hidden="1" outlineLevel="1" x14ac:dyDescent="0.2">
      <c r="A55" s="28"/>
      <c r="B55" s="45" t="s">
        <v>788</v>
      </c>
      <c r="C55" s="41" t="s">
        <v>787</v>
      </c>
      <c r="D55" s="42" t="s">
        <v>62</v>
      </c>
      <c r="E55" s="43" t="s">
        <v>786</v>
      </c>
      <c r="F55" s="44">
        <v>10504.65</v>
      </c>
      <c r="G55" s="39"/>
      <c r="H55" s="39"/>
      <c r="I55" s="39"/>
      <c r="J55" s="55">
        <v>1.26</v>
      </c>
      <c r="K55" s="39"/>
      <c r="L55" s="39"/>
      <c r="M55" s="39"/>
      <c r="N55" s="39"/>
      <c r="O55" s="39"/>
      <c r="P55" s="39"/>
      <c r="Q55" s="39"/>
    </row>
    <row r="56" spans="1:17" ht="22.5" hidden="1" outlineLevel="1" x14ac:dyDescent="0.2">
      <c r="A56" s="28"/>
      <c r="B56" s="45" t="s">
        <v>785</v>
      </c>
      <c r="C56" s="41" t="s">
        <v>784</v>
      </c>
      <c r="D56" s="42" t="s">
        <v>38</v>
      </c>
      <c r="E56" s="43" t="s">
        <v>783</v>
      </c>
      <c r="F56" s="44">
        <v>23.42</v>
      </c>
      <c r="G56" s="39"/>
      <c r="H56" s="39"/>
      <c r="I56" s="39"/>
      <c r="J56" s="55">
        <v>5.57</v>
      </c>
      <c r="K56" s="39"/>
      <c r="L56" s="39"/>
      <c r="M56" s="39"/>
      <c r="N56" s="39"/>
      <c r="O56" s="39"/>
      <c r="P56" s="39"/>
      <c r="Q56" s="39"/>
    </row>
    <row r="57" spans="1:17" ht="19.5" hidden="1" outlineLevel="1" x14ac:dyDescent="0.2">
      <c r="A57" s="28"/>
      <c r="B57" s="45" t="s">
        <v>280</v>
      </c>
      <c r="C57" s="41" t="s">
        <v>281</v>
      </c>
      <c r="D57" s="42" t="s">
        <v>62</v>
      </c>
      <c r="E57" s="43" t="s">
        <v>780</v>
      </c>
      <c r="F57" s="44">
        <v>11900</v>
      </c>
      <c r="G57" s="39"/>
      <c r="H57" s="39"/>
      <c r="I57" s="39"/>
      <c r="J57" s="55">
        <v>0.12</v>
      </c>
      <c r="K57" s="39"/>
      <c r="L57" s="39"/>
      <c r="M57" s="39"/>
      <c r="N57" s="39"/>
      <c r="O57" s="39"/>
      <c r="P57" s="39"/>
      <c r="Q57" s="39"/>
    </row>
    <row r="58" spans="1:17" ht="22.5" hidden="1" outlineLevel="1" x14ac:dyDescent="0.2">
      <c r="A58" s="28"/>
      <c r="B58" s="45" t="s">
        <v>782</v>
      </c>
      <c r="C58" s="41" t="s">
        <v>781</v>
      </c>
      <c r="D58" s="42" t="s">
        <v>49</v>
      </c>
      <c r="E58" s="43" t="s">
        <v>690</v>
      </c>
      <c r="F58" s="44">
        <v>0.5</v>
      </c>
      <c r="G58" s="39"/>
      <c r="H58" s="39"/>
      <c r="I58" s="39"/>
      <c r="J58" s="55">
        <v>5</v>
      </c>
      <c r="K58" s="39"/>
      <c r="L58" s="39"/>
      <c r="M58" s="39"/>
      <c r="N58" s="39"/>
      <c r="O58" s="39"/>
      <c r="P58" s="39"/>
      <c r="Q58" s="39"/>
    </row>
    <row r="59" spans="1:17" ht="22.5" hidden="1" outlineLevel="1" x14ac:dyDescent="0.2">
      <c r="A59" s="28"/>
      <c r="B59" s="45" t="s">
        <v>286</v>
      </c>
      <c r="C59" s="41" t="s">
        <v>287</v>
      </c>
      <c r="D59" s="42" t="s">
        <v>62</v>
      </c>
      <c r="E59" s="43" t="s">
        <v>780</v>
      </c>
      <c r="F59" s="44">
        <v>23800</v>
      </c>
      <c r="G59" s="39"/>
      <c r="H59" s="39"/>
      <c r="I59" s="39"/>
      <c r="J59" s="55">
        <v>0.24</v>
      </c>
      <c r="K59" s="39"/>
      <c r="L59" s="39"/>
      <c r="M59" s="39"/>
      <c r="N59" s="39"/>
      <c r="O59" s="39"/>
      <c r="P59" s="39"/>
      <c r="Q59" s="39"/>
    </row>
    <row r="60" spans="1:17" ht="22.5" hidden="1" outlineLevel="1" x14ac:dyDescent="0.2">
      <c r="A60" s="28"/>
      <c r="B60" s="45" t="s">
        <v>779</v>
      </c>
      <c r="C60" s="41" t="s">
        <v>778</v>
      </c>
      <c r="D60" s="42" t="s">
        <v>62</v>
      </c>
      <c r="E60" s="43" t="s">
        <v>715</v>
      </c>
      <c r="F60" s="44">
        <v>19170.900000000001</v>
      </c>
      <c r="G60" s="39"/>
      <c r="H60" s="39"/>
      <c r="I60" s="39"/>
      <c r="J60" s="55">
        <v>0.38</v>
      </c>
      <c r="K60" s="39"/>
      <c r="L60" s="39"/>
      <c r="M60" s="39"/>
      <c r="N60" s="39"/>
      <c r="O60" s="39"/>
      <c r="P60" s="39"/>
      <c r="Q60" s="39"/>
    </row>
    <row r="61" spans="1:17" ht="22.5" hidden="1" outlineLevel="1" x14ac:dyDescent="0.2">
      <c r="A61" s="28"/>
      <c r="B61" s="45" t="s">
        <v>777</v>
      </c>
      <c r="C61" s="41" t="s">
        <v>776</v>
      </c>
      <c r="D61" s="42" t="s">
        <v>38</v>
      </c>
      <c r="E61" s="43" t="s">
        <v>775</v>
      </c>
      <c r="F61" s="44">
        <v>8.4499999999999993</v>
      </c>
      <c r="G61" s="39"/>
      <c r="H61" s="39"/>
      <c r="I61" s="39"/>
      <c r="J61" s="55">
        <v>25.35</v>
      </c>
      <c r="K61" s="39"/>
      <c r="L61" s="39"/>
      <c r="M61" s="39"/>
      <c r="N61" s="39"/>
      <c r="O61" s="39"/>
      <c r="P61" s="39"/>
      <c r="Q61" s="39"/>
    </row>
    <row r="62" spans="1:17" ht="22.5" hidden="1" outlineLevel="1" x14ac:dyDescent="0.2">
      <c r="A62" s="28"/>
      <c r="B62" s="45" t="s">
        <v>689</v>
      </c>
      <c r="C62" s="41" t="s">
        <v>44</v>
      </c>
      <c r="D62" s="42" t="s">
        <v>45</v>
      </c>
      <c r="E62" s="43" t="s">
        <v>774</v>
      </c>
      <c r="F62" s="44">
        <v>1</v>
      </c>
      <c r="G62" s="39"/>
      <c r="H62" s="39"/>
      <c r="I62" s="39"/>
      <c r="J62" s="55">
        <v>1.29</v>
      </c>
      <c r="K62" s="39"/>
      <c r="L62" s="39"/>
      <c r="M62" s="39"/>
      <c r="N62" s="39"/>
      <c r="O62" s="39"/>
      <c r="P62" s="39"/>
      <c r="Q62" s="39"/>
    </row>
    <row r="63" spans="1:17" ht="108" collapsed="1" x14ac:dyDescent="0.2">
      <c r="A63" s="28">
        <v>9</v>
      </c>
      <c r="B63" s="35" t="s">
        <v>773</v>
      </c>
      <c r="C63" s="36" t="s">
        <v>772</v>
      </c>
      <c r="D63" s="37" t="s">
        <v>27</v>
      </c>
      <c r="E63" s="38">
        <v>2</v>
      </c>
      <c r="F63" s="39">
        <v>174.77</v>
      </c>
      <c r="G63" s="39">
        <v>20.9</v>
      </c>
      <c r="H63" s="39">
        <v>1.28</v>
      </c>
      <c r="I63" s="39"/>
      <c r="J63" s="49">
        <v>349.54</v>
      </c>
      <c r="K63" s="39">
        <v>41.8</v>
      </c>
      <c r="L63" s="39">
        <v>2.56</v>
      </c>
      <c r="M63" s="39"/>
      <c r="N63" s="39">
        <v>1.56</v>
      </c>
      <c r="O63" s="39">
        <v>3.12</v>
      </c>
      <c r="P63" s="39"/>
      <c r="Q63" s="39"/>
    </row>
    <row r="64" spans="1:17" ht="19.5" hidden="1" outlineLevel="1" x14ac:dyDescent="0.2">
      <c r="A64" s="28"/>
      <c r="B64" s="40"/>
      <c r="C64" s="41" t="s">
        <v>771</v>
      </c>
      <c r="D64" s="42" t="s">
        <v>30</v>
      </c>
      <c r="E64" s="43" t="s">
        <v>770</v>
      </c>
      <c r="F64" s="44">
        <v>13.4</v>
      </c>
      <c r="G64" s="44">
        <v>13.4</v>
      </c>
      <c r="H64" s="39"/>
      <c r="I64" s="39"/>
      <c r="J64" s="55">
        <v>41.81</v>
      </c>
      <c r="K64" s="44">
        <v>41.81</v>
      </c>
      <c r="L64" s="39"/>
      <c r="M64" s="39"/>
      <c r="N64" s="39"/>
      <c r="O64" s="39"/>
      <c r="P64" s="39"/>
      <c r="Q64" s="39"/>
    </row>
    <row r="65" spans="1:17" ht="22.5" hidden="1" outlineLevel="1" x14ac:dyDescent="0.2">
      <c r="A65" s="28"/>
      <c r="B65" s="45" t="s">
        <v>55</v>
      </c>
      <c r="C65" s="41" t="s">
        <v>56</v>
      </c>
      <c r="D65" s="42" t="s">
        <v>34</v>
      </c>
      <c r="E65" s="43" t="s">
        <v>769</v>
      </c>
      <c r="F65" s="44">
        <v>8.9700000000000006</v>
      </c>
      <c r="G65" s="39"/>
      <c r="H65" s="44">
        <v>8.9700000000000006</v>
      </c>
      <c r="I65" s="39"/>
      <c r="J65" s="55">
        <v>2.33</v>
      </c>
      <c r="K65" s="39"/>
      <c r="L65" s="44">
        <v>2.33</v>
      </c>
      <c r="M65" s="39"/>
      <c r="N65" s="39"/>
      <c r="O65" s="39"/>
      <c r="P65" s="39"/>
      <c r="Q65" s="39"/>
    </row>
    <row r="66" spans="1:17" ht="19.5" hidden="1" outlineLevel="1" x14ac:dyDescent="0.2">
      <c r="A66" s="28"/>
      <c r="B66" s="45" t="s">
        <v>660</v>
      </c>
      <c r="C66" s="41" t="s">
        <v>659</v>
      </c>
      <c r="D66" s="42" t="s">
        <v>34</v>
      </c>
      <c r="E66" s="43" t="s">
        <v>35</v>
      </c>
      <c r="F66" s="44">
        <v>2.86</v>
      </c>
      <c r="G66" s="39"/>
      <c r="H66" s="44">
        <v>2.86</v>
      </c>
      <c r="I66" s="39"/>
      <c r="J66" s="55">
        <v>0.23</v>
      </c>
      <c r="K66" s="39"/>
      <c r="L66" s="44">
        <v>0.23</v>
      </c>
      <c r="M66" s="39"/>
      <c r="N66" s="39"/>
      <c r="O66" s="39"/>
      <c r="P66" s="39"/>
      <c r="Q66" s="39"/>
    </row>
    <row r="67" spans="1:17" ht="19.5" hidden="1" outlineLevel="1" x14ac:dyDescent="0.2">
      <c r="A67" s="28"/>
      <c r="B67" s="45" t="s">
        <v>768</v>
      </c>
      <c r="C67" s="41" t="s">
        <v>719</v>
      </c>
      <c r="D67" s="42" t="s">
        <v>38</v>
      </c>
      <c r="E67" s="43" t="s">
        <v>741</v>
      </c>
      <c r="F67" s="44">
        <v>35.700000000000003</v>
      </c>
      <c r="G67" s="39"/>
      <c r="H67" s="39"/>
      <c r="I67" s="39"/>
      <c r="J67" s="55">
        <v>0.43</v>
      </c>
      <c r="K67" s="39"/>
      <c r="L67" s="39"/>
      <c r="M67" s="39"/>
      <c r="N67" s="39"/>
      <c r="O67" s="39"/>
      <c r="P67" s="39"/>
      <c r="Q67" s="39"/>
    </row>
    <row r="68" spans="1:17" ht="19.5" hidden="1" outlineLevel="1" x14ac:dyDescent="0.2">
      <c r="A68" s="28"/>
      <c r="B68" s="45" t="s">
        <v>767</v>
      </c>
      <c r="C68" s="41" t="s">
        <v>473</v>
      </c>
      <c r="D68" s="42" t="s">
        <v>458</v>
      </c>
      <c r="E68" s="43" t="s">
        <v>46</v>
      </c>
      <c r="F68" s="44">
        <v>25.12</v>
      </c>
      <c r="G68" s="39"/>
      <c r="H68" s="39"/>
      <c r="I68" s="39"/>
      <c r="J68" s="55">
        <v>61.29</v>
      </c>
      <c r="K68" s="39"/>
      <c r="L68" s="39"/>
      <c r="M68" s="39"/>
      <c r="N68" s="39"/>
      <c r="O68" s="39"/>
      <c r="P68" s="39"/>
      <c r="Q68" s="39"/>
    </row>
    <row r="69" spans="1:17" ht="19.5" hidden="1" outlineLevel="1" x14ac:dyDescent="0.2">
      <c r="A69" s="28"/>
      <c r="B69" s="45" t="s">
        <v>509</v>
      </c>
      <c r="C69" s="41" t="s">
        <v>471</v>
      </c>
      <c r="D69" s="42" t="s">
        <v>38</v>
      </c>
      <c r="E69" s="43" t="s">
        <v>766</v>
      </c>
      <c r="F69" s="44">
        <v>11.66</v>
      </c>
      <c r="G69" s="39"/>
      <c r="H69" s="39"/>
      <c r="I69" s="39"/>
      <c r="J69" s="55">
        <v>1.63</v>
      </c>
      <c r="K69" s="39"/>
      <c r="L69" s="39"/>
      <c r="M69" s="39"/>
      <c r="N69" s="39"/>
      <c r="O69" s="39"/>
      <c r="P69" s="39"/>
      <c r="Q69" s="39"/>
    </row>
    <row r="70" spans="1:17" ht="19.5" hidden="1" outlineLevel="1" x14ac:dyDescent="0.2">
      <c r="A70" s="28"/>
      <c r="B70" s="45" t="s">
        <v>765</v>
      </c>
      <c r="C70" s="41" t="s">
        <v>764</v>
      </c>
      <c r="D70" s="42" t="s">
        <v>38</v>
      </c>
      <c r="E70" s="43" t="s">
        <v>750</v>
      </c>
      <c r="F70" s="44">
        <v>20.3</v>
      </c>
      <c r="G70" s="39"/>
      <c r="H70" s="39"/>
      <c r="I70" s="39"/>
      <c r="J70" s="55">
        <v>0.04</v>
      </c>
      <c r="K70" s="39"/>
      <c r="L70" s="39"/>
      <c r="M70" s="39"/>
      <c r="N70" s="39"/>
      <c r="O70" s="39"/>
      <c r="P70" s="39"/>
      <c r="Q70" s="39"/>
    </row>
    <row r="71" spans="1:17" ht="19.5" hidden="1" outlineLevel="1" x14ac:dyDescent="0.2">
      <c r="A71" s="28"/>
      <c r="B71" s="45" t="s">
        <v>631</v>
      </c>
      <c r="C71" s="41" t="s">
        <v>41</v>
      </c>
      <c r="D71" s="42" t="s">
        <v>38</v>
      </c>
      <c r="E71" s="43" t="s">
        <v>763</v>
      </c>
      <c r="F71" s="44">
        <v>16.8</v>
      </c>
      <c r="G71" s="39"/>
      <c r="H71" s="39"/>
      <c r="I71" s="39"/>
      <c r="J71" s="55">
        <v>1.65</v>
      </c>
      <c r="K71" s="39"/>
      <c r="L71" s="39"/>
      <c r="M71" s="39"/>
      <c r="N71" s="39"/>
      <c r="O71" s="39"/>
      <c r="P71" s="39"/>
      <c r="Q71" s="39"/>
    </row>
    <row r="72" spans="1:17" ht="19.5" hidden="1" outlineLevel="1" x14ac:dyDescent="0.2">
      <c r="A72" s="28"/>
      <c r="B72" s="45" t="s">
        <v>629</v>
      </c>
      <c r="C72" s="41" t="s">
        <v>547</v>
      </c>
      <c r="D72" s="42" t="s">
        <v>38</v>
      </c>
      <c r="E72" s="43" t="s">
        <v>762</v>
      </c>
      <c r="F72" s="44">
        <v>29.75</v>
      </c>
      <c r="G72" s="39"/>
      <c r="H72" s="39"/>
      <c r="I72" s="39"/>
      <c r="J72" s="55">
        <v>2.14</v>
      </c>
      <c r="K72" s="39"/>
      <c r="L72" s="39"/>
      <c r="M72" s="39"/>
      <c r="N72" s="39"/>
      <c r="O72" s="39"/>
      <c r="P72" s="39"/>
      <c r="Q72" s="39"/>
    </row>
    <row r="73" spans="1:17" ht="19.5" hidden="1" outlineLevel="1" x14ac:dyDescent="0.2">
      <c r="A73" s="28"/>
      <c r="B73" s="45" t="s">
        <v>761</v>
      </c>
      <c r="C73" s="41" t="s">
        <v>760</v>
      </c>
      <c r="D73" s="42" t="s">
        <v>38</v>
      </c>
      <c r="E73" s="43" t="s">
        <v>750</v>
      </c>
      <c r="F73" s="44">
        <v>142.80000000000001</v>
      </c>
      <c r="G73" s="39"/>
      <c r="H73" s="39"/>
      <c r="I73" s="39"/>
      <c r="J73" s="55">
        <v>0.28999999999999998</v>
      </c>
      <c r="K73" s="39"/>
      <c r="L73" s="39"/>
      <c r="M73" s="39"/>
      <c r="N73" s="39"/>
      <c r="O73" s="39"/>
      <c r="P73" s="39"/>
      <c r="Q73" s="39"/>
    </row>
    <row r="74" spans="1:17" ht="45" hidden="1" outlineLevel="1" x14ac:dyDescent="0.2">
      <c r="A74" s="28"/>
      <c r="B74" s="45" t="s">
        <v>759</v>
      </c>
      <c r="C74" s="41" t="s">
        <v>543</v>
      </c>
      <c r="D74" s="42" t="s">
        <v>38</v>
      </c>
      <c r="E74" s="43" t="s">
        <v>758</v>
      </c>
      <c r="F74" s="44">
        <v>200.94</v>
      </c>
      <c r="G74" s="39"/>
      <c r="H74" s="39"/>
      <c r="I74" s="39"/>
      <c r="J74" s="55">
        <v>4.82</v>
      </c>
      <c r="K74" s="39"/>
      <c r="L74" s="39"/>
      <c r="M74" s="39"/>
      <c r="N74" s="39"/>
      <c r="O74" s="39"/>
      <c r="P74" s="39"/>
      <c r="Q74" s="39"/>
    </row>
    <row r="75" spans="1:17" ht="22.5" hidden="1" outlineLevel="1" x14ac:dyDescent="0.2">
      <c r="A75" s="28"/>
      <c r="B75" s="45" t="s">
        <v>757</v>
      </c>
      <c r="C75" s="41" t="s">
        <v>466</v>
      </c>
      <c r="D75" s="42" t="s">
        <v>458</v>
      </c>
      <c r="E75" s="43" t="s">
        <v>46</v>
      </c>
      <c r="F75" s="44">
        <v>9.0399999999999991</v>
      </c>
      <c r="G75" s="39"/>
      <c r="H75" s="39"/>
      <c r="I75" s="39"/>
      <c r="J75" s="55">
        <v>22.06</v>
      </c>
      <c r="K75" s="39"/>
      <c r="L75" s="39"/>
      <c r="M75" s="39"/>
      <c r="N75" s="39"/>
      <c r="O75" s="39"/>
      <c r="P75" s="39"/>
      <c r="Q75" s="39"/>
    </row>
    <row r="76" spans="1:17" ht="22.5" hidden="1" outlineLevel="1" x14ac:dyDescent="0.2">
      <c r="A76" s="28"/>
      <c r="B76" s="45" t="s">
        <v>756</v>
      </c>
      <c r="C76" s="41" t="s">
        <v>463</v>
      </c>
      <c r="D76" s="42" t="s">
        <v>462</v>
      </c>
      <c r="E76" s="43" t="s">
        <v>755</v>
      </c>
      <c r="F76" s="44">
        <v>92.85</v>
      </c>
      <c r="G76" s="39"/>
      <c r="H76" s="39"/>
      <c r="I76" s="39"/>
      <c r="J76" s="55">
        <v>2.6</v>
      </c>
      <c r="K76" s="39"/>
      <c r="L76" s="39"/>
      <c r="M76" s="39"/>
      <c r="N76" s="39"/>
      <c r="O76" s="39"/>
      <c r="P76" s="39"/>
      <c r="Q76" s="39"/>
    </row>
    <row r="77" spans="1:17" ht="22.5" hidden="1" outlineLevel="1" x14ac:dyDescent="0.2">
      <c r="A77" s="28"/>
      <c r="B77" s="45" t="s">
        <v>754</v>
      </c>
      <c r="C77" s="41" t="s">
        <v>540</v>
      </c>
      <c r="D77" s="42" t="s">
        <v>462</v>
      </c>
      <c r="E77" s="43" t="s">
        <v>753</v>
      </c>
      <c r="F77" s="44">
        <v>47.59</v>
      </c>
      <c r="G77" s="39"/>
      <c r="H77" s="39"/>
      <c r="I77" s="39"/>
      <c r="J77" s="55">
        <v>1.9</v>
      </c>
      <c r="K77" s="39"/>
      <c r="L77" s="39"/>
      <c r="M77" s="39"/>
      <c r="N77" s="39"/>
      <c r="O77" s="39"/>
      <c r="P77" s="39"/>
      <c r="Q77" s="39"/>
    </row>
    <row r="78" spans="1:17" ht="22.5" hidden="1" outlineLevel="1" x14ac:dyDescent="0.2">
      <c r="A78" s="28"/>
      <c r="B78" s="45" t="s">
        <v>752</v>
      </c>
      <c r="C78" s="41" t="s">
        <v>751</v>
      </c>
      <c r="D78" s="42" t="s">
        <v>62</v>
      </c>
      <c r="E78" s="43" t="s">
        <v>750</v>
      </c>
      <c r="F78" s="44">
        <v>16144.61</v>
      </c>
      <c r="G78" s="39"/>
      <c r="H78" s="39"/>
      <c r="I78" s="39"/>
      <c r="J78" s="55">
        <v>32.29</v>
      </c>
      <c r="K78" s="39"/>
      <c r="L78" s="39"/>
      <c r="M78" s="39"/>
      <c r="N78" s="39"/>
      <c r="O78" s="39"/>
      <c r="P78" s="39"/>
      <c r="Q78" s="39"/>
    </row>
    <row r="79" spans="1:17" ht="22.5" hidden="1" outlineLevel="1" x14ac:dyDescent="0.2">
      <c r="A79" s="28"/>
      <c r="B79" s="45" t="s">
        <v>749</v>
      </c>
      <c r="C79" s="41" t="s">
        <v>748</v>
      </c>
      <c r="D79" s="42" t="s">
        <v>49</v>
      </c>
      <c r="E79" s="43" t="s">
        <v>747</v>
      </c>
      <c r="F79" s="44">
        <v>12.38</v>
      </c>
      <c r="G79" s="39"/>
      <c r="H79" s="39"/>
      <c r="I79" s="39"/>
      <c r="J79" s="55">
        <v>151.04</v>
      </c>
      <c r="K79" s="39"/>
      <c r="L79" s="39"/>
      <c r="M79" s="39"/>
      <c r="N79" s="39"/>
      <c r="O79" s="39"/>
      <c r="P79" s="39"/>
      <c r="Q79" s="39"/>
    </row>
    <row r="80" spans="1:17" ht="22.5" hidden="1" outlineLevel="1" x14ac:dyDescent="0.2">
      <c r="A80" s="28"/>
      <c r="B80" s="45" t="s">
        <v>746</v>
      </c>
      <c r="C80" s="41" t="s">
        <v>745</v>
      </c>
      <c r="D80" s="42" t="s">
        <v>49</v>
      </c>
      <c r="E80" s="43" t="s">
        <v>744</v>
      </c>
      <c r="F80" s="44">
        <v>10.8</v>
      </c>
      <c r="G80" s="39"/>
      <c r="H80" s="39"/>
      <c r="I80" s="39"/>
      <c r="J80" s="55">
        <v>21.6</v>
      </c>
      <c r="K80" s="39"/>
      <c r="L80" s="39"/>
      <c r="M80" s="39"/>
      <c r="N80" s="39"/>
      <c r="O80" s="39"/>
      <c r="P80" s="39"/>
      <c r="Q80" s="39"/>
    </row>
    <row r="81" spans="1:17" ht="22.5" hidden="1" outlineLevel="1" x14ac:dyDescent="0.2">
      <c r="A81" s="28"/>
      <c r="B81" s="45" t="s">
        <v>743</v>
      </c>
      <c r="C81" s="41" t="s">
        <v>742</v>
      </c>
      <c r="D81" s="42" t="s">
        <v>38</v>
      </c>
      <c r="E81" s="43" t="s">
        <v>741</v>
      </c>
      <c r="F81" s="44">
        <v>47.39</v>
      </c>
      <c r="G81" s="39"/>
      <c r="H81" s="39"/>
      <c r="I81" s="39"/>
      <c r="J81" s="55">
        <v>0.56999999999999995</v>
      </c>
      <c r="K81" s="39"/>
      <c r="L81" s="39"/>
      <c r="M81" s="39"/>
      <c r="N81" s="39"/>
      <c r="O81" s="39"/>
      <c r="P81" s="39"/>
      <c r="Q81" s="39"/>
    </row>
    <row r="82" spans="1:17" ht="22.5" hidden="1" outlineLevel="1" x14ac:dyDescent="0.2">
      <c r="A82" s="28"/>
      <c r="B82" s="45" t="s">
        <v>740</v>
      </c>
      <c r="C82" s="41" t="s">
        <v>44</v>
      </c>
      <c r="D82" s="42" t="s">
        <v>45</v>
      </c>
      <c r="E82" s="43" t="s">
        <v>739</v>
      </c>
      <c r="F82" s="44">
        <v>1</v>
      </c>
      <c r="G82" s="39"/>
      <c r="H82" s="39"/>
      <c r="I82" s="39"/>
      <c r="J82" s="55">
        <v>0.84</v>
      </c>
      <c r="K82" s="39"/>
      <c r="L82" s="39"/>
      <c r="M82" s="39"/>
      <c r="N82" s="39"/>
      <c r="O82" s="39"/>
      <c r="P82" s="39"/>
      <c r="Q82" s="39"/>
    </row>
    <row r="83" spans="1:17" ht="120" collapsed="1" x14ac:dyDescent="0.2">
      <c r="A83" s="28">
        <v>10</v>
      </c>
      <c r="B83" s="35" t="s">
        <v>738</v>
      </c>
      <c r="C83" s="36" t="s">
        <v>737</v>
      </c>
      <c r="D83" s="37" t="s">
        <v>27</v>
      </c>
      <c r="E83" s="38">
        <v>27</v>
      </c>
      <c r="F83" s="39">
        <v>27.06</v>
      </c>
      <c r="G83" s="39">
        <v>11.51</v>
      </c>
      <c r="H83" s="39"/>
      <c r="I83" s="39"/>
      <c r="J83" s="49">
        <v>730.62</v>
      </c>
      <c r="K83" s="39">
        <v>310.77</v>
      </c>
      <c r="L83" s="39"/>
      <c r="M83" s="39"/>
      <c r="N83" s="39">
        <v>1</v>
      </c>
      <c r="O83" s="39">
        <v>27</v>
      </c>
      <c r="P83" s="39"/>
      <c r="Q83" s="39"/>
    </row>
    <row r="84" spans="1:17" ht="19.5" hidden="1" outlineLevel="1" x14ac:dyDescent="0.2">
      <c r="A84" s="28"/>
      <c r="B84" s="40"/>
      <c r="C84" s="41" t="s">
        <v>736</v>
      </c>
      <c r="D84" s="42" t="s">
        <v>30</v>
      </c>
      <c r="E84" s="43" t="s">
        <v>735</v>
      </c>
      <c r="F84" s="44">
        <v>11.51</v>
      </c>
      <c r="G84" s="44">
        <v>11.51</v>
      </c>
      <c r="H84" s="39"/>
      <c r="I84" s="39"/>
      <c r="J84" s="55">
        <v>310.77</v>
      </c>
      <c r="K84" s="44">
        <v>310.77</v>
      </c>
      <c r="L84" s="39"/>
      <c r="M84" s="39"/>
      <c r="N84" s="39"/>
      <c r="O84" s="39"/>
      <c r="P84" s="39"/>
      <c r="Q84" s="39"/>
    </row>
    <row r="85" spans="1:17" ht="19.5" hidden="1" outlineLevel="1" x14ac:dyDescent="0.2">
      <c r="A85" s="28"/>
      <c r="B85" s="45" t="s">
        <v>734</v>
      </c>
      <c r="C85" s="41" t="s">
        <v>733</v>
      </c>
      <c r="D85" s="42" t="s">
        <v>38</v>
      </c>
      <c r="E85" s="43" t="s">
        <v>732</v>
      </c>
      <c r="F85" s="44">
        <v>142.80000000000001</v>
      </c>
      <c r="G85" s="39"/>
      <c r="H85" s="39"/>
      <c r="I85" s="39"/>
      <c r="J85" s="55">
        <v>154.22</v>
      </c>
      <c r="K85" s="39"/>
      <c r="L85" s="39"/>
      <c r="M85" s="39"/>
      <c r="N85" s="39"/>
      <c r="O85" s="39"/>
      <c r="P85" s="39"/>
      <c r="Q85" s="39"/>
    </row>
    <row r="86" spans="1:17" ht="45" hidden="1" outlineLevel="1" x14ac:dyDescent="0.2">
      <c r="A86" s="28"/>
      <c r="B86" s="45" t="s">
        <v>731</v>
      </c>
      <c r="C86" s="41" t="s">
        <v>543</v>
      </c>
      <c r="D86" s="42" t="s">
        <v>38</v>
      </c>
      <c r="E86" s="43" t="s">
        <v>730</v>
      </c>
      <c r="F86" s="44">
        <v>200.94</v>
      </c>
      <c r="G86" s="39"/>
      <c r="H86" s="39"/>
      <c r="I86" s="39"/>
      <c r="J86" s="55">
        <v>108.51</v>
      </c>
      <c r="K86" s="39"/>
      <c r="L86" s="39"/>
      <c r="M86" s="39"/>
      <c r="N86" s="39"/>
      <c r="O86" s="39"/>
      <c r="P86" s="39"/>
      <c r="Q86" s="39"/>
    </row>
    <row r="87" spans="1:17" ht="22.5" hidden="1" outlineLevel="1" x14ac:dyDescent="0.2">
      <c r="A87" s="28"/>
      <c r="B87" s="45" t="s">
        <v>729</v>
      </c>
      <c r="C87" s="41" t="s">
        <v>697</v>
      </c>
      <c r="D87" s="42" t="s">
        <v>38</v>
      </c>
      <c r="E87" s="43" t="s">
        <v>728</v>
      </c>
      <c r="F87" s="44">
        <v>111.86</v>
      </c>
      <c r="G87" s="39"/>
      <c r="H87" s="39"/>
      <c r="I87" s="39"/>
      <c r="J87" s="55">
        <v>151.01</v>
      </c>
      <c r="K87" s="39"/>
      <c r="L87" s="39"/>
      <c r="M87" s="39"/>
      <c r="N87" s="39"/>
      <c r="O87" s="39"/>
      <c r="P87" s="39"/>
      <c r="Q87" s="39"/>
    </row>
    <row r="88" spans="1:17" ht="19.5" hidden="1" outlineLevel="1" x14ac:dyDescent="0.2">
      <c r="A88" s="28"/>
      <c r="B88" s="45" t="s">
        <v>43</v>
      </c>
      <c r="C88" s="41" t="s">
        <v>44</v>
      </c>
      <c r="D88" s="42" t="s">
        <v>45</v>
      </c>
      <c r="E88" s="43" t="s">
        <v>727</v>
      </c>
      <c r="F88" s="44">
        <v>1</v>
      </c>
      <c r="G88" s="39"/>
      <c r="H88" s="39"/>
      <c r="I88" s="39"/>
      <c r="J88" s="55">
        <v>6.21</v>
      </c>
      <c r="K88" s="39"/>
      <c r="L88" s="39"/>
      <c r="M88" s="39"/>
      <c r="N88" s="39"/>
      <c r="O88" s="39"/>
      <c r="P88" s="39"/>
      <c r="Q88" s="39"/>
    </row>
    <row r="89" spans="1:17" ht="24" collapsed="1" x14ac:dyDescent="0.2">
      <c r="A89" s="28">
        <v>11</v>
      </c>
      <c r="B89" s="35" t="s">
        <v>436</v>
      </c>
      <c r="C89" s="36" t="s">
        <v>726</v>
      </c>
      <c r="D89" s="37" t="s">
        <v>403</v>
      </c>
      <c r="E89" s="38">
        <v>27</v>
      </c>
      <c r="F89" s="39">
        <v>9.15</v>
      </c>
      <c r="G89" s="39"/>
      <c r="H89" s="39"/>
      <c r="I89" s="39"/>
      <c r="J89" s="49">
        <v>247.05</v>
      </c>
      <c r="K89" s="39"/>
      <c r="L89" s="39"/>
      <c r="M89" s="39"/>
      <c r="N89" s="39"/>
      <c r="O89" s="39"/>
      <c r="P89" s="39"/>
      <c r="Q89" s="39"/>
    </row>
    <row r="90" spans="1:17" ht="108" x14ac:dyDescent="0.2">
      <c r="A90" s="28">
        <v>12</v>
      </c>
      <c r="B90" s="35" t="s">
        <v>725</v>
      </c>
      <c r="C90" s="36" t="s">
        <v>724</v>
      </c>
      <c r="D90" s="37" t="s">
        <v>27</v>
      </c>
      <c r="E90" s="38">
        <v>1</v>
      </c>
      <c r="F90" s="39">
        <v>256.7</v>
      </c>
      <c r="G90" s="39">
        <v>157.76</v>
      </c>
      <c r="H90" s="39">
        <v>33.83</v>
      </c>
      <c r="I90" s="39">
        <v>6.87</v>
      </c>
      <c r="J90" s="49">
        <v>256.7</v>
      </c>
      <c r="K90" s="39">
        <v>157.76</v>
      </c>
      <c r="L90" s="39">
        <v>33.83</v>
      </c>
      <c r="M90" s="39">
        <v>6.87</v>
      </c>
      <c r="N90" s="39">
        <v>10.1</v>
      </c>
      <c r="O90" s="39">
        <v>10.1</v>
      </c>
      <c r="P90" s="39">
        <v>0.44</v>
      </c>
      <c r="Q90" s="39">
        <v>0.44</v>
      </c>
    </row>
    <row r="91" spans="1:17" ht="19.5" hidden="1" outlineLevel="1" x14ac:dyDescent="0.2">
      <c r="A91" s="28"/>
      <c r="B91" s="40"/>
      <c r="C91" s="41" t="s">
        <v>723</v>
      </c>
      <c r="D91" s="42" t="s">
        <v>30</v>
      </c>
      <c r="E91" s="43" t="s">
        <v>722</v>
      </c>
      <c r="F91" s="44">
        <v>15.62</v>
      </c>
      <c r="G91" s="44">
        <v>15.62</v>
      </c>
      <c r="H91" s="39"/>
      <c r="I91" s="39"/>
      <c r="J91" s="55">
        <v>157.76</v>
      </c>
      <c r="K91" s="44">
        <v>157.76</v>
      </c>
      <c r="L91" s="39"/>
      <c r="M91" s="39"/>
      <c r="N91" s="39"/>
      <c r="O91" s="39"/>
      <c r="P91" s="39"/>
      <c r="Q91" s="39"/>
    </row>
    <row r="92" spans="1:17" ht="19.5" hidden="1" outlineLevel="1" x14ac:dyDescent="0.2">
      <c r="A92" s="28"/>
      <c r="B92" s="45" t="s">
        <v>301</v>
      </c>
      <c r="C92" s="41" t="s">
        <v>302</v>
      </c>
      <c r="D92" s="42" t="s">
        <v>34</v>
      </c>
      <c r="E92" s="43" t="s">
        <v>721</v>
      </c>
      <c r="F92" s="44">
        <v>76.88</v>
      </c>
      <c r="G92" s="39"/>
      <c r="H92" s="44">
        <v>76.88</v>
      </c>
      <c r="I92" s="44">
        <v>15.62</v>
      </c>
      <c r="J92" s="55">
        <v>33.83</v>
      </c>
      <c r="K92" s="39"/>
      <c r="L92" s="44">
        <v>33.83</v>
      </c>
      <c r="M92" s="44">
        <v>6.87</v>
      </c>
      <c r="N92" s="39"/>
      <c r="O92" s="39"/>
      <c r="P92" s="39"/>
      <c r="Q92" s="39"/>
    </row>
    <row r="93" spans="1:17" ht="19.5" hidden="1" outlineLevel="1" x14ac:dyDescent="0.2">
      <c r="A93" s="28"/>
      <c r="B93" s="45" t="s">
        <v>720</v>
      </c>
      <c r="C93" s="41" t="s">
        <v>719</v>
      </c>
      <c r="D93" s="42" t="s">
        <v>38</v>
      </c>
      <c r="E93" s="43" t="s">
        <v>718</v>
      </c>
      <c r="F93" s="44">
        <v>35.700000000000003</v>
      </c>
      <c r="G93" s="39"/>
      <c r="H93" s="39"/>
      <c r="I93" s="39"/>
      <c r="J93" s="55">
        <v>1.07</v>
      </c>
      <c r="K93" s="39"/>
      <c r="L93" s="39"/>
      <c r="M93" s="39"/>
      <c r="N93" s="39"/>
      <c r="O93" s="39"/>
      <c r="P93" s="39"/>
      <c r="Q93" s="39"/>
    </row>
    <row r="94" spans="1:17" ht="19.5" hidden="1" outlineLevel="1" x14ac:dyDescent="0.2">
      <c r="A94" s="28"/>
      <c r="B94" s="45" t="s">
        <v>717</v>
      </c>
      <c r="C94" s="41" t="s">
        <v>716</v>
      </c>
      <c r="D94" s="42" t="s">
        <v>62</v>
      </c>
      <c r="E94" s="43" t="s">
        <v>715</v>
      </c>
      <c r="F94" s="44">
        <v>16629.060000000001</v>
      </c>
      <c r="G94" s="39"/>
      <c r="H94" s="39"/>
      <c r="I94" s="39"/>
      <c r="J94" s="55">
        <v>0.33</v>
      </c>
      <c r="K94" s="39"/>
      <c r="L94" s="39"/>
      <c r="M94" s="39"/>
      <c r="N94" s="39"/>
      <c r="O94" s="39"/>
      <c r="P94" s="39"/>
      <c r="Q94" s="39"/>
    </row>
    <row r="95" spans="1:17" ht="19.5" hidden="1" outlineLevel="1" x14ac:dyDescent="0.2">
      <c r="A95" s="28"/>
      <c r="B95" s="45" t="s">
        <v>714</v>
      </c>
      <c r="C95" s="41" t="s">
        <v>713</v>
      </c>
      <c r="D95" s="42" t="s">
        <v>38</v>
      </c>
      <c r="E95" s="43" t="s">
        <v>549</v>
      </c>
      <c r="F95" s="44">
        <v>23.8</v>
      </c>
      <c r="G95" s="39"/>
      <c r="H95" s="39"/>
      <c r="I95" s="39"/>
      <c r="J95" s="55">
        <v>0.24</v>
      </c>
      <c r="K95" s="39"/>
      <c r="L95" s="39"/>
      <c r="M95" s="39"/>
      <c r="N95" s="39"/>
      <c r="O95" s="39"/>
      <c r="P95" s="39"/>
      <c r="Q95" s="39"/>
    </row>
    <row r="96" spans="1:17" ht="19.5" hidden="1" outlineLevel="1" x14ac:dyDescent="0.2">
      <c r="A96" s="28"/>
      <c r="B96" s="45" t="s">
        <v>712</v>
      </c>
      <c r="C96" s="41" t="s">
        <v>41</v>
      </c>
      <c r="D96" s="42" t="s">
        <v>38</v>
      </c>
      <c r="E96" s="43" t="s">
        <v>711</v>
      </c>
      <c r="F96" s="44">
        <v>16.8</v>
      </c>
      <c r="G96" s="39"/>
      <c r="H96" s="39"/>
      <c r="I96" s="39"/>
      <c r="J96" s="55">
        <v>5.04</v>
      </c>
      <c r="K96" s="39"/>
      <c r="L96" s="39"/>
      <c r="M96" s="39"/>
      <c r="N96" s="39"/>
      <c r="O96" s="39"/>
      <c r="P96" s="39"/>
      <c r="Q96" s="39"/>
    </row>
    <row r="97" spans="1:17" ht="22.5" hidden="1" outlineLevel="1" x14ac:dyDescent="0.2">
      <c r="A97" s="28"/>
      <c r="B97" s="45" t="s">
        <v>710</v>
      </c>
      <c r="C97" s="41" t="s">
        <v>709</v>
      </c>
      <c r="D97" s="42" t="s">
        <v>458</v>
      </c>
      <c r="E97" s="43" t="s">
        <v>708</v>
      </c>
      <c r="F97" s="44">
        <v>16.5</v>
      </c>
      <c r="G97" s="39"/>
      <c r="H97" s="39"/>
      <c r="I97" s="39"/>
      <c r="J97" s="55">
        <v>16.5</v>
      </c>
      <c r="K97" s="39"/>
      <c r="L97" s="39"/>
      <c r="M97" s="39"/>
      <c r="N97" s="39"/>
      <c r="O97" s="39"/>
      <c r="P97" s="39"/>
      <c r="Q97" s="39"/>
    </row>
    <row r="98" spans="1:17" ht="45" hidden="1" outlineLevel="1" x14ac:dyDescent="0.2">
      <c r="A98" s="28"/>
      <c r="B98" s="45" t="s">
        <v>707</v>
      </c>
      <c r="C98" s="41" t="s">
        <v>543</v>
      </c>
      <c r="D98" s="42" t="s">
        <v>38</v>
      </c>
      <c r="E98" s="43" t="s">
        <v>628</v>
      </c>
      <c r="F98" s="44">
        <v>200.94</v>
      </c>
      <c r="G98" s="39"/>
      <c r="H98" s="39"/>
      <c r="I98" s="39"/>
      <c r="J98" s="55">
        <v>4.0199999999999996</v>
      </c>
      <c r="K98" s="39"/>
      <c r="L98" s="39"/>
      <c r="M98" s="39"/>
      <c r="N98" s="39"/>
      <c r="O98" s="39"/>
      <c r="P98" s="39"/>
      <c r="Q98" s="39"/>
    </row>
    <row r="99" spans="1:17" ht="19.5" hidden="1" outlineLevel="1" x14ac:dyDescent="0.2">
      <c r="A99" s="28"/>
      <c r="B99" s="45" t="s">
        <v>706</v>
      </c>
      <c r="C99" s="41" t="s">
        <v>705</v>
      </c>
      <c r="D99" s="42" t="s">
        <v>38</v>
      </c>
      <c r="E99" s="43" t="s">
        <v>628</v>
      </c>
      <c r="F99" s="44">
        <v>20.399999999999999</v>
      </c>
      <c r="G99" s="39"/>
      <c r="H99" s="39"/>
      <c r="I99" s="39"/>
      <c r="J99" s="55">
        <v>0.41</v>
      </c>
      <c r="K99" s="39"/>
      <c r="L99" s="39"/>
      <c r="M99" s="39"/>
      <c r="N99" s="39"/>
      <c r="O99" s="39"/>
      <c r="P99" s="39"/>
      <c r="Q99" s="39"/>
    </row>
    <row r="100" spans="1:17" ht="19.5" hidden="1" outlineLevel="1" x14ac:dyDescent="0.2">
      <c r="A100" s="28"/>
      <c r="B100" s="45" t="s">
        <v>704</v>
      </c>
      <c r="C100" s="41" t="s">
        <v>703</v>
      </c>
      <c r="D100" s="42" t="s">
        <v>62</v>
      </c>
      <c r="E100" s="43" t="s">
        <v>702</v>
      </c>
      <c r="F100" s="44">
        <v>784.21</v>
      </c>
      <c r="G100" s="39"/>
      <c r="H100" s="39"/>
      <c r="I100" s="39"/>
      <c r="J100" s="55">
        <v>0.24</v>
      </c>
      <c r="K100" s="39"/>
      <c r="L100" s="39"/>
      <c r="M100" s="39"/>
      <c r="N100" s="39"/>
      <c r="O100" s="39"/>
      <c r="P100" s="39"/>
      <c r="Q100" s="39"/>
    </row>
    <row r="101" spans="1:17" ht="33.75" hidden="1" outlineLevel="1" x14ac:dyDescent="0.2">
      <c r="A101" s="28"/>
      <c r="B101" s="45" t="s">
        <v>701</v>
      </c>
      <c r="C101" s="41" t="s">
        <v>700</v>
      </c>
      <c r="D101" s="42" t="s">
        <v>62</v>
      </c>
      <c r="E101" s="43" t="s">
        <v>699</v>
      </c>
      <c r="F101" s="44">
        <v>40299</v>
      </c>
      <c r="G101" s="39"/>
      <c r="H101" s="39"/>
      <c r="I101" s="39"/>
      <c r="J101" s="55">
        <v>4.03</v>
      </c>
      <c r="K101" s="39"/>
      <c r="L101" s="39"/>
      <c r="M101" s="39"/>
      <c r="N101" s="39"/>
      <c r="O101" s="39"/>
      <c r="P101" s="39"/>
      <c r="Q101" s="39"/>
    </row>
    <row r="102" spans="1:17" ht="22.5" hidden="1" outlineLevel="1" x14ac:dyDescent="0.2">
      <c r="A102" s="28"/>
      <c r="B102" s="45" t="s">
        <v>698</v>
      </c>
      <c r="C102" s="41" t="s">
        <v>697</v>
      </c>
      <c r="D102" s="42" t="s">
        <v>38</v>
      </c>
      <c r="E102" s="43" t="s">
        <v>696</v>
      </c>
      <c r="F102" s="44">
        <v>111.86</v>
      </c>
      <c r="G102" s="39"/>
      <c r="H102" s="39"/>
      <c r="I102" s="39"/>
      <c r="J102" s="55">
        <v>6.71</v>
      </c>
      <c r="K102" s="39"/>
      <c r="L102" s="39"/>
      <c r="M102" s="39"/>
      <c r="N102" s="39"/>
      <c r="O102" s="39"/>
      <c r="P102" s="39"/>
      <c r="Q102" s="39"/>
    </row>
    <row r="103" spans="1:17" ht="22.5" hidden="1" outlineLevel="1" x14ac:dyDescent="0.2">
      <c r="A103" s="28"/>
      <c r="B103" s="45" t="s">
        <v>695</v>
      </c>
      <c r="C103" s="41" t="s">
        <v>694</v>
      </c>
      <c r="D103" s="42" t="s">
        <v>38</v>
      </c>
      <c r="E103" s="43" t="s">
        <v>693</v>
      </c>
      <c r="F103" s="44">
        <v>38.340000000000003</v>
      </c>
      <c r="G103" s="39"/>
      <c r="H103" s="39"/>
      <c r="I103" s="39"/>
      <c r="J103" s="55">
        <v>3.07</v>
      </c>
      <c r="K103" s="39"/>
      <c r="L103" s="39"/>
      <c r="M103" s="39"/>
      <c r="N103" s="39"/>
      <c r="O103" s="39"/>
      <c r="P103" s="39"/>
      <c r="Q103" s="39"/>
    </row>
    <row r="104" spans="1:17" ht="22.5" hidden="1" outlineLevel="1" x14ac:dyDescent="0.2">
      <c r="A104" s="28"/>
      <c r="B104" s="45" t="s">
        <v>692</v>
      </c>
      <c r="C104" s="41" t="s">
        <v>691</v>
      </c>
      <c r="D104" s="42" t="s">
        <v>49</v>
      </c>
      <c r="E104" s="43" t="s">
        <v>690</v>
      </c>
      <c r="F104" s="44">
        <v>2.0299999999999998</v>
      </c>
      <c r="G104" s="39"/>
      <c r="H104" s="39"/>
      <c r="I104" s="39"/>
      <c r="J104" s="55">
        <v>20.3</v>
      </c>
      <c r="K104" s="39"/>
      <c r="L104" s="39"/>
      <c r="M104" s="39"/>
      <c r="N104" s="39"/>
      <c r="O104" s="39"/>
      <c r="P104" s="39"/>
      <c r="Q104" s="39"/>
    </row>
    <row r="105" spans="1:17" ht="22.5" hidden="1" outlineLevel="1" x14ac:dyDescent="0.2">
      <c r="A105" s="28"/>
      <c r="B105" s="45" t="s">
        <v>689</v>
      </c>
      <c r="C105" s="41" t="s">
        <v>44</v>
      </c>
      <c r="D105" s="42" t="s">
        <v>45</v>
      </c>
      <c r="E105" s="43" t="s">
        <v>688</v>
      </c>
      <c r="F105" s="44">
        <v>1</v>
      </c>
      <c r="G105" s="39"/>
      <c r="H105" s="39"/>
      <c r="I105" s="39"/>
      <c r="J105" s="55">
        <v>3.16</v>
      </c>
      <c r="K105" s="39"/>
      <c r="L105" s="39"/>
      <c r="M105" s="39"/>
      <c r="N105" s="39"/>
      <c r="O105" s="39"/>
      <c r="P105" s="39"/>
      <c r="Q105" s="39"/>
    </row>
    <row r="106" spans="1:17" ht="108" collapsed="1" x14ac:dyDescent="0.2">
      <c r="A106" s="28">
        <v>13</v>
      </c>
      <c r="B106" s="35" t="s">
        <v>687</v>
      </c>
      <c r="C106" s="36" t="s">
        <v>686</v>
      </c>
      <c r="D106" s="37" t="s">
        <v>462</v>
      </c>
      <c r="E106" s="42" t="s">
        <v>490</v>
      </c>
      <c r="F106" s="39">
        <v>5119.74</v>
      </c>
      <c r="G106" s="39">
        <v>1304.8</v>
      </c>
      <c r="H106" s="39">
        <v>1670.22</v>
      </c>
      <c r="I106" s="39">
        <v>639.34</v>
      </c>
      <c r="J106" s="49">
        <v>102.39</v>
      </c>
      <c r="K106" s="39">
        <v>26.1</v>
      </c>
      <c r="L106" s="39">
        <v>33.4</v>
      </c>
      <c r="M106" s="39">
        <v>12.79</v>
      </c>
      <c r="N106" s="39">
        <v>93.4</v>
      </c>
      <c r="O106" s="39">
        <v>1.87</v>
      </c>
      <c r="P106" s="39">
        <v>40.799999999999997</v>
      </c>
      <c r="Q106" s="39">
        <v>0.82</v>
      </c>
    </row>
    <row r="107" spans="1:17" ht="19.5" hidden="1" outlineLevel="1" x14ac:dyDescent="0.2">
      <c r="A107" s="28"/>
      <c r="B107" s="40"/>
      <c r="C107" s="41" t="s">
        <v>622</v>
      </c>
      <c r="D107" s="42" t="s">
        <v>30</v>
      </c>
      <c r="E107" s="43" t="s">
        <v>685</v>
      </c>
      <c r="F107" s="44">
        <v>13.97</v>
      </c>
      <c r="G107" s="44">
        <v>13.97</v>
      </c>
      <c r="H107" s="39"/>
      <c r="I107" s="39"/>
      <c r="J107" s="55">
        <v>26.12</v>
      </c>
      <c r="K107" s="44">
        <v>26.12</v>
      </c>
      <c r="L107" s="39"/>
      <c r="M107" s="39"/>
      <c r="N107" s="39"/>
      <c r="O107" s="39"/>
      <c r="P107" s="39"/>
      <c r="Q107" s="39"/>
    </row>
    <row r="108" spans="1:17" ht="33.75" hidden="1" outlineLevel="1" x14ac:dyDescent="0.2">
      <c r="A108" s="28"/>
      <c r="B108" s="45" t="s">
        <v>487</v>
      </c>
      <c r="C108" s="41" t="s">
        <v>486</v>
      </c>
      <c r="D108" s="42" t="s">
        <v>34</v>
      </c>
      <c r="E108" s="43" t="s">
        <v>681</v>
      </c>
      <c r="F108" s="44">
        <v>172.79</v>
      </c>
      <c r="G108" s="39"/>
      <c r="H108" s="44">
        <v>172.79</v>
      </c>
      <c r="I108" s="44">
        <v>18.2</v>
      </c>
      <c r="J108" s="55">
        <v>3.46</v>
      </c>
      <c r="K108" s="39"/>
      <c r="L108" s="44">
        <v>3.46</v>
      </c>
      <c r="M108" s="44">
        <v>0.36</v>
      </c>
      <c r="N108" s="39"/>
      <c r="O108" s="39"/>
      <c r="P108" s="39"/>
      <c r="Q108" s="39"/>
    </row>
    <row r="109" spans="1:17" ht="22.5" hidden="1" outlineLevel="1" x14ac:dyDescent="0.2">
      <c r="A109" s="28"/>
      <c r="B109" s="45" t="s">
        <v>485</v>
      </c>
      <c r="C109" s="41" t="s">
        <v>484</v>
      </c>
      <c r="D109" s="42" t="s">
        <v>34</v>
      </c>
      <c r="E109" s="43" t="s">
        <v>684</v>
      </c>
      <c r="F109" s="44">
        <v>34.08</v>
      </c>
      <c r="G109" s="39"/>
      <c r="H109" s="44">
        <v>34.08</v>
      </c>
      <c r="I109" s="44">
        <v>15.62</v>
      </c>
      <c r="J109" s="55">
        <v>27.26</v>
      </c>
      <c r="K109" s="39"/>
      <c r="L109" s="44">
        <v>27.26</v>
      </c>
      <c r="M109" s="44">
        <v>12.5</v>
      </c>
      <c r="N109" s="39"/>
      <c r="O109" s="39"/>
      <c r="P109" s="39"/>
      <c r="Q109" s="39"/>
    </row>
    <row r="110" spans="1:17" ht="19.5" hidden="1" outlineLevel="1" x14ac:dyDescent="0.2">
      <c r="A110" s="28"/>
      <c r="B110" s="45" t="s">
        <v>683</v>
      </c>
      <c r="C110" s="41" t="s">
        <v>659</v>
      </c>
      <c r="D110" s="42" t="s">
        <v>34</v>
      </c>
      <c r="E110" s="43" t="s">
        <v>682</v>
      </c>
      <c r="F110" s="44">
        <v>2.86</v>
      </c>
      <c r="G110" s="39"/>
      <c r="H110" s="44">
        <v>2.86</v>
      </c>
      <c r="I110" s="39"/>
      <c r="J110" s="55">
        <v>1.46</v>
      </c>
      <c r="K110" s="39"/>
      <c r="L110" s="44">
        <v>1.46</v>
      </c>
      <c r="M110" s="39"/>
      <c r="N110" s="39"/>
      <c r="O110" s="39"/>
      <c r="P110" s="39"/>
      <c r="Q110" s="39"/>
    </row>
    <row r="111" spans="1:17" ht="22.5" hidden="1" outlineLevel="1" x14ac:dyDescent="0.2">
      <c r="A111" s="28"/>
      <c r="B111" s="45" t="s">
        <v>511</v>
      </c>
      <c r="C111" s="41" t="s">
        <v>476</v>
      </c>
      <c r="D111" s="42" t="s">
        <v>34</v>
      </c>
      <c r="E111" s="43" t="s">
        <v>681</v>
      </c>
      <c r="F111" s="44">
        <v>119.46</v>
      </c>
      <c r="G111" s="39"/>
      <c r="H111" s="44">
        <v>119.46</v>
      </c>
      <c r="I111" s="39"/>
      <c r="J111" s="55">
        <v>2.39</v>
      </c>
      <c r="K111" s="39"/>
      <c r="L111" s="44">
        <v>2.39</v>
      </c>
      <c r="M111" s="39"/>
      <c r="N111" s="39"/>
      <c r="O111" s="39"/>
      <c r="P111" s="39"/>
      <c r="Q111" s="39"/>
    </row>
    <row r="112" spans="1:17" ht="22.5" hidden="1" outlineLevel="1" x14ac:dyDescent="0.2">
      <c r="A112" s="28"/>
      <c r="B112" s="45" t="s">
        <v>680</v>
      </c>
      <c r="C112" s="41" t="s">
        <v>679</v>
      </c>
      <c r="D112" s="42" t="s">
        <v>62</v>
      </c>
      <c r="E112" s="43" t="s">
        <v>678</v>
      </c>
      <c r="F112" s="44">
        <v>11428.51</v>
      </c>
      <c r="G112" s="39"/>
      <c r="H112" s="39"/>
      <c r="I112" s="39"/>
      <c r="J112" s="55">
        <v>0.7</v>
      </c>
      <c r="K112" s="39"/>
      <c r="L112" s="39"/>
      <c r="M112" s="39"/>
      <c r="N112" s="39"/>
      <c r="O112" s="39"/>
      <c r="P112" s="39"/>
      <c r="Q112" s="39"/>
    </row>
    <row r="113" spans="1:17" ht="45" hidden="1" outlineLevel="1" x14ac:dyDescent="0.2">
      <c r="A113" s="28"/>
      <c r="B113" s="45" t="s">
        <v>544</v>
      </c>
      <c r="C113" s="41" t="s">
        <v>543</v>
      </c>
      <c r="D113" s="42" t="s">
        <v>38</v>
      </c>
      <c r="E113" s="43" t="s">
        <v>677</v>
      </c>
      <c r="F113" s="44">
        <v>200.94</v>
      </c>
      <c r="G113" s="39"/>
      <c r="H113" s="39"/>
      <c r="I113" s="39"/>
      <c r="J113" s="55">
        <v>1.25</v>
      </c>
      <c r="K113" s="39"/>
      <c r="L113" s="39"/>
      <c r="M113" s="39"/>
      <c r="N113" s="39"/>
      <c r="O113" s="39"/>
      <c r="P113" s="39"/>
      <c r="Q113" s="39"/>
    </row>
    <row r="114" spans="1:17" ht="19.5" hidden="1" outlineLevel="1" x14ac:dyDescent="0.2">
      <c r="A114" s="28"/>
      <c r="B114" s="45" t="s">
        <v>676</v>
      </c>
      <c r="C114" s="41" t="s">
        <v>463</v>
      </c>
      <c r="D114" s="42" t="s">
        <v>462</v>
      </c>
      <c r="E114" s="43" t="s">
        <v>675</v>
      </c>
      <c r="F114" s="44">
        <v>92.85</v>
      </c>
      <c r="G114" s="39"/>
      <c r="H114" s="39"/>
      <c r="I114" s="39"/>
      <c r="J114" s="55">
        <v>7.58</v>
      </c>
      <c r="K114" s="39"/>
      <c r="L114" s="39"/>
      <c r="M114" s="39"/>
      <c r="N114" s="39"/>
      <c r="O114" s="39"/>
      <c r="P114" s="39"/>
      <c r="Q114" s="39"/>
    </row>
    <row r="115" spans="1:17" ht="19.5" hidden="1" outlineLevel="1" x14ac:dyDescent="0.2">
      <c r="A115" s="28"/>
      <c r="B115" s="45" t="s">
        <v>674</v>
      </c>
      <c r="C115" s="41" t="s">
        <v>673</v>
      </c>
      <c r="D115" s="42" t="s">
        <v>462</v>
      </c>
      <c r="E115" s="43" t="s">
        <v>672</v>
      </c>
      <c r="F115" s="44">
        <v>476</v>
      </c>
      <c r="G115" s="39"/>
      <c r="H115" s="39"/>
      <c r="I115" s="39"/>
      <c r="J115" s="55">
        <v>9.7100000000000009</v>
      </c>
      <c r="K115" s="39"/>
      <c r="L115" s="39"/>
      <c r="M115" s="39"/>
      <c r="N115" s="39"/>
      <c r="O115" s="39"/>
      <c r="P115" s="39"/>
      <c r="Q115" s="39"/>
    </row>
    <row r="116" spans="1:17" ht="19.5" hidden="1" outlineLevel="1" x14ac:dyDescent="0.2">
      <c r="A116" s="28"/>
      <c r="B116" s="45" t="s">
        <v>671</v>
      </c>
      <c r="C116" s="41" t="s">
        <v>670</v>
      </c>
      <c r="D116" s="42" t="s">
        <v>462</v>
      </c>
      <c r="E116" s="43" t="s">
        <v>669</v>
      </c>
      <c r="F116" s="44">
        <v>567.16</v>
      </c>
      <c r="G116" s="39"/>
      <c r="H116" s="39"/>
      <c r="I116" s="39"/>
      <c r="J116" s="55">
        <v>23.14</v>
      </c>
      <c r="K116" s="39"/>
      <c r="L116" s="39"/>
      <c r="M116" s="39"/>
      <c r="N116" s="39"/>
      <c r="O116" s="39"/>
      <c r="P116" s="39"/>
      <c r="Q116" s="39"/>
    </row>
    <row r="117" spans="1:17" ht="22.5" hidden="1" outlineLevel="1" x14ac:dyDescent="0.2">
      <c r="A117" s="28"/>
      <c r="B117" s="45" t="s">
        <v>668</v>
      </c>
      <c r="C117" s="41" t="s">
        <v>44</v>
      </c>
      <c r="D117" s="42" t="s">
        <v>45</v>
      </c>
      <c r="E117" s="43" t="s">
        <v>667</v>
      </c>
      <c r="F117" s="44">
        <v>1</v>
      </c>
      <c r="G117" s="39"/>
      <c r="H117" s="39"/>
      <c r="I117" s="39"/>
      <c r="J117" s="55">
        <v>0.52</v>
      </c>
      <c r="K117" s="39"/>
      <c r="L117" s="39"/>
      <c r="M117" s="39"/>
      <c r="N117" s="39"/>
      <c r="O117" s="39"/>
      <c r="P117" s="39"/>
      <c r="Q117" s="39"/>
    </row>
    <row r="118" spans="1:17" ht="108" collapsed="1" x14ac:dyDescent="0.2">
      <c r="A118" s="28">
        <v>14</v>
      </c>
      <c r="B118" s="35" t="s">
        <v>666</v>
      </c>
      <c r="C118" s="36" t="s">
        <v>665</v>
      </c>
      <c r="D118" s="37" t="s">
        <v>49</v>
      </c>
      <c r="E118" s="38">
        <v>2</v>
      </c>
      <c r="F118" s="39">
        <v>33.68</v>
      </c>
      <c r="G118" s="39"/>
      <c r="H118" s="39"/>
      <c r="I118" s="39"/>
      <c r="J118" s="49">
        <v>67.36</v>
      </c>
      <c r="K118" s="39"/>
      <c r="L118" s="39"/>
      <c r="M118" s="39"/>
      <c r="N118" s="39"/>
      <c r="O118" s="39"/>
      <c r="P118" s="39"/>
      <c r="Q118" s="39"/>
    </row>
    <row r="119" spans="1:17" ht="108" x14ac:dyDescent="0.2">
      <c r="A119" s="28">
        <v>15</v>
      </c>
      <c r="B119" s="35" t="s">
        <v>664</v>
      </c>
      <c r="C119" s="36" t="s">
        <v>663</v>
      </c>
      <c r="D119" s="37" t="s">
        <v>662</v>
      </c>
      <c r="E119" s="42" t="s">
        <v>209</v>
      </c>
      <c r="F119" s="39">
        <v>2009.13</v>
      </c>
      <c r="G119" s="39">
        <v>1068.71</v>
      </c>
      <c r="H119" s="39">
        <v>84.14</v>
      </c>
      <c r="I119" s="39">
        <v>1.82</v>
      </c>
      <c r="J119" s="49">
        <v>20.09</v>
      </c>
      <c r="K119" s="39">
        <v>10.69</v>
      </c>
      <c r="L119" s="39">
        <v>0.84</v>
      </c>
      <c r="M119" s="39">
        <v>0.02</v>
      </c>
      <c r="N119" s="39">
        <v>76.5</v>
      </c>
      <c r="O119" s="39">
        <v>0.77</v>
      </c>
      <c r="P119" s="39">
        <v>0.1</v>
      </c>
      <c r="Q119" s="39"/>
    </row>
    <row r="120" spans="1:17" ht="19.5" hidden="1" outlineLevel="1" x14ac:dyDescent="0.2">
      <c r="A120" s="28"/>
      <c r="B120" s="40"/>
      <c r="C120" s="41" t="s">
        <v>622</v>
      </c>
      <c r="D120" s="42" t="s">
        <v>30</v>
      </c>
      <c r="E120" s="43" t="s">
        <v>661</v>
      </c>
      <c r="F120" s="44">
        <v>13.97</v>
      </c>
      <c r="G120" s="44">
        <v>13.97</v>
      </c>
      <c r="H120" s="39"/>
      <c r="I120" s="39"/>
      <c r="J120" s="55">
        <v>10.76</v>
      </c>
      <c r="K120" s="44">
        <v>10.76</v>
      </c>
      <c r="L120" s="39"/>
      <c r="M120" s="39"/>
      <c r="N120" s="39"/>
      <c r="O120" s="39"/>
      <c r="P120" s="39"/>
      <c r="Q120" s="39"/>
    </row>
    <row r="121" spans="1:17" ht="33.75" hidden="1" outlineLevel="1" x14ac:dyDescent="0.2">
      <c r="A121" s="28"/>
      <c r="B121" s="45" t="s">
        <v>487</v>
      </c>
      <c r="C121" s="41" t="s">
        <v>486</v>
      </c>
      <c r="D121" s="42" t="s">
        <v>34</v>
      </c>
      <c r="E121" s="43" t="s">
        <v>230</v>
      </c>
      <c r="F121" s="44">
        <v>172.79</v>
      </c>
      <c r="G121" s="39"/>
      <c r="H121" s="44">
        <v>172.79</v>
      </c>
      <c r="I121" s="44">
        <v>18.2</v>
      </c>
      <c r="J121" s="49"/>
      <c r="K121" s="39"/>
      <c r="L121" s="39"/>
      <c r="M121" s="39"/>
      <c r="N121" s="39"/>
      <c r="O121" s="39"/>
      <c r="P121" s="39"/>
      <c r="Q121" s="39"/>
    </row>
    <row r="122" spans="1:17" ht="19.5" hidden="1" outlineLevel="1" x14ac:dyDescent="0.2">
      <c r="A122" s="28"/>
      <c r="B122" s="45" t="s">
        <v>660</v>
      </c>
      <c r="C122" s="41" t="s">
        <v>659</v>
      </c>
      <c r="D122" s="42" t="s">
        <v>34</v>
      </c>
      <c r="E122" s="43" t="s">
        <v>658</v>
      </c>
      <c r="F122" s="44">
        <v>2.86</v>
      </c>
      <c r="G122" s="39"/>
      <c r="H122" s="44">
        <v>2.86</v>
      </c>
      <c r="I122" s="39"/>
      <c r="J122" s="55">
        <v>0.54</v>
      </c>
      <c r="K122" s="39"/>
      <c r="L122" s="44">
        <v>0.54</v>
      </c>
      <c r="M122" s="39"/>
      <c r="N122" s="39"/>
      <c r="O122" s="39"/>
      <c r="P122" s="39"/>
      <c r="Q122" s="39"/>
    </row>
    <row r="123" spans="1:17" ht="22.5" hidden="1" outlineLevel="1" x14ac:dyDescent="0.2">
      <c r="A123" s="28"/>
      <c r="B123" s="45" t="s">
        <v>550</v>
      </c>
      <c r="C123" s="41" t="s">
        <v>476</v>
      </c>
      <c r="D123" s="42" t="s">
        <v>34</v>
      </c>
      <c r="E123" s="43" t="s">
        <v>230</v>
      </c>
      <c r="F123" s="44">
        <v>119.46</v>
      </c>
      <c r="G123" s="39"/>
      <c r="H123" s="44">
        <v>119.46</v>
      </c>
      <c r="I123" s="39"/>
      <c r="J123" s="49"/>
      <c r="K123" s="39"/>
      <c r="L123" s="39"/>
      <c r="M123" s="39"/>
      <c r="N123" s="39"/>
      <c r="O123" s="39"/>
      <c r="P123" s="39"/>
      <c r="Q123" s="39"/>
    </row>
    <row r="124" spans="1:17" ht="19.5" hidden="1" outlineLevel="1" x14ac:dyDescent="0.2">
      <c r="A124" s="28"/>
      <c r="B124" s="45" t="s">
        <v>657</v>
      </c>
      <c r="C124" s="41" t="s">
        <v>656</v>
      </c>
      <c r="D124" s="42" t="s">
        <v>62</v>
      </c>
      <c r="E124" s="43" t="s">
        <v>655</v>
      </c>
      <c r="F124" s="44">
        <v>13351.8</v>
      </c>
      <c r="G124" s="39"/>
      <c r="H124" s="39"/>
      <c r="I124" s="39"/>
      <c r="J124" s="55">
        <v>0.04</v>
      </c>
      <c r="K124" s="39"/>
      <c r="L124" s="39"/>
      <c r="M124" s="39"/>
      <c r="N124" s="39"/>
      <c r="O124" s="39"/>
      <c r="P124" s="39"/>
      <c r="Q124" s="39"/>
    </row>
    <row r="125" spans="1:17" ht="19.5" hidden="1" outlineLevel="1" x14ac:dyDescent="0.2">
      <c r="A125" s="28"/>
      <c r="B125" s="45" t="s">
        <v>654</v>
      </c>
      <c r="C125" s="41" t="s">
        <v>463</v>
      </c>
      <c r="D125" s="42" t="s">
        <v>462</v>
      </c>
      <c r="E125" s="43" t="s">
        <v>653</v>
      </c>
      <c r="F125" s="44">
        <v>92.85</v>
      </c>
      <c r="G125" s="39"/>
      <c r="H125" s="39"/>
      <c r="I125" s="39"/>
      <c r="J125" s="55">
        <v>2.84</v>
      </c>
      <c r="K125" s="39"/>
      <c r="L125" s="39"/>
      <c r="M125" s="39"/>
      <c r="N125" s="39"/>
      <c r="O125" s="39"/>
      <c r="P125" s="39"/>
      <c r="Q125" s="39"/>
    </row>
    <row r="126" spans="1:17" ht="19.5" hidden="1" outlineLevel="1" x14ac:dyDescent="0.2">
      <c r="A126" s="28"/>
      <c r="B126" s="45" t="s">
        <v>652</v>
      </c>
      <c r="C126" s="41" t="s">
        <v>651</v>
      </c>
      <c r="D126" s="42" t="s">
        <v>462</v>
      </c>
      <c r="E126" s="43" t="s">
        <v>650</v>
      </c>
      <c r="F126" s="44">
        <v>218.16</v>
      </c>
      <c r="G126" s="39"/>
      <c r="H126" s="39"/>
      <c r="I126" s="39"/>
      <c r="J126" s="55">
        <v>4.49</v>
      </c>
      <c r="K126" s="39"/>
      <c r="L126" s="39"/>
      <c r="M126" s="39"/>
      <c r="N126" s="39"/>
      <c r="O126" s="39"/>
      <c r="P126" s="39"/>
      <c r="Q126" s="39"/>
    </row>
    <row r="127" spans="1:17" ht="19.5" hidden="1" outlineLevel="1" x14ac:dyDescent="0.2">
      <c r="A127" s="28"/>
      <c r="B127" s="45" t="s">
        <v>649</v>
      </c>
      <c r="C127" s="41" t="s">
        <v>648</v>
      </c>
      <c r="D127" s="42" t="s">
        <v>458</v>
      </c>
      <c r="E127" s="43" t="s">
        <v>647</v>
      </c>
      <c r="F127" s="44">
        <v>9.52</v>
      </c>
      <c r="G127" s="39"/>
      <c r="H127" s="39"/>
      <c r="I127" s="39"/>
      <c r="J127" s="55">
        <v>0.97</v>
      </c>
      <c r="K127" s="39"/>
      <c r="L127" s="39"/>
      <c r="M127" s="39"/>
      <c r="N127" s="39"/>
      <c r="O127" s="39"/>
      <c r="P127" s="39"/>
      <c r="Q127" s="39"/>
    </row>
    <row r="128" spans="1:17" ht="19.5" hidden="1" outlineLevel="1" x14ac:dyDescent="0.2">
      <c r="A128" s="28"/>
      <c r="B128" s="45" t="s">
        <v>595</v>
      </c>
      <c r="C128" s="41" t="s">
        <v>44</v>
      </c>
      <c r="D128" s="42" t="s">
        <v>45</v>
      </c>
      <c r="E128" s="43" t="s">
        <v>646</v>
      </c>
      <c r="F128" s="44">
        <v>1</v>
      </c>
      <c r="G128" s="39"/>
      <c r="H128" s="39"/>
      <c r="I128" s="39"/>
      <c r="J128" s="55">
        <v>0.21</v>
      </c>
      <c r="K128" s="39"/>
      <c r="L128" s="39"/>
      <c r="M128" s="39"/>
      <c r="N128" s="39"/>
      <c r="O128" s="39"/>
      <c r="P128" s="39"/>
      <c r="Q128" s="39"/>
    </row>
    <row r="129" spans="1:17" ht="108" collapsed="1" x14ac:dyDescent="0.2">
      <c r="A129" s="28">
        <v>16</v>
      </c>
      <c r="B129" s="35" t="s">
        <v>645</v>
      </c>
      <c r="C129" s="36" t="s">
        <v>644</v>
      </c>
      <c r="D129" s="37" t="s">
        <v>49</v>
      </c>
      <c r="E129" s="38">
        <v>1</v>
      </c>
      <c r="F129" s="39">
        <v>84</v>
      </c>
      <c r="G129" s="39"/>
      <c r="H129" s="39"/>
      <c r="I129" s="39"/>
      <c r="J129" s="49">
        <v>84</v>
      </c>
      <c r="K129" s="39"/>
      <c r="L129" s="39"/>
      <c r="M129" s="39"/>
      <c r="N129" s="39"/>
      <c r="O129" s="39"/>
      <c r="P129" s="39"/>
      <c r="Q129" s="39"/>
    </row>
    <row r="130" spans="1:17" ht="108" x14ac:dyDescent="0.2">
      <c r="A130" s="28">
        <v>17</v>
      </c>
      <c r="B130" s="35" t="s">
        <v>643</v>
      </c>
      <c r="C130" s="36" t="s">
        <v>642</v>
      </c>
      <c r="D130" s="37" t="s">
        <v>27</v>
      </c>
      <c r="E130" s="38">
        <v>1</v>
      </c>
      <c r="F130" s="39">
        <v>99.26</v>
      </c>
      <c r="G130" s="39">
        <v>33.11</v>
      </c>
      <c r="H130" s="39">
        <v>62.05</v>
      </c>
      <c r="I130" s="39">
        <v>4.71</v>
      </c>
      <c r="J130" s="49">
        <v>99.26</v>
      </c>
      <c r="K130" s="39">
        <v>33.11</v>
      </c>
      <c r="L130" s="39">
        <v>62.05</v>
      </c>
      <c r="M130" s="39">
        <v>4.71</v>
      </c>
      <c r="N130" s="39">
        <v>2.37</v>
      </c>
      <c r="O130" s="39">
        <v>2.37</v>
      </c>
      <c r="P130" s="39">
        <v>0.28999999999999998</v>
      </c>
      <c r="Q130" s="39">
        <v>0.28999999999999998</v>
      </c>
    </row>
    <row r="131" spans="1:17" ht="19.5" hidden="1" outlineLevel="1" x14ac:dyDescent="0.2">
      <c r="A131" s="28"/>
      <c r="B131" s="40"/>
      <c r="C131" s="41" t="s">
        <v>622</v>
      </c>
      <c r="D131" s="42" t="s">
        <v>30</v>
      </c>
      <c r="E131" s="43" t="s">
        <v>641</v>
      </c>
      <c r="F131" s="44">
        <v>13.97</v>
      </c>
      <c r="G131" s="44">
        <v>13.97</v>
      </c>
      <c r="H131" s="39"/>
      <c r="I131" s="39"/>
      <c r="J131" s="55">
        <v>33.11</v>
      </c>
      <c r="K131" s="44">
        <v>33.11</v>
      </c>
      <c r="L131" s="39"/>
      <c r="M131" s="39"/>
      <c r="N131" s="39"/>
      <c r="O131" s="39"/>
      <c r="P131" s="39"/>
      <c r="Q131" s="39"/>
    </row>
    <row r="132" spans="1:17" ht="33.75" hidden="1" outlineLevel="1" x14ac:dyDescent="0.2">
      <c r="A132" s="28"/>
      <c r="B132" s="45" t="s">
        <v>487</v>
      </c>
      <c r="C132" s="41" t="s">
        <v>486</v>
      </c>
      <c r="D132" s="42" t="s">
        <v>34</v>
      </c>
      <c r="E132" s="43" t="s">
        <v>633</v>
      </c>
      <c r="F132" s="44">
        <v>172.79</v>
      </c>
      <c r="G132" s="39"/>
      <c r="H132" s="44">
        <v>172.79</v>
      </c>
      <c r="I132" s="44">
        <v>18.2</v>
      </c>
      <c r="J132" s="55">
        <v>12.1</v>
      </c>
      <c r="K132" s="39"/>
      <c r="L132" s="44">
        <v>12.1</v>
      </c>
      <c r="M132" s="44">
        <v>1.27</v>
      </c>
      <c r="N132" s="39"/>
      <c r="O132" s="39"/>
      <c r="P132" s="39"/>
      <c r="Q132" s="39"/>
    </row>
    <row r="133" spans="1:17" ht="22.5" hidden="1" outlineLevel="1" x14ac:dyDescent="0.2">
      <c r="A133" s="28"/>
      <c r="B133" s="45" t="s">
        <v>640</v>
      </c>
      <c r="C133" s="41" t="s">
        <v>56</v>
      </c>
      <c r="D133" s="42" t="s">
        <v>34</v>
      </c>
      <c r="E133" s="43" t="s">
        <v>639</v>
      </c>
      <c r="F133" s="44">
        <v>8.9700000000000006</v>
      </c>
      <c r="G133" s="39"/>
      <c r="H133" s="44">
        <v>8.9700000000000006</v>
      </c>
      <c r="I133" s="39"/>
      <c r="J133" s="55">
        <v>6.37</v>
      </c>
      <c r="K133" s="39"/>
      <c r="L133" s="44">
        <v>6.37</v>
      </c>
      <c r="M133" s="39"/>
      <c r="N133" s="39"/>
      <c r="O133" s="39"/>
      <c r="P133" s="39"/>
      <c r="Q133" s="39"/>
    </row>
    <row r="134" spans="1:17" ht="33.75" hidden="1" outlineLevel="1" x14ac:dyDescent="0.2">
      <c r="A134" s="28"/>
      <c r="B134" s="45" t="s">
        <v>638</v>
      </c>
      <c r="C134" s="41" t="s">
        <v>637</v>
      </c>
      <c r="D134" s="42" t="s">
        <v>34</v>
      </c>
      <c r="E134" s="43" t="s">
        <v>634</v>
      </c>
      <c r="F134" s="44">
        <v>103.34</v>
      </c>
      <c r="G134" s="39"/>
      <c r="H134" s="44">
        <v>103.34</v>
      </c>
      <c r="I134" s="44">
        <v>15.62</v>
      </c>
      <c r="J134" s="55">
        <v>22.73</v>
      </c>
      <c r="K134" s="39"/>
      <c r="L134" s="44">
        <v>22.73</v>
      </c>
      <c r="M134" s="44">
        <v>3.44</v>
      </c>
      <c r="N134" s="39"/>
      <c r="O134" s="39"/>
      <c r="P134" s="39"/>
      <c r="Q134" s="39"/>
    </row>
    <row r="135" spans="1:17" ht="22.5" hidden="1" outlineLevel="1" x14ac:dyDescent="0.2">
      <c r="A135" s="28"/>
      <c r="B135" s="45" t="s">
        <v>636</v>
      </c>
      <c r="C135" s="41" t="s">
        <v>635</v>
      </c>
      <c r="D135" s="42" t="s">
        <v>34</v>
      </c>
      <c r="E135" s="43" t="s">
        <v>634</v>
      </c>
      <c r="F135" s="44">
        <v>56.77</v>
      </c>
      <c r="G135" s="39"/>
      <c r="H135" s="44">
        <v>56.77</v>
      </c>
      <c r="I135" s="39"/>
      <c r="J135" s="55">
        <v>12.49</v>
      </c>
      <c r="K135" s="39"/>
      <c r="L135" s="44">
        <v>12.49</v>
      </c>
      <c r="M135" s="39"/>
      <c r="N135" s="39"/>
      <c r="O135" s="39"/>
      <c r="P135" s="39"/>
      <c r="Q135" s="39"/>
    </row>
    <row r="136" spans="1:17" ht="22.5" hidden="1" outlineLevel="1" x14ac:dyDescent="0.2">
      <c r="A136" s="28"/>
      <c r="B136" s="45" t="s">
        <v>477</v>
      </c>
      <c r="C136" s="41" t="s">
        <v>476</v>
      </c>
      <c r="D136" s="42" t="s">
        <v>34</v>
      </c>
      <c r="E136" s="43" t="s">
        <v>633</v>
      </c>
      <c r="F136" s="44">
        <v>119.46</v>
      </c>
      <c r="G136" s="39"/>
      <c r="H136" s="44">
        <v>119.46</v>
      </c>
      <c r="I136" s="39"/>
      <c r="J136" s="55">
        <v>8.36</v>
      </c>
      <c r="K136" s="39"/>
      <c r="L136" s="44">
        <v>8.36</v>
      </c>
      <c r="M136" s="39"/>
      <c r="N136" s="39"/>
      <c r="O136" s="39"/>
      <c r="P136" s="39"/>
      <c r="Q136" s="39"/>
    </row>
    <row r="137" spans="1:17" ht="19.5" hidden="1" outlineLevel="1" x14ac:dyDescent="0.2">
      <c r="A137" s="28"/>
      <c r="B137" s="45" t="s">
        <v>632</v>
      </c>
      <c r="C137" s="41" t="s">
        <v>471</v>
      </c>
      <c r="D137" s="42" t="s">
        <v>38</v>
      </c>
      <c r="E137" s="43" t="s">
        <v>630</v>
      </c>
      <c r="F137" s="44">
        <v>11.66</v>
      </c>
      <c r="G137" s="39"/>
      <c r="H137" s="39"/>
      <c r="I137" s="39"/>
      <c r="J137" s="55">
        <v>1.17</v>
      </c>
      <c r="K137" s="39"/>
      <c r="L137" s="39"/>
      <c r="M137" s="39"/>
      <c r="N137" s="39"/>
      <c r="O137" s="39"/>
      <c r="P137" s="39"/>
      <c r="Q137" s="39"/>
    </row>
    <row r="138" spans="1:17" ht="19.5" hidden="1" outlineLevel="1" x14ac:dyDescent="0.2">
      <c r="A138" s="28"/>
      <c r="B138" s="45" t="s">
        <v>631</v>
      </c>
      <c r="C138" s="41" t="s">
        <v>41</v>
      </c>
      <c r="D138" s="42" t="s">
        <v>38</v>
      </c>
      <c r="E138" s="43" t="s">
        <v>630</v>
      </c>
      <c r="F138" s="44">
        <v>16.8</v>
      </c>
      <c r="G138" s="39"/>
      <c r="H138" s="39"/>
      <c r="I138" s="39"/>
      <c r="J138" s="55">
        <v>1.68</v>
      </c>
      <c r="K138" s="39"/>
      <c r="L138" s="39"/>
      <c r="M138" s="39"/>
      <c r="N138" s="39"/>
      <c r="O138" s="39"/>
      <c r="P138" s="39"/>
      <c r="Q138" s="39"/>
    </row>
    <row r="139" spans="1:17" ht="19.5" hidden="1" outlineLevel="1" x14ac:dyDescent="0.2">
      <c r="A139" s="28"/>
      <c r="B139" s="45" t="s">
        <v>629</v>
      </c>
      <c r="C139" s="41" t="s">
        <v>547</v>
      </c>
      <c r="D139" s="42" t="s">
        <v>38</v>
      </c>
      <c r="E139" s="43" t="s">
        <v>628</v>
      </c>
      <c r="F139" s="44">
        <v>29.75</v>
      </c>
      <c r="G139" s="39"/>
      <c r="H139" s="39"/>
      <c r="I139" s="39"/>
      <c r="J139" s="55">
        <v>0.6</v>
      </c>
      <c r="K139" s="39"/>
      <c r="L139" s="39"/>
      <c r="M139" s="39"/>
      <c r="N139" s="39"/>
      <c r="O139" s="39"/>
      <c r="P139" s="39"/>
      <c r="Q139" s="39"/>
    </row>
    <row r="140" spans="1:17" ht="19.5" hidden="1" outlineLevel="1" x14ac:dyDescent="0.2">
      <c r="A140" s="28"/>
      <c r="B140" s="45" t="s">
        <v>627</v>
      </c>
      <c r="C140" s="41" t="s">
        <v>44</v>
      </c>
      <c r="D140" s="42" t="s">
        <v>45</v>
      </c>
      <c r="E140" s="43" t="s">
        <v>626</v>
      </c>
      <c r="F140" s="44">
        <v>1</v>
      </c>
      <c r="G140" s="39"/>
      <c r="H140" s="39"/>
      <c r="I140" s="39"/>
      <c r="J140" s="55">
        <v>0.66</v>
      </c>
      <c r="K140" s="39"/>
      <c r="L140" s="39"/>
      <c r="M140" s="39"/>
      <c r="N140" s="39"/>
      <c r="O140" s="39"/>
      <c r="P140" s="39"/>
      <c r="Q140" s="39"/>
    </row>
    <row r="141" spans="1:17" ht="108" collapsed="1" x14ac:dyDescent="0.2">
      <c r="A141" s="28">
        <v>18</v>
      </c>
      <c r="B141" s="35" t="s">
        <v>625</v>
      </c>
      <c r="C141" s="36" t="s">
        <v>624</v>
      </c>
      <c r="D141" s="37" t="s">
        <v>623</v>
      </c>
      <c r="E141" s="38">
        <v>5</v>
      </c>
      <c r="F141" s="39">
        <v>244.31</v>
      </c>
      <c r="G141" s="39">
        <v>3.07</v>
      </c>
      <c r="H141" s="39"/>
      <c r="I141" s="39"/>
      <c r="J141" s="49">
        <v>1221.55</v>
      </c>
      <c r="K141" s="39">
        <v>15.35</v>
      </c>
      <c r="L141" s="39"/>
      <c r="M141" s="39"/>
      <c r="N141" s="39">
        <v>0.22</v>
      </c>
      <c r="O141" s="39">
        <v>1.1000000000000001</v>
      </c>
      <c r="P141" s="39"/>
      <c r="Q141" s="39"/>
    </row>
    <row r="142" spans="1:17" ht="19.5" hidden="1" outlineLevel="1" x14ac:dyDescent="0.2">
      <c r="A142" s="28"/>
      <c r="B142" s="40"/>
      <c r="C142" s="41" t="s">
        <v>622</v>
      </c>
      <c r="D142" s="42" t="s">
        <v>30</v>
      </c>
      <c r="E142" s="43" t="s">
        <v>621</v>
      </c>
      <c r="F142" s="44">
        <v>13.97</v>
      </c>
      <c r="G142" s="44">
        <v>13.97</v>
      </c>
      <c r="H142" s="39"/>
      <c r="I142" s="39"/>
      <c r="J142" s="55">
        <v>15.37</v>
      </c>
      <c r="K142" s="44">
        <v>15.37</v>
      </c>
      <c r="L142" s="39"/>
      <c r="M142" s="39"/>
      <c r="N142" s="39"/>
      <c r="O142" s="39"/>
      <c r="P142" s="39"/>
      <c r="Q142" s="39"/>
    </row>
    <row r="143" spans="1:17" ht="22.5" hidden="1" outlineLevel="1" x14ac:dyDescent="0.2">
      <c r="A143" s="28"/>
      <c r="B143" s="45" t="s">
        <v>375</v>
      </c>
      <c r="C143" s="41" t="s">
        <v>138</v>
      </c>
      <c r="D143" s="42" t="s">
        <v>62</v>
      </c>
      <c r="E143" s="43" t="s">
        <v>620</v>
      </c>
      <c r="F143" s="44">
        <v>16871.82</v>
      </c>
      <c r="G143" s="39"/>
      <c r="H143" s="39"/>
      <c r="I143" s="39"/>
      <c r="J143" s="55">
        <v>1.69</v>
      </c>
      <c r="K143" s="39"/>
      <c r="L143" s="39"/>
      <c r="M143" s="39"/>
      <c r="N143" s="39"/>
      <c r="O143" s="39"/>
      <c r="P143" s="39"/>
      <c r="Q143" s="39"/>
    </row>
    <row r="144" spans="1:17" ht="19.5" hidden="1" outlineLevel="1" x14ac:dyDescent="0.2">
      <c r="A144" s="28"/>
      <c r="B144" s="45" t="s">
        <v>619</v>
      </c>
      <c r="C144" s="41" t="s">
        <v>141</v>
      </c>
      <c r="D144" s="42" t="s">
        <v>62</v>
      </c>
      <c r="E144" s="43" t="s">
        <v>618</v>
      </c>
      <c r="F144" s="44">
        <v>20706</v>
      </c>
      <c r="G144" s="39"/>
      <c r="H144" s="39"/>
      <c r="I144" s="39"/>
      <c r="J144" s="55">
        <v>1.04</v>
      </c>
      <c r="K144" s="39"/>
      <c r="L144" s="39"/>
      <c r="M144" s="39"/>
      <c r="N144" s="39"/>
      <c r="O144" s="39"/>
      <c r="P144" s="39"/>
      <c r="Q144" s="39"/>
    </row>
    <row r="145" spans="1:17" ht="19.5" hidden="1" outlineLevel="1" x14ac:dyDescent="0.2">
      <c r="A145" s="28"/>
      <c r="B145" s="45" t="s">
        <v>380</v>
      </c>
      <c r="C145" s="41" t="s">
        <v>146</v>
      </c>
      <c r="D145" s="42" t="s">
        <v>38</v>
      </c>
      <c r="E145" s="43" t="s">
        <v>617</v>
      </c>
      <c r="F145" s="44">
        <v>40.450000000000003</v>
      </c>
      <c r="G145" s="39"/>
      <c r="H145" s="39"/>
      <c r="I145" s="39"/>
      <c r="J145" s="55">
        <v>2.02</v>
      </c>
      <c r="K145" s="39"/>
      <c r="L145" s="39"/>
      <c r="M145" s="39"/>
      <c r="N145" s="39"/>
      <c r="O145" s="39"/>
      <c r="P145" s="39"/>
      <c r="Q145" s="39"/>
    </row>
    <row r="146" spans="1:17" ht="45" hidden="1" outlineLevel="1" x14ac:dyDescent="0.2">
      <c r="A146" s="28"/>
      <c r="B146" s="45" t="s">
        <v>616</v>
      </c>
      <c r="C146" s="41" t="s">
        <v>615</v>
      </c>
      <c r="D146" s="42" t="s">
        <v>614</v>
      </c>
      <c r="E146" s="43" t="s">
        <v>613</v>
      </c>
      <c r="F146" s="44">
        <v>240.29</v>
      </c>
      <c r="G146" s="39"/>
      <c r="H146" s="39"/>
      <c r="I146" s="39"/>
      <c r="J146" s="55">
        <v>1201.45</v>
      </c>
      <c r="K146" s="39"/>
      <c r="L146" s="39"/>
      <c r="M146" s="39"/>
      <c r="N146" s="39"/>
      <c r="O146" s="39"/>
      <c r="P146" s="39"/>
      <c r="Q146" s="39"/>
    </row>
    <row r="147" spans="1:17" ht="108" collapsed="1" x14ac:dyDescent="0.2">
      <c r="A147" s="28">
        <v>19</v>
      </c>
      <c r="B147" s="35" t="s">
        <v>612</v>
      </c>
      <c r="C147" s="36" t="s">
        <v>611</v>
      </c>
      <c r="D147" s="37" t="s">
        <v>462</v>
      </c>
      <c r="E147" s="42" t="s">
        <v>610</v>
      </c>
      <c r="F147" s="39">
        <v>3444.75</v>
      </c>
      <c r="G147" s="39">
        <v>886.17</v>
      </c>
      <c r="H147" s="39">
        <v>492.2</v>
      </c>
      <c r="I147" s="39"/>
      <c r="J147" s="49">
        <v>172.24</v>
      </c>
      <c r="K147" s="39">
        <v>44.31</v>
      </c>
      <c r="L147" s="39">
        <v>24.61</v>
      </c>
      <c r="M147" s="39"/>
      <c r="N147" s="39">
        <v>65.400000000000006</v>
      </c>
      <c r="O147" s="39">
        <v>3.27</v>
      </c>
      <c r="P147" s="39"/>
      <c r="Q147" s="39"/>
    </row>
    <row r="148" spans="1:17" ht="19.5" hidden="1" outlineLevel="1" x14ac:dyDescent="0.2">
      <c r="A148" s="28"/>
      <c r="B148" s="40"/>
      <c r="C148" s="41" t="s">
        <v>29</v>
      </c>
      <c r="D148" s="42" t="s">
        <v>30</v>
      </c>
      <c r="E148" s="43" t="s">
        <v>609</v>
      </c>
      <c r="F148" s="44">
        <v>13.55</v>
      </c>
      <c r="G148" s="44">
        <v>13.55</v>
      </c>
      <c r="H148" s="39"/>
      <c r="I148" s="39"/>
      <c r="J148" s="55">
        <v>44.31</v>
      </c>
      <c r="K148" s="44">
        <v>44.31</v>
      </c>
      <c r="L148" s="39"/>
      <c r="M148" s="39"/>
      <c r="N148" s="39"/>
      <c r="O148" s="39"/>
      <c r="P148" s="39"/>
      <c r="Q148" s="39"/>
    </row>
    <row r="149" spans="1:17" ht="22.5" hidden="1" outlineLevel="1" x14ac:dyDescent="0.2">
      <c r="A149" s="28"/>
      <c r="B149" s="45" t="s">
        <v>55</v>
      </c>
      <c r="C149" s="41" t="s">
        <v>56</v>
      </c>
      <c r="D149" s="42" t="s">
        <v>34</v>
      </c>
      <c r="E149" s="43" t="s">
        <v>608</v>
      </c>
      <c r="F149" s="44">
        <v>8.9700000000000006</v>
      </c>
      <c r="G149" s="39"/>
      <c r="H149" s="44">
        <v>8.9700000000000006</v>
      </c>
      <c r="I149" s="39"/>
      <c r="J149" s="55">
        <v>24.58</v>
      </c>
      <c r="K149" s="39"/>
      <c r="L149" s="44">
        <v>24.58</v>
      </c>
      <c r="M149" s="39"/>
      <c r="N149" s="39"/>
      <c r="O149" s="39"/>
      <c r="P149" s="39"/>
      <c r="Q149" s="39"/>
    </row>
    <row r="150" spans="1:17" ht="22.5" hidden="1" outlineLevel="1" x14ac:dyDescent="0.2">
      <c r="A150" s="28"/>
      <c r="B150" s="45" t="s">
        <v>58</v>
      </c>
      <c r="C150" s="41" t="s">
        <v>33</v>
      </c>
      <c r="D150" s="42" t="s">
        <v>34</v>
      </c>
      <c r="E150" s="43" t="s">
        <v>303</v>
      </c>
      <c r="F150" s="44">
        <v>109.17</v>
      </c>
      <c r="G150" s="39"/>
      <c r="H150" s="44">
        <v>109.17</v>
      </c>
      <c r="I150" s="39"/>
      <c r="J150" s="49"/>
      <c r="K150" s="39"/>
      <c r="L150" s="39"/>
      <c r="M150" s="39"/>
      <c r="N150" s="39"/>
      <c r="O150" s="39"/>
      <c r="P150" s="39"/>
      <c r="Q150" s="39"/>
    </row>
    <row r="151" spans="1:17" ht="19.5" hidden="1" outlineLevel="1" x14ac:dyDescent="0.2">
      <c r="A151" s="28"/>
      <c r="B151" s="45" t="s">
        <v>607</v>
      </c>
      <c r="C151" s="41" t="s">
        <v>606</v>
      </c>
      <c r="D151" s="42" t="s">
        <v>62</v>
      </c>
      <c r="E151" s="43" t="s">
        <v>605</v>
      </c>
      <c r="F151" s="44">
        <v>13741.49</v>
      </c>
      <c r="G151" s="39"/>
      <c r="H151" s="39"/>
      <c r="I151" s="39"/>
      <c r="J151" s="55">
        <v>6.87</v>
      </c>
      <c r="K151" s="39"/>
      <c r="L151" s="39"/>
      <c r="M151" s="39"/>
      <c r="N151" s="39"/>
      <c r="O151" s="39"/>
      <c r="P151" s="39"/>
      <c r="Q151" s="39"/>
    </row>
    <row r="152" spans="1:17" ht="22.5" hidden="1" outlineLevel="1" x14ac:dyDescent="0.2">
      <c r="A152" s="28"/>
      <c r="B152" s="45" t="s">
        <v>604</v>
      </c>
      <c r="C152" s="41" t="s">
        <v>37</v>
      </c>
      <c r="D152" s="42" t="s">
        <v>38</v>
      </c>
      <c r="E152" s="43" t="s">
        <v>603</v>
      </c>
      <c r="F152" s="44">
        <v>24.75</v>
      </c>
      <c r="G152" s="39"/>
      <c r="H152" s="39"/>
      <c r="I152" s="39"/>
      <c r="J152" s="55">
        <v>3.71</v>
      </c>
      <c r="K152" s="39"/>
      <c r="L152" s="39"/>
      <c r="M152" s="39"/>
      <c r="N152" s="39"/>
      <c r="O152" s="39"/>
      <c r="P152" s="39"/>
      <c r="Q152" s="39"/>
    </row>
    <row r="153" spans="1:17" ht="19.5" hidden="1" outlineLevel="1" x14ac:dyDescent="0.2">
      <c r="A153" s="28"/>
      <c r="B153" s="45" t="s">
        <v>602</v>
      </c>
      <c r="C153" s="41" t="s">
        <v>601</v>
      </c>
      <c r="D153" s="42" t="s">
        <v>49</v>
      </c>
      <c r="E153" s="43" t="s">
        <v>596</v>
      </c>
      <c r="F153" s="44">
        <v>9.4</v>
      </c>
      <c r="G153" s="39"/>
      <c r="H153" s="39"/>
      <c r="I153" s="39"/>
      <c r="J153" s="55">
        <v>47</v>
      </c>
      <c r="K153" s="39"/>
      <c r="L153" s="39"/>
      <c r="M153" s="39"/>
      <c r="N153" s="39"/>
      <c r="O153" s="39"/>
      <c r="P153" s="39"/>
      <c r="Q153" s="39"/>
    </row>
    <row r="154" spans="1:17" ht="19.5" hidden="1" outlineLevel="1" x14ac:dyDescent="0.2">
      <c r="A154" s="28"/>
      <c r="B154" s="45" t="s">
        <v>600</v>
      </c>
      <c r="C154" s="41" t="s">
        <v>599</v>
      </c>
      <c r="D154" s="42" t="s">
        <v>49</v>
      </c>
      <c r="E154" s="43" t="s">
        <v>596</v>
      </c>
      <c r="F154" s="44">
        <v>3.57</v>
      </c>
      <c r="G154" s="39"/>
      <c r="H154" s="39"/>
      <c r="I154" s="39"/>
      <c r="J154" s="55">
        <v>17.850000000000001</v>
      </c>
      <c r="K154" s="39"/>
      <c r="L154" s="39"/>
      <c r="M154" s="39"/>
      <c r="N154" s="39"/>
      <c r="O154" s="39"/>
      <c r="P154" s="39"/>
      <c r="Q154" s="39"/>
    </row>
    <row r="155" spans="1:17" ht="19.5" hidden="1" outlineLevel="1" x14ac:dyDescent="0.2">
      <c r="A155" s="28"/>
      <c r="B155" s="45" t="s">
        <v>598</v>
      </c>
      <c r="C155" s="41" t="s">
        <v>597</v>
      </c>
      <c r="D155" s="42" t="s">
        <v>49</v>
      </c>
      <c r="E155" s="43" t="s">
        <v>596</v>
      </c>
      <c r="F155" s="44">
        <v>5.4</v>
      </c>
      <c r="G155" s="39"/>
      <c r="H155" s="39"/>
      <c r="I155" s="39"/>
      <c r="J155" s="55">
        <v>27</v>
      </c>
      <c r="K155" s="39"/>
      <c r="L155" s="39"/>
      <c r="M155" s="39"/>
      <c r="N155" s="39"/>
      <c r="O155" s="39"/>
      <c r="P155" s="39"/>
      <c r="Q155" s="39"/>
    </row>
    <row r="156" spans="1:17" ht="19.5" hidden="1" outlineLevel="1" x14ac:dyDescent="0.2">
      <c r="A156" s="28"/>
      <c r="B156" s="45" t="s">
        <v>595</v>
      </c>
      <c r="C156" s="41" t="s">
        <v>44</v>
      </c>
      <c r="D156" s="42" t="s">
        <v>45</v>
      </c>
      <c r="E156" s="43" t="s">
        <v>594</v>
      </c>
      <c r="F156" s="44">
        <v>1</v>
      </c>
      <c r="G156" s="39"/>
      <c r="H156" s="39"/>
      <c r="I156" s="39"/>
      <c r="J156" s="55">
        <v>0.89</v>
      </c>
      <c r="K156" s="39"/>
      <c r="L156" s="39"/>
      <c r="M156" s="39"/>
      <c r="N156" s="39"/>
      <c r="O156" s="39"/>
      <c r="P156" s="39"/>
      <c r="Q156" s="39"/>
    </row>
    <row r="157" spans="1:17" ht="108" collapsed="1" x14ac:dyDescent="0.2">
      <c r="A157" s="28">
        <v>20</v>
      </c>
      <c r="B157" s="35" t="s">
        <v>593</v>
      </c>
      <c r="C157" s="36" t="s">
        <v>592</v>
      </c>
      <c r="D157" s="37" t="s">
        <v>591</v>
      </c>
      <c r="E157" s="42" t="s">
        <v>590</v>
      </c>
      <c r="F157" s="39">
        <v>798.84</v>
      </c>
      <c r="G157" s="39">
        <v>168.02</v>
      </c>
      <c r="H157" s="39">
        <v>544.80999999999995</v>
      </c>
      <c r="I157" s="39">
        <v>57.87</v>
      </c>
      <c r="J157" s="49">
        <v>1038.49</v>
      </c>
      <c r="K157" s="39">
        <v>218.43</v>
      </c>
      <c r="L157" s="39">
        <v>708.25</v>
      </c>
      <c r="M157" s="39">
        <v>75.23</v>
      </c>
      <c r="N157" s="39">
        <v>12.4</v>
      </c>
      <c r="O157" s="39">
        <v>16.12</v>
      </c>
      <c r="P157" s="39">
        <v>3.39</v>
      </c>
      <c r="Q157" s="39">
        <v>4.41</v>
      </c>
    </row>
    <row r="158" spans="1:17" ht="19.5" hidden="1" outlineLevel="1" x14ac:dyDescent="0.2">
      <c r="A158" s="28"/>
      <c r="B158" s="40"/>
      <c r="C158" s="41" t="s">
        <v>29</v>
      </c>
      <c r="D158" s="42" t="s">
        <v>30</v>
      </c>
      <c r="E158" s="43" t="s">
        <v>589</v>
      </c>
      <c r="F158" s="44">
        <v>13.55</v>
      </c>
      <c r="G158" s="44">
        <v>13.55</v>
      </c>
      <c r="H158" s="39"/>
      <c r="I158" s="39"/>
      <c r="J158" s="55">
        <v>218.43</v>
      </c>
      <c r="K158" s="44">
        <v>218.43</v>
      </c>
      <c r="L158" s="39"/>
      <c r="M158" s="39"/>
      <c r="N158" s="39"/>
      <c r="O158" s="39"/>
      <c r="P158" s="39"/>
      <c r="Q158" s="39"/>
    </row>
    <row r="159" spans="1:17" ht="33.75" hidden="1" outlineLevel="1" x14ac:dyDescent="0.2">
      <c r="A159" s="28"/>
      <c r="B159" s="45" t="s">
        <v>487</v>
      </c>
      <c r="C159" s="41" t="s">
        <v>486</v>
      </c>
      <c r="D159" s="42" t="s">
        <v>34</v>
      </c>
      <c r="E159" s="43" t="s">
        <v>583</v>
      </c>
      <c r="F159" s="44">
        <v>172.79</v>
      </c>
      <c r="G159" s="39"/>
      <c r="H159" s="44">
        <v>172.79</v>
      </c>
      <c r="I159" s="44">
        <v>18.2</v>
      </c>
      <c r="J159" s="55">
        <v>88.12</v>
      </c>
      <c r="K159" s="39"/>
      <c r="L159" s="44">
        <v>88.12</v>
      </c>
      <c r="M159" s="44">
        <v>9.2799999999999994</v>
      </c>
      <c r="N159" s="39"/>
      <c r="O159" s="39"/>
      <c r="P159" s="39"/>
      <c r="Q159" s="39"/>
    </row>
    <row r="160" spans="1:17" ht="22.5" hidden="1" outlineLevel="1" x14ac:dyDescent="0.2">
      <c r="A160" s="28"/>
      <c r="B160" s="45" t="s">
        <v>588</v>
      </c>
      <c r="C160" s="41" t="s">
        <v>587</v>
      </c>
      <c r="D160" s="42" t="s">
        <v>34</v>
      </c>
      <c r="E160" s="43" t="s">
        <v>584</v>
      </c>
      <c r="F160" s="44">
        <v>2.58</v>
      </c>
      <c r="G160" s="39"/>
      <c r="H160" s="44">
        <v>2.58</v>
      </c>
      <c r="I160" s="39"/>
      <c r="J160" s="55">
        <v>10.06</v>
      </c>
      <c r="K160" s="39"/>
      <c r="L160" s="44">
        <v>10.06</v>
      </c>
      <c r="M160" s="39"/>
      <c r="N160" s="39"/>
      <c r="O160" s="39"/>
      <c r="P160" s="39"/>
      <c r="Q160" s="39"/>
    </row>
    <row r="161" spans="1:17" ht="22.5" hidden="1" outlineLevel="1" x14ac:dyDescent="0.2">
      <c r="A161" s="28"/>
      <c r="B161" s="45" t="s">
        <v>586</v>
      </c>
      <c r="C161" s="41" t="s">
        <v>585</v>
      </c>
      <c r="D161" s="42" t="s">
        <v>34</v>
      </c>
      <c r="E161" s="43" t="s">
        <v>584</v>
      </c>
      <c r="F161" s="44">
        <v>141.03</v>
      </c>
      <c r="G161" s="39"/>
      <c r="H161" s="44">
        <v>141.03</v>
      </c>
      <c r="I161" s="44">
        <v>16.920000000000002</v>
      </c>
      <c r="J161" s="55">
        <v>550.02</v>
      </c>
      <c r="K161" s="39"/>
      <c r="L161" s="44">
        <v>550.02</v>
      </c>
      <c r="M161" s="44">
        <v>65.989999999999995</v>
      </c>
      <c r="N161" s="39"/>
      <c r="O161" s="39"/>
      <c r="P161" s="39"/>
      <c r="Q161" s="39"/>
    </row>
    <row r="162" spans="1:17" ht="22.5" hidden="1" outlineLevel="1" x14ac:dyDescent="0.2">
      <c r="A162" s="28"/>
      <c r="B162" s="45" t="s">
        <v>511</v>
      </c>
      <c r="C162" s="41" t="s">
        <v>476</v>
      </c>
      <c r="D162" s="42" t="s">
        <v>34</v>
      </c>
      <c r="E162" s="43" t="s">
        <v>583</v>
      </c>
      <c r="F162" s="44">
        <v>119.46</v>
      </c>
      <c r="G162" s="39"/>
      <c r="H162" s="44">
        <v>119.46</v>
      </c>
      <c r="I162" s="39"/>
      <c r="J162" s="55">
        <v>60.92</v>
      </c>
      <c r="K162" s="39"/>
      <c r="L162" s="44">
        <v>60.92</v>
      </c>
      <c r="M162" s="39"/>
      <c r="N162" s="39"/>
      <c r="O162" s="39"/>
      <c r="P162" s="39"/>
      <c r="Q162" s="39"/>
    </row>
    <row r="163" spans="1:17" ht="33.75" hidden="1" outlineLevel="1" x14ac:dyDescent="0.2">
      <c r="A163" s="28"/>
      <c r="B163" s="45" t="s">
        <v>582</v>
      </c>
      <c r="C163" s="41" t="s">
        <v>581</v>
      </c>
      <c r="D163" s="42" t="s">
        <v>62</v>
      </c>
      <c r="E163" s="43" t="s">
        <v>580</v>
      </c>
      <c r="F163" s="44">
        <v>10329.200000000001</v>
      </c>
      <c r="G163" s="39"/>
      <c r="H163" s="39"/>
      <c r="I163" s="39"/>
      <c r="J163" s="55">
        <v>0.54</v>
      </c>
      <c r="K163" s="39"/>
      <c r="L163" s="39"/>
      <c r="M163" s="39"/>
      <c r="N163" s="39"/>
      <c r="O163" s="39"/>
      <c r="P163" s="39"/>
      <c r="Q163" s="39"/>
    </row>
    <row r="164" spans="1:17" ht="19.5" hidden="1" outlineLevel="1" x14ac:dyDescent="0.2">
      <c r="A164" s="28"/>
      <c r="B164" s="45" t="s">
        <v>579</v>
      </c>
      <c r="C164" s="41" t="s">
        <v>578</v>
      </c>
      <c r="D164" s="42" t="s">
        <v>62</v>
      </c>
      <c r="E164" s="43" t="s">
        <v>577</v>
      </c>
      <c r="F164" s="44">
        <v>43137.5</v>
      </c>
      <c r="G164" s="39"/>
      <c r="H164" s="39"/>
      <c r="I164" s="39"/>
      <c r="J164" s="55">
        <v>44.86</v>
      </c>
      <c r="K164" s="39"/>
      <c r="L164" s="39"/>
      <c r="M164" s="39"/>
      <c r="N164" s="39"/>
      <c r="O164" s="39"/>
      <c r="P164" s="39"/>
      <c r="Q164" s="39"/>
    </row>
    <row r="165" spans="1:17" ht="19.5" hidden="1" outlineLevel="1" x14ac:dyDescent="0.2">
      <c r="A165" s="28"/>
      <c r="B165" s="45" t="s">
        <v>576</v>
      </c>
      <c r="C165" s="41" t="s">
        <v>545</v>
      </c>
      <c r="D165" s="42" t="s">
        <v>491</v>
      </c>
      <c r="E165" s="43" t="s">
        <v>575</v>
      </c>
      <c r="F165" s="44">
        <v>128.52000000000001</v>
      </c>
      <c r="G165" s="39"/>
      <c r="H165" s="39"/>
      <c r="I165" s="39"/>
      <c r="J165" s="55">
        <v>1.6</v>
      </c>
      <c r="K165" s="39"/>
      <c r="L165" s="39"/>
      <c r="M165" s="39"/>
      <c r="N165" s="39"/>
      <c r="O165" s="39"/>
      <c r="P165" s="39"/>
      <c r="Q165" s="39"/>
    </row>
    <row r="166" spans="1:17" ht="19.5" hidden="1" outlineLevel="1" x14ac:dyDescent="0.2">
      <c r="A166" s="28"/>
      <c r="B166" s="45" t="s">
        <v>574</v>
      </c>
      <c r="C166" s="41" t="s">
        <v>540</v>
      </c>
      <c r="D166" s="42" t="s">
        <v>462</v>
      </c>
      <c r="E166" s="43" t="s">
        <v>573</v>
      </c>
      <c r="F166" s="44">
        <v>47.59</v>
      </c>
      <c r="G166" s="39"/>
      <c r="H166" s="39"/>
      <c r="I166" s="39"/>
      <c r="J166" s="55">
        <v>0.25</v>
      </c>
      <c r="K166" s="39"/>
      <c r="L166" s="39"/>
      <c r="M166" s="39"/>
      <c r="N166" s="39"/>
      <c r="O166" s="39"/>
      <c r="P166" s="39"/>
      <c r="Q166" s="39"/>
    </row>
    <row r="167" spans="1:17" ht="19.5" hidden="1" outlineLevel="1" x14ac:dyDescent="0.2">
      <c r="A167" s="28"/>
      <c r="B167" s="45" t="s">
        <v>572</v>
      </c>
      <c r="C167" s="41" t="s">
        <v>571</v>
      </c>
      <c r="D167" s="42" t="s">
        <v>62</v>
      </c>
      <c r="E167" s="43" t="s">
        <v>570</v>
      </c>
      <c r="F167" s="44">
        <v>13387.5</v>
      </c>
      <c r="G167" s="39"/>
      <c r="H167" s="39"/>
      <c r="I167" s="39"/>
      <c r="J167" s="55">
        <v>1.04</v>
      </c>
      <c r="K167" s="39"/>
      <c r="L167" s="39"/>
      <c r="M167" s="39"/>
      <c r="N167" s="39"/>
      <c r="O167" s="39"/>
      <c r="P167" s="39"/>
      <c r="Q167" s="39"/>
    </row>
    <row r="168" spans="1:17" ht="22.5" hidden="1" outlineLevel="1" x14ac:dyDescent="0.2">
      <c r="A168" s="28"/>
      <c r="B168" s="45" t="s">
        <v>569</v>
      </c>
      <c r="C168" s="41" t="s">
        <v>568</v>
      </c>
      <c r="D168" s="42" t="s">
        <v>38</v>
      </c>
      <c r="E168" s="43" t="s">
        <v>567</v>
      </c>
      <c r="F168" s="44">
        <v>90.44</v>
      </c>
      <c r="G168" s="39"/>
      <c r="H168" s="39"/>
      <c r="I168" s="39"/>
      <c r="J168" s="55">
        <v>58.79</v>
      </c>
      <c r="K168" s="39"/>
      <c r="L168" s="39"/>
      <c r="M168" s="39"/>
      <c r="N168" s="39"/>
      <c r="O168" s="39"/>
      <c r="P168" s="39"/>
      <c r="Q168" s="39"/>
    </row>
    <row r="169" spans="1:17" ht="22.5" hidden="1" outlineLevel="1" x14ac:dyDescent="0.2">
      <c r="A169" s="28"/>
      <c r="B169" s="45" t="s">
        <v>566</v>
      </c>
      <c r="C169" s="41" t="s">
        <v>537</v>
      </c>
      <c r="D169" s="42" t="s">
        <v>72</v>
      </c>
      <c r="E169" s="43" t="s">
        <v>565</v>
      </c>
      <c r="F169" s="44">
        <v>33.32</v>
      </c>
      <c r="G169" s="39"/>
      <c r="H169" s="39"/>
      <c r="I169" s="39"/>
      <c r="J169" s="55">
        <v>0.36</v>
      </c>
      <c r="K169" s="39"/>
      <c r="L169" s="39"/>
      <c r="M169" s="39"/>
      <c r="N169" s="39"/>
      <c r="O169" s="39"/>
      <c r="P169" s="39"/>
      <c r="Q169" s="39"/>
    </row>
    <row r="170" spans="1:17" ht="22.5" hidden="1" outlineLevel="1" x14ac:dyDescent="0.2">
      <c r="A170" s="28"/>
      <c r="B170" s="45" t="s">
        <v>456</v>
      </c>
      <c r="C170" s="41" t="s">
        <v>44</v>
      </c>
      <c r="D170" s="42" t="s">
        <v>45</v>
      </c>
      <c r="E170" s="43" t="s">
        <v>564</v>
      </c>
      <c r="F170" s="44">
        <v>1</v>
      </c>
      <c r="G170" s="39"/>
      <c r="H170" s="39"/>
      <c r="I170" s="39"/>
      <c r="J170" s="55">
        <v>4.37</v>
      </c>
      <c r="K170" s="39"/>
      <c r="L170" s="39"/>
      <c r="M170" s="39"/>
      <c r="N170" s="39"/>
      <c r="O170" s="39"/>
      <c r="P170" s="39"/>
      <c r="Q170" s="39"/>
    </row>
    <row r="171" spans="1:17" ht="108" collapsed="1" x14ac:dyDescent="0.2">
      <c r="A171" s="28">
        <v>21</v>
      </c>
      <c r="B171" s="35" t="s">
        <v>563</v>
      </c>
      <c r="C171" s="36" t="s">
        <v>562</v>
      </c>
      <c r="D171" s="37" t="s">
        <v>520</v>
      </c>
      <c r="E171" s="42" t="s">
        <v>561</v>
      </c>
      <c r="F171" s="39">
        <v>9043.4</v>
      </c>
      <c r="G171" s="39"/>
      <c r="H171" s="39"/>
      <c r="I171" s="39"/>
      <c r="J171" s="49">
        <v>45.22</v>
      </c>
      <c r="K171" s="39"/>
      <c r="L171" s="39"/>
      <c r="M171" s="39"/>
      <c r="N171" s="39"/>
      <c r="O171" s="39"/>
      <c r="P171" s="39"/>
      <c r="Q171" s="39"/>
    </row>
    <row r="172" spans="1:17" ht="108" x14ac:dyDescent="0.2">
      <c r="A172" s="28">
        <v>22</v>
      </c>
      <c r="B172" s="35" t="s">
        <v>560</v>
      </c>
      <c r="C172" s="36" t="s">
        <v>559</v>
      </c>
      <c r="D172" s="37" t="s">
        <v>520</v>
      </c>
      <c r="E172" s="42" t="s">
        <v>558</v>
      </c>
      <c r="F172" s="39">
        <v>6962.8</v>
      </c>
      <c r="G172" s="39"/>
      <c r="H172" s="39"/>
      <c r="I172" s="39"/>
      <c r="J172" s="49">
        <v>174.07</v>
      </c>
      <c r="K172" s="39"/>
      <c r="L172" s="39"/>
      <c r="M172" s="39"/>
      <c r="N172" s="39"/>
      <c r="O172" s="39"/>
      <c r="P172" s="39"/>
      <c r="Q172" s="39"/>
    </row>
    <row r="173" spans="1:17" ht="36" x14ac:dyDescent="0.2">
      <c r="A173" s="28">
        <v>23</v>
      </c>
      <c r="B173" s="35" t="s">
        <v>557</v>
      </c>
      <c r="C173" s="36" t="s">
        <v>556</v>
      </c>
      <c r="D173" s="37" t="s">
        <v>84</v>
      </c>
      <c r="E173" s="38">
        <v>100</v>
      </c>
      <c r="F173" s="39">
        <v>1.35</v>
      </c>
      <c r="G173" s="39"/>
      <c r="H173" s="39"/>
      <c r="I173" s="39"/>
      <c r="J173" s="49">
        <v>135</v>
      </c>
      <c r="K173" s="39"/>
      <c r="L173" s="39"/>
      <c r="M173" s="39"/>
      <c r="N173" s="39"/>
      <c r="O173" s="39"/>
      <c r="P173" s="39"/>
      <c r="Q173" s="39"/>
    </row>
    <row r="174" spans="1:17" ht="108" x14ac:dyDescent="0.2">
      <c r="A174" s="28">
        <v>24</v>
      </c>
      <c r="B174" s="35" t="s">
        <v>555</v>
      </c>
      <c r="C174" s="36" t="s">
        <v>554</v>
      </c>
      <c r="D174" s="37" t="s">
        <v>491</v>
      </c>
      <c r="E174" s="42" t="s">
        <v>553</v>
      </c>
      <c r="F174" s="39">
        <v>138.47</v>
      </c>
      <c r="G174" s="39">
        <v>22.26</v>
      </c>
      <c r="H174" s="39">
        <v>30.19</v>
      </c>
      <c r="I174" s="39">
        <v>12.68</v>
      </c>
      <c r="J174" s="49">
        <v>131.55000000000001</v>
      </c>
      <c r="K174" s="39">
        <v>21.15</v>
      </c>
      <c r="L174" s="39">
        <v>28.68</v>
      </c>
      <c r="M174" s="39">
        <v>12.05</v>
      </c>
      <c r="N174" s="39">
        <v>1.68</v>
      </c>
      <c r="O174" s="39">
        <v>1.6</v>
      </c>
      <c r="P174" s="39">
        <v>0.81</v>
      </c>
      <c r="Q174" s="39">
        <v>0.77</v>
      </c>
    </row>
    <row r="175" spans="1:17" ht="19.5" hidden="1" outlineLevel="1" x14ac:dyDescent="0.2">
      <c r="A175" s="28"/>
      <c r="B175" s="40"/>
      <c r="C175" s="41" t="s">
        <v>489</v>
      </c>
      <c r="D175" s="42" t="s">
        <v>30</v>
      </c>
      <c r="E175" s="43" t="s">
        <v>552</v>
      </c>
      <c r="F175" s="44">
        <v>13.25</v>
      </c>
      <c r="G175" s="44">
        <v>13.25</v>
      </c>
      <c r="H175" s="39"/>
      <c r="I175" s="39"/>
      <c r="J175" s="55">
        <v>21.2</v>
      </c>
      <c r="K175" s="44">
        <v>21.2</v>
      </c>
      <c r="L175" s="39"/>
      <c r="M175" s="39"/>
      <c r="N175" s="39"/>
      <c r="O175" s="39"/>
      <c r="P175" s="39"/>
      <c r="Q175" s="39"/>
    </row>
    <row r="176" spans="1:17" ht="33.75" hidden="1" outlineLevel="1" x14ac:dyDescent="0.2">
      <c r="A176" s="28"/>
      <c r="B176" s="45" t="s">
        <v>487</v>
      </c>
      <c r="C176" s="41" t="s">
        <v>486</v>
      </c>
      <c r="D176" s="42" t="s">
        <v>34</v>
      </c>
      <c r="E176" s="43" t="s">
        <v>549</v>
      </c>
      <c r="F176" s="44">
        <v>172.79</v>
      </c>
      <c r="G176" s="39"/>
      <c r="H176" s="44">
        <v>172.79</v>
      </c>
      <c r="I176" s="44">
        <v>18.2</v>
      </c>
      <c r="J176" s="55">
        <v>1.73</v>
      </c>
      <c r="K176" s="39"/>
      <c r="L176" s="44">
        <v>1.73</v>
      </c>
      <c r="M176" s="44">
        <v>0.18</v>
      </c>
      <c r="N176" s="39"/>
      <c r="O176" s="39"/>
      <c r="P176" s="39"/>
      <c r="Q176" s="39"/>
    </row>
    <row r="177" spans="1:17" ht="22.5" hidden="1" outlineLevel="1" x14ac:dyDescent="0.2">
      <c r="A177" s="28"/>
      <c r="B177" s="45" t="s">
        <v>485</v>
      </c>
      <c r="C177" s="41" t="s">
        <v>484</v>
      </c>
      <c r="D177" s="42" t="s">
        <v>34</v>
      </c>
      <c r="E177" s="43" t="s">
        <v>551</v>
      </c>
      <c r="F177" s="44">
        <v>34.08</v>
      </c>
      <c r="G177" s="39"/>
      <c r="H177" s="44">
        <v>34.08</v>
      </c>
      <c r="I177" s="44">
        <v>15.62</v>
      </c>
      <c r="J177" s="55">
        <v>25.9</v>
      </c>
      <c r="K177" s="39"/>
      <c r="L177" s="44">
        <v>25.9</v>
      </c>
      <c r="M177" s="44">
        <v>11.87</v>
      </c>
      <c r="N177" s="39"/>
      <c r="O177" s="39"/>
      <c r="P177" s="39"/>
      <c r="Q177" s="39"/>
    </row>
    <row r="178" spans="1:17" ht="22.5" hidden="1" outlineLevel="1" x14ac:dyDescent="0.2">
      <c r="A178" s="28"/>
      <c r="B178" s="45" t="s">
        <v>550</v>
      </c>
      <c r="C178" s="41" t="s">
        <v>476</v>
      </c>
      <c r="D178" s="42" t="s">
        <v>34</v>
      </c>
      <c r="E178" s="43" t="s">
        <v>549</v>
      </c>
      <c r="F178" s="44">
        <v>119.46</v>
      </c>
      <c r="G178" s="39"/>
      <c r="H178" s="44">
        <v>119.46</v>
      </c>
      <c r="I178" s="39"/>
      <c r="J178" s="55">
        <v>1.19</v>
      </c>
      <c r="K178" s="39"/>
      <c r="L178" s="44">
        <v>1.19</v>
      </c>
      <c r="M178" s="39"/>
      <c r="N178" s="39"/>
      <c r="O178" s="39"/>
      <c r="P178" s="39"/>
      <c r="Q178" s="39"/>
    </row>
    <row r="179" spans="1:17" ht="19.5" hidden="1" outlineLevel="1" x14ac:dyDescent="0.2">
      <c r="A179" s="28"/>
      <c r="B179" s="45" t="s">
        <v>548</v>
      </c>
      <c r="C179" s="41" t="s">
        <v>547</v>
      </c>
      <c r="D179" s="42" t="s">
        <v>38</v>
      </c>
      <c r="E179" s="43" t="s">
        <v>539</v>
      </c>
      <c r="F179" s="44">
        <v>29.75</v>
      </c>
      <c r="G179" s="39"/>
      <c r="H179" s="39"/>
      <c r="I179" s="39"/>
      <c r="J179" s="55">
        <v>1.41</v>
      </c>
      <c r="K179" s="39"/>
      <c r="L179" s="39"/>
      <c r="M179" s="39"/>
      <c r="N179" s="39"/>
      <c r="O179" s="39"/>
      <c r="P179" s="39"/>
      <c r="Q179" s="39"/>
    </row>
    <row r="180" spans="1:17" ht="19.5" hidden="1" outlineLevel="1" x14ac:dyDescent="0.2">
      <c r="A180" s="28"/>
      <c r="B180" s="45" t="s">
        <v>546</v>
      </c>
      <c r="C180" s="41" t="s">
        <v>545</v>
      </c>
      <c r="D180" s="42" t="s">
        <v>491</v>
      </c>
      <c r="E180" s="43" t="s">
        <v>539</v>
      </c>
      <c r="F180" s="44">
        <v>128.52000000000001</v>
      </c>
      <c r="G180" s="39"/>
      <c r="H180" s="39"/>
      <c r="I180" s="39"/>
      <c r="J180" s="55">
        <v>6.1</v>
      </c>
      <c r="K180" s="39"/>
      <c r="L180" s="39"/>
      <c r="M180" s="39"/>
      <c r="N180" s="39"/>
      <c r="O180" s="39"/>
      <c r="P180" s="39"/>
      <c r="Q180" s="39"/>
    </row>
    <row r="181" spans="1:17" ht="45" hidden="1" outlineLevel="1" x14ac:dyDescent="0.2">
      <c r="A181" s="28"/>
      <c r="B181" s="45" t="s">
        <v>544</v>
      </c>
      <c r="C181" s="41" t="s">
        <v>543</v>
      </c>
      <c r="D181" s="42" t="s">
        <v>38</v>
      </c>
      <c r="E181" s="43" t="s">
        <v>542</v>
      </c>
      <c r="F181" s="44">
        <v>200.94</v>
      </c>
      <c r="G181" s="39"/>
      <c r="H181" s="39"/>
      <c r="I181" s="39"/>
      <c r="J181" s="55">
        <v>30.54</v>
      </c>
      <c r="K181" s="39"/>
      <c r="L181" s="39"/>
      <c r="M181" s="39"/>
      <c r="N181" s="39"/>
      <c r="O181" s="39"/>
      <c r="P181" s="39"/>
      <c r="Q181" s="39"/>
    </row>
    <row r="182" spans="1:17" ht="19.5" hidden="1" outlineLevel="1" x14ac:dyDescent="0.2">
      <c r="A182" s="28"/>
      <c r="B182" s="45" t="s">
        <v>541</v>
      </c>
      <c r="C182" s="41" t="s">
        <v>540</v>
      </c>
      <c r="D182" s="42" t="s">
        <v>462</v>
      </c>
      <c r="E182" s="43" t="s">
        <v>539</v>
      </c>
      <c r="F182" s="44">
        <v>47.59</v>
      </c>
      <c r="G182" s="39"/>
      <c r="H182" s="39"/>
      <c r="I182" s="39"/>
      <c r="J182" s="55">
        <v>2.2599999999999998</v>
      </c>
      <c r="K182" s="39"/>
      <c r="L182" s="39"/>
      <c r="M182" s="39"/>
      <c r="N182" s="39"/>
      <c r="O182" s="39"/>
      <c r="P182" s="39"/>
      <c r="Q182" s="39"/>
    </row>
    <row r="183" spans="1:17" ht="19.5" hidden="1" outlineLevel="1" x14ac:dyDescent="0.2">
      <c r="A183" s="28"/>
      <c r="B183" s="45" t="s">
        <v>538</v>
      </c>
      <c r="C183" s="41" t="s">
        <v>537</v>
      </c>
      <c r="D183" s="42" t="s">
        <v>72</v>
      </c>
      <c r="E183" s="43" t="s">
        <v>536</v>
      </c>
      <c r="F183" s="44">
        <v>33.32</v>
      </c>
      <c r="G183" s="39"/>
      <c r="H183" s="39"/>
      <c r="I183" s="39"/>
      <c r="J183" s="55">
        <v>0.63</v>
      </c>
      <c r="K183" s="39"/>
      <c r="L183" s="39"/>
      <c r="M183" s="39"/>
      <c r="N183" s="39"/>
      <c r="O183" s="39"/>
      <c r="P183" s="39"/>
      <c r="Q183" s="39"/>
    </row>
    <row r="184" spans="1:17" ht="19.5" hidden="1" outlineLevel="1" x14ac:dyDescent="0.2">
      <c r="A184" s="28"/>
      <c r="B184" s="45" t="s">
        <v>535</v>
      </c>
      <c r="C184" s="41" t="s">
        <v>534</v>
      </c>
      <c r="D184" s="42" t="s">
        <v>462</v>
      </c>
      <c r="E184" s="43" t="s">
        <v>533</v>
      </c>
      <c r="F184" s="44">
        <v>121.98</v>
      </c>
      <c r="G184" s="39"/>
      <c r="H184" s="39"/>
      <c r="I184" s="39"/>
      <c r="J184" s="55">
        <v>30.13</v>
      </c>
      <c r="K184" s="39"/>
      <c r="L184" s="39"/>
      <c r="M184" s="39"/>
      <c r="N184" s="39"/>
      <c r="O184" s="39"/>
      <c r="P184" s="39"/>
      <c r="Q184" s="39"/>
    </row>
    <row r="185" spans="1:17" ht="22.5" hidden="1" outlineLevel="1" x14ac:dyDescent="0.2">
      <c r="A185" s="28"/>
      <c r="B185" s="45" t="s">
        <v>532</v>
      </c>
      <c r="C185" s="41" t="s">
        <v>531</v>
      </c>
      <c r="D185" s="42" t="s">
        <v>462</v>
      </c>
      <c r="E185" s="43" t="s">
        <v>530</v>
      </c>
      <c r="F185" s="44">
        <v>107.42</v>
      </c>
      <c r="G185" s="39"/>
      <c r="H185" s="39"/>
      <c r="I185" s="39"/>
      <c r="J185" s="55">
        <v>10.199999999999999</v>
      </c>
      <c r="K185" s="39"/>
      <c r="L185" s="39"/>
      <c r="M185" s="39"/>
      <c r="N185" s="39"/>
      <c r="O185" s="39"/>
      <c r="P185" s="39"/>
      <c r="Q185" s="39"/>
    </row>
    <row r="186" spans="1:17" ht="22.5" hidden="1" outlineLevel="1" x14ac:dyDescent="0.2">
      <c r="A186" s="28"/>
      <c r="B186" s="45" t="s">
        <v>529</v>
      </c>
      <c r="C186" s="41" t="s">
        <v>44</v>
      </c>
      <c r="D186" s="42" t="s">
        <v>45</v>
      </c>
      <c r="E186" s="43" t="s">
        <v>528</v>
      </c>
      <c r="F186" s="44">
        <v>1</v>
      </c>
      <c r="G186" s="39"/>
      <c r="H186" s="39"/>
      <c r="I186" s="39"/>
      <c r="J186" s="55">
        <v>0.43</v>
      </c>
      <c r="K186" s="39"/>
      <c r="L186" s="39"/>
      <c r="M186" s="39"/>
      <c r="N186" s="39"/>
      <c r="O186" s="39"/>
      <c r="P186" s="39"/>
      <c r="Q186" s="39"/>
    </row>
    <row r="187" spans="1:17" ht="36" collapsed="1" x14ac:dyDescent="0.2">
      <c r="A187" s="28">
        <v>25</v>
      </c>
      <c r="B187" s="35" t="s">
        <v>527</v>
      </c>
      <c r="C187" s="36" t="s">
        <v>526</v>
      </c>
      <c r="D187" s="37" t="s">
        <v>84</v>
      </c>
      <c r="E187" s="38">
        <v>55</v>
      </c>
      <c r="F187" s="39">
        <v>1.77</v>
      </c>
      <c r="G187" s="39"/>
      <c r="H187" s="39"/>
      <c r="I187" s="39"/>
      <c r="J187" s="49">
        <v>97.35</v>
      </c>
      <c r="K187" s="39"/>
      <c r="L187" s="39"/>
      <c r="M187" s="39"/>
      <c r="N187" s="39"/>
      <c r="O187" s="39"/>
      <c r="P187" s="39"/>
      <c r="Q187" s="39"/>
    </row>
    <row r="188" spans="1:17" ht="108" x14ac:dyDescent="0.2">
      <c r="A188" s="28">
        <v>26</v>
      </c>
      <c r="B188" s="35" t="s">
        <v>525</v>
      </c>
      <c r="C188" s="36" t="s">
        <v>524</v>
      </c>
      <c r="D188" s="37" t="s">
        <v>520</v>
      </c>
      <c r="E188" s="42" t="s">
        <v>523</v>
      </c>
      <c r="F188" s="39">
        <v>879.01</v>
      </c>
      <c r="G188" s="39"/>
      <c r="H188" s="39"/>
      <c r="I188" s="39"/>
      <c r="J188" s="49">
        <v>26.37</v>
      </c>
      <c r="K188" s="39"/>
      <c r="L188" s="39"/>
      <c r="M188" s="39"/>
      <c r="N188" s="39"/>
      <c r="O188" s="39"/>
      <c r="P188" s="39"/>
      <c r="Q188" s="39"/>
    </row>
    <row r="189" spans="1:17" ht="108" x14ac:dyDescent="0.2">
      <c r="A189" s="28">
        <v>27</v>
      </c>
      <c r="B189" s="35" t="s">
        <v>522</v>
      </c>
      <c r="C189" s="36" t="s">
        <v>521</v>
      </c>
      <c r="D189" s="37" t="s">
        <v>520</v>
      </c>
      <c r="E189" s="42" t="s">
        <v>519</v>
      </c>
      <c r="F189" s="39">
        <v>2230</v>
      </c>
      <c r="G189" s="39"/>
      <c r="H189" s="39"/>
      <c r="I189" s="39"/>
      <c r="J189" s="49">
        <v>22.3</v>
      </c>
      <c r="K189" s="39"/>
      <c r="L189" s="39"/>
      <c r="M189" s="39"/>
      <c r="N189" s="39"/>
      <c r="O189" s="39"/>
      <c r="P189" s="39"/>
      <c r="Q189" s="39"/>
    </row>
    <row r="190" spans="1:17" ht="108" x14ac:dyDescent="0.2">
      <c r="A190" s="28">
        <v>28</v>
      </c>
      <c r="B190" s="35" t="s">
        <v>518</v>
      </c>
      <c r="C190" s="36" t="s">
        <v>517</v>
      </c>
      <c r="D190" s="37" t="s">
        <v>516</v>
      </c>
      <c r="E190" s="42" t="s">
        <v>515</v>
      </c>
      <c r="F190" s="39">
        <v>2242.3200000000002</v>
      </c>
      <c r="G190" s="39">
        <v>894.38</v>
      </c>
      <c r="H190" s="39">
        <v>1248.2</v>
      </c>
      <c r="I190" s="39">
        <v>337.7</v>
      </c>
      <c r="J190" s="49">
        <v>55.97</v>
      </c>
      <c r="K190" s="39">
        <v>22.32</v>
      </c>
      <c r="L190" s="39">
        <v>31.16</v>
      </c>
      <c r="M190" s="39">
        <v>8.43</v>
      </c>
      <c r="N190" s="39">
        <v>67.5</v>
      </c>
      <c r="O190" s="39">
        <v>1.68</v>
      </c>
      <c r="P190" s="39">
        <v>21.36</v>
      </c>
      <c r="Q190" s="39">
        <v>0.53</v>
      </c>
    </row>
    <row r="191" spans="1:17" ht="19.5" hidden="1" outlineLevel="1" x14ac:dyDescent="0.2">
      <c r="A191" s="28"/>
      <c r="B191" s="40"/>
      <c r="C191" s="41" t="s">
        <v>489</v>
      </c>
      <c r="D191" s="42" t="s">
        <v>30</v>
      </c>
      <c r="E191" s="43" t="s">
        <v>514</v>
      </c>
      <c r="F191" s="44">
        <v>13.25</v>
      </c>
      <c r="G191" s="44">
        <v>13.25</v>
      </c>
      <c r="H191" s="39"/>
      <c r="I191" s="39"/>
      <c r="J191" s="55">
        <v>22.26</v>
      </c>
      <c r="K191" s="44">
        <v>22.26</v>
      </c>
      <c r="L191" s="39"/>
      <c r="M191" s="39"/>
      <c r="N191" s="39"/>
      <c r="O191" s="39"/>
      <c r="P191" s="39"/>
      <c r="Q191" s="39"/>
    </row>
    <row r="192" spans="1:17" ht="33.75" hidden="1" outlineLevel="1" x14ac:dyDescent="0.2">
      <c r="A192" s="28"/>
      <c r="B192" s="45" t="s">
        <v>487</v>
      </c>
      <c r="C192" s="41" t="s">
        <v>486</v>
      </c>
      <c r="D192" s="42" t="s">
        <v>34</v>
      </c>
      <c r="E192" s="43" t="s">
        <v>510</v>
      </c>
      <c r="F192" s="44">
        <v>172.79</v>
      </c>
      <c r="G192" s="39"/>
      <c r="H192" s="44">
        <v>172.79</v>
      </c>
      <c r="I192" s="44">
        <v>18.2</v>
      </c>
      <c r="J192" s="55">
        <v>6.91</v>
      </c>
      <c r="K192" s="39"/>
      <c r="L192" s="44">
        <v>6.91</v>
      </c>
      <c r="M192" s="44">
        <v>0.73</v>
      </c>
      <c r="N192" s="39"/>
      <c r="O192" s="39"/>
      <c r="P192" s="39"/>
      <c r="Q192" s="39"/>
    </row>
    <row r="193" spans="1:17" ht="22.5" hidden="1" outlineLevel="1" x14ac:dyDescent="0.2">
      <c r="A193" s="28"/>
      <c r="B193" s="45" t="s">
        <v>485</v>
      </c>
      <c r="C193" s="41" t="s">
        <v>484</v>
      </c>
      <c r="D193" s="42" t="s">
        <v>34</v>
      </c>
      <c r="E193" s="43" t="s">
        <v>513</v>
      </c>
      <c r="F193" s="44">
        <v>34.08</v>
      </c>
      <c r="G193" s="39"/>
      <c r="H193" s="44">
        <v>34.08</v>
      </c>
      <c r="I193" s="44">
        <v>15.62</v>
      </c>
      <c r="J193" s="55">
        <v>16.7</v>
      </c>
      <c r="K193" s="39"/>
      <c r="L193" s="44">
        <v>16.7</v>
      </c>
      <c r="M193" s="44">
        <v>7.65</v>
      </c>
      <c r="N193" s="39"/>
      <c r="O193" s="39"/>
      <c r="P193" s="39"/>
      <c r="Q193" s="39"/>
    </row>
    <row r="194" spans="1:17" ht="22.5" hidden="1" outlineLevel="1" x14ac:dyDescent="0.2">
      <c r="A194" s="28"/>
      <c r="B194" s="45" t="s">
        <v>482</v>
      </c>
      <c r="C194" s="41" t="s">
        <v>56</v>
      </c>
      <c r="D194" s="42" t="s">
        <v>34</v>
      </c>
      <c r="E194" s="43" t="s">
        <v>512</v>
      </c>
      <c r="F194" s="44">
        <v>8.9700000000000006</v>
      </c>
      <c r="G194" s="39"/>
      <c r="H194" s="44">
        <v>8.9700000000000006</v>
      </c>
      <c r="I194" s="39"/>
      <c r="J194" s="55">
        <v>2.96</v>
      </c>
      <c r="K194" s="39"/>
      <c r="L194" s="44">
        <v>2.96</v>
      </c>
      <c r="M194" s="39"/>
      <c r="N194" s="39"/>
      <c r="O194" s="39"/>
      <c r="P194" s="39"/>
      <c r="Q194" s="39"/>
    </row>
    <row r="195" spans="1:17" ht="22.5" hidden="1" outlineLevel="1" x14ac:dyDescent="0.2">
      <c r="A195" s="28"/>
      <c r="B195" s="45" t="s">
        <v>511</v>
      </c>
      <c r="C195" s="41" t="s">
        <v>476</v>
      </c>
      <c r="D195" s="42" t="s">
        <v>34</v>
      </c>
      <c r="E195" s="43" t="s">
        <v>510</v>
      </c>
      <c r="F195" s="44">
        <v>119.46</v>
      </c>
      <c r="G195" s="39"/>
      <c r="H195" s="44">
        <v>119.46</v>
      </c>
      <c r="I195" s="39"/>
      <c r="J195" s="55">
        <v>4.78</v>
      </c>
      <c r="K195" s="39"/>
      <c r="L195" s="44">
        <v>4.78</v>
      </c>
      <c r="M195" s="39"/>
      <c r="N195" s="39"/>
      <c r="O195" s="39"/>
      <c r="P195" s="39"/>
      <c r="Q195" s="39"/>
    </row>
    <row r="196" spans="1:17" ht="19.5" hidden="1" outlineLevel="1" x14ac:dyDescent="0.2">
      <c r="A196" s="28"/>
      <c r="B196" s="45" t="s">
        <v>509</v>
      </c>
      <c r="C196" s="41" t="s">
        <v>471</v>
      </c>
      <c r="D196" s="42" t="s">
        <v>38</v>
      </c>
      <c r="E196" s="43" t="s">
        <v>508</v>
      </c>
      <c r="F196" s="44">
        <v>11.66</v>
      </c>
      <c r="G196" s="39"/>
      <c r="H196" s="39"/>
      <c r="I196" s="39"/>
      <c r="J196" s="55">
        <v>0.98</v>
      </c>
      <c r="K196" s="39"/>
      <c r="L196" s="39"/>
      <c r="M196" s="39"/>
      <c r="N196" s="39"/>
      <c r="O196" s="39"/>
      <c r="P196" s="39"/>
      <c r="Q196" s="39"/>
    </row>
    <row r="197" spans="1:17" ht="19.5" hidden="1" outlineLevel="1" x14ac:dyDescent="0.2">
      <c r="A197" s="28"/>
      <c r="B197" s="45" t="s">
        <v>507</v>
      </c>
      <c r="C197" s="41" t="s">
        <v>41</v>
      </c>
      <c r="D197" s="42" t="s">
        <v>38</v>
      </c>
      <c r="E197" s="43" t="s">
        <v>506</v>
      </c>
      <c r="F197" s="44">
        <v>16.8</v>
      </c>
      <c r="G197" s="39"/>
      <c r="H197" s="39"/>
      <c r="I197" s="39"/>
      <c r="J197" s="55">
        <v>1.07</v>
      </c>
      <c r="K197" s="39"/>
      <c r="L197" s="39"/>
      <c r="M197" s="39"/>
      <c r="N197" s="39"/>
      <c r="O197" s="39"/>
      <c r="P197" s="39"/>
      <c r="Q197" s="39"/>
    </row>
    <row r="198" spans="1:17" ht="19.5" hidden="1" outlineLevel="1" x14ac:dyDescent="0.2">
      <c r="A198" s="28"/>
      <c r="B198" s="45" t="s">
        <v>505</v>
      </c>
      <c r="C198" s="41" t="s">
        <v>44</v>
      </c>
      <c r="D198" s="42" t="s">
        <v>45</v>
      </c>
      <c r="E198" s="43" t="s">
        <v>504</v>
      </c>
      <c r="F198" s="44">
        <v>1</v>
      </c>
      <c r="G198" s="39"/>
      <c r="H198" s="39"/>
      <c r="I198" s="39"/>
      <c r="J198" s="55">
        <v>0.45</v>
      </c>
      <c r="K198" s="39"/>
      <c r="L198" s="39"/>
      <c r="M198" s="39"/>
      <c r="N198" s="39"/>
      <c r="O198" s="39"/>
      <c r="P198" s="39"/>
      <c r="Q198" s="39"/>
    </row>
    <row r="199" spans="1:17" ht="24" collapsed="1" x14ac:dyDescent="0.2">
      <c r="A199" s="28">
        <v>29</v>
      </c>
      <c r="B199" s="35" t="s">
        <v>453</v>
      </c>
      <c r="C199" s="36" t="s">
        <v>503</v>
      </c>
      <c r="D199" s="37" t="s">
        <v>403</v>
      </c>
      <c r="E199" s="38">
        <v>4</v>
      </c>
      <c r="F199" s="39">
        <v>18.73</v>
      </c>
      <c r="G199" s="39"/>
      <c r="H199" s="39"/>
      <c r="I199" s="39"/>
      <c r="J199" s="49">
        <v>74.92</v>
      </c>
      <c r="K199" s="39"/>
      <c r="L199" s="39"/>
      <c r="M199" s="39"/>
      <c r="N199" s="39"/>
      <c r="O199" s="39"/>
      <c r="P199" s="39"/>
      <c r="Q199" s="39"/>
    </row>
    <row r="200" spans="1:17" ht="24" x14ac:dyDescent="0.2">
      <c r="A200" s="28">
        <v>30</v>
      </c>
      <c r="B200" s="35" t="s">
        <v>453</v>
      </c>
      <c r="C200" s="36" t="s">
        <v>502</v>
      </c>
      <c r="D200" s="37" t="s">
        <v>403</v>
      </c>
      <c r="E200" s="38">
        <v>4</v>
      </c>
      <c r="F200" s="39">
        <v>8.11</v>
      </c>
      <c r="G200" s="39"/>
      <c r="H200" s="39"/>
      <c r="I200" s="39"/>
      <c r="J200" s="49">
        <v>32.44</v>
      </c>
      <c r="K200" s="39"/>
      <c r="L200" s="39"/>
      <c r="M200" s="39"/>
      <c r="N200" s="39"/>
      <c r="O200" s="39"/>
      <c r="P200" s="39"/>
      <c r="Q200" s="39"/>
    </row>
    <row r="201" spans="1:17" ht="24" x14ac:dyDescent="0.2">
      <c r="A201" s="28">
        <v>31</v>
      </c>
      <c r="B201" s="35" t="s">
        <v>453</v>
      </c>
      <c r="C201" s="36" t="s">
        <v>501</v>
      </c>
      <c r="D201" s="37" t="s">
        <v>403</v>
      </c>
      <c r="E201" s="38">
        <v>4</v>
      </c>
      <c r="F201" s="39">
        <v>20.28</v>
      </c>
      <c r="G201" s="39"/>
      <c r="H201" s="39"/>
      <c r="I201" s="39"/>
      <c r="J201" s="49">
        <v>81.12</v>
      </c>
      <c r="K201" s="39"/>
      <c r="L201" s="39"/>
      <c r="M201" s="39"/>
      <c r="N201" s="39"/>
      <c r="O201" s="39"/>
      <c r="P201" s="39"/>
      <c r="Q201" s="39"/>
    </row>
    <row r="202" spans="1:17" ht="24" x14ac:dyDescent="0.2">
      <c r="A202" s="28">
        <v>32</v>
      </c>
      <c r="B202" s="35" t="s">
        <v>453</v>
      </c>
      <c r="C202" s="36" t="s">
        <v>500</v>
      </c>
      <c r="D202" s="37" t="s">
        <v>403</v>
      </c>
      <c r="E202" s="38">
        <v>1</v>
      </c>
      <c r="F202" s="39">
        <v>7.24</v>
      </c>
      <c r="G202" s="39"/>
      <c r="H202" s="39"/>
      <c r="I202" s="39"/>
      <c r="J202" s="49">
        <v>7.24</v>
      </c>
      <c r="K202" s="39"/>
      <c r="L202" s="39"/>
      <c r="M202" s="39"/>
      <c r="N202" s="39"/>
      <c r="O202" s="39"/>
      <c r="P202" s="39"/>
      <c r="Q202" s="39"/>
    </row>
    <row r="203" spans="1:17" ht="24" x14ac:dyDescent="0.2">
      <c r="A203" s="28">
        <v>33</v>
      </c>
      <c r="B203" s="35" t="s">
        <v>453</v>
      </c>
      <c r="C203" s="36" t="s">
        <v>499</v>
      </c>
      <c r="D203" s="37" t="s">
        <v>403</v>
      </c>
      <c r="E203" s="38">
        <v>1</v>
      </c>
      <c r="F203" s="39">
        <v>67.98</v>
      </c>
      <c r="G203" s="39"/>
      <c r="H203" s="39"/>
      <c r="I203" s="39"/>
      <c r="J203" s="49">
        <v>67.98</v>
      </c>
      <c r="K203" s="39"/>
      <c r="L203" s="39"/>
      <c r="M203" s="39"/>
      <c r="N203" s="39"/>
      <c r="O203" s="39"/>
      <c r="P203" s="39"/>
      <c r="Q203" s="39"/>
    </row>
    <row r="204" spans="1:17" ht="24" x14ac:dyDescent="0.2">
      <c r="A204" s="28">
        <v>34</v>
      </c>
      <c r="B204" s="35" t="s">
        <v>453</v>
      </c>
      <c r="C204" s="36" t="s">
        <v>498</v>
      </c>
      <c r="D204" s="37" t="s">
        <v>403</v>
      </c>
      <c r="E204" s="38">
        <v>1</v>
      </c>
      <c r="F204" s="39">
        <v>41.03</v>
      </c>
      <c r="G204" s="39"/>
      <c r="H204" s="39"/>
      <c r="I204" s="39"/>
      <c r="J204" s="49">
        <v>41.03</v>
      </c>
      <c r="K204" s="39"/>
      <c r="L204" s="39"/>
      <c r="M204" s="39"/>
      <c r="N204" s="39"/>
      <c r="O204" s="39"/>
      <c r="P204" s="39"/>
      <c r="Q204" s="39"/>
    </row>
    <row r="205" spans="1:17" ht="24" x14ac:dyDescent="0.2">
      <c r="A205" s="28">
        <v>35</v>
      </c>
      <c r="B205" s="35" t="s">
        <v>453</v>
      </c>
      <c r="C205" s="36" t="s">
        <v>497</v>
      </c>
      <c r="D205" s="37" t="s">
        <v>403</v>
      </c>
      <c r="E205" s="38">
        <v>10</v>
      </c>
      <c r="F205" s="39">
        <v>20.28</v>
      </c>
      <c r="G205" s="39"/>
      <c r="H205" s="39"/>
      <c r="I205" s="39"/>
      <c r="J205" s="49">
        <v>202.8</v>
      </c>
      <c r="K205" s="39"/>
      <c r="L205" s="39"/>
      <c r="M205" s="39"/>
      <c r="N205" s="39"/>
      <c r="O205" s="39"/>
      <c r="P205" s="39"/>
      <c r="Q205" s="39"/>
    </row>
    <row r="206" spans="1:17" ht="24" x14ac:dyDescent="0.2">
      <c r="A206" s="28">
        <v>36</v>
      </c>
      <c r="B206" s="35" t="s">
        <v>453</v>
      </c>
      <c r="C206" s="36" t="s">
        <v>496</v>
      </c>
      <c r="D206" s="37" t="s">
        <v>403</v>
      </c>
      <c r="E206" s="38">
        <v>2</v>
      </c>
      <c r="F206" s="39">
        <v>11.86</v>
      </c>
      <c r="G206" s="39"/>
      <c r="H206" s="39"/>
      <c r="I206" s="39"/>
      <c r="J206" s="49">
        <v>23.72</v>
      </c>
      <c r="K206" s="39"/>
      <c r="L206" s="39"/>
      <c r="M206" s="39"/>
      <c r="N206" s="39"/>
      <c r="O206" s="39"/>
      <c r="P206" s="39"/>
      <c r="Q206" s="39"/>
    </row>
    <row r="207" spans="1:17" ht="24" x14ac:dyDescent="0.2">
      <c r="A207" s="28">
        <v>37</v>
      </c>
      <c r="B207" s="35" t="s">
        <v>453</v>
      </c>
      <c r="C207" s="36" t="s">
        <v>495</v>
      </c>
      <c r="D207" s="37" t="s">
        <v>403</v>
      </c>
      <c r="E207" s="38">
        <v>15</v>
      </c>
      <c r="F207" s="39">
        <v>2.99</v>
      </c>
      <c r="G207" s="39"/>
      <c r="H207" s="39"/>
      <c r="I207" s="39"/>
      <c r="J207" s="49">
        <v>44.85</v>
      </c>
      <c r="K207" s="39"/>
      <c r="L207" s="39"/>
      <c r="M207" s="39"/>
      <c r="N207" s="39"/>
      <c r="O207" s="39"/>
      <c r="P207" s="39"/>
      <c r="Q207" s="39"/>
    </row>
    <row r="208" spans="1:17" ht="24" x14ac:dyDescent="0.2">
      <c r="A208" s="28">
        <v>38</v>
      </c>
      <c r="B208" s="35" t="s">
        <v>453</v>
      </c>
      <c r="C208" s="36" t="s">
        <v>494</v>
      </c>
      <c r="D208" s="37" t="s">
        <v>84</v>
      </c>
      <c r="E208" s="38">
        <v>5</v>
      </c>
      <c r="F208" s="39">
        <v>2.35</v>
      </c>
      <c r="G208" s="39"/>
      <c r="H208" s="39"/>
      <c r="I208" s="39"/>
      <c r="J208" s="49">
        <v>11.75</v>
      </c>
      <c r="K208" s="39"/>
      <c r="L208" s="39"/>
      <c r="M208" s="39"/>
      <c r="N208" s="39"/>
      <c r="O208" s="39"/>
      <c r="P208" s="39"/>
      <c r="Q208" s="39"/>
    </row>
    <row r="209" spans="1:17" ht="108" x14ac:dyDescent="0.2">
      <c r="A209" s="28">
        <v>39</v>
      </c>
      <c r="B209" s="35" t="s">
        <v>493</v>
      </c>
      <c r="C209" s="36" t="s">
        <v>492</v>
      </c>
      <c r="D209" s="37" t="s">
        <v>491</v>
      </c>
      <c r="E209" s="42" t="s">
        <v>490</v>
      </c>
      <c r="F209" s="39">
        <v>2088.4299999999998</v>
      </c>
      <c r="G209" s="39">
        <v>498.2</v>
      </c>
      <c r="H209" s="39">
        <v>950.56</v>
      </c>
      <c r="I209" s="39">
        <v>216.12</v>
      </c>
      <c r="J209" s="49">
        <v>41.77</v>
      </c>
      <c r="K209" s="39">
        <v>9.9600000000000009</v>
      </c>
      <c r="L209" s="39">
        <v>19.010000000000002</v>
      </c>
      <c r="M209" s="39">
        <v>4.32</v>
      </c>
      <c r="N209" s="39">
        <v>37.6</v>
      </c>
      <c r="O209" s="39">
        <v>0.75</v>
      </c>
      <c r="P209" s="39">
        <v>13.55</v>
      </c>
      <c r="Q209" s="39">
        <v>0.27</v>
      </c>
    </row>
    <row r="210" spans="1:17" ht="19.5" hidden="1" outlineLevel="1" x14ac:dyDescent="0.2">
      <c r="A210" s="28"/>
      <c r="B210" s="40"/>
      <c r="C210" s="41" t="s">
        <v>489</v>
      </c>
      <c r="D210" s="42" t="s">
        <v>30</v>
      </c>
      <c r="E210" s="43" t="s">
        <v>488</v>
      </c>
      <c r="F210" s="44">
        <v>13.25</v>
      </c>
      <c r="G210" s="44">
        <v>13.25</v>
      </c>
      <c r="H210" s="39"/>
      <c r="I210" s="39"/>
      <c r="J210" s="55">
        <v>9.94</v>
      </c>
      <c r="K210" s="44">
        <v>9.94</v>
      </c>
      <c r="L210" s="39"/>
      <c r="M210" s="39"/>
      <c r="N210" s="39"/>
      <c r="O210" s="39"/>
      <c r="P210" s="39"/>
      <c r="Q210" s="39"/>
    </row>
    <row r="211" spans="1:17" ht="33.75" hidden="1" outlineLevel="1" x14ac:dyDescent="0.2">
      <c r="A211" s="28"/>
      <c r="B211" s="45" t="s">
        <v>487</v>
      </c>
      <c r="C211" s="41" t="s">
        <v>486</v>
      </c>
      <c r="D211" s="42" t="s">
        <v>34</v>
      </c>
      <c r="E211" s="43" t="s">
        <v>475</v>
      </c>
      <c r="F211" s="44">
        <v>172.79</v>
      </c>
      <c r="G211" s="39"/>
      <c r="H211" s="44">
        <v>172.79</v>
      </c>
      <c r="I211" s="44">
        <v>18.2</v>
      </c>
      <c r="J211" s="55">
        <v>6.91</v>
      </c>
      <c r="K211" s="39"/>
      <c r="L211" s="44">
        <v>6.91</v>
      </c>
      <c r="M211" s="44">
        <v>0.73</v>
      </c>
      <c r="N211" s="39"/>
      <c r="O211" s="39"/>
      <c r="P211" s="39"/>
      <c r="Q211" s="39"/>
    </row>
    <row r="212" spans="1:17" ht="22.5" hidden="1" outlineLevel="1" x14ac:dyDescent="0.2">
      <c r="A212" s="28"/>
      <c r="B212" s="45" t="s">
        <v>485</v>
      </c>
      <c r="C212" s="41" t="s">
        <v>484</v>
      </c>
      <c r="D212" s="42" t="s">
        <v>34</v>
      </c>
      <c r="E212" s="43" t="s">
        <v>483</v>
      </c>
      <c r="F212" s="44">
        <v>34.08</v>
      </c>
      <c r="G212" s="39"/>
      <c r="H212" s="44">
        <v>34.08</v>
      </c>
      <c r="I212" s="44">
        <v>15.62</v>
      </c>
      <c r="J212" s="55">
        <v>8.18</v>
      </c>
      <c r="K212" s="39"/>
      <c r="L212" s="44">
        <v>8.18</v>
      </c>
      <c r="M212" s="44">
        <v>3.75</v>
      </c>
      <c r="N212" s="39"/>
      <c r="O212" s="39"/>
      <c r="P212" s="39"/>
      <c r="Q212" s="39"/>
    </row>
    <row r="213" spans="1:17" ht="22.5" hidden="1" outlineLevel="1" x14ac:dyDescent="0.2">
      <c r="A213" s="28"/>
      <c r="B213" s="45" t="s">
        <v>482</v>
      </c>
      <c r="C213" s="41" t="s">
        <v>56</v>
      </c>
      <c r="D213" s="42" t="s">
        <v>34</v>
      </c>
      <c r="E213" s="43" t="s">
        <v>481</v>
      </c>
      <c r="F213" s="44">
        <v>8.9700000000000006</v>
      </c>
      <c r="G213" s="39"/>
      <c r="H213" s="44">
        <v>8.9700000000000006</v>
      </c>
      <c r="I213" s="39"/>
      <c r="J213" s="55">
        <v>0.54</v>
      </c>
      <c r="K213" s="39"/>
      <c r="L213" s="44">
        <v>0.54</v>
      </c>
      <c r="M213" s="39"/>
      <c r="N213" s="39"/>
      <c r="O213" s="39"/>
      <c r="P213" s="39"/>
      <c r="Q213" s="39"/>
    </row>
    <row r="214" spans="1:17" ht="19.5" hidden="1" outlineLevel="1" x14ac:dyDescent="0.2">
      <c r="A214" s="28"/>
      <c r="B214" s="45" t="s">
        <v>480</v>
      </c>
      <c r="C214" s="41" t="s">
        <v>479</v>
      </c>
      <c r="D214" s="42" t="s">
        <v>34</v>
      </c>
      <c r="E214" s="43" t="s">
        <v>478</v>
      </c>
      <c r="F214" s="44">
        <v>3.46</v>
      </c>
      <c r="G214" s="39"/>
      <c r="H214" s="44">
        <v>3.46</v>
      </c>
      <c r="I214" s="39"/>
      <c r="J214" s="55">
        <v>0.17</v>
      </c>
      <c r="K214" s="39"/>
      <c r="L214" s="44">
        <v>0.17</v>
      </c>
      <c r="M214" s="39"/>
      <c r="N214" s="39"/>
      <c r="O214" s="39"/>
      <c r="P214" s="39"/>
      <c r="Q214" s="39"/>
    </row>
    <row r="215" spans="1:17" ht="22.5" hidden="1" outlineLevel="1" x14ac:dyDescent="0.2">
      <c r="A215" s="28"/>
      <c r="B215" s="45" t="s">
        <v>477</v>
      </c>
      <c r="C215" s="41" t="s">
        <v>476</v>
      </c>
      <c r="D215" s="42" t="s">
        <v>34</v>
      </c>
      <c r="E215" s="43" t="s">
        <v>475</v>
      </c>
      <c r="F215" s="44">
        <v>119.46</v>
      </c>
      <c r="G215" s="39"/>
      <c r="H215" s="44">
        <v>119.46</v>
      </c>
      <c r="I215" s="39"/>
      <c r="J215" s="55">
        <v>4.78</v>
      </c>
      <c r="K215" s="39"/>
      <c r="L215" s="44">
        <v>4.78</v>
      </c>
      <c r="M215" s="39"/>
      <c r="N215" s="39"/>
      <c r="O215" s="39"/>
      <c r="P215" s="39"/>
      <c r="Q215" s="39"/>
    </row>
    <row r="216" spans="1:17" ht="19.5" hidden="1" outlineLevel="1" x14ac:dyDescent="0.2">
      <c r="A216" s="28"/>
      <c r="B216" s="45" t="s">
        <v>474</v>
      </c>
      <c r="C216" s="41" t="s">
        <v>473</v>
      </c>
      <c r="D216" s="42" t="s">
        <v>458</v>
      </c>
      <c r="E216" s="43" t="s">
        <v>465</v>
      </c>
      <c r="F216" s="44">
        <v>25.12</v>
      </c>
      <c r="G216" s="39"/>
      <c r="H216" s="39"/>
      <c r="I216" s="39"/>
      <c r="J216" s="55">
        <v>6.28</v>
      </c>
      <c r="K216" s="39"/>
      <c r="L216" s="39"/>
      <c r="M216" s="39"/>
      <c r="N216" s="39"/>
      <c r="O216" s="39"/>
      <c r="P216" s="39"/>
      <c r="Q216" s="39"/>
    </row>
    <row r="217" spans="1:17" ht="19.5" hidden="1" outlineLevel="1" x14ac:dyDescent="0.2">
      <c r="A217" s="28"/>
      <c r="B217" s="45" t="s">
        <v>472</v>
      </c>
      <c r="C217" s="41" t="s">
        <v>471</v>
      </c>
      <c r="D217" s="42" t="s">
        <v>38</v>
      </c>
      <c r="E217" s="43" t="s">
        <v>470</v>
      </c>
      <c r="F217" s="44">
        <v>11.66</v>
      </c>
      <c r="G217" s="39"/>
      <c r="H217" s="39"/>
      <c r="I217" s="39"/>
      <c r="J217" s="55">
        <v>1.6</v>
      </c>
      <c r="K217" s="39"/>
      <c r="L217" s="39"/>
      <c r="M217" s="39"/>
      <c r="N217" s="39"/>
      <c r="O217" s="39"/>
      <c r="P217" s="39"/>
      <c r="Q217" s="39"/>
    </row>
    <row r="218" spans="1:17" ht="19.5" hidden="1" outlineLevel="1" x14ac:dyDescent="0.2">
      <c r="A218" s="28"/>
      <c r="B218" s="45" t="s">
        <v>469</v>
      </c>
      <c r="C218" s="41" t="s">
        <v>41</v>
      </c>
      <c r="D218" s="42" t="s">
        <v>38</v>
      </c>
      <c r="E218" s="43" t="s">
        <v>468</v>
      </c>
      <c r="F218" s="44">
        <v>16.8</v>
      </c>
      <c r="G218" s="39"/>
      <c r="H218" s="39"/>
      <c r="I218" s="39"/>
      <c r="J218" s="55">
        <v>0.27</v>
      </c>
      <c r="K218" s="39"/>
      <c r="L218" s="39"/>
      <c r="M218" s="39"/>
      <c r="N218" s="39"/>
      <c r="O218" s="39"/>
      <c r="P218" s="39"/>
      <c r="Q218" s="39"/>
    </row>
    <row r="219" spans="1:17" ht="19.5" hidden="1" outlineLevel="1" x14ac:dyDescent="0.2">
      <c r="A219" s="28"/>
      <c r="B219" s="45" t="s">
        <v>467</v>
      </c>
      <c r="C219" s="41" t="s">
        <v>466</v>
      </c>
      <c r="D219" s="42" t="s">
        <v>458</v>
      </c>
      <c r="E219" s="43" t="s">
        <v>465</v>
      </c>
      <c r="F219" s="44">
        <v>9.0399999999999991</v>
      </c>
      <c r="G219" s="39"/>
      <c r="H219" s="39"/>
      <c r="I219" s="39"/>
      <c r="J219" s="55">
        <v>2.2599999999999998</v>
      </c>
      <c r="K219" s="39"/>
      <c r="L219" s="39"/>
      <c r="M219" s="39"/>
      <c r="N219" s="39"/>
      <c r="O219" s="39"/>
      <c r="P219" s="39"/>
      <c r="Q219" s="39"/>
    </row>
    <row r="220" spans="1:17" ht="22.5" hidden="1" outlineLevel="1" x14ac:dyDescent="0.2">
      <c r="A220" s="28"/>
      <c r="B220" s="45" t="s">
        <v>464</v>
      </c>
      <c r="C220" s="41" t="s">
        <v>463</v>
      </c>
      <c r="D220" s="42" t="s">
        <v>462</v>
      </c>
      <c r="E220" s="43" t="s">
        <v>461</v>
      </c>
      <c r="F220" s="44">
        <v>92.85</v>
      </c>
      <c r="G220" s="39"/>
      <c r="H220" s="39"/>
      <c r="I220" s="39"/>
      <c r="J220" s="55">
        <v>0.74</v>
      </c>
      <c r="K220" s="39"/>
      <c r="L220" s="39"/>
      <c r="M220" s="39"/>
      <c r="N220" s="39"/>
      <c r="O220" s="39"/>
      <c r="P220" s="39"/>
      <c r="Q220" s="39"/>
    </row>
    <row r="221" spans="1:17" ht="22.5" hidden="1" outlineLevel="1" x14ac:dyDescent="0.2">
      <c r="A221" s="28"/>
      <c r="B221" s="45" t="s">
        <v>460</v>
      </c>
      <c r="C221" s="41" t="s">
        <v>459</v>
      </c>
      <c r="D221" s="42" t="s">
        <v>458</v>
      </c>
      <c r="E221" s="43" t="s">
        <v>457</v>
      </c>
      <c r="F221" s="44">
        <v>65.8</v>
      </c>
      <c r="G221" s="39"/>
      <c r="H221" s="39"/>
      <c r="I221" s="39"/>
      <c r="J221" s="55">
        <v>1.45</v>
      </c>
      <c r="K221" s="39"/>
      <c r="L221" s="39"/>
      <c r="M221" s="39"/>
      <c r="N221" s="39"/>
      <c r="O221" s="39"/>
      <c r="P221" s="39"/>
      <c r="Q221" s="39"/>
    </row>
    <row r="222" spans="1:17" ht="22.5" hidden="1" outlineLevel="1" x14ac:dyDescent="0.2">
      <c r="A222" s="28"/>
      <c r="B222" s="45" t="s">
        <v>456</v>
      </c>
      <c r="C222" s="41" t="s">
        <v>44</v>
      </c>
      <c r="D222" s="42" t="s">
        <v>45</v>
      </c>
      <c r="E222" s="43" t="s">
        <v>455</v>
      </c>
      <c r="F222" s="44">
        <v>1</v>
      </c>
      <c r="G222" s="39"/>
      <c r="H222" s="39"/>
      <c r="I222" s="39"/>
      <c r="J222" s="55">
        <v>0.2</v>
      </c>
      <c r="K222" s="39"/>
      <c r="L222" s="39"/>
      <c r="M222" s="39"/>
      <c r="N222" s="39"/>
      <c r="O222" s="39"/>
      <c r="P222" s="39"/>
      <c r="Q222" s="39"/>
    </row>
    <row r="223" spans="1:17" ht="24" collapsed="1" x14ac:dyDescent="0.2">
      <c r="A223" s="28">
        <v>40</v>
      </c>
      <c r="B223" s="35" t="s">
        <v>453</v>
      </c>
      <c r="C223" s="36" t="s">
        <v>454</v>
      </c>
      <c r="D223" s="37" t="s">
        <v>84</v>
      </c>
      <c r="E223" s="38">
        <v>2</v>
      </c>
      <c r="F223" s="39">
        <v>18.73</v>
      </c>
      <c r="G223" s="39"/>
      <c r="H223" s="39"/>
      <c r="I223" s="39"/>
      <c r="J223" s="49">
        <v>37.46</v>
      </c>
      <c r="K223" s="39"/>
      <c r="L223" s="39"/>
      <c r="M223" s="39"/>
      <c r="N223" s="39"/>
      <c r="O223" s="39"/>
      <c r="P223" s="39"/>
      <c r="Q223" s="39"/>
    </row>
    <row r="224" spans="1:17" ht="24" x14ac:dyDescent="0.2">
      <c r="A224" s="28">
        <v>41</v>
      </c>
      <c r="B224" s="35" t="s">
        <v>453</v>
      </c>
      <c r="C224" s="36" t="s">
        <v>452</v>
      </c>
      <c r="D224" s="37" t="s">
        <v>403</v>
      </c>
      <c r="E224" s="38">
        <v>1</v>
      </c>
      <c r="F224" s="39">
        <v>22.09</v>
      </c>
      <c r="G224" s="39"/>
      <c r="H224" s="39"/>
      <c r="I224" s="39"/>
      <c r="J224" s="49">
        <v>22.09</v>
      </c>
      <c r="K224" s="39"/>
      <c r="L224" s="39"/>
      <c r="M224" s="39"/>
      <c r="N224" s="39"/>
      <c r="O224" s="39"/>
      <c r="P224" s="39"/>
      <c r="Q224" s="39"/>
    </row>
    <row r="225" spans="1:17" x14ac:dyDescent="0.2">
      <c r="A225" s="151" t="s">
        <v>385</v>
      </c>
      <c r="B225" s="145"/>
      <c r="C225" s="145"/>
      <c r="D225" s="145"/>
      <c r="E225" s="145"/>
      <c r="F225" s="145"/>
      <c r="G225" s="145"/>
      <c r="H225" s="145"/>
      <c r="I225" s="145"/>
      <c r="J225" s="56">
        <v>7992.02</v>
      </c>
      <c r="K225" s="46">
        <v>1979.75</v>
      </c>
      <c r="L225" s="46">
        <v>958.09</v>
      </c>
      <c r="M225" s="46">
        <v>125.15</v>
      </c>
      <c r="N225" s="39"/>
      <c r="O225" s="46">
        <v>158.05000000000001</v>
      </c>
      <c r="P225" s="39"/>
      <c r="Q225" s="46">
        <v>7.57</v>
      </c>
    </row>
    <row r="226" spans="1:17" ht="12.95" customHeight="1" x14ac:dyDescent="0.2">
      <c r="A226" s="151" t="s">
        <v>451</v>
      </c>
      <c r="B226" s="145"/>
      <c r="C226" s="145"/>
      <c r="D226" s="145"/>
      <c r="E226" s="145"/>
      <c r="F226" s="145"/>
      <c r="G226" s="145"/>
      <c r="H226" s="145"/>
      <c r="I226" s="145"/>
      <c r="J226" s="56">
        <v>8083.38</v>
      </c>
      <c r="K226" s="46">
        <v>2065.6799999999998</v>
      </c>
      <c r="L226" s="46">
        <v>963.52</v>
      </c>
      <c r="M226" s="46">
        <v>130.58000000000001</v>
      </c>
      <c r="N226" s="39"/>
      <c r="O226" s="46">
        <v>158.05000000000001</v>
      </c>
      <c r="P226" s="39"/>
      <c r="Q226" s="46">
        <v>7.57</v>
      </c>
    </row>
    <row r="227" spans="1:17" x14ac:dyDescent="0.2">
      <c r="A227" s="151" t="s">
        <v>387</v>
      </c>
      <c r="B227" s="145"/>
      <c r="C227" s="145"/>
      <c r="D227" s="145"/>
      <c r="E227" s="145"/>
      <c r="F227" s="145"/>
      <c r="G227" s="145"/>
      <c r="H227" s="145"/>
      <c r="I227" s="145"/>
      <c r="J227" s="56">
        <v>1896.45</v>
      </c>
      <c r="K227" s="39"/>
      <c r="L227" s="39"/>
      <c r="M227" s="39"/>
      <c r="N227" s="39"/>
      <c r="O227" s="39"/>
      <c r="P227" s="39"/>
      <c r="Q227" s="39"/>
    </row>
    <row r="228" spans="1:17" x14ac:dyDescent="0.2">
      <c r="A228" s="151" t="s">
        <v>388</v>
      </c>
      <c r="B228" s="145"/>
      <c r="C228" s="145"/>
      <c r="D228" s="145"/>
      <c r="E228" s="145"/>
      <c r="F228" s="145"/>
      <c r="G228" s="145"/>
      <c r="H228" s="145"/>
      <c r="I228" s="145"/>
      <c r="J228" s="56">
        <v>1369.81</v>
      </c>
      <c r="K228" s="39"/>
      <c r="L228" s="39"/>
      <c r="M228" s="39"/>
      <c r="N228" s="39"/>
      <c r="O228" s="39"/>
      <c r="P228" s="39"/>
      <c r="Q228" s="39"/>
    </row>
    <row r="229" spans="1:17" x14ac:dyDescent="0.2">
      <c r="A229" s="152" t="s">
        <v>450</v>
      </c>
      <c r="B229" s="145"/>
      <c r="C229" s="145"/>
      <c r="D229" s="145"/>
      <c r="E229" s="145"/>
      <c r="F229" s="145"/>
      <c r="G229" s="145"/>
      <c r="H229" s="145"/>
      <c r="I229" s="145"/>
      <c r="J229" s="49"/>
      <c r="K229" s="39"/>
      <c r="L229" s="39"/>
      <c r="M229" s="39"/>
      <c r="N229" s="39"/>
      <c r="O229" s="39"/>
      <c r="P229" s="39"/>
      <c r="Q229" s="39"/>
    </row>
    <row r="230" spans="1:17" x14ac:dyDescent="0.2">
      <c r="A230" s="151" t="s">
        <v>390</v>
      </c>
      <c r="B230" s="145"/>
      <c r="C230" s="145"/>
      <c r="D230" s="145"/>
      <c r="E230" s="145"/>
      <c r="F230" s="145"/>
      <c r="G230" s="145"/>
      <c r="H230" s="145"/>
      <c r="I230" s="145"/>
      <c r="J230" s="56">
        <v>1256.03</v>
      </c>
      <c r="K230" s="39"/>
      <c r="L230" s="39"/>
      <c r="M230" s="39"/>
      <c r="N230" s="39"/>
      <c r="O230" s="46">
        <v>1.1000000000000001</v>
      </c>
      <c r="P230" s="39"/>
      <c r="Q230" s="39"/>
    </row>
    <row r="231" spans="1:17" x14ac:dyDescent="0.2">
      <c r="A231" s="151" t="s">
        <v>391</v>
      </c>
      <c r="B231" s="145"/>
      <c r="C231" s="145"/>
      <c r="D231" s="145"/>
      <c r="E231" s="145"/>
      <c r="F231" s="145"/>
      <c r="G231" s="145"/>
      <c r="H231" s="145"/>
      <c r="I231" s="145"/>
      <c r="J231" s="56">
        <v>10093.61</v>
      </c>
      <c r="K231" s="39"/>
      <c r="L231" s="39"/>
      <c r="M231" s="39"/>
      <c r="N231" s="39"/>
      <c r="O231" s="46">
        <v>156.94999999999999</v>
      </c>
      <c r="P231" s="39"/>
      <c r="Q231" s="46">
        <v>7.57</v>
      </c>
    </row>
    <row r="232" spans="1:17" x14ac:dyDescent="0.2">
      <c r="A232" s="151" t="s">
        <v>392</v>
      </c>
      <c r="B232" s="145"/>
      <c r="C232" s="145"/>
      <c r="D232" s="145"/>
      <c r="E232" s="145"/>
      <c r="F232" s="145"/>
      <c r="G232" s="145"/>
      <c r="H232" s="145"/>
      <c r="I232" s="145"/>
      <c r="J232" s="56">
        <v>11349.64</v>
      </c>
      <c r="K232" s="39"/>
      <c r="L232" s="39"/>
      <c r="M232" s="39"/>
      <c r="N232" s="39"/>
      <c r="O232" s="46">
        <v>158.05000000000001</v>
      </c>
      <c r="P232" s="39"/>
      <c r="Q232" s="46">
        <v>7.57</v>
      </c>
    </row>
    <row r="233" spans="1:17" x14ac:dyDescent="0.2">
      <c r="A233" s="151" t="s">
        <v>393</v>
      </c>
      <c r="B233" s="145"/>
      <c r="C233" s="145"/>
      <c r="D233" s="145"/>
      <c r="E233" s="145"/>
      <c r="F233" s="145"/>
      <c r="G233" s="145"/>
      <c r="H233" s="145"/>
      <c r="I233" s="145"/>
      <c r="J233" s="49"/>
      <c r="K233" s="39"/>
      <c r="L233" s="39"/>
      <c r="M233" s="39"/>
      <c r="N233" s="39"/>
      <c r="O233" s="39"/>
      <c r="P233" s="39"/>
      <c r="Q233" s="39"/>
    </row>
    <row r="234" spans="1:17" x14ac:dyDescent="0.2">
      <c r="A234" s="151" t="s">
        <v>394</v>
      </c>
      <c r="B234" s="145"/>
      <c r="C234" s="145"/>
      <c r="D234" s="145"/>
      <c r="E234" s="145"/>
      <c r="F234" s="145"/>
      <c r="G234" s="145"/>
      <c r="H234" s="145"/>
      <c r="I234" s="145"/>
      <c r="J234" s="56">
        <v>5054.18</v>
      </c>
      <c r="K234" s="39"/>
      <c r="L234" s="39"/>
      <c r="M234" s="39"/>
      <c r="N234" s="39"/>
      <c r="O234" s="39"/>
      <c r="P234" s="39"/>
      <c r="Q234" s="39"/>
    </row>
    <row r="235" spans="1:17" x14ac:dyDescent="0.2">
      <c r="A235" s="151" t="s">
        <v>395</v>
      </c>
      <c r="B235" s="145"/>
      <c r="C235" s="145"/>
      <c r="D235" s="145"/>
      <c r="E235" s="145"/>
      <c r="F235" s="145"/>
      <c r="G235" s="145"/>
      <c r="H235" s="145"/>
      <c r="I235" s="145"/>
      <c r="J235" s="56">
        <v>963.52</v>
      </c>
      <c r="K235" s="39"/>
      <c r="L235" s="39"/>
      <c r="M235" s="39"/>
      <c r="N235" s="39"/>
      <c r="O235" s="39"/>
      <c r="P235" s="39"/>
      <c r="Q235" s="39"/>
    </row>
    <row r="236" spans="1:17" x14ac:dyDescent="0.2">
      <c r="A236" s="151" t="s">
        <v>396</v>
      </c>
      <c r="B236" s="145"/>
      <c r="C236" s="145"/>
      <c r="D236" s="145"/>
      <c r="E236" s="145"/>
      <c r="F236" s="145"/>
      <c r="G236" s="145"/>
      <c r="H236" s="145"/>
      <c r="I236" s="145"/>
      <c r="J236" s="56">
        <v>2196.2600000000002</v>
      </c>
      <c r="K236" s="39"/>
      <c r="L236" s="39"/>
      <c r="M236" s="39"/>
      <c r="N236" s="39"/>
      <c r="O236" s="39"/>
      <c r="P236" s="39"/>
      <c r="Q236" s="39"/>
    </row>
    <row r="237" spans="1:17" x14ac:dyDescent="0.2">
      <c r="A237" s="151" t="s">
        <v>397</v>
      </c>
      <c r="B237" s="145"/>
      <c r="C237" s="145"/>
      <c r="D237" s="145"/>
      <c r="E237" s="145"/>
      <c r="F237" s="145"/>
      <c r="G237" s="145"/>
      <c r="H237" s="145"/>
      <c r="I237" s="145"/>
      <c r="J237" s="56">
        <v>1896.45</v>
      </c>
      <c r="K237" s="39"/>
      <c r="L237" s="39"/>
      <c r="M237" s="39"/>
      <c r="N237" s="39"/>
      <c r="O237" s="39"/>
      <c r="P237" s="39"/>
      <c r="Q237" s="39"/>
    </row>
    <row r="238" spans="1:17" x14ac:dyDescent="0.2">
      <c r="A238" s="151" t="s">
        <v>398</v>
      </c>
      <c r="B238" s="145"/>
      <c r="C238" s="145"/>
      <c r="D238" s="145"/>
      <c r="E238" s="145"/>
      <c r="F238" s="145"/>
      <c r="G238" s="145"/>
      <c r="H238" s="145"/>
      <c r="I238" s="145"/>
      <c r="J238" s="56">
        <v>1369.81</v>
      </c>
      <c r="K238" s="39"/>
      <c r="L238" s="39"/>
      <c r="M238" s="39"/>
      <c r="N238" s="39"/>
      <c r="O238" s="39"/>
      <c r="P238" s="39"/>
      <c r="Q238" s="39"/>
    </row>
    <row r="239" spans="1:17" x14ac:dyDescent="0.2">
      <c r="A239" s="152" t="s">
        <v>449</v>
      </c>
      <c r="B239" s="145"/>
      <c r="C239" s="145"/>
      <c r="D239" s="145"/>
      <c r="E239" s="145"/>
      <c r="F239" s="145"/>
      <c r="G239" s="145"/>
      <c r="H239" s="145"/>
      <c r="I239" s="145"/>
      <c r="J239" s="57">
        <v>11349.64</v>
      </c>
      <c r="K239" s="39"/>
      <c r="L239" s="39"/>
      <c r="M239" s="39"/>
      <c r="N239" s="39"/>
      <c r="O239" s="47">
        <v>158.05000000000001</v>
      </c>
      <c r="P239" s="39"/>
      <c r="Q239" s="47">
        <v>7.57</v>
      </c>
    </row>
    <row r="240" spans="1:17" ht="19.149999999999999" customHeight="1" x14ac:dyDescent="0.2">
      <c r="A240" s="144" t="s">
        <v>400</v>
      </c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45"/>
      <c r="O240" s="145"/>
      <c r="P240" s="145"/>
      <c r="Q240" s="145"/>
    </row>
    <row r="241" spans="1:17" ht="36" x14ac:dyDescent="0.2">
      <c r="A241" s="28">
        <v>42</v>
      </c>
      <c r="B241" s="35" t="s">
        <v>447</v>
      </c>
      <c r="C241" s="36" t="s">
        <v>448</v>
      </c>
      <c r="D241" s="37" t="s">
        <v>403</v>
      </c>
      <c r="E241" s="38">
        <v>1</v>
      </c>
      <c r="F241" s="39">
        <v>628.62</v>
      </c>
      <c r="G241" s="39"/>
      <c r="H241" s="39"/>
      <c r="I241" s="39"/>
      <c r="J241" s="49">
        <v>628.62</v>
      </c>
      <c r="K241" s="39"/>
      <c r="L241" s="39"/>
      <c r="M241" s="39"/>
      <c r="N241" s="39"/>
      <c r="O241" s="39"/>
      <c r="P241" s="39"/>
      <c r="Q241" s="39"/>
    </row>
    <row r="242" spans="1:17" ht="36" x14ac:dyDescent="0.2">
      <c r="A242" s="28">
        <v>43</v>
      </c>
      <c r="B242" s="35" t="s">
        <v>447</v>
      </c>
      <c r="C242" s="36" t="s">
        <v>446</v>
      </c>
      <c r="D242" s="37" t="s">
        <v>403</v>
      </c>
      <c r="E242" s="38">
        <v>1</v>
      </c>
      <c r="F242" s="39">
        <v>1979.29</v>
      </c>
      <c r="G242" s="39"/>
      <c r="H242" s="39"/>
      <c r="I242" s="39"/>
      <c r="J242" s="49">
        <v>1979.29</v>
      </c>
      <c r="K242" s="39"/>
      <c r="L242" s="39"/>
      <c r="M242" s="39"/>
      <c r="N242" s="39"/>
      <c r="O242" s="39"/>
      <c r="P242" s="39"/>
      <c r="Q242" s="39"/>
    </row>
    <row r="243" spans="1:17" ht="36" x14ac:dyDescent="0.2">
      <c r="A243" s="28">
        <v>44</v>
      </c>
      <c r="B243" s="35" t="s">
        <v>445</v>
      </c>
      <c r="C243" s="36" t="s">
        <v>444</v>
      </c>
      <c r="D243" s="37" t="s">
        <v>403</v>
      </c>
      <c r="E243" s="38">
        <v>3</v>
      </c>
      <c r="F243" s="39">
        <v>323.61</v>
      </c>
      <c r="G243" s="39"/>
      <c r="H243" s="39"/>
      <c r="I243" s="39"/>
      <c r="J243" s="49">
        <v>970.83</v>
      </c>
      <c r="K243" s="39"/>
      <c r="L243" s="39"/>
      <c r="M243" s="39"/>
      <c r="N243" s="39"/>
      <c r="O243" s="39"/>
      <c r="P243" s="39"/>
      <c r="Q243" s="39"/>
    </row>
    <row r="244" spans="1:17" ht="24" x14ac:dyDescent="0.2">
      <c r="A244" s="28">
        <v>45</v>
      </c>
      <c r="B244" s="35" t="s">
        <v>443</v>
      </c>
      <c r="C244" s="36" t="s">
        <v>442</v>
      </c>
      <c r="D244" s="37" t="s">
        <v>403</v>
      </c>
      <c r="E244" s="38">
        <v>2</v>
      </c>
      <c r="F244" s="39">
        <v>477.33</v>
      </c>
      <c r="G244" s="39"/>
      <c r="H244" s="39"/>
      <c r="I244" s="39"/>
      <c r="J244" s="49">
        <v>954.66</v>
      </c>
      <c r="K244" s="39"/>
      <c r="L244" s="39"/>
      <c r="M244" s="39"/>
      <c r="N244" s="39"/>
      <c r="O244" s="39"/>
      <c r="P244" s="39"/>
      <c r="Q244" s="39"/>
    </row>
    <row r="245" spans="1:17" ht="24" x14ac:dyDescent="0.2">
      <c r="A245" s="28">
        <v>46</v>
      </c>
      <c r="B245" s="35" t="s">
        <v>441</v>
      </c>
      <c r="C245" s="36" t="s">
        <v>440</v>
      </c>
      <c r="D245" s="37" t="s">
        <v>403</v>
      </c>
      <c r="E245" s="38">
        <v>1</v>
      </c>
      <c r="F245" s="39">
        <v>534.97</v>
      </c>
      <c r="G245" s="39"/>
      <c r="H245" s="39"/>
      <c r="I245" s="39"/>
      <c r="J245" s="49">
        <v>534.97</v>
      </c>
      <c r="K245" s="39"/>
      <c r="L245" s="39"/>
      <c r="M245" s="39"/>
      <c r="N245" s="39"/>
      <c r="O245" s="39"/>
      <c r="P245" s="39"/>
      <c r="Q245" s="39"/>
    </row>
    <row r="246" spans="1:17" ht="24" x14ac:dyDescent="0.2">
      <c r="A246" s="28">
        <v>47</v>
      </c>
      <c r="B246" s="35" t="s">
        <v>436</v>
      </c>
      <c r="C246" s="36" t="s">
        <v>439</v>
      </c>
      <c r="D246" s="37" t="s">
        <v>403</v>
      </c>
      <c r="E246" s="38">
        <v>2</v>
      </c>
      <c r="F246" s="39">
        <v>89.03</v>
      </c>
      <c r="G246" s="39"/>
      <c r="H246" s="39"/>
      <c r="I246" s="39"/>
      <c r="J246" s="49">
        <v>178.06</v>
      </c>
      <c r="K246" s="39"/>
      <c r="L246" s="39"/>
      <c r="M246" s="39"/>
      <c r="N246" s="39"/>
      <c r="O246" s="39"/>
      <c r="P246" s="39"/>
      <c r="Q246" s="39"/>
    </row>
    <row r="247" spans="1:17" ht="24" x14ac:dyDescent="0.2">
      <c r="A247" s="28">
        <v>48</v>
      </c>
      <c r="B247" s="35" t="s">
        <v>438</v>
      </c>
      <c r="C247" s="36" t="s">
        <v>437</v>
      </c>
      <c r="D247" s="37" t="s">
        <v>403</v>
      </c>
      <c r="E247" s="38">
        <v>1</v>
      </c>
      <c r="F247" s="39">
        <v>1213.54</v>
      </c>
      <c r="G247" s="39"/>
      <c r="H247" s="39"/>
      <c r="I247" s="39"/>
      <c r="J247" s="49">
        <v>1213.54</v>
      </c>
      <c r="K247" s="39"/>
      <c r="L247" s="39"/>
      <c r="M247" s="39"/>
      <c r="N247" s="39"/>
      <c r="O247" s="39"/>
      <c r="P247" s="39"/>
      <c r="Q247" s="39"/>
    </row>
    <row r="248" spans="1:17" ht="36" x14ac:dyDescent="0.2">
      <c r="A248" s="28">
        <v>49</v>
      </c>
      <c r="B248" s="35" t="s">
        <v>436</v>
      </c>
      <c r="C248" s="36" t="s">
        <v>435</v>
      </c>
      <c r="D248" s="37" t="s">
        <v>403</v>
      </c>
      <c r="E248" s="38">
        <v>1</v>
      </c>
      <c r="F248" s="39">
        <v>957.7</v>
      </c>
      <c r="G248" s="39"/>
      <c r="H248" s="39"/>
      <c r="I248" s="39"/>
      <c r="J248" s="49">
        <v>957.7</v>
      </c>
      <c r="K248" s="39"/>
      <c r="L248" s="39"/>
      <c r="M248" s="39"/>
      <c r="N248" s="39"/>
      <c r="O248" s="39"/>
      <c r="P248" s="39"/>
      <c r="Q248" s="39"/>
    </row>
    <row r="249" spans="1:17" x14ac:dyDescent="0.2">
      <c r="A249" s="151" t="s">
        <v>385</v>
      </c>
      <c r="B249" s="145"/>
      <c r="C249" s="145"/>
      <c r="D249" s="145"/>
      <c r="E249" s="145"/>
      <c r="F249" s="145"/>
      <c r="G249" s="145"/>
      <c r="H249" s="145"/>
      <c r="I249" s="145"/>
      <c r="J249" s="56">
        <v>7417.67</v>
      </c>
      <c r="K249" s="39"/>
      <c r="L249" s="39"/>
      <c r="M249" s="39"/>
      <c r="N249" s="39"/>
      <c r="O249" s="39"/>
      <c r="P249" s="39"/>
      <c r="Q249" s="39"/>
    </row>
    <row r="250" spans="1:17" x14ac:dyDescent="0.2">
      <c r="A250" s="152" t="s">
        <v>404</v>
      </c>
      <c r="B250" s="145"/>
      <c r="C250" s="145"/>
      <c r="D250" s="145"/>
      <c r="E250" s="145"/>
      <c r="F250" s="145"/>
      <c r="G250" s="145"/>
      <c r="H250" s="145"/>
      <c r="I250" s="145"/>
      <c r="J250" s="49"/>
      <c r="K250" s="39"/>
      <c r="L250" s="39"/>
      <c r="M250" s="39"/>
      <c r="N250" s="39"/>
      <c r="O250" s="39"/>
      <c r="P250" s="39"/>
      <c r="Q250" s="39"/>
    </row>
    <row r="251" spans="1:17" x14ac:dyDescent="0.2">
      <c r="A251" s="151" t="s">
        <v>434</v>
      </c>
      <c r="B251" s="145"/>
      <c r="C251" s="145"/>
      <c r="D251" s="145"/>
      <c r="E251" s="145"/>
      <c r="F251" s="145"/>
      <c r="G251" s="145"/>
      <c r="H251" s="145"/>
      <c r="I251" s="145"/>
      <c r="J251" s="56">
        <v>7417.67</v>
      </c>
      <c r="K251" s="39"/>
      <c r="L251" s="39"/>
      <c r="M251" s="39"/>
      <c r="N251" s="39"/>
      <c r="O251" s="39"/>
      <c r="P251" s="39"/>
      <c r="Q251" s="39"/>
    </row>
    <row r="252" spans="1:17" x14ac:dyDescent="0.2">
      <c r="A252" s="151" t="s">
        <v>392</v>
      </c>
      <c r="B252" s="145"/>
      <c r="C252" s="145"/>
      <c r="D252" s="145"/>
      <c r="E252" s="145"/>
      <c r="F252" s="145"/>
      <c r="G252" s="145"/>
      <c r="H252" s="145"/>
      <c r="I252" s="145"/>
      <c r="J252" s="56">
        <v>7417.67</v>
      </c>
      <c r="K252" s="39"/>
      <c r="L252" s="39"/>
      <c r="M252" s="39"/>
      <c r="N252" s="39"/>
      <c r="O252" s="39"/>
      <c r="P252" s="39"/>
      <c r="Q252" s="39"/>
    </row>
    <row r="253" spans="1:17" x14ac:dyDescent="0.2">
      <c r="A253" s="151" t="s">
        <v>393</v>
      </c>
      <c r="B253" s="145"/>
      <c r="C253" s="145"/>
      <c r="D253" s="145"/>
      <c r="E253" s="145"/>
      <c r="F253" s="145"/>
      <c r="G253" s="145"/>
      <c r="H253" s="145"/>
      <c r="I253" s="145"/>
      <c r="J253" s="49"/>
      <c r="K253" s="39"/>
      <c r="L253" s="39"/>
      <c r="M253" s="39"/>
      <c r="N253" s="39"/>
      <c r="O253" s="39"/>
      <c r="P253" s="39"/>
      <c r="Q253" s="39"/>
    </row>
    <row r="254" spans="1:17" x14ac:dyDescent="0.2">
      <c r="A254" s="151" t="s">
        <v>431</v>
      </c>
      <c r="B254" s="145"/>
      <c r="C254" s="145"/>
      <c r="D254" s="145"/>
      <c r="E254" s="145"/>
      <c r="F254" s="145"/>
      <c r="G254" s="145"/>
      <c r="H254" s="145"/>
      <c r="I254" s="145"/>
      <c r="J254" s="56">
        <v>7417.67</v>
      </c>
      <c r="K254" s="39"/>
      <c r="L254" s="39"/>
      <c r="M254" s="39"/>
      <c r="N254" s="39"/>
      <c r="O254" s="39"/>
      <c r="P254" s="39"/>
      <c r="Q254" s="39"/>
    </row>
    <row r="255" spans="1:17" x14ac:dyDescent="0.2">
      <c r="A255" s="152" t="s">
        <v>406</v>
      </c>
      <c r="B255" s="145"/>
      <c r="C255" s="145"/>
      <c r="D255" s="145"/>
      <c r="E255" s="145"/>
      <c r="F255" s="145"/>
      <c r="G255" s="145"/>
      <c r="H255" s="145"/>
      <c r="I255" s="145"/>
      <c r="J255" s="57">
        <v>7417.67</v>
      </c>
      <c r="K255" s="39"/>
      <c r="L255" s="39"/>
      <c r="M255" s="39"/>
      <c r="N255" s="39"/>
      <c r="O255" s="39"/>
      <c r="P255" s="39"/>
      <c r="Q255" s="39"/>
    </row>
    <row r="256" spans="1:17" x14ac:dyDescent="0.2">
      <c r="A256" s="155" t="s">
        <v>407</v>
      </c>
      <c r="B256" s="156"/>
      <c r="C256" s="156"/>
      <c r="D256" s="156"/>
      <c r="E256" s="156"/>
      <c r="F256" s="156"/>
      <c r="G256" s="156"/>
      <c r="H256" s="156"/>
      <c r="I256" s="156"/>
      <c r="J256" s="156"/>
      <c r="K256" s="156"/>
      <c r="L256" s="156"/>
      <c r="M256" s="156"/>
      <c r="N256" s="156"/>
      <c r="O256" s="156"/>
      <c r="P256" s="156"/>
      <c r="Q256" s="156"/>
    </row>
    <row r="257" spans="1:17" x14ac:dyDescent="0.2">
      <c r="A257" s="151" t="s">
        <v>408</v>
      </c>
      <c r="B257" s="145"/>
      <c r="C257" s="145"/>
      <c r="D257" s="145"/>
      <c r="E257" s="145"/>
      <c r="F257" s="145"/>
      <c r="G257" s="145"/>
      <c r="H257" s="145"/>
      <c r="I257" s="145"/>
      <c r="J257" s="56">
        <v>15409.69</v>
      </c>
      <c r="K257" s="46">
        <v>1979.75</v>
      </c>
      <c r="L257" s="46">
        <v>958.09</v>
      </c>
      <c r="M257" s="46">
        <v>125.15</v>
      </c>
      <c r="N257" s="39"/>
      <c r="O257" s="46">
        <v>158.05000000000001</v>
      </c>
      <c r="P257" s="39"/>
      <c r="Q257" s="46">
        <v>7.57</v>
      </c>
    </row>
    <row r="258" spans="1:17" ht="12.95" customHeight="1" x14ac:dyDescent="0.2">
      <c r="A258" s="151" t="s">
        <v>433</v>
      </c>
      <c r="B258" s="145"/>
      <c r="C258" s="145"/>
      <c r="D258" s="145"/>
      <c r="E258" s="145"/>
      <c r="F258" s="145"/>
      <c r="G258" s="145"/>
      <c r="H258" s="145"/>
      <c r="I258" s="145"/>
      <c r="J258" s="56">
        <v>15501.05</v>
      </c>
      <c r="K258" s="46">
        <v>2065.6799999999998</v>
      </c>
      <c r="L258" s="46">
        <v>963.52</v>
      </c>
      <c r="M258" s="46">
        <v>130.58000000000001</v>
      </c>
      <c r="N258" s="39"/>
      <c r="O258" s="46">
        <v>158.05000000000001</v>
      </c>
      <c r="P258" s="39"/>
      <c r="Q258" s="46">
        <v>7.57</v>
      </c>
    </row>
    <row r="259" spans="1:17" x14ac:dyDescent="0.2">
      <c r="A259" s="151" t="s">
        <v>387</v>
      </c>
      <c r="B259" s="145"/>
      <c r="C259" s="145"/>
      <c r="D259" s="145"/>
      <c r="E259" s="145"/>
      <c r="F259" s="145"/>
      <c r="G259" s="145"/>
      <c r="H259" s="145"/>
      <c r="I259" s="145"/>
      <c r="J259" s="56">
        <v>1896.45</v>
      </c>
      <c r="K259" s="39"/>
      <c r="L259" s="39"/>
      <c r="M259" s="39"/>
      <c r="N259" s="39"/>
      <c r="O259" s="39"/>
      <c r="P259" s="39"/>
      <c r="Q259" s="39"/>
    </row>
    <row r="260" spans="1:17" x14ac:dyDescent="0.2">
      <c r="A260" s="151" t="s">
        <v>388</v>
      </c>
      <c r="B260" s="145"/>
      <c r="C260" s="145"/>
      <c r="D260" s="145"/>
      <c r="E260" s="145"/>
      <c r="F260" s="145"/>
      <c r="G260" s="145"/>
      <c r="H260" s="145"/>
      <c r="I260" s="145"/>
      <c r="J260" s="56">
        <v>1369.81</v>
      </c>
      <c r="K260" s="39"/>
      <c r="L260" s="39"/>
      <c r="M260" s="39"/>
      <c r="N260" s="39"/>
      <c r="O260" s="39"/>
      <c r="P260" s="39"/>
      <c r="Q260" s="39"/>
    </row>
    <row r="261" spans="1:17" x14ac:dyDescent="0.2">
      <c r="A261" s="152" t="s">
        <v>410</v>
      </c>
      <c r="B261" s="145"/>
      <c r="C261" s="145"/>
      <c r="D261" s="145"/>
      <c r="E261" s="145"/>
      <c r="F261" s="145"/>
      <c r="G261" s="145"/>
      <c r="H261" s="145"/>
      <c r="I261" s="145"/>
      <c r="J261" s="49"/>
      <c r="K261" s="39"/>
      <c r="L261" s="39"/>
      <c r="M261" s="39"/>
      <c r="N261" s="39"/>
      <c r="O261" s="39"/>
      <c r="P261" s="39"/>
      <c r="Q261" s="39"/>
    </row>
    <row r="262" spans="1:17" x14ac:dyDescent="0.2">
      <c r="A262" s="151" t="s">
        <v>390</v>
      </c>
      <c r="B262" s="145"/>
      <c r="C262" s="145"/>
      <c r="D262" s="145"/>
      <c r="E262" s="145"/>
      <c r="F262" s="145"/>
      <c r="G262" s="145"/>
      <c r="H262" s="145"/>
      <c r="I262" s="145"/>
      <c r="J262" s="56">
        <v>1256.03</v>
      </c>
      <c r="K262" s="39"/>
      <c r="L262" s="39"/>
      <c r="M262" s="39"/>
      <c r="N262" s="39"/>
      <c r="O262" s="46">
        <v>1.1000000000000001</v>
      </c>
      <c r="P262" s="39"/>
      <c r="Q262" s="39"/>
    </row>
    <row r="263" spans="1:17" x14ac:dyDescent="0.2">
      <c r="A263" s="151" t="s">
        <v>391</v>
      </c>
      <c r="B263" s="145"/>
      <c r="C263" s="145"/>
      <c r="D263" s="145"/>
      <c r="E263" s="145"/>
      <c r="F263" s="145"/>
      <c r="G263" s="145"/>
      <c r="H263" s="145"/>
      <c r="I263" s="145"/>
      <c r="J263" s="56">
        <v>10093.61</v>
      </c>
      <c r="K263" s="39"/>
      <c r="L263" s="39"/>
      <c r="M263" s="39"/>
      <c r="N263" s="39"/>
      <c r="O263" s="46">
        <v>156.94999999999999</v>
      </c>
      <c r="P263" s="39"/>
      <c r="Q263" s="46">
        <v>7.57</v>
      </c>
    </row>
    <row r="264" spans="1:17" x14ac:dyDescent="0.2">
      <c r="A264" s="151" t="s">
        <v>432</v>
      </c>
      <c r="B264" s="145"/>
      <c r="C264" s="145"/>
      <c r="D264" s="145"/>
      <c r="E264" s="145"/>
      <c r="F264" s="145"/>
      <c r="G264" s="145"/>
      <c r="H264" s="145"/>
      <c r="I264" s="145"/>
      <c r="J264" s="56">
        <v>7417.67</v>
      </c>
      <c r="K264" s="39"/>
      <c r="L264" s="39"/>
      <c r="M264" s="39"/>
      <c r="N264" s="39"/>
      <c r="O264" s="39"/>
      <c r="P264" s="39"/>
      <c r="Q264" s="39"/>
    </row>
    <row r="265" spans="1:17" x14ac:dyDescent="0.2">
      <c r="A265" s="151" t="s">
        <v>392</v>
      </c>
      <c r="B265" s="145"/>
      <c r="C265" s="145"/>
      <c r="D265" s="145"/>
      <c r="E265" s="145"/>
      <c r="F265" s="145"/>
      <c r="G265" s="145"/>
      <c r="H265" s="145"/>
      <c r="I265" s="145"/>
      <c r="J265" s="56">
        <v>18767.310000000001</v>
      </c>
      <c r="K265" s="39"/>
      <c r="L265" s="39"/>
      <c r="M265" s="39"/>
      <c r="N265" s="39"/>
      <c r="O265" s="46">
        <v>158.05000000000001</v>
      </c>
      <c r="P265" s="39"/>
      <c r="Q265" s="46">
        <v>7.57</v>
      </c>
    </row>
    <row r="266" spans="1:17" x14ac:dyDescent="0.2">
      <c r="A266" s="151" t="s">
        <v>393</v>
      </c>
      <c r="B266" s="145"/>
      <c r="C266" s="145"/>
      <c r="D266" s="145"/>
      <c r="E266" s="145"/>
      <c r="F266" s="145"/>
      <c r="G266" s="145"/>
      <c r="H266" s="145"/>
      <c r="I266" s="145"/>
      <c r="J266" s="49"/>
      <c r="K266" s="39"/>
      <c r="L266" s="39"/>
      <c r="M266" s="39"/>
      <c r="N266" s="39"/>
      <c r="O266" s="39"/>
      <c r="P266" s="39"/>
      <c r="Q266" s="39"/>
    </row>
    <row r="267" spans="1:17" x14ac:dyDescent="0.2">
      <c r="A267" s="151" t="s">
        <v>394</v>
      </c>
      <c r="B267" s="145"/>
      <c r="C267" s="145"/>
      <c r="D267" s="145"/>
      <c r="E267" s="145"/>
      <c r="F267" s="145"/>
      <c r="G267" s="145"/>
      <c r="H267" s="145"/>
      <c r="I267" s="145"/>
      <c r="J267" s="56">
        <v>5054.18</v>
      </c>
      <c r="K267" s="39"/>
      <c r="L267" s="39"/>
      <c r="M267" s="39"/>
      <c r="N267" s="39"/>
      <c r="O267" s="39"/>
      <c r="P267" s="39"/>
      <c r="Q267" s="39"/>
    </row>
    <row r="268" spans="1:17" x14ac:dyDescent="0.2">
      <c r="A268" s="151" t="s">
        <v>395</v>
      </c>
      <c r="B268" s="145"/>
      <c r="C268" s="145"/>
      <c r="D268" s="145"/>
      <c r="E268" s="145"/>
      <c r="F268" s="145"/>
      <c r="G268" s="145"/>
      <c r="H268" s="145"/>
      <c r="I268" s="145"/>
      <c r="J268" s="56">
        <v>963.52</v>
      </c>
      <c r="K268" s="39"/>
      <c r="L268" s="39"/>
      <c r="M268" s="39"/>
      <c r="N268" s="39"/>
      <c r="O268" s="39"/>
      <c r="P268" s="39"/>
      <c r="Q268" s="39"/>
    </row>
    <row r="269" spans="1:17" x14ac:dyDescent="0.2">
      <c r="A269" s="151" t="s">
        <v>396</v>
      </c>
      <c r="B269" s="145"/>
      <c r="C269" s="145"/>
      <c r="D269" s="145"/>
      <c r="E269" s="145"/>
      <c r="F269" s="145"/>
      <c r="G269" s="145"/>
      <c r="H269" s="145"/>
      <c r="I269" s="145"/>
      <c r="J269" s="56">
        <v>2196.2600000000002</v>
      </c>
      <c r="K269" s="39"/>
      <c r="L269" s="39"/>
      <c r="M269" s="39"/>
      <c r="N269" s="39"/>
      <c r="O269" s="39"/>
      <c r="P269" s="39"/>
      <c r="Q269" s="39"/>
    </row>
    <row r="270" spans="1:17" x14ac:dyDescent="0.2">
      <c r="A270" s="151" t="s">
        <v>431</v>
      </c>
      <c r="B270" s="145"/>
      <c r="C270" s="145"/>
      <c r="D270" s="145"/>
      <c r="E270" s="145"/>
      <c r="F270" s="145"/>
      <c r="G270" s="145"/>
      <c r="H270" s="145"/>
      <c r="I270" s="145"/>
      <c r="J270" s="56">
        <v>7417.67</v>
      </c>
      <c r="K270" s="39"/>
      <c r="L270" s="39"/>
      <c r="M270" s="39"/>
      <c r="N270" s="39"/>
      <c r="O270" s="39"/>
      <c r="P270" s="39"/>
      <c r="Q270" s="39"/>
    </row>
    <row r="271" spans="1:17" x14ac:dyDescent="0.2">
      <c r="A271" s="151" t="s">
        <v>397</v>
      </c>
      <c r="B271" s="145"/>
      <c r="C271" s="145"/>
      <c r="D271" s="145"/>
      <c r="E271" s="145"/>
      <c r="F271" s="145"/>
      <c r="G271" s="145"/>
      <c r="H271" s="145"/>
      <c r="I271" s="145"/>
      <c r="J271" s="56">
        <v>1896.45</v>
      </c>
      <c r="K271" s="39"/>
      <c r="L271" s="39"/>
      <c r="M271" s="39"/>
      <c r="N271" s="39"/>
      <c r="O271" s="39"/>
      <c r="P271" s="39"/>
      <c r="Q271" s="39"/>
    </row>
    <row r="272" spans="1:17" x14ac:dyDescent="0.2">
      <c r="A272" s="151" t="s">
        <v>398</v>
      </c>
      <c r="B272" s="145"/>
      <c r="C272" s="145"/>
      <c r="D272" s="145"/>
      <c r="E272" s="145"/>
      <c r="F272" s="145"/>
      <c r="G272" s="145"/>
      <c r="H272" s="145"/>
      <c r="I272" s="145"/>
      <c r="J272" s="56">
        <v>1369.81</v>
      </c>
      <c r="K272" s="39"/>
      <c r="L272" s="39"/>
      <c r="M272" s="39"/>
      <c r="N272" s="39"/>
      <c r="O272" s="39"/>
      <c r="P272" s="39"/>
      <c r="Q272" s="39"/>
    </row>
    <row r="273" spans="1:17" x14ac:dyDescent="0.2">
      <c r="A273" s="152" t="s">
        <v>411</v>
      </c>
      <c r="B273" s="145"/>
      <c r="C273" s="145"/>
      <c r="D273" s="145"/>
      <c r="E273" s="145"/>
      <c r="F273" s="145"/>
      <c r="G273" s="145"/>
      <c r="H273" s="145"/>
      <c r="I273" s="145"/>
      <c r="J273" s="57">
        <v>18767.310000000001</v>
      </c>
      <c r="K273" s="39"/>
      <c r="L273" s="39"/>
      <c r="M273" s="39"/>
      <c r="N273" s="39"/>
      <c r="O273" s="47">
        <v>158.05000000000001</v>
      </c>
      <c r="P273" s="39"/>
      <c r="Q273" s="47">
        <v>7.57</v>
      </c>
    </row>
    <row r="274" spans="1:17" x14ac:dyDescent="0.2">
      <c r="F274" s="32"/>
      <c r="G274" s="32"/>
      <c r="H274" s="32"/>
      <c r="I274" s="32"/>
      <c r="J274" s="58"/>
      <c r="K274" s="32"/>
      <c r="L274" s="32"/>
      <c r="M274" s="32"/>
      <c r="N274" s="32"/>
      <c r="O274" s="32"/>
      <c r="P274" s="32"/>
      <c r="Q274" s="32"/>
    </row>
    <row r="275" spans="1:17" x14ac:dyDescent="0.2">
      <c r="F275" s="32"/>
      <c r="G275" s="32"/>
      <c r="H275" s="32"/>
      <c r="I275" s="32"/>
      <c r="J275" s="58"/>
      <c r="K275" s="32"/>
      <c r="L275" s="32"/>
      <c r="M275" s="32"/>
      <c r="N275" s="32"/>
      <c r="O275" s="32"/>
      <c r="P275" s="32"/>
      <c r="Q275" s="32"/>
    </row>
    <row r="276" spans="1:17" x14ac:dyDescent="0.2">
      <c r="F276" s="32"/>
      <c r="G276" s="32"/>
      <c r="H276" s="32"/>
      <c r="I276" s="32"/>
      <c r="J276" s="58"/>
      <c r="K276" s="32"/>
      <c r="L276" s="32"/>
      <c r="M276" s="32"/>
      <c r="N276" s="32"/>
      <c r="O276" s="32"/>
      <c r="P276" s="32"/>
      <c r="Q276" s="32"/>
    </row>
    <row r="277" spans="1:17" x14ac:dyDescent="0.2">
      <c r="A277" s="157" t="s">
        <v>417</v>
      </c>
      <c r="B277" s="158"/>
      <c r="C277" s="158"/>
      <c r="D277" s="158"/>
      <c r="E277" s="158"/>
      <c r="F277" s="158"/>
      <c r="G277" s="158"/>
      <c r="H277" s="158"/>
      <c r="I277" s="158"/>
      <c r="J277" s="158"/>
      <c r="K277" s="158"/>
      <c r="L277" s="158"/>
      <c r="M277" s="158"/>
      <c r="N277" s="158"/>
      <c r="O277" s="158"/>
      <c r="P277" s="158"/>
      <c r="Q277" s="158"/>
    </row>
    <row r="278" spans="1:17" x14ac:dyDescent="0.2">
      <c r="A278" s="159" t="s">
        <v>418</v>
      </c>
      <c r="B278" s="158"/>
      <c r="C278" s="158"/>
      <c r="D278" s="158"/>
      <c r="E278" s="158"/>
      <c r="F278" s="158"/>
      <c r="G278" s="158"/>
      <c r="H278" s="158"/>
      <c r="I278" s="158"/>
      <c r="J278" s="158"/>
      <c r="K278" s="158"/>
      <c r="L278" s="158"/>
      <c r="M278" s="158"/>
      <c r="N278" s="158"/>
      <c r="O278" s="158"/>
      <c r="P278" s="158"/>
      <c r="Q278" s="158"/>
    </row>
    <row r="279" spans="1:17" x14ac:dyDescent="0.2">
      <c r="F279" s="32"/>
      <c r="G279" s="32"/>
      <c r="H279" s="32"/>
      <c r="I279" s="32"/>
      <c r="J279" s="58"/>
      <c r="K279" s="32"/>
      <c r="L279" s="32"/>
      <c r="M279" s="32"/>
      <c r="N279" s="32"/>
      <c r="O279" s="32"/>
      <c r="P279" s="32"/>
      <c r="Q279" s="32"/>
    </row>
    <row r="280" spans="1:17" x14ac:dyDescent="0.2">
      <c r="A280" s="157" t="s">
        <v>419</v>
      </c>
      <c r="B280" s="158"/>
      <c r="C280" s="158"/>
      <c r="D280" s="158"/>
      <c r="E280" s="158"/>
      <c r="F280" s="158"/>
      <c r="G280" s="158"/>
      <c r="H280" s="158"/>
      <c r="I280" s="158"/>
      <c r="J280" s="158"/>
      <c r="K280" s="158"/>
      <c r="L280" s="158"/>
      <c r="M280" s="158"/>
      <c r="N280" s="158"/>
      <c r="O280" s="158"/>
      <c r="P280" s="158"/>
      <c r="Q280" s="158"/>
    </row>
    <row r="281" spans="1:17" x14ac:dyDescent="0.2">
      <c r="A281" s="159" t="s">
        <v>418</v>
      </c>
      <c r="B281" s="158"/>
      <c r="C281" s="158"/>
      <c r="D281" s="158"/>
      <c r="E281" s="158"/>
      <c r="F281" s="158"/>
      <c r="G281" s="158"/>
      <c r="H281" s="158"/>
      <c r="I281" s="158"/>
      <c r="J281" s="158"/>
      <c r="K281" s="158"/>
      <c r="L281" s="158"/>
      <c r="M281" s="158"/>
      <c r="N281" s="158"/>
      <c r="O281" s="158"/>
      <c r="P281" s="158"/>
      <c r="Q281" s="158"/>
    </row>
    <row r="282" spans="1:17" x14ac:dyDescent="0.2">
      <c r="F282" s="32"/>
      <c r="G282" s="32"/>
      <c r="H282" s="32"/>
      <c r="I282" s="32"/>
      <c r="J282" s="58"/>
      <c r="K282" s="32"/>
      <c r="L282" s="32"/>
      <c r="M282" s="32"/>
      <c r="N282" s="32"/>
      <c r="O282" s="32"/>
      <c r="P282" s="32"/>
      <c r="Q282" s="32"/>
    </row>
  </sheetData>
  <mergeCells count="67">
    <mergeCell ref="F25:I25"/>
    <mergeCell ref="G26:I26"/>
    <mergeCell ref="A29:Q29"/>
    <mergeCell ref="A25:A27"/>
    <mergeCell ref="C25:C27"/>
    <mergeCell ref="D25:D27"/>
    <mergeCell ref="E25:E27"/>
    <mergeCell ref="B25:B27"/>
    <mergeCell ref="O25:O27"/>
    <mergeCell ref="N25:N27"/>
    <mergeCell ref="Q25:Q27"/>
    <mergeCell ref="J26:J27"/>
    <mergeCell ref="K26:M26"/>
    <mergeCell ref="J25:M25"/>
    <mergeCell ref="P25:P27"/>
    <mergeCell ref="A225:I225"/>
    <mergeCell ref="A226:I226"/>
    <mergeCell ref="A227:I227"/>
    <mergeCell ref="A228:I228"/>
    <mergeCell ref="F26:F27"/>
    <mergeCell ref="A233:I233"/>
    <mergeCell ref="A234:I234"/>
    <mergeCell ref="A235:I235"/>
    <mergeCell ref="A236:I236"/>
    <mergeCell ref="A229:I229"/>
    <mergeCell ref="A230:I230"/>
    <mergeCell ref="A231:I231"/>
    <mergeCell ref="A232:I232"/>
    <mergeCell ref="A250:I250"/>
    <mergeCell ref="A251:I251"/>
    <mergeCell ref="A252:I252"/>
    <mergeCell ref="A237:I237"/>
    <mergeCell ref="A238:I238"/>
    <mergeCell ref="A239:I239"/>
    <mergeCell ref="A240:Q240"/>
    <mergeCell ref="A278:Q278"/>
    <mergeCell ref="A280:Q280"/>
    <mergeCell ref="A281:Q281"/>
    <mergeCell ref="J21:K21"/>
    <mergeCell ref="A273:I273"/>
    <mergeCell ref="A269:I269"/>
    <mergeCell ref="A270:I270"/>
    <mergeCell ref="A271:I271"/>
    <mergeCell ref="A272:I272"/>
    <mergeCell ref="A265:I265"/>
    <mergeCell ref="A266:I266"/>
    <mergeCell ref="A267:I267"/>
    <mergeCell ref="A268:I268"/>
    <mergeCell ref="A261:I261"/>
    <mergeCell ref="A262:I262"/>
    <mergeCell ref="A263:I263"/>
    <mergeCell ref="J16:K16"/>
    <mergeCell ref="J20:K20"/>
    <mergeCell ref="A277:Q277"/>
    <mergeCell ref="J19:K19"/>
    <mergeCell ref="J18:K18"/>
    <mergeCell ref="J17:K17"/>
    <mergeCell ref="A264:I264"/>
    <mergeCell ref="A257:I257"/>
    <mergeCell ref="A258:I258"/>
    <mergeCell ref="A259:I259"/>
    <mergeCell ref="A260:I260"/>
    <mergeCell ref="A253:I253"/>
    <mergeCell ref="A254:I254"/>
    <mergeCell ref="A255:I255"/>
    <mergeCell ref="A256:Q256"/>
    <mergeCell ref="A249:I249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2"/>
  <sheetViews>
    <sheetView showGridLines="0" topLeftCell="A19" zoomScaleNormal="75" zoomScaleSheetLayoutView="75" workbookViewId="0">
      <selection activeCell="D12" sqref="D12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928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927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926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53" t="s">
        <v>925</v>
      </c>
      <c r="K16" s="154"/>
      <c r="L16" s="12" t="s">
        <v>415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53" t="s">
        <v>924</v>
      </c>
      <c r="K17" s="154"/>
      <c r="L17" s="12" t="s">
        <v>415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53" t="s">
        <v>923</v>
      </c>
      <c r="K18" s="154"/>
      <c r="L18" s="12" t="s">
        <v>415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20" t="s">
        <v>420</v>
      </c>
      <c r="E19" s="5"/>
      <c r="F19" s="6"/>
      <c r="G19" s="6"/>
      <c r="H19" s="6"/>
      <c r="I19" s="20"/>
      <c r="J19" s="153" t="s">
        <v>922</v>
      </c>
      <c r="K19" s="154"/>
      <c r="L19" s="12" t="s">
        <v>415</v>
      </c>
      <c r="M19" s="6"/>
      <c r="N19" s="6"/>
      <c r="O19" s="6"/>
      <c r="P19" s="6"/>
      <c r="Q19" s="6"/>
    </row>
    <row r="20" spans="1:17" outlineLevel="1" x14ac:dyDescent="0.2">
      <c r="A20" s="5"/>
      <c r="B20" s="10"/>
      <c r="C20" s="3"/>
      <c r="D20" s="20" t="s">
        <v>421</v>
      </c>
      <c r="E20" s="5"/>
      <c r="F20" s="6"/>
      <c r="G20" s="6"/>
      <c r="H20" s="6"/>
      <c r="I20" s="20"/>
      <c r="J20" s="153" t="s">
        <v>921</v>
      </c>
      <c r="K20" s="154"/>
      <c r="L20" s="12" t="s">
        <v>30</v>
      </c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34" t="s">
        <v>430</v>
      </c>
      <c r="E21" s="5"/>
      <c r="F21" s="6"/>
      <c r="G21" s="6"/>
      <c r="H21" s="6"/>
      <c r="I21" s="6"/>
      <c r="J21" s="50"/>
      <c r="K21" s="6"/>
      <c r="L21" s="6"/>
      <c r="M21" s="6"/>
      <c r="N21" s="6"/>
      <c r="O21" s="6"/>
      <c r="P21" s="6"/>
      <c r="Q21" s="6"/>
    </row>
    <row r="22" spans="1:17" x14ac:dyDescent="0.2">
      <c r="A22" s="5"/>
      <c r="B22" s="10"/>
      <c r="C22" s="3"/>
      <c r="D22" s="4"/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4" spans="1:17" ht="18" customHeight="1" x14ac:dyDescent="0.2">
      <c r="A24" s="142" t="s">
        <v>4</v>
      </c>
      <c r="B24" s="147" t="s">
        <v>21</v>
      </c>
      <c r="C24" s="142" t="s">
        <v>5</v>
      </c>
      <c r="D24" s="142" t="s">
        <v>6</v>
      </c>
      <c r="E24" s="142" t="s">
        <v>24</v>
      </c>
      <c r="F24" s="142" t="s">
        <v>18</v>
      </c>
      <c r="G24" s="143"/>
      <c r="H24" s="143"/>
      <c r="I24" s="143"/>
      <c r="J24" s="142" t="s">
        <v>19</v>
      </c>
      <c r="K24" s="143"/>
      <c r="L24" s="143"/>
      <c r="M24" s="143"/>
      <c r="N24" s="142" t="s">
        <v>11</v>
      </c>
      <c r="O24" s="142" t="s">
        <v>13</v>
      </c>
      <c r="P24" s="142" t="s">
        <v>12</v>
      </c>
      <c r="Q24" s="142" t="s">
        <v>14</v>
      </c>
    </row>
    <row r="25" spans="1:17" ht="15.75" customHeight="1" x14ac:dyDescent="0.2">
      <c r="A25" s="143"/>
      <c r="B25" s="148"/>
      <c r="C25" s="146"/>
      <c r="D25" s="142"/>
      <c r="E25" s="143"/>
      <c r="F25" s="142" t="s">
        <v>7</v>
      </c>
      <c r="G25" s="142" t="s">
        <v>9</v>
      </c>
      <c r="H25" s="143"/>
      <c r="I25" s="143"/>
      <c r="J25" s="149" t="s">
        <v>7</v>
      </c>
      <c r="K25" s="142" t="s">
        <v>9</v>
      </c>
      <c r="L25" s="143"/>
      <c r="M25" s="143"/>
      <c r="N25" s="142"/>
      <c r="O25" s="142"/>
      <c r="P25" s="142"/>
      <c r="Q25" s="142"/>
    </row>
    <row r="26" spans="1:17" ht="15.75" customHeight="1" x14ac:dyDescent="0.2">
      <c r="A26" s="143"/>
      <c r="B26" s="148"/>
      <c r="C26" s="146"/>
      <c r="D26" s="142"/>
      <c r="E26" s="143"/>
      <c r="F26" s="143"/>
      <c r="G26" s="25" t="s">
        <v>8</v>
      </c>
      <c r="H26" s="25" t="s">
        <v>15</v>
      </c>
      <c r="I26" s="25" t="s">
        <v>10</v>
      </c>
      <c r="J26" s="150"/>
      <c r="K26" s="25" t="s">
        <v>8</v>
      </c>
      <c r="L26" s="25" t="s">
        <v>15</v>
      </c>
      <c r="M26" s="25" t="s">
        <v>10</v>
      </c>
      <c r="N26" s="142"/>
      <c r="O26" s="142"/>
      <c r="P26" s="142"/>
      <c r="Q26" s="142"/>
    </row>
    <row r="27" spans="1:17" x14ac:dyDescent="0.2">
      <c r="A27" s="28">
        <v>1</v>
      </c>
      <c r="B27" s="27">
        <v>2</v>
      </c>
      <c r="C27" s="25">
        <v>3</v>
      </c>
      <c r="D27" s="25">
        <v>4</v>
      </c>
      <c r="E27" s="28">
        <v>5</v>
      </c>
      <c r="F27" s="26">
        <v>6</v>
      </c>
      <c r="G27" s="26">
        <v>7</v>
      </c>
      <c r="H27" s="26">
        <v>8</v>
      </c>
      <c r="I27" s="26">
        <v>9</v>
      </c>
      <c r="J27" s="48">
        <v>10</v>
      </c>
      <c r="K27" s="26">
        <v>11</v>
      </c>
      <c r="L27" s="26">
        <v>12</v>
      </c>
      <c r="M27" s="26">
        <v>13</v>
      </c>
      <c r="N27" s="26">
        <v>14</v>
      </c>
      <c r="O27" s="26">
        <v>15</v>
      </c>
      <c r="P27" s="26">
        <v>16</v>
      </c>
      <c r="Q27" s="26">
        <v>17</v>
      </c>
    </row>
    <row r="28" spans="1:17" ht="19.149999999999999" customHeight="1" x14ac:dyDescent="0.2">
      <c r="A28" s="144" t="s">
        <v>920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</row>
    <row r="29" spans="1:17" ht="108" x14ac:dyDescent="0.2">
      <c r="A29" s="28">
        <v>1</v>
      </c>
      <c r="B29" s="35" t="s">
        <v>919</v>
      </c>
      <c r="C29" s="36" t="s">
        <v>918</v>
      </c>
      <c r="D29" s="37" t="s">
        <v>912</v>
      </c>
      <c r="E29" s="42" t="s">
        <v>911</v>
      </c>
      <c r="F29" s="39">
        <v>6287.78</v>
      </c>
      <c r="G29" s="39"/>
      <c r="H29" s="39">
        <v>6287.78</v>
      </c>
      <c r="I29" s="39">
        <v>1167.28</v>
      </c>
      <c r="J29" s="49">
        <v>44.01</v>
      </c>
      <c r="K29" s="39"/>
      <c r="L29" s="39">
        <v>44.01</v>
      </c>
      <c r="M29" s="39">
        <v>8.17</v>
      </c>
      <c r="N29" s="39"/>
      <c r="O29" s="39"/>
      <c r="P29" s="39">
        <v>74.73</v>
      </c>
      <c r="Q29" s="39">
        <v>0.52</v>
      </c>
    </row>
    <row r="30" spans="1:17" ht="33.75" outlineLevel="1" x14ac:dyDescent="0.2">
      <c r="A30" s="28"/>
      <c r="B30" s="45" t="s">
        <v>917</v>
      </c>
      <c r="C30" s="41" t="s">
        <v>916</v>
      </c>
      <c r="D30" s="42" t="s">
        <v>34</v>
      </c>
      <c r="E30" s="43" t="s">
        <v>915</v>
      </c>
      <c r="F30" s="44">
        <v>84.14</v>
      </c>
      <c r="G30" s="39"/>
      <c r="H30" s="44">
        <v>84.14</v>
      </c>
      <c r="I30" s="44">
        <v>15.62</v>
      </c>
      <c r="J30" s="55">
        <v>43.75</v>
      </c>
      <c r="K30" s="39"/>
      <c r="L30" s="44">
        <v>43.75</v>
      </c>
      <c r="M30" s="44">
        <v>8.1199999999999992</v>
      </c>
      <c r="N30" s="39"/>
      <c r="O30" s="39"/>
      <c r="P30" s="39"/>
      <c r="Q30" s="39"/>
    </row>
    <row r="31" spans="1:17" ht="108" x14ac:dyDescent="0.2">
      <c r="A31" s="28">
        <v>2</v>
      </c>
      <c r="B31" s="35" t="s">
        <v>914</v>
      </c>
      <c r="C31" s="36" t="s">
        <v>913</v>
      </c>
      <c r="D31" s="37" t="s">
        <v>912</v>
      </c>
      <c r="E31" s="42" t="s">
        <v>911</v>
      </c>
      <c r="F31" s="39">
        <v>822.69</v>
      </c>
      <c r="G31" s="39"/>
      <c r="H31" s="39">
        <v>822.69</v>
      </c>
      <c r="I31" s="39">
        <v>138.55000000000001</v>
      </c>
      <c r="J31" s="49">
        <v>5.76</v>
      </c>
      <c r="K31" s="39"/>
      <c r="L31" s="39">
        <v>5.76</v>
      </c>
      <c r="M31" s="39">
        <v>0.97</v>
      </c>
      <c r="N31" s="39"/>
      <c r="O31" s="39"/>
      <c r="P31" s="39">
        <v>8.8699999999999992</v>
      </c>
      <c r="Q31" s="39">
        <v>0.06</v>
      </c>
    </row>
    <row r="32" spans="1:17" ht="22.5" outlineLevel="1" x14ac:dyDescent="0.2">
      <c r="A32" s="28"/>
      <c r="B32" s="45" t="s">
        <v>910</v>
      </c>
      <c r="C32" s="41" t="s">
        <v>909</v>
      </c>
      <c r="D32" s="42" t="s">
        <v>34</v>
      </c>
      <c r="E32" s="43" t="s">
        <v>908</v>
      </c>
      <c r="F32" s="44">
        <v>92.75</v>
      </c>
      <c r="G32" s="39"/>
      <c r="H32" s="44">
        <v>92.75</v>
      </c>
      <c r="I32" s="44">
        <v>15.62</v>
      </c>
      <c r="J32" s="55">
        <v>5.57</v>
      </c>
      <c r="K32" s="39"/>
      <c r="L32" s="44">
        <v>5.57</v>
      </c>
      <c r="M32" s="44">
        <v>0.94</v>
      </c>
      <c r="N32" s="39"/>
      <c r="O32" s="39"/>
      <c r="P32" s="39"/>
      <c r="Q32" s="39"/>
    </row>
    <row r="33" spans="1:17" ht="108" x14ac:dyDescent="0.2">
      <c r="A33" s="28">
        <v>3</v>
      </c>
      <c r="B33" s="35" t="s">
        <v>907</v>
      </c>
      <c r="C33" s="36" t="s">
        <v>906</v>
      </c>
      <c r="D33" s="37" t="s">
        <v>905</v>
      </c>
      <c r="E33" s="42" t="s">
        <v>904</v>
      </c>
      <c r="F33" s="39">
        <v>604.71</v>
      </c>
      <c r="G33" s="39">
        <v>150.49</v>
      </c>
      <c r="H33" s="39">
        <v>454.22</v>
      </c>
      <c r="I33" s="39">
        <v>47.48</v>
      </c>
      <c r="J33" s="49">
        <v>42.33</v>
      </c>
      <c r="K33" s="39">
        <v>10.53</v>
      </c>
      <c r="L33" s="39">
        <v>31.8</v>
      </c>
      <c r="M33" s="39">
        <v>3.32</v>
      </c>
      <c r="N33" s="39">
        <v>12.53</v>
      </c>
      <c r="O33" s="39">
        <v>0.88</v>
      </c>
      <c r="P33" s="39">
        <v>3.04</v>
      </c>
      <c r="Q33" s="39">
        <v>0.21</v>
      </c>
    </row>
    <row r="34" spans="1:17" ht="19.5" outlineLevel="1" x14ac:dyDescent="0.2">
      <c r="A34" s="28"/>
      <c r="B34" s="40"/>
      <c r="C34" s="41" t="s">
        <v>819</v>
      </c>
      <c r="D34" s="42" t="s">
        <v>30</v>
      </c>
      <c r="E34" s="43" t="s">
        <v>903</v>
      </c>
      <c r="F34" s="44">
        <v>12.01</v>
      </c>
      <c r="G34" s="44">
        <v>12.01</v>
      </c>
      <c r="H34" s="39"/>
      <c r="I34" s="39"/>
      <c r="J34" s="55">
        <v>10.57</v>
      </c>
      <c r="K34" s="44">
        <v>10.57</v>
      </c>
      <c r="L34" s="39"/>
      <c r="M34" s="39"/>
      <c r="N34" s="39"/>
      <c r="O34" s="39"/>
      <c r="P34" s="39"/>
      <c r="Q34" s="39"/>
    </row>
    <row r="35" spans="1:17" ht="33.75" outlineLevel="1" x14ac:dyDescent="0.2">
      <c r="A35" s="28"/>
      <c r="B35" s="45" t="s">
        <v>902</v>
      </c>
      <c r="C35" s="41" t="s">
        <v>637</v>
      </c>
      <c r="D35" s="42" t="s">
        <v>34</v>
      </c>
      <c r="E35" s="43" t="s">
        <v>901</v>
      </c>
      <c r="F35" s="44">
        <v>103.34</v>
      </c>
      <c r="G35" s="39"/>
      <c r="H35" s="44">
        <v>103.34</v>
      </c>
      <c r="I35" s="44">
        <v>15.62</v>
      </c>
      <c r="J35" s="55">
        <v>21.7</v>
      </c>
      <c r="K35" s="39"/>
      <c r="L35" s="44">
        <v>21.7</v>
      </c>
      <c r="M35" s="44">
        <v>3.28</v>
      </c>
      <c r="N35" s="39"/>
      <c r="O35" s="39"/>
      <c r="P35" s="39"/>
      <c r="Q35" s="39"/>
    </row>
    <row r="36" spans="1:17" ht="22.5" outlineLevel="1" x14ac:dyDescent="0.2">
      <c r="A36" s="28"/>
      <c r="B36" s="45" t="s">
        <v>900</v>
      </c>
      <c r="C36" s="41" t="s">
        <v>899</v>
      </c>
      <c r="D36" s="42" t="s">
        <v>34</v>
      </c>
      <c r="E36" s="43" t="s">
        <v>898</v>
      </c>
      <c r="F36" s="44">
        <v>11.5</v>
      </c>
      <c r="G36" s="39"/>
      <c r="H36" s="44">
        <v>11.5</v>
      </c>
      <c r="I36" s="39"/>
      <c r="J36" s="55">
        <v>9.7799999999999994</v>
      </c>
      <c r="K36" s="39"/>
      <c r="L36" s="44">
        <v>9.7799999999999994</v>
      </c>
      <c r="M36" s="39"/>
      <c r="N36" s="39"/>
      <c r="O36" s="39"/>
      <c r="P36" s="39"/>
      <c r="Q36" s="39"/>
    </row>
    <row r="37" spans="1:17" x14ac:dyDescent="0.2">
      <c r="A37" s="151" t="s">
        <v>385</v>
      </c>
      <c r="B37" s="145"/>
      <c r="C37" s="145"/>
      <c r="D37" s="145"/>
      <c r="E37" s="145"/>
      <c r="F37" s="145"/>
      <c r="G37" s="145"/>
      <c r="H37" s="145"/>
      <c r="I37" s="145"/>
      <c r="J37" s="56">
        <v>92.1</v>
      </c>
      <c r="K37" s="46">
        <v>10.53</v>
      </c>
      <c r="L37" s="46">
        <v>81.569999999999993</v>
      </c>
      <c r="M37" s="46">
        <v>12.46</v>
      </c>
      <c r="N37" s="39"/>
      <c r="O37" s="46">
        <v>0.88</v>
      </c>
      <c r="P37" s="39"/>
      <c r="Q37" s="46">
        <v>0.79</v>
      </c>
    </row>
    <row r="38" spans="1:17" ht="12.95" customHeight="1" x14ac:dyDescent="0.2">
      <c r="A38" s="151" t="s">
        <v>897</v>
      </c>
      <c r="B38" s="145"/>
      <c r="C38" s="145"/>
      <c r="D38" s="145"/>
      <c r="E38" s="145"/>
      <c r="F38" s="145"/>
      <c r="G38" s="145"/>
      <c r="H38" s="145"/>
      <c r="I38" s="145"/>
      <c r="J38" s="56">
        <v>93.1</v>
      </c>
      <c r="K38" s="46">
        <v>10.99</v>
      </c>
      <c r="L38" s="46">
        <v>82.11</v>
      </c>
      <c r="M38" s="46">
        <v>13</v>
      </c>
      <c r="N38" s="39"/>
      <c r="O38" s="46">
        <v>0.88</v>
      </c>
      <c r="P38" s="39"/>
      <c r="Q38" s="46">
        <v>0.79</v>
      </c>
    </row>
    <row r="39" spans="1:17" x14ac:dyDescent="0.2">
      <c r="A39" s="151" t="s">
        <v>387</v>
      </c>
      <c r="B39" s="145"/>
      <c r="C39" s="145"/>
      <c r="D39" s="145"/>
      <c r="E39" s="145"/>
      <c r="F39" s="145"/>
      <c r="G39" s="145"/>
      <c r="H39" s="145"/>
      <c r="I39" s="145"/>
      <c r="J39" s="56">
        <v>22.79</v>
      </c>
      <c r="K39" s="39"/>
      <c r="L39" s="39"/>
      <c r="M39" s="39"/>
      <c r="N39" s="39"/>
      <c r="O39" s="39"/>
      <c r="P39" s="39"/>
      <c r="Q39" s="39"/>
    </row>
    <row r="40" spans="1:17" x14ac:dyDescent="0.2">
      <c r="A40" s="151" t="s">
        <v>388</v>
      </c>
      <c r="B40" s="145"/>
      <c r="C40" s="145"/>
      <c r="D40" s="145"/>
      <c r="E40" s="145"/>
      <c r="F40" s="145"/>
      <c r="G40" s="145"/>
      <c r="H40" s="145"/>
      <c r="I40" s="145"/>
      <c r="J40" s="56">
        <v>12</v>
      </c>
      <c r="K40" s="39"/>
      <c r="L40" s="39"/>
      <c r="M40" s="39"/>
      <c r="N40" s="39"/>
      <c r="O40" s="39"/>
      <c r="P40" s="39"/>
      <c r="Q40" s="39"/>
    </row>
    <row r="41" spans="1:17" x14ac:dyDescent="0.2">
      <c r="A41" s="152" t="s">
        <v>896</v>
      </c>
      <c r="B41" s="145"/>
      <c r="C41" s="145"/>
      <c r="D41" s="145"/>
      <c r="E41" s="145"/>
      <c r="F41" s="145"/>
      <c r="G41" s="145"/>
      <c r="H41" s="145"/>
      <c r="I41" s="145"/>
      <c r="J41" s="49"/>
      <c r="K41" s="39"/>
      <c r="L41" s="39"/>
      <c r="M41" s="39"/>
      <c r="N41" s="39"/>
      <c r="O41" s="39"/>
      <c r="P41" s="39"/>
      <c r="Q41" s="39"/>
    </row>
    <row r="42" spans="1:17" x14ac:dyDescent="0.2">
      <c r="A42" s="151" t="s">
        <v>895</v>
      </c>
      <c r="B42" s="145"/>
      <c r="C42" s="145"/>
      <c r="D42" s="145"/>
      <c r="E42" s="145"/>
      <c r="F42" s="145"/>
      <c r="G42" s="145"/>
      <c r="H42" s="145"/>
      <c r="I42" s="145"/>
      <c r="J42" s="56">
        <v>127.89</v>
      </c>
      <c r="K42" s="39"/>
      <c r="L42" s="39"/>
      <c r="M42" s="39"/>
      <c r="N42" s="39"/>
      <c r="O42" s="46">
        <v>0.88</v>
      </c>
      <c r="P42" s="39"/>
      <c r="Q42" s="46">
        <v>0.79</v>
      </c>
    </row>
    <row r="43" spans="1:17" x14ac:dyDescent="0.2">
      <c r="A43" s="151" t="s">
        <v>392</v>
      </c>
      <c r="B43" s="145"/>
      <c r="C43" s="145"/>
      <c r="D43" s="145"/>
      <c r="E43" s="145"/>
      <c r="F43" s="145"/>
      <c r="G43" s="145"/>
      <c r="H43" s="145"/>
      <c r="I43" s="145"/>
      <c r="J43" s="56">
        <v>127.89</v>
      </c>
      <c r="K43" s="39"/>
      <c r="L43" s="39"/>
      <c r="M43" s="39"/>
      <c r="N43" s="39"/>
      <c r="O43" s="46">
        <v>0.88</v>
      </c>
      <c r="P43" s="39"/>
      <c r="Q43" s="46">
        <v>0.79</v>
      </c>
    </row>
    <row r="44" spans="1:17" x14ac:dyDescent="0.2">
      <c r="A44" s="151" t="s">
        <v>393</v>
      </c>
      <c r="B44" s="145"/>
      <c r="C44" s="145"/>
      <c r="D44" s="145"/>
      <c r="E44" s="145"/>
      <c r="F44" s="145"/>
      <c r="G44" s="145"/>
      <c r="H44" s="145"/>
      <c r="I44" s="145"/>
      <c r="J44" s="49"/>
      <c r="K44" s="39"/>
      <c r="L44" s="39"/>
      <c r="M44" s="39"/>
      <c r="N44" s="39"/>
      <c r="O44" s="39"/>
      <c r="P44" s="39"/>
      <c r="Q44" s="39"/>
    </row>
    <row r="45" spans="1:17" x14ac:dyDescent="0.2">
      <c r="A45" s="151" t="s">
        <v>395</v>
      </c>
      <c r="B45" s="145"/>
      <c r="C45" s="145"/>
      <c r="D45" s="145"/>
      <c r="E45" s="145"/>
      <c r="F45" s="145"/>
      <c r="G45" s="145"/>
      <c r="H45" s="145"/>
      <c r="I45" s="145"/>
      <c r="J45" s="56">
        <v>82.11</v>
      </c>
      <c r="K45" s="39"/>
      <c r="L45" s="39"/>
      <c r="M45" s="39"/>
      <c r="N45" s="39"/>
      <c r="O45" s="39"/>
      <c r="P45" s="39"/>
      <c r="Q45" s="39"/>
    </row>
    <row r="46" spans="1:17" x14ac:dyDescent="0.2">
      <c r="A46" s="151" t="s">
        <v>396</v>
      </c>
      <c r="B46" s="145"/>
      <c r="C46" s="145"/>
      <c r="D46" s="145"/>
      <c r="E46" s="145"/>
      <c r="F46" s="145"/>
      <c r="G46" s="145"/>
      <c r="H46" s="145"/>
      <c r="I46" s="145"/>
      <c r="J46" s="56">
        <v>23.99</v>
      </c>
      <c r="K46" s="39"/>
      <c r="L46" s="39"/>
      <c r="M46" s="39"/>
      <c r="N46" s="39"/>
      <c r="O46" s="39"/>
      <c r="P46" s="39"/>
      <c r="Q46" s="39"/>
    </row>
    <row r="47" spans="1:17" x14ac:dyDescent="0.2">
      <c r="A47" s="151" t="s">
        <v>397</v>
      </c>
      <c r="B47" s="145"/>
      <c r="C47" s="145"/>
      <c r="D47" s="145"/>
      <c r="E47" s="145"/>
      <c r="F47" s="145"/>
      <c r="G47" s="145"/>
      <c r="H47" s="145"/>
      <c r="I47" s="145"/>
      <c r="J47" s="56">
        <v>22.79</v>
      </c>
      <c r="K47" s="39"/>
      <c r="L47" s="39"/>
      <c r="M47" s="39"/>
      <c r="N47" s="39"/>
      <c r="O47" s="39"/>
      <c r="P47" s="39"/>
      <c r="Q47" s="39"/>
    </row>
    <row r="48" spans="1:17" x14ac:dyDescent="0.2">
      <c r="A48" s="151" t="s">
        <v>398</v>
      </c>
      <c r="B48" s="145"/>
      <c r="C48" s="145"/>
      <c r="D48" s="145"/>
      <c r="E48" s="145"/>
      <c r="F48" s="145"/>
      <c r="G48" s="145"/>
      <c r="H48" s="145"/>
      <c r="I48" s="145"/>
      <c r="J48" s="56">
        <v>12</v>
      </c>
      <c r="K48" s="39"/>
      <c r="L48" s="39"/>
      <c r="M48" s="39"/>
      <c r="N48" s="39"/>
      <c r="O48" s="39"/>
      <c r="P48" s="39"/>
      <c r="Q48" s="39"/>
    </row>
    <row r="49" spans="1:17" x14ac:dyDescent="0.2">
      <c r="A49" s="152" t="s">
        <v>894</v>
      </c>
      <c r="B49" s="145"/>
      <c r="C49" s="145"/>
      <c r="D49" s="145"/>
      <c r="E49" s="145"/>
      <c r="F49" s="145"/>
      <c r="G49" s="145"/>
      <c r="H49" s="145"/>
      <c r="I49" s="145"/>
      <c r="J49" s="57">
        <v>127.89</v>
      </c>
      <c r="K49" s="39"/>
      <c r="L49" s="39"/>
      <c r="M49" s="39"/>
      <c r="N49" s="39"/>
      <c r="O49" s="47">
        <v>0.88</v>
      </c>
      <c r="P49" s="39"/>
      <c r="Q49" s="47">
        <v>0.79</v>
      </c>
    </row>
    <row r="50" spans="1:17" ht="19.149999999999999" customHeight="1" x14ac:dyDescent="0.2">
      <c r="A50" s="144" t="s">
        <v>893</v>
      </c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</row>
    <row r="51" spans="1:17" ht="108" x14ac:dyDescent="0.2">
      <c r="A51" s="28">
        <v>4</v>
      </c>
      <c r="B51" s="35" t="s">
        <v>892</v>
      </c>
      <c r="C51" s="36" t="s">
        <v>891</v>
      </c>
      <c r="D51" s="37" t="s">
        <v>491</v>
      </c>
      <c r="E51" s="42" t="s">
        <v>890</v>
      </c>
      <c r="F51" s="39">
        <v>1242.52</v>
      </c>
      <c r="G51" s="39">
        <v>219.95</v>
      </c>
      <c r="H51" s="39">
        <v>92.37</v>
      </c>
      <c r="I51" s="39">
        <v>4</v>
      </c>
      <c r="J51" s="49">
        <v>248.5</v>
      </c>
      <c r="K51" s="39">
        <v>43.99</v>
      </c>
      <c r="L51" s="39">
        <v>18.47</v>
      </c>
      <c r="M51" s="39">
        <v>0.8</v>
      </c>
      <c r="N51" s="39">
        <v>16.600000000000001</v>
      </c>
      <c r="O51" s="39">
        <v>3.32</v>
      </c>
      <c r="P51" s="39">
        <v>0.22</v>
      </c>
      <c r="Q51" s="39">
        <v>0.04</v>
      </c>
    </row>
    <row r="52" spans="1:17" ht="19.5" outlineLevel="1" x14ac:dyDescent="0.2">
      <c r="A52" s="28"/>
      <c r="B52" s="40"/>
      <c r="C52" s="41" t="s">
        <v>489</v>
      </c>
      <c r="D52" s="42" t="s">
        <v>30</v>
      </c>
      <c r="E52" s="43" t="s">
        <v>889</v>
      </c>
      <c r="F52" s="44">
        <v>13.25</v>
      </c>
      <c r="G52" s="44">
        <v>13.25</v>
      </c>
      <c r="H52" s="39"/>
      <c r="I52" s="39"/>
      <c r="J52" s="55">
        <v>43.99</v>
      </c>
      <c r="K52" s="44">
        <v>43.99</v>
      </c>
      <c r="L52" s="39"/>
      <c r="M52" s="39"/>
      <c r="N52" s="39"/>
      <c r="O52" s="39"/>
      <c r="P52" s="39"/>
      <c r="Q52" s="39"/>
    </row>
    <row r="53" spans="1:17" ht="33.75" outlineLevel="1" x14ac:dyDescent="0.2">
      <c r="A53" s="28"/>
      <c r="B53" s="45" t="s">
        <v>487</v>
      </c>
      <c r="C53" s="41" t="s">
        <v>486</v>
      </c>
      <c r="D53" s="42" t="s">
        <v>34</v>
      </c>
      <c r="E53" s="43" t="s">
        <v>887</v>
      </c>
      <c r="F53" s="44">
        <v>172.79</v>
      </c>
      <c r="G53" s="39"/>
      <c r="H53" s="44">
        <v>172.79</v>
      </c>
      <c r="I53" s="44">
        <v>18.2</v>
      </c>
      <c r="J53" s="55">
        <v>6.91</v>
      </c>
      <c r="K53" s="39"/>
      <c r="L53" s="44">
        <v>6.91</v>
      </c>
      <c r="M53" s="44">
        <v>0.73</v>
      </c>
      <c r="N53" s="39"/>
      <c r="O53" s="39"/>
      <c r="P53" s="39"/>
      <c r="Q53" s="39"/>
    </row>
    <row r="54" spans="1:17" ht="22.5" outlineLevel="1" x14ac:dyDescent="0.2">
      <c r="A54" s="28"/>
      <c r="B54" s="45" t="s">
        <v>640</v>
      </c>
      <c r="C54" s="41" t="s">
        <v>56</v>
      </c>
      <c r="D54" s="42" t="s">
        <v>34</v>
      </c>
      <c r="E54" s="43" t="s">
        <v>888</v>
      </c>
      <c r="F54" s="44">
        <v>8.9700000000000006</v>
      </c>
      <c r="G54" s="39"/>
      <c r="H54" s="44">
        <v>8.9700000000000006</v>
      </c>
      <c r="I54" s="39"/>
      <c r="J54" s="55">
        <v>5.65</v>
      </c>
      <c r="K54" s="39"/>
      <c r="L54" s="44">
        <v>5.65</v>
      </c>
      <c r="M54" s="39"/>
      <c r="N54" s="39"/>
      <c r="O54" s="39"/>
      <c r="P54" s="39"/>
      <c r="Q54" s="39"/>
    </row>
    <row r="55" spans="1:17" ht="22.5" outlineLevel="1" x14ac:dyDescent="0.2">
      <c r="A55" s="28"/>
      <c r="B55" s="45" t="s">
        <v>550</v>
      </c>
      <c r="C55" s="41" t="s">
        <v>476</v>
      </c>
      <c r="D55" s="42" t="s">
        <v>34</v>
      </c>
      <c r="E55" s="43" t="s">
        <v>887</v>
      </c>
      <c r="F55" s="44">
        <v>119.46</v>
      </c>
      <c r="G55" s="39"/>
      <c r="H55" s="44">
        <v>119.46</v>
      </c>
      <c r="I55" s="39"/>
      <c r="J55" s="55">
        <v>4.78</v>
      </c>
      <c r="K55" s="39"/>
      <c r="L55" s="44">
        <v>4.78</v>
      </c>
      <c r="M55" s="39"/>
      <c r="N55" s="39"/>
      <c r="O55" s="39"/>
      <c r="P55" s="39"/>
      <c r="Q55" s="39"/>
    </row>
    <row r="56" spans="1:17" ht="19.5" outlineLevel="1" x14ac:dyDescent="0.2">
      <c r="A56" s="28"/>
      <c r="B56" s="45" t="s">
        <v>886</v>
      </c>
      <c r="C56" s="41" t="s">
        <v>885</v>
      </c>
      <c r="D56" s="42" t="s">
        <v>62</v>
      </c>
      <c r="E56" s="43" t="s">
        <v>884</v>
      </c>
      <c r="F56" s="44">
        <v>6659.79</v>
      </c>
      <c r="G56" s="39"/>
      <c r="H56" s="39"/>
      <c r="I56" s="39"/>
      <c r="J56" s="55">
        <v>173.15</v>
      </c>
      <c r="K56" s="39"/>
      <c r="L56" s="39"/>
      <c r="M56" s="39"/>
      <c r="N56" s="39"/>
      <c r="O56" s="39"/>
      <c r="P56" s="39"/>
      <c r="Q56" s="39"/>
    </row>
    <row r="57" spans="1:17" ht="19.5" outlineLevel="1" x14ac:dyDescent="0.2">
      <c r="A57" s="28"/>
      <c r="B57" s="45" t="s">
        <v>509</v>
      </c>
      <c r="C57" s="41" t="s">
        <v>471</v>
      </c>
      <c r="D57" s="42" t="s">
        <v>38</v>
      </c>
      <c r="E57" s="43" t="s">
        <v>883</v>
      </c>
      <c r="F57" s="44">
        <v>11.66</v>
      </c>
      <c r="G57" s="39"/>
      <c r="H57" s="39"/>
      <c r="I57" s="39"/>
      <c r="J57" s="55">
        <v>2.1</v>
      </c>
      <c r="K57" s="39"/>
      <c r="L57" s="39"/>
      <c r="M57" s="39"/>
      <c r="N57" s="39"/>
      <c r="O57" s="39"/>
      <c r="P57" s="39"/>
      <c r="Q57" s="39"/>
    </row>
    <row r="58" spans="1:17" ht="19.5" outlineLevel="1" x14ac:dyDescent="0.2">
      <c r="A58" s="28"/>
      <c r="B58" s="45" t="s">
        <v>870</v>
      </c>
      <c r="C58" s="41" t="s">
        <v>571</v>
      </c>
      <c r="D58" s="42" t="s">
        <v>62</v>
      </c>
      <c r="E58" s="43" t="s">
        <v>882</v>
      </c>
      <c r="F58" s="44">
        <v>13387.5</v>
      </c>
      <c r="G58" s="39"/>
      <c r="H58" s="39"/>
      <c r="I58" s="39"/>
      <c r="J58" s="55">
        <v>9.91</v>
      </c>
      <c r="K58" s="39"/>
      <c r="L58" s="39"/>
      <c r="M58" s="39"/>
      <c r="N58" s="39"/>
      <c r="O58" s="39"/>
      <c r="P58" s="39"/>
      <c r="Q58" s="39"/>
    </row>
    <row r="59" spans="1:17" ht="19.5" outlineLevel="1" x14ac:dyDescent="0.2">
      <c r="A59" s="28"/>
      <c r="B59" s="45" t="s">
        <v>505</v>
      </c>
      <c r="C59" s="41" t="s">
        <v>44</v>
      </c>
      <c r="D59" s="42" t="s">
        <v>45</v>
      </c>
      <c r="E59" s="43" t="s">
        <v>881</v>
      </c>
      <c r="F59" s="44">
        <v>1</v>
      </c>
      <c r="G59" s="39"/>
      <c r="H59" s="39"/>
      <c r="I59" s="39"/>
      <c r="J59" s="55">
        <v>0.88</v>
      </c>
      <c r="K59" s="39"/>
      <c r="L59" s="39"/>
      <c r="M59" s="39"/>
      <c r="N59" s="39"/>
      <c r="O59" s="39"/>
      <c r="P59" s="39"/>
      <c r="Q59" s="39"/>
    </row>
    <row r="60" spans="1:17" ht="108" x14ac:dyDescent="0.2">
      <c r="A60" s="28">
        <v>5</v>
      </c>
      <c r="B60" s="35" t="s">
        <v>880</v>
      </c>
      <c r="C60" s="36" t="s">
        <v>879</v>
      </c>
      <c r="D60" s="37" t="s">
        <v>458</v>
      </c>
      <c r="E60" s="42" t="s">
        <v>878</v>
      </c>
      <c r="F60" s="39">
        <v>675.07</v>
      </c>
      <c r="G60" s="39">
        <v>109.84</v>
      </c>
      <c r="H60" s="39">
        <v>63.7</v>
      </c>
      <c r="I60" s="39">
        <v>2.5499999999999998</v>
      </c>
      <c r="J60" s="49">
        <v>135.01</v>
      </c>
      <c r="K60" s="39">
        <v>21.97</v>
      </c>
      <c r="L60" s="39">
        <v>12.74</v>
      </c>
      <c r="M60" s="39">
        <v>0.51</v>
      </c>
      <c r="N60" s="39">
        <v>8.2899999999999991</v>
      </c>
      <c r="O60" s="39">
        <v>1.66</v>
      </c>
      <c r="P60" s="39">
        <v>0.14000000000000001</v>
      </c>
      <c r="Q60" s="39">
        <v>0.03</v>
      </c>
    </row>
    <row r="61" spans="1:17" ht="19.5" outlineLevel="1" x14ac:dyDescent="0.2">
      <c r="A61" s="28"/>
      <c r="B61" s="40"/>
      <c r="C61" s="41" t="s">
        <v>489</v>
      </c>
      <c r="D61" s="42" t="s">
        <v>30</v>
      </c>
      <c r="E61" s="43" t="s">
        <v>877</v>
      </c>
      <c r="F61" s="44">
        <v>13.25</v>
      </c>
      <c r="G61" s="44">
        <v>13.25</v>
      </c>
      <c r="H61" s="39"/>
      <c r="I61" s="39"/>
      <c r="J61" s="55">
        <v>22</v>
      </c>
      <c r="K61" s="44">
        <v>22</v>
      </c>
      <c r="L61" s="39"/>
      <c r="M61" s="39"/>
      <c r="N61" s="39"/>
      <c r="O61" s="39"/>
      <c r="P61" s="39"/>
      <c r="Q61" s="39"/>
    </row>
    <row r="62" spans="1:17" ht="33.75" outlineLevel="1" x14ac:dyDescent="0.2">
      <c r="A62" s="28"/>
      <c r="B62" s="45" t="s">
        <v>487</v>
      </c>
      <c r="C62" s="41" t="s">
        <v>486</v>
      </c>
      <c r="D62" s="42" t="s">
        <v>34</v>
      </c>
      <c r="E62" s="43" t="s">
        <v>875</v>
      </c>
      <c r="F62" s="44">
        <v>172.79</v>
      </c>
      <c r="G62" s="39"/>
      <c r="H62" s="44">
        <v>172.79</v>
      </c>
      <c r="I62" s="44">
        <v>18.2</v>
      </c>
      <c r="J62" s="55">
        <v>5.18</v>
      </c>
      <c r="K62" s="39"/>
      <c r="L62" s="44">
        <v>5.18</v>
      </c>
      <c r="M62" s="44">
        <v>0.55000000000000004</v>
      </c>
      <c r="N62" s="39"/>
      <c r="O62" s="39"/>
      <c r="P62" s="39"/>
      <c r="Q62" s="39"/>
    </row>
    <row r="63" spans="1:17" ht="22.5" outlineLevel="1" x14ac:dyDescent="0.2">
      <c r="A63" s="28"/>
      <c r="B63" s="45" t="s">
        <v>640</v>
      </c>
      <c r="C63" s="41" t="s">
        <v>56</v>
      </c>
      <c r="D63" s="42" t="s">
        <v>34</v>
      </c>
      <c r="E63" s="43" t="s">
        <v>876</v>
      </c>
      <c r="F63" s="44">
        <v>8.9700000000000006</v>
      </c>
      <c r="G63" s="39"/>
      <c r="H63" s="44">
        <v>8.9700000000000006</v>
      </c>
      <c r="I63" s="39"/>
      <c r="J63" s="55">
        <v>4.57</v>
      </c>
      <c r="K63" s="39"/>
      <c r="L63" s="44">
        <v>4.57</v>
      </c>
      <c r="M63" s="39"/>
      <c r="N63" s="39"/>
      <c r="O63" s="39"/>
      <c r="P63" s="39"/>
      <c r="Q63" s="39"/>
    </row>
    <row r="64" spans="1:17" ht="22.5" outlineLevel="1" x14ac:dyDescent="0.2">
      <c r="A64" s="28"/>
      <c r="B64" s="45" t="s">
        <v>550</v>
      </c>
      <c r="C64" s="41" t="s">
        <v>476</v>
      </c>
      <c r="D64" s="42" t="s">
        <v>34</v>
      </c>
      <c r="E64" s="43" t="s">
        <v>875</v>
      </c>
      <c r="F64" s="44">
        <v>119.46</v>
      </c>
      <c r="G64" s="39"/>
      <c r="H64" s="44">
        <v>119.46</v>
      </c>
      <c r="I64" s="39"/>
      <c r="J64" s="55">
        <v>3.58</v>
      </c>
      <c r="K64" s="39"/>
      <c r="L64" s="44">
        <v>3.58</v>
      </c>
      <c r="M64" s="39"/>
      <c r="N64" s="39"/>
      <c r="O64" s="39"/>
      <c r="P64" s="39"/>
      <c r="Q64" s="39"/>
    </row>
    <row r="65" spans="1:17" ht="33.75" outlineLevel="1" x14ac:dyDescent="0.2">
      <c r="A65" s="28"/>
      <c r="B65" s="45" t="s">
        <v>874</v>
      </c>
      <c r="C65" s="41" t="s">
        <v>873</v>
      </c>
      <c r="D65" s="42" t="s">
        <v>62</v>
      </c>
      <c r="E65" s="43" t="s">
        <v>872</v>
      </c>
      <c r="F65" s="44">
        <v>5721.78</v>
      </c>
      <c r="G65" s="39"/>
      <c r="H65" s="39"/>
      <c r="I65" s="39"/>
      <c r="J65" s="55">
        <v>92.69</v>
      </c>
      <c r="K65" s="39"/>
      <c r="L65" s="39"/>
      <c r="M65" s="39"/>
      <c r="N65" s="39"/>
      <c r="O65" s="39"/>
      <c r="P65" s="39"/>
      <c r="Q65" s="39"/>
    </row>
    <row r="66" spans="1:17" ht="19.5" outlineLevel="1" x14ac:dyDescent="0.2">
      <c r="A66" s="28"/>
      <c r="B66" s="45" t="s">
        <v>509</v>
      </c>
      <c r="C66" s="41" t="s">
        <v>471</v>
      </c>
      <c r="D66" s="42" t="s">
        <v>38</v>
      </c>
      <c r="E66" s="43" t="s">
        <v>871</v>
      </c>
      <c r="F66" s="44">
        <v>11.66</v>
      </c>
      <c r="G66" s="39"/>
      <c r="H66" s="39"/>
      <c r="I66" s="39"/>
      <c r="J66" s="55">
        <v>1.82</v>
      </c>
      <c r="K66" s="39"/>
      <c r="L66" s="39"/>
      <c r="M66" s="39"/>
      <c r="N66" s="39"/>
      <c r="O66" s="39"/>
      <c r="P66" s="39"/>
      <c r="Q66" s="39"/>
    </row>
    <row r="67" spans="1:17" ht="19.5" outlineLevel="1" x14ac:dyDescent="0.2">
      <c r="A67" s="28"/>
      <c r="B67" s="45" t="s">
        <v>870</v>
      </c>
      <c r="C67" s="41" t="s">
        <v>571</v>
      </c>
      <c r="D67" s="42" t="s">
        <v>62</v>
      </c>
      <c r="E67" s="43" t="s">
        <v>869</v>
      </c>
      <c r="F67" s="44">
        <v>13387.5</v>
      </c>
      <c r="G67" s="39"/>
      <c r="H67" s="39"/>
      <c r="I67" s="39"/>
      <c r="J67" s="55">
        <v>5.36</v>
      </c>
      <c r="K67" s="39"/>
      <c r="L67" s="39"/>
      <c r="M67" s="39"/>
      <c r="N67" s="39"/>
      <c r="O67" s="39"/>
      <c r="P67" s="39"/>
      <c r="Q67" s="39"/>
    </row>
    <row r="68" spans="1:17" ht="19.5" outlineLevel="1" x14ac:dyDescent="0.2">
      <c r="A68" s="28"/>
      <c r="B68" s="45" t="s">
        <v>505</v>
      </c>
      <c r="C68" s="41" t="s">
        <v>44</v>
      </c>
      <c r="D68" s="42" t="s">
        <v>45</v>
      </c>
      <c r="E68" s="43" t="s">
        <v>868</v>
      </c>
      <c r="F68" s="44">
        <v>1</v>
      </c>
      <c r="G68" s="39"/>
      <c r="H68" s="39"/>
      <c r="I68" s="39"/>
      <c r="J68" s="55">
        <v>0.44</v>
      </c>
      <c r="K68" s="39"/>
      <c r="L68" s="39"/>
      <c r="M68" s="39"/>
      <c r="N68" s="39"/>
      <c r="O68" s="39"/>
      <c r="P68" s="39"/>
      <c r="Q68" s="39"/>
    </row>
    <row r="69" spans="1:17" ht="108" x14ac:dyDescent="0.2">
      <c r="A69" s="28">
        <v>6</v>
      </c>
      <c r="B69" s="35" t="s">
        <v>867</v>
      </c>
      <c r="C69" s="36" t="s">
        <v>866</v>
      </c>
      <c r="D69" s="37" t="s">
        <v>62</v>
      </c>
      <c r="E69" s="38">
        <v>2.5000000000000001E-2</v>
      </c>
      <c r="F69" s="39">
        <v>5524</v>
      </c>
      <c r="G69" s="39"/>
      <c r="H69" s="39"/>
      <c r="I69" s="39"/>
      <c r="J69" s="49">
        <v>138.1</v>
      </c>
      <c r="K69" s="39"/>
      <c r="L69" s="39"/>
      <c r="M69" s="39"/>
      <c r="N69" s="39"/>
      <c r="O69" s="39"/>
      <c r="P69" s="39"/>
      <c r="Q69" s="39"/>
    </row>
    <row r="70" spans="1:17" ht="108" x14ac:dyDescent="0.2">
      <c r="A70" s="28">
        <v>7</v>
      </c>
      <c r="B70" s="35" t="s">
        <v>865</v>
      </c>
      <c r="C70" s="36" t="s">
        <v>864</v>
      </c>
      <c r="D70" s="37" t="s">
        <v>491</v>
      </c>
      <c r="E70" s="42" t="s">
        <v>610</v>
      </c>
      <c r="F70" s="39">
        <v>1055.5999999999999</v>
      </c>
      <c r="G70" s="39">
        <v>266.33</v>
      </c>
      <c r="H70" s="39">
        <v>62.29</v>
      </c>
      <c r="I70" s="39">
        <v>2</v>
      </c>
      <c r="J70" s="49">
        <v>52.78</v>
      </c>
      <c r="K70" s="39">
        <v>13.32</v>
      </c>
      <c r="L70" s="39">
        <v>3.11</v>
      </c>
      <c r="M70" s="39">
        <v>0.1</v>
      </c>
      <c r="N70" s="39">
        <v>20.100000000000001</v>
      </c>
      <c r="O70" s="39">
        <v>1.01</v>
      </c>
      <c r="P70" s="39">
        <v>0.11</v>
      </c>
      <c r="Q70" s="39">
        <v>0.01</v>
      </c>
    </row>
    <row r="71" spans="1:17" ht="19.5" outlineLevel="1" x14ac:dyDescent="0.2">
      <c r="A71" s="28"/>
      <c r="B71" s="40"/>
      <c r="C71" s="41" t="s">
        <v>489</v>
      </c>
      <c r="D71" s="42" t="s">
        <v>30</v>
      </c>
      <c r="E71" s="43" t="s">
        <v>863</v>
      </c>
      <c r="F71" s="44">
        <v>13.25</v>
      </c>
      <c r="G71" s="44">
        <v>13.25</v>
      </c>
      <c r="H71" s="39"/>
      <c r="I71" s="39"/>
      <c r="J71" s="55">
        <v>13.25</v>
      </c>
      <c r="K71" s="44">
        <v>13.25</v>
      </c>
      <c r="L71" s="39"/>
      <c r="M71" s="39"/>
      <c r="N71" s="39"/>
      <c r="O71" s="39"/>
      <c r="P71" s="39"/>
      <c r="Q71" s="39"/>
    </row>
    <row r="72" spans="1:17" ht="33.75" outlineLevel="1" x14ac:dyDescent="0.2">
      <c r="A72" s="28"/>
      <c r="B72" s="45" t="s">
        <v>487</v>
      </c>
      <c r="C72" s="41" t="s">
        <v>486</v>
      </c>
      <c r="D72" s="42" t="s">
        <v>34</v>
      </c>
      <c r="E72" s="43" t="s">
        <v>861</v>
      </c>
      <c r="F72" s="44">
        <v>172.79</v>
      </c>
      <c r="G72" s="39"/>
      <c r="H72" s="44">
        <v>172.79</v>
      </c>
      <c r="I72" s="44">
        <v>18.2</v>
      </c>
      <c r="J72" s="55">
        <v>1.73</v>
      </c>
      <c r="K72" s="39"/>
      <c r="L72" s="44">
        <v>1.73</v>
      </c>
      <c r="M72" s="44">
        <v>0.18</v>
      </c>
      <c r="N72" s="39"/>
      <c r="O72" s="39"/>
      <c r="P72" s="39"/>
      <c r="Q72" s="39"/>
    </row>
    <row r="73" spans="1:17" ht="22.5" outlineLevel="1" x14ac:dyDescent="0.2">
      <c r="A73" s="28"/>
      <c r="B73" s="45" t="s">
        <v>640</v>
      </c>
      <c r="C73" s="41" t="s">
        <v>56</v>
      </c>
      <c r="D73" s="42" t="s">
        <v>34</v>
      </c>
      <c r="E73" s="43" t="s">
        <v>862</v>
      </c>
      <c r="F73" s="44">
        <v>8.9700000000000006</v>
      </c>
      <c r="G73" s="39"/>
      <c r="H73" s="44">
        <v>8.9700000000000006</v>
      </c>
      <c r="I73" s="39"/>
      <c r="J73" s="55">
        <v>1.52</v>
      </c>
      <c r="K73" s="39"/>
      <c r="L73" s="44">
        <v>1.52</v>
      </c>
      <c r="M73" s="39"/>
      <c r="N73" s="39"/>
      <c r="O73" s="39"/>
      <c r="P73" s="39"/>
      <c r="Q73" s="39"/>
    </row>
    <row r="74" spans="1:17" ht="22.5" outlineLevel="1" x14ac:dyDescent="0.2">
      <c r="A74" s="28"/>
      <c r="B74" s="45" t="s">
        <v>550</v>
      </c>
      <c r="C74" s="41" t="s">
        <v>476</v>
      </c>
      <c r="D74" s="42" t="s">
        <v>34</v>
      </c>
      <c r="E74" s="43" t="s">
        <v>861</v>
      </c>
      <c r="F74" s="44">
        <v>119.46</v>
      </c>
      <c r="G74" s="39"/>
      <c r="H74" s="44">
        <v>119.46</v>
      </c>
      <c r="I74" s="39"/>
      <c r="J74" s="55">
        <v>1.19</v>
      </c>
      <c r="K74" s="39"/>
      <c r="L74" s="44">
        <v>1.19</v>
      </c>
      <c r="M74" s="39"/>
      <c r="N74" s="39"/>
      <c r="O74" s="39"/>
      <c r="P74" s="39"/>
      <c r="Q74" s="39"/>
    </row>
    <row r="75" spans="1:17" ht="33.75" outlineLevel="1" x14ac:dyDescent="0.2">
      <c r="A75" s="28"/>
      <c r="B75" s="45" t="s">
        <v>860</v>
      </c>
      <c r="C75" s="41" t="s">
        <v>848</v>
      </c>
      <c r="D75" s="42" t="s">
        <v>62</v>
      </c>
      <c r="E75" s="43" t="s">
        <v>859</v>
      </c>
      <c r="F75" s="44">
        <v>6307</v>
      </c>
      <c r="G75" s="39"/>
      <c r="H75" s="39"/>
      <c r="I75" s="39"/>
      <c r="J75" s="55">
        <v>1.26</v>
      </c>
      <c r="K75" s="39"/>
      <c r="L75" s="39"/>
      <c r="M75" s="39"/>
      <c r="N75" s="39"/>
      <c r="O75" s="39"/>
      <c r="P75" s="39"/>
      <c r="Q75" s="39"/>
    </row>
    <row r="76" spans="1:17" ht="33.75" outlineLevel="1" x14ac:dyDescent="0.2">
      <c r="A76" s="28"/>
      <c r="B76" s="45" t="s">
        <v>858</v>
      </c>
      <c r="C76" s="41" t="s">
        <v>857</v>
      </c>
      <c r="D76" s="42" t="s">
        <v>62</v>
      </c>
      <c r="E76" s="43" t="s">
        <v>856</v>
      </c>
      <c r="F76" s="44">
        <v>6190.38</v>
      </c>
      <c r="G76" s="39"/>
      <c r="H76" s="39"/>
      <c r="I76" s="39"/>
      <c r="J76" s="55">
        <v>12.38</v>
      </c>
      <c r="K76" s="39"/>
      <c r="L76" s="39"/>
      <c r="M76" s="39"/>
      <c r="N76" s="39"/>
      <c r="O76" s="39"/>
      <c r="P76" s="39"/>
      <c r="Q76" s="39"/>
    </row>
    <row r="77" spans="1:17" ht="19.5" outlineLevel="1" x14ac:dyDescent="0.2">
      <c r="A77" s="28"/>
      <c r="B77" s="45" t="s">
        <v>474</v>
      </c>
      <c r="C77" s="41" t="s">
        <v>473</v>
      </c>
      <c r="D77" s="42" t="s">
        <v>458</v>
      </c>
      <c r="E77" s="43" t="s">
        <v>853</v>
      </c>
      <c r="F77" s="44">
        <v>25.12</v>
      </c>
      <c r="G77" s="39"/>
      <c r="H77" s="39"/>
      <c r="I77" s="39"/>
      <c r="J77" s="55">
        <v>10.3</v>
      </c>
      <c r="K77" s="39"/>
      <c r="L77" s="39"/>
      <c r="M77" s="39"/>
      <c r="N77" s="39"/>
      <c r="O77" s="39"/>
      <c r="P77" s="39"/>
      <c r="Q77" s="39"/>
    </row>
    <row r="78" spans="1:17" ht="19.5" outlineLevel="1" x14ac:dyDescent="0.2">
      <c r="A78" s="28"/>
      <c r="B78" s="45" t="s">
        <v>472</v>
      </c>
      <c r="C78" s="41" t="s">
        <v>471</v>
      </c>
      <c r="D78" s="42" t="s">
        <v>38</v>
      </c>
      <c r="E78" s="43" t="s">
        <v>855</v>
      </c>
      <c r="F78" s="44">
        <v>11.66</v>
      </c>
      <c r="G78" s="39"/>
      <c r="H78" s="39"/>
      <c r="I78" s="39"/>
      <c r="J78" s="55">
        <v>0.52</v>
      </c>
      <c r="K78" s="39"/>
      <c r="L78" s="39"/>
      <c r="M78" s="39"/>
      <c r="N78" s="39"/>
      <c r="O78" s="39"/>
      <c r="P78" s="39"/>
      <c r="Q78" s="39"/>
    </row>
    <row r="79" spans="1:17" ht="19.5" outlineLevel="1" x14ac:dyDescent="0.2">
      <c r="A79" s="28"/>
      <c r="B79" s="45" t="s">
        <v>629</v>
      </c>
      <c r="C79" s="41" t="s">
        <v>547</v>
      </c>
      <c r="D79" s="42" t="s">
        <v>38</v>
      </c>
      <c r="E79" s="43" t="s">
        <v>854</v>
      </c>
      <c r="F79" s="44">
        <v>29.75</v>
      </c>
      <c r="G79" s="39"/>
      <c r="H79" s="39"/>
      <c r="I79" s="39"/>
      <c r="J79" s="55">
        <v>2.98</v>
      </c>
      <c r="K79" s="39"/>
      <c r="L79" s="39"/>
      <c r="M79" s="39"/>
      <c r="N79" s="39"/>
      <c r="O79" s="39"/>
      <c r="P79" s="39"/>
      <c r="Q79" s="39"/>
    </row>
    <row r="80" spans="1:17" ht="19.5" outlineLevel="1" x14ac:dyDescent="0.2">
      <c r="A80" s="28"/>
      <c r="B80" s="45" t="s">
        <v>467</v>
      </c>
      <c r="C80" s="41" t="s">
        <v>466</v>
      </c>
      <c r="D80" s="42" t="s">
        <v>458</v>
      </c>
      <c r="E80" s="43" t="s">
        <v>853</v>
      </c>
      <c r="F80" s="44">
        <v>9.0399999999999991</v>
      </c>
      <c r="G80" s="39"/>
      <c r="H80" s="39"/>
      <c r="I80" s="39"/>
      <c r="J80" s="55">
        <v>3.71</v>
      </c>
      <c r="K80" s="39"/>
      <c r="L80" s="39"/>
      <c r="M80" s="39"/>
      <c r="N80" s="39"/>
      <c r="O80" s="39"/>
      <c r="P80" s="39"/>
      <c r="Q80" s="39"/>
    </row>
    <row r="81" spans="1:17" ht="22.5" outlineLevel="1" x14ac:dyDescent="0.2">
      <c r="A81" s="28"/>
      <c r="B81" s="45" t="s">
        <v>852</v>
      </c>
      <c r="C81" s="41" t="s">
        <v>459</v>
      </c>
      <c r="D81" s="42" t="s">
        <v>458</v>
      </c>
      <c r="E81" s="43" t="s">
        <v>851</v>
      </c>
      <c r="F81" s="44">
        <v>65.8</v>
      </c>
      <c r="G81" s="39"/>
      <c r="H81" s="39"/>
      <c r="I81" s="39"/>
      <c r="J81" s="55">
        <v>4.9400000000000004</v>
      </c>
      <c r="K81" s="39"/>
      <c r="L81" s="39"/>
      <c r="M81" s="39"/>
      <c r="N81" s="39"/>
      <c r="O81" s="39"/>
      <c r="P81" s="39"/>
      <c r="Q81" s="39"/>
    </row>
    <row r="82" spans="1:17" ht="22.5" outlineLevel="1" x14ac:dyDescent="0.2">
      <c r="A82" s="28"/>
      <c r="B82" s="45" t="s">
        <v>529</v>
      </c>
      <c r="C82" s="41" t="s">
        <v>44</v>
      </c>
      <c r="D82" s="42" t="s">
        <v>45</v>
      </c>
      <c r="E82" s="43" t="s">
        <v>850</v>
      </c>
      <c r="F82" s="44">
        <v>1</v>
      </c>
      <c r="G82" s="39"/>
      <c r="H82" s="39"/>
      <c r="I82" s="39"/>
      <c r="J82" s="55">
        <v>0.27</v>
      </c>
      <c r="K82" s="39"/>
      <c r="L82" s="39"/>
      <c r="M82" s="39"/>
      <c r="N82" s="39"/>
      <c r="O82" s="39"/>
      <c r="P82" s="39"/>
      <c r="Q82" s="39"/>
    </row>
    <row r="83" spans="1:17" ht="108" x14ac:dyDescent="0.2">
      <c r="A83" s="28">
        <v>8</v>
      </c>
      <c r="B83" s="35" t="s">
        <v>849</v>
      </c>
      <c r="C83" s="36" t="s">
        <v>848</v>
      </c>
      <c r="D83" s="37" t="s">
        <v>62</v>
      </c>
      <c r="E83" s="38">
        <v>2E-3</v>
      </c>
      <c r="F83" s="39">
        <v>6307</v>
      </c>
      <c r="G83" s="39"/>
      <c r="H83" s="39"/>
      <c r="I83" s="39"/>
      <c r="J83" s="49">
        <v>12.61</v>
      </c>
      <c r="K83" s="39"/>
      <c r="L83" s="39"/>
      <c r="M83" s="39"/>
      <c r="N83" s="39"/>
      <c r="O83" s="39"/>
      <c r="P83" s="39"/>
      <c r="Q83" s="39"/>
    </row>
    <row r="84" spans="1:17" x14ac:dyDescent="0.2">
      <c r="A84" s="151" t="s">
        <v>385</v>
      </c>
      <c r="B84" s="145"/>
      <c r="C84" s="145"/>
      <c r="D84" s="145"/>
      <c r="E84" s="145"/>
      <c r="F84" s="145"/>
      <c r="G84" s="145"/>
      <c r="H84" s="145"/>
      <c r="I84" s="145"/>
      <c r="J84" s="56">
        <v>587</v>
      </c>
      <c r="K84" s="46">
        <v>79.28</v>
      </c>
      <c r="L84" s="46">
        <v>34.32</v>
      </c>
      <c r="M84" s="46">
        <v>1.41</v>
      </c>
      <c r="N84" s="39"/>
      <c r="O84" s="46">
        <v>5.99</v>
      </c>
      <c r="P84" s="39"/>
      <c r="Q84" s="46">
        <v>0.08</v>
      </c>
    </row>
    <row r="85" spans="1:17" ht="12.95" customHeight="1" x14ac:dyDescent="0.2">
      <c r="A85" s="151" t="s">
        <v>847</v>
      </c>
      <c r="B85" s="145"/>
      <c r="C85" s="145"/>
      <c r="D85" s="145"/>
      <c r="E85" s="145"/>
      <c r="F85" s="145"/>
      <c r="G85" s="145"/>
      <c r="H85" s="145"/>
      <c r="I85" s="145"/>
      <c r="J85" s="56">
        <v>590.5</v>
      </c>
      <c r="K85" s="46">
        <v>82.72</v>
      </c>
      <c r="L85" s="46">
        <v>34.380000000000003</v>
      </c>
      <c r="M85" s="46">
        <v>1.47</v>
      </c>
      <c r="N85" s="39"/>
      <c r="O85" s="46">
        <v>5.99</v>
      </c>
      <c r="P85" s="39"/>
      <c r="Q85" s="46">
        <v>0.08</v>
      </c>
    </row>
    <row r="86" spans="1:17" x14ac:dyDescent="0.2">
      <c r="A86" s="151" t="s">
        <v>387</v>
      </c>
      <c r="B86" s="145"/>
      <c r="C86" s="145"/>
      <c r="D86" s="145"/>
      <c r="E86" s="145"/>
      <c r="F86" s="145"/>
      <c r="G86" s="145"/>
      <c r="H86" s="145"/>
      <c r="I86" s="145"/>
      <c r="J86" s="56">
        <v>79.98</v>
      </c>
      <c r="K86" s="39"/>
      <c r="L86" s="39"/>
      <c r="M86" s="39"/>
      <c r="N86" s="39"/>
      <c r="O86" s="39"/>
      <c r="P86" s="39"/>
      <c r="Q86" s="39"/>
    </row>
    <row r="87" spans="1:17" x14ac:dyDescent="0.2">
      <c r="A87" s="151" t="s">
        <v>388</v>
      </c>
      <c r="B87" s="145"/>
      <c r="C87" s="145"/>
      <c r="D87" s="145"/>
      <c r="E87" s="145"/>
      <c r="F87" s="145"/>
      <c r="G87" s="145"/>
      <c r="H87" s="145"/>
      <c r="I87" s="145"/>
      <c r="J87" s="56">
        <v>54.72</v>
      </c>
      <c r="K87" s="39"/>
      <c r="L87" s="39"/>
      <c r="M87" s="39"/>
      <c r="N87" s="39"/>
      <c r="O87" s="39"/>
      <c r="P87" s="39"/>
      <c r="Q87" s="39"/>
    </row>
    <row r="88" spans="1:17" x14ac:dyDescent="0.2">
      <c r="A88" s="152" t="s">
        <v>846</v>
      </c>
      <c r="B88" s="145"/>
      <c r="C88" s="145"/>
      <c r="D88" s="145"/>
      <c r="E88" s="145"/>
      <c r="F88" s="145"/>
      <c r="G88" s="145"/>
      <c r="H88" s="145"/>
      <c r="I88" s="145"/>
      <c r="J88" s="49"/>
      <c r="K88" s="39"/>
      <c r="L88" s="39"/>
      <c r="M88" s="39"/>
      <c r="N88" s="39"/>
      <c r="O88" s="39"/>
      <c r="P88" s="39"/>
      <c r="Q88" s="39"/>
    </row>
    <row r="89" spans="1:17" x14ac:dyDescent="0.2">
      <c r="A89" s="151" t="s">
        <v>845</v>
      </c>
      <c r="B89" s="145"/>
      <c r="C89" s="145"/>
      <c r="D89" s="145"/>
      <c r="E89" s="145"/>
      <c r="F89" s="145"/>
      <c r="G89" s="145"/>
      <c r="H89" s="145"/>
      <c r="I89" s="145"/>
      <c r="J89" s="56">
        <v>725.2</v>
      </c>
      <c r="K89" s="39"/>
      <c r="L89" s="39"/>
      <c r="M89" s="39"/>
      <c r="N89" s="39"/>
      <c r="O89" s="46">
        <v>5.99</v>
      </c>
      <c r="P89" s="39"/>
      <c r="Q89" s="46">
        <v>0.08</v>
      </c>
    </row>
    <row r="90" spans="1:17" x14ac:dyDescent="0.2">
      <c r="A90" s="151" t="s">
        <v>392</v>
      </c>
      <c r="B90" s="145"/>
      <c r="C90" s="145"/>
      <c r="D90" s="145"/>
      <c r="E90" s="145"/>
      <c r="F90" s="145"/>
      <c r="G90" s="145"/>
      <c r="H90" s="145"/>
      <c r="I90" s="145"/>
      <c r="J90" s="56">
        <v>725.2</v>
      </c>
      <c r="K90" s="39"/>
      <c r="L90" s="39"/>
      <c r="M90" s="39"/>
      <c r="N90" s="39"/>
      <c r="O90" s="46">
        <v>5.99</v>
      </c>
      <c r="P90" s="39"/>
      <c r="Q90" s="46">
        <v>0.08</v>
      </c>
    </row>
    <row r="91" spans="1:17" x14ac:dyDescent="0.2">
      <c r="A91" s="151" t="s">
        <v>393</v>
      </c>
      <c r="B91" s="145"/>
      <c r="C91" s="145"/>
      <c r="D91" s="145"/>
      <c r="E91" s="145"/>
      <c r="F91" s="145"/>
      <c r="G91" s="145"/>
      <c r="H91" s="145"/>
      <c r="I91" s="145"/>
      <c r="J91" s="49"/>
      <c r="K91" s="39"/>
      <c r="L91" s="39"/>
      <c r="M91" s="39"/>
      <c r="N91" s="39"/>
      <c r="O91" s="39"/>
      <c r="P91" s="39"/>
      <c r="Q91" s="39"/>
    </row>
    <row r="92" spans="1:17" x14ac:dyDescent="0.2">
      <c r="A92" s="151" t="s">
        <v>394</v>
      </c>
      <c r="B92" s="145"/>
      <c r="C92" s="145"/>
      <c r="D92" s="145"/>
      <c r="E92" s="145"/>
      <c r="F92" s="145"/>
      <c r="G92" s="145"/>
      <c r="H92" s="145"/>
      <c r="I92" s="145"/>
      <c r="J92" s="56">
        <v>473.4</v>
      </c>
      <c r="K92" s="39"/>
      <c r="L92" s="39"/>
      <c r="M92" s="39"/>
      <c r="N92" s="39"/>
      <c r="O92" s="39"/>
      <c r="P92" s="39"/>
      <c r="Q92" s="39"/>
    </row>
    <row r="93" spans="1:17" x14ac:dyDescent="0.2">
      <c r="A93" s="151" t="s">
        <v>395</v>
      </c>
      <c r="B93" s="145"/>
      <c r="C93" s="145"/>
      <c r="D93" s="145"/>
      <c r="E93" s="145"/>
      <c r="F93" s="145"/>
      <c r="G93" s="145"/>
      <c r="H93" s="145"/>
      <c r="I93" s="145"/>
      <c r="J93" s="56">
        <v>34.380000000000003</v>
      </c>
      <c r="K93" s="39"/>
      <c r="L93" s="39"/>
      <c r="M93" s="39"/>
      <c r="N93" s="39"/>
      <c r="O93" s="39"/>
      <c r="P93" s="39"/>
      <c r="Q93" s="39"/>
    </row>
    <row r="94" spans="1:17" x14ac:dyDescent="0.2">
      <c r="A94" s="151" t="s">
        <v>396</v>
      </c>
      <c r="B94" s="145"/>
      <c r="C94" s="145"/>
      <c r="D94" s="145"/>
      <c r="E94" s="145"/>
      <c r="F94" s="145"/>
      <c r="G94" s="145"/>
      <c r="H94" s="145"/>
      <c r="I94" s="145"/>
      <c r="J94" s="56">
        <v>84.19</v>
      </c>
      <c r="K94" s="39"/>
      <c r="L94" s="39"/>
      <c r="M94" s="39"/>
      <c r="N94" s="39"/>
      <c r="O94" s="39"/>
      <c r="P94" s="39"/>
      <c r="Q94" s="39"/>
    </row>
    <row r="95" spans="1:17" x14ac:dyDescent="0.2">
      <c r="A95" s="151" t="s">
        <v>397</v>
      </c>
      <c r="B95" s="145"/>
      <c r="C95" s="145"/>
      <c r="D95" s="145"/>
      <c r="E95" s="145"/>
      <c r="F95" s="145"/>
      <c r="G95" s="145"/>
      <c r="H95" s="145"/>
      <c r="I95" s="145"/>
      <c r="J95" s="56">
        <v>79.98</v>
      </c>
      <c r="K95" s="39"/>
      <c r="L95" s="39"/>
      <c r="M95" s="39"/>
      <c r="N95" s="39"/>
      <c r="O95" s="39"/>
      <c r="P95" s="39"/>
      <c r="Q95" s="39"/>
    </row>
    <row r="96" spans="1:17" x14ac:dyDescent="0.2">
      <c r="A96" s="151" t="s">
        <v>398</v>
      </c>
      <c r="B96" s="145"/>
      <c r="C96" s="145"/>
      <c r="D96" s="145"/>
      <c r="E96" s="145"/>
      <c r="F96" s="145"/>
      <c r="G96" s="145"/>
      <c r="H96" s="145"/>
      <c r="I96" s="145"/>
      <c r="J96" s="56">
        <v>54.72</v>
      </c>
      <c r="K96" s="39"/>
      <c r="L96" s="39"/>
      <c r="M96" s="39"/>
      <c r="N96" s="39"/>
      <c r="O96" s="39"/>
      <c r="P96" s="39"/>
      <c r="Q96" s="39"/>
    </row>
    <row r="97" spans="1:17" x14ac:dyDescent="0.2">
      <c r="A97" s="152" t="s">
        <v>844</v>
      </c>
      <c r="B97" s="145"/>
      <c r="C97" s="145"/>
      <c r="D97" s="145"/>
      <c r="E97" s="145"/>
      <c r="F97" s="145"/>
      <c r="G97" s="145"/>
      <c r="H97" s="145"/>
      <c r="I97" s="145"/>
      <c r="J97" s="57">
        <v>725.2</v>
      </c>
      <c r="K97" s="39"/>
      <c r="L97" s="39"/>
      <c r="M97" s="39"/>
      <c r="N97" s="39"/>
      <c r="O97" s="47">
        <v>5.99</v>
      </c>
      <c r="P97" s="39"/>
      <c r="Q97" s="47">
        <v>0.08</v>
      </c>
    </row>
    <row r="98" spans="1:17" x14ac:dyDescent="0.2">
      <c r="A98" s="155" t="s">
        <v>407</v>
      </c>
      <c r="B98" s="156"/>
      <c r="C98" s="156"/>
      <c r="D98" s="156"/>
      <c r="E98" s="156"/>
      <c r="F98" s="156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</row>
    <row r="99" spans="1:17" x14ac:dyDescent="0.2">
      <c r="A99" s="151" t="s">
        <v>408</v>
      </c>
      <c r="B99" s="145"/>
      <c r="C99" s="145"/>
      <c r="D99" s="145"/>
      <c r="E99" s="145"/>
      <c r="F99" s="145"/>
      <c r="G99" s="145"/>
      <c r="H99" s="145"/>
      <c r="I99" s="145"/>
      <c r="J99" s="56">
        <v>679.1</v>
      </c>
      <c r="K99" s="46">
        <v>89.81</v>
      </c>
      <c r="L99" s="46">
        <v>115.89</v>
      </c>
      <c r="M99" s="46">
        <v>13.87</v>
      </c>
      <c r="N99" s="39"/>
      <c r="O99" s="46">
        <v>6.87</v>
      </c>
      <c r="P99" s="39"/>
      <c r="Q99" s="46">
        <v>0.87</v>
      </c>
    </row>
    <row r="100" spans="1:17" ht="12.95" customHeight="1" x14ac:dyDescent="0.2">
      <c r="A100" s="151" t="s">
        <v>843</v>
      </c>
      <c r="B100" s="145"/>
      <c r="C100" s="145"/>
      <c r="D100" s="145"/>
      <c r="E100" s="145"/>
      <c r="F100" s="145"/>
      <c r="G100" s="145"/>
      <c r="H100" s="145"/>
      <c r="I100" s="145"/>
      <c r="J100" s="56">
        <v>683.6</v>
      </c>
      <c r="K100" s="46">
        <v>93.71</v>
      </c>
      <c r="L100" s="46">
        <v>116.49</v>
      </c>
      <c r="M100" s="46">
        <v>14.47</v>
      </c>
      <c r="N100" s="39"/>
      <c r="O100" s="46">
        <v>6.87</v>
      </c>
      <c r="P100" s="39"/>
      <c r="Q100" s="46">
        <v>0.87</v>
      </c>
    </row>
    <row r="101" spans="1:17" x14ac:dyDescent="0.2">
      <c r="A101" s="151" t="s">
        <v>387</v>
      </c>
      <c r="B101" s="145"/>
      <c r="C101" s="145"/>
      <c r="D101" s="145"/>
      <c r="E101" s="145"/>
      <c r="F101" s="145"/>
      <c r="G101" s="145"/>
      <c r="H101" s="145"/>
      <c r="I101" s="145"/>
      <c r="J101" s="56">
        <v>102.77</v>
      </c>
      <c r="K101" s="39"/>
      <c r="L101" s="39"/>
      <c r="M101" s="39"/>
      <c r="N101" s="39"/>
      <c r="O101" s="39"/>
      <c r="P101" s="39"/>
      <c r="Q101" s="39"/>
    </row>
    <row r="102" spans="1:17" x14ac:dyDescent="0.2">
      <c r="A102" s="151" t="s">
        <v>388</v>
      </c>
      <c r="B102" s="145"/>
      <c r="C102" s="145"/>
      <c r="D102" s="145"/>
      <c r="E102" s="145"/>
      <c r="F102" s="145"/>
      <c r="G102" s="145"/>
      <c r="H102" s="145"/>
      <c r="I102" s="145"/>
      <c r="J102" s="56">
        <v>66.72</v>
      </c>
      <c r="K102" s="39"/>
      <c r="L102" s="39"/>
      <c r="M102" s="39"/>
      <c r="N102" s="39"/>
      <c r="O102" s="39"/>
      <c r="P102" s="39"/>
      <c r="Q102" s="39"/>
    </row>
    <row r="103" spans="1:17" x14ac:dyDescent="0.2">
      <c r="A103" s="152" t="s">
        <v>410</v>
      </c>
      <c r="B103" s="145"/>
      <c r="C103" s="145"/>
      <c r="D103" s="145"/>
      <c r="E103" s="145"/>
      <c r="F103" s="145"/>
      <c r="G103" s="145"/>
      <c r="H103" s="145"/>
      <c r="I103" s="145"/>
      <c r="J103" s="49"/>
      <c r="K103" s="39"/>
      <c r="L103" s="39"/>
      <c r="M103" s="39"/>
      <c r="N103" s="39"/>
      <c r="O103" s="39"/>
      <c r="P103" s="39"/>
      <c r="Q103" s="39"/>
    </row>
    <row r="104" spans="1:17" x14ac:dyDescent="0.2">
      <c r="A104" s="151" t="s">
        <v>390</v>
      </c>
      <c r="B104" s="145"/>
      <c r="C104" s="145"/>
      <c r="D104" s="145"/>
      <c r="E104" s="145"/>
      <c r="F104" s="145"/>
      <c r="G104" s="145"/>
      <c r="H104" s="145"/>
      <c r="I104" s="145"/>
      <c r="J104" s="56">
        <v>127.89</v>
      </c>
      <c r="K104" s="39"/>
      <c r="L104" s="39"/>
      <c r="M104" s="39"/>
      <c r="N104" s="39"/>
      <c r="O104" s="46">
        <v>0.88</v>
      </c>
      <c r="P104" s="39"/>
      <c r="Q104" s="46">
        <v>0.79</v>
      </c>
    </row>
    <row r="105" spans="1:17" x14ac:dyDescent="0.2">
      <c r="A105" s="151" t="s">
        <v>391</v>
      </c>
      <c r="B105" s="145"/>
      <c r="C105" s="145"/>
      <c r="D105" s="145"/>
      <c r="E105" s="145"/>
      <c r="F105" s="145"/>
      <c r="G105" s="145"/>
      <c r="H105" s="145"/>
      <c r="I105" s="145"/>
      <c r="J105" s="56">
        <v>725.2</v>
      </c>
      <c r="K105" s="39"/>
      <c r="L105" s="39"/>
      <c r="M105" s="39"/>
      <c r="N105" s="39"/>
      <c r="O105" s="46">
        <v>5.99</v>
      </c>
      <c r="P105" s="39"/>
      <c r="Q105" s="46">
        <v>0.08</v>
      </c>
    </row>
    <row r="106" spans="1:17" x14ac:dyDescent="0.2">
      <c r="A106" s="151" t="s">
        <v>392</v>
      </c>
      <c r="B106" s="145"/>
      <c r="C106" s="145"/>
      <c r="D106" s="145"/>
      <c r="E106" s="145"/>
      <c r="F106" s="145"/>
      <c r="G106" s="145"/>
      <c r="H106" s="145"/>
      <c r="I106" s="145"/>
      <c r="J106" s="56">
        <v>853.09</v>
      </c>
      <c r="K106" s="39"/>
      <c r="L106" s="39"/>
      <c r="M106" s="39"/>
      <c r="N106" s="39"/>
      <c r="O106" s="46">
        <v>6.87</v>
      </c>
      <c r="P106" s="39"/>
      <c r="Q106" s="46">
        <v>0.87</v>
      </c>
    </row>
    <row r="107" spans="1:17" x14ac:dyDescent="0.2">
      <c r="A107" s="151" t="s">
        <v>393</v>
      </c>
      <c r="B107" s="145"/>
      <c r="C107" s="145"/>
      <c r="D107" s="145"/>
      <c r="E107" s="145"/>
      <c r="F107" s="145"/>
      <c r="G107" s="145"/>
      <c r="H107" s="145"/>
      <c r="I107" s="145"/>
      <c r="J107" s="49"/>
      <c r="K107" s="39"/>
      <c r="L107" s="39"/>
      <c r="M107" s="39"/>
      <c r="N107" s="39"/>
      <c r="O107" s="39"/>
      <c r="P107" s="39"/>
      <c r="Q107" s="39"/>
    </row>
    <row r="108" spans="1:17" x14ac:dyDescent="0.2">
      <c r="A108" s="151" t="s">
        <v>394</v>
      </c>
      <c r="B108" s="145"/>
      <c r="C108" s="145"/>
      <c r="D108" s="145"/>
      <c r="E108" s="145"/>
      <c r="F108" s="145"/>
      <c r="G108" s="145"/>
      <c r="H108" s="145"/>
      <c r="I108" s="145"/>
      <c r="J108" s="56">
        <v>473.4</v>
      </c>
      <c r="K108" s="39"/>
      <c r="L108" s="39"/>
      <c r="M108" s="39"/>
      <c r="N108" s="39"/>
      <c r="O108" s="39"/>
      <c r="P108" s="39"/>
      <c r="Q108" s="39"/>
    </row>
    <row r="109" spans="1:17" x14ac:dyDescent="0.2">
      <c r="A109" s="151" t="s">
        <v>395</v>
      </c>
      <c r="B109" s="145"/>
      <c r="C109" s="145"/>
      <c r="D109" s="145"/>
      <c r="E109" s="145"/>
      <c r="F109" s="145"/>
      <c r="G109" s="145"/>
      <c r="H109" s="145"/>
      <c r="I109" s="145"/>
      <c r="J109" s="56">
        <v>116.49</v>
      </c>
      <c r="K109" s="39"/>
      <c r="L109" s="39"/>
      <c r="M109" s="39"/>
      <c r="N109" s="39"/>
      <c r="O109" s="39"/>
      <c r="P109" s="39"/>
      <c r="Q109" s="39"/>
    </row>
    <row r="110" spans="1:17" x14ac:dyDescent="0.2">
      <c r="A110" s="151" t="s">
        <v>396</v>
      </c>
      <c r="B110" s="145"/>
      <c r="C110" s="145"/>
      <c r="D110" s="145"/>
      <c r="E110" s="145"/>
      <c r="F110" s="145"/>
      <c r="G110" s="145"/>
      <c r="H110" s="145"/>
      <c r="I110" s="145"/>
      <c r="J110" s="56">
        <v>108.18</v>
      </c>
      <c r="K110" s="39"/>
      <c r="L110" s="39"/>
      <c r="M110" s="39"/>
      <c r="N110" s="39"/>
      <c r="O110" s="39"/>
      <c r="P110" s="39"/>
      <c r="Q110" s="39"/>
    </row>
    <row r="111" spans="1:17" x14ac:dyDescent="0.2">
      <c r="A111" s="151" t="s">
        <v>397</v>
      </c>
      <c r="B111" s="145"/>
      <c r="C111" s="145"/>
      <c r="D111" s="145"/>
      <c r="E111" s="145"/>
      <c r="F111" s="145"/>
      <c r="G111" s="145"/>
      <c r="H111" s="145"/>
      <c r="I111" s="145"/>
      <c r="J111" s="56">
        <v>102.77</v>
      </c>
      <c r="K111" s="39"/>
      <c r="L111" s="39"/>
      <c r="M111" s="39"/>
      <c r="N111" s="39"/>
      <c r="O111" s="39"/>
      <c r="P111" s="39"/>
      <c r="Q111" s="39"/>
    </row>
    <row r="112" spans="1:17" x14ac:dyDescent="0.2">
      <c r="A112" s="151" t="s">
        <v>398</v>
      </c>
      <c r="B112" s="145"/>
      <c r="C112" s="145"/>
      <c r="D112" s="145"/>
      <c r="E112" s="145"/>
      <c r="F112" s="145"/>
      <c r="G112" s="145"/>
      <c r="H112" s="145"/>
      <c r="I112" s="145"/>
      <c r="J112" s="56">
        <v>66.72</v>
      </c>
      <c r="K112" s="39"/>
      <c r="L112" s="39"/>
      <c r="M112" s="39"/>
      <c r="N112" s="39"/>
      <c r="O112" s="39"/>
      <c r="P112" s="39"/>
      <c r="Q112" s="39"/>
    </row>
    <row r="113" spans="1:17" x14ac:dyDescent="0.2">
      <c r="A113" s="152" t="s">
        <v>411</v>
      </c>
      <c r="B113" s="145"/>
      <c r="C113" s="145"/>
      <c r="D113" s="145"/>
      <c r="E113" s="145"/>
      <c r="F113" s="145"/>
      <c r="G113" s="145"/>
      <c r="H113" s="145"/>
      <c r="I113" s="145"/>
      <c r="J113" s="57">
        <v>853.09</v>
      </c>
      <c r="K113" s="39"/>
      <c r="L113" s="39"/>
      <c r="M113" s="39"/>
      <c r="N113" s="39"/>
      <c r="O113" s="47">
        <v>6.87</v>
      </c>
      <c r="P113" s="39"/>
      <c r="Q113" s="47">
        <v>0.87</v>
      </c>
    </row>
    <row r="114" spans="1:17" x14ac:dyDescent="0.2">
      <c r="F114" s="32"/>
      <c r="G114" s="32"/>
      <c r="H114" s="32"/>
      <c r="I114" s="32"/>
      <c r="J114" s="58"/>
      <c r="K114" s="32"/>
      <c r="L114" s="32"/>
      <c r="M114" s="32"/>
      <c r="N114" s="32"/>
      <c r="O114" s="32"/>
      <c r="P114" s="32"/>
      <c r="Q114" s="32"/>
    </row>
    <row r="115" spans="1:17" x14ac:dyDescent="0.2">
      <c r="F115" s="32"/>
      <c r="G115" s="32"/>
      <c r="H115" s="32"/>
      <c r="I115" s="32"/>
      <c r="J115" s="58"/>
      <c r="K115" s="32"/>
      <c r="L115" s="32"/>
      <c r="M115" s="32"/>
      <c r="N115" s="32"/>
      <c r="O115" s="32"/>
      <c r="P115" s="32"/>
      <c r="Q115" s="32"/>
    </row>
    <row r="116" spans="1:17" x14ac:dyDescent="0.2">
      <c r="F116" s="32"/>
      <c r="G116" s="32"/>
      <c r="H116" s="32"/>
      <c r="I116" s="32"/>
      <c r="J116" s="58"/>
      <c r="K116" s="32"/>
      <c r="L116" s="32"/>
      <c r="M116" s="32"/>
      <c r="N116" s="32"/>
      <c r="O116" s="32"/>
      <c r="P116" s="32"/>
      <c r="Q116" s="32"/>
    </row>
    <row r="117" spans="1:17" x14ac:dyDescent="0.2">
      <c r="A117" s="157" t="s">
        <v>417</v>
      </c>
      <c r="B117" s="158"/>
      <c r="C117" s="158"/>
      <c r="D117" s="158"/>
      <c r="E117" s="158"/>
      <c r="F117" s="158"/>
      <c r="G117" s="158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</row>
    <row r="118" spans="1:17" x14ac:dyDescent="0.2">
      <c r="A118" s="159" t="s">
        <v>418</v>
      </c>
      <c r="B118" s="158"/>
      <c r="C118" s="158"/>
      <c r="D118" s="158"/>
      <c r="E118" s="158"/>
      <c r="F118" s="158"/>
      <c r="G118" s="158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</row>
    <row r="119" spans="1:17" x14ac:dyDescent="0.2">
      <c r="F119" s="32"/>
      <c r="G119" s="32"/>
      <c r="H119" s="32"/>
      <c r="I119" s="32"/>
      <c r="J119" s="58"/>
      <c r="K119" s="32"/>
      <c r="L119" s="32"/>
      <c r="M119" s="32"/>
      <c r="N119" s="32"/>
      <c r="O119" s="32"/>
      <c r="P119" s="32"/>
      <c r="Q119" s="32"/>
    </row>
    <row r="120" spans="1:17" x14ac:dyDescent="0.2">
      <c r="A120" s="157" t="s">
        <v>419</v>
      </c>
      <c r="B120" s="158"/>
      <c r="C120" s="158"/>
      <c r="D120" s="158"/>
      <c r="E120" s="158"/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</row>
    <row r="121" spans="1:17" x14ac:dyDescent="0.2">
      <c r="A121" s="159" t="s">
        <v>418</v>
      </c>
      <c r="B121" s="158"/>
      <c r="C121" s="158"/>
      <c r="D121" s="158"/>
      <c r="E121" s="158"/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</row>
    <row r="122" spans="1:17" x14ac:dyDescent="0.2">
      <c r="F122" s="32"/>
      <c r="G122" s="32"/>
      <c r="H122" s="32"/>
      <c r="I122" s="32"/>
      <c r="J122" s="58"/>
      <c r="K122" s="32"/>
      <c r="L122" s="32"/>
      <c r="M122" s="32"/>
      <c r="N122" s="32"/>
      <c r="O122" s="32"/>
      <c r="P122" s="32"/>
      <c r="Q122" s="32"/>
    </row>
  </sheetData>
  <mergeCells count="69">
    <mergeCell ref="F25:F26"/>
    <mergeCell ref="G25:I25"/>
    <mergeCell ref="A28:Q28"/>
    <mergeCell ref="A24:A26"/>
    <mergeCell ref="C24:C26"/>
    <mergeCell ref="Q24:Q26"/>
    <mergeCell ref="J25:J26"/>
    <mergeCell ref="K25:M25"/>
    <mergeCell ref="J24:M24"/>
    <mergeCell ref="P24:P26"/>
    <mergeCell ref="D24:D26"/>
    <mergeCell ref="E24:E26"/>
    <mergeCell ref="B24:B26"/>
    <mergeCell ref="O24:O26"/>
    <mergeCell ref="N24:N26"/>
    <mergeCell ref="F24:I24"/>
    <mergeCell ref="A41:I41"/>
    <mergeCell ref="A42:I42"/>
    <mergeCell ref="A43:I43"/>
    <mergeCell ref="A44:I44"/>
    <mergeCell ref="A37:I37"/>
    <mergeCell ref="A38:I38"/>
    <mergeCell ref="A39:I39"/>
    <mergeCell ref="A40:I40"/>
    <mergeCell ref="A49:I49"/>
    <mergeCell ref="A50:Q50"/>
    <mergeCell ref="A84:I84"/>
    <mergeCell ref="A85:I85"/>
    <mergeCell ref="A45:I45"/>
    <mergeCell ref="A46:I46"/>
    <mergeCell ref="A47:I47"/>
    <mergeCell ref="A48:I48"/>
    <mergeCell ref="A90:I90"/>
    <mergeCell ref="A91:I91"/>
    <mergeCell ref="A92:I92"/>
    <mergeCell ref="A93:I93"/>
    <mergeCell ref="A86:I86"/>
    <mergeCell ref="A87:I87"/>
    <mergeCell ref="A88:I88"/>
    <mergeCell ref="A89:I89"/>
    <mergeCell ref="A98:Q98"/>
    <mergeCell ref="A99:I99"/>
    <mergeCell ref="A100:I100"/>
    <mergeCell ref="A101:I101"/>
    <mergeCell ref="A94:I94"/>
    <mergeCell ref="A95:I95"/>
    <mergeCell ref="A96:I96"/>
    <mergeCell ref="A97:I97"/>
    <mergeCell ref="A109:I109"/>
    <mergeCell ref="A102:I102"/>
    <mergeCell ref="A103:I103"/>
    <mergeCell ref="A104:I104"/>
    <mergeCell ref="A105:I105"/>
    <mergeCell ref="A120:Q120"/>
    <mergeCell ref="A121:Q121"/>
    <mergeCell ref="J20:K20"/>
    <mergeCell ref="J18:K18"/>
    <mergeCell ref="J16:K16"/>
    <mergeCell ref="J19:K19"/>
    <mergeCell ref="A117:Q117"/>
    <mergeCell ref="A118:Q118"/>
    <mergeCell ref="J17:K17"/>
    <mergeCell ref="A110:I110"/>
    <mergeCell ref="A111:I111"/>
    <mergeCell ref="A112:I112"/>
    <mergeCell ref="A113:I113"/>
    <mergeCell ref="A106:I106"/>
    <mergeCell ref="A107:I107"/>
    <mergeCell ref="A108:I108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W584"/>
  <sheetViews>
    <sheetView showGridLines="0" topLeftCell="A504" zoomScaleNormal="75" zoomScaleSheetLayoutView="75" workbookViewId="0">
      <selection activeCell="Y521" sqref="Y521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59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16</v>
      </c>
      <c r="C1" s="3"/>
      <c r="D1" s="4"/>
      <c r="E1" s="5"/>
      <c r="F1" s="6"/>
      <c r="G1" s="6"/>
      <c r="H1" s="6"/>
      <c r="I1" s="6"/>
      <c r="J1" s="50"/>
      <c r="K1" s="6"/>
      <c r="L1" s="6"/>
      <c r="M1" s="7" t="s">
        <v>17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50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50"/>
      <c r="K3" s="6"/>
      <c r="L3" s="6"/>
      <c r="M3" s="10"/>
      <c r="O3" s="6"/>
      <c r="P3" s="6"/>
      <c r="Q3" s="6"/>
    </row>
    <row r="4" spans="1:18" outlineLevel="1" x14ac:dyDescent="0.2">
      <c r="A4" s="10" t="s">
        <v>20</v>
      </c>
      <c r="C4" s="3"/>
      <c r="D4" s="4"/>
      <c r="E4" s="5"/>
      <c r="F4" s="6"/>
      <c r="G4" s="6"/>
      <c r="H4" s="6"/>
      <c r="I4" s="6"/>
      <c r="J4" s="50"/>
      <c r="K4" s="6"/>
      <c r="L4" s="6"/>
      <c r="M4" s="10" t="s">
        <v>20</v>
      </c>
      <c r="O4" s="6"/>
      <c r="P4" s="6"/>
      <c r="Q4" s="6"/>
      <c r="R4" s="11"/>
    </row>
    <row r="5" spans="1:18" outlineLevel="1" x14ac:dyDescent="0.2">
      <c r="A5" s="10" t="s">
        <v>22</v>
      </c>
      <c r="C5" s="3"/>
      <c r="D5" s="4"/>
      <c r="E5" s="5"/>
      <c r="F5" s="6"/>
      <c r="G5" s="6"/>
      <c r="H5" s="6"/>
      <c r="I5" s="6"/>
      <c r="J5" s="50"/>
      <c r="K5" s="6"/>
      <c r="L5" s="6"/>
      <c r="M5" s="12" t="s">
        <v>23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412</v>
      </c>
      <c r="I6" s="6"/>
      <c r="J6" s="51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52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50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1789</v>
      </c>
      <c r="I9" s="17"/>
      <c r="J9" s="50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50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50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1788</v>
      </c>
      <c r="E12" s="20"/>
      <c r="F12" s="6"/>
      <c r="G12" s="6"/>
      <c r="H12" s="5"/>
      <c r="I12" s="6"/>
      <c r="J12" s="50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53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50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1787</v>
      </c>
      <c r="E15" s="5"/>
      <c r="F15" s="6"/>
      <c r="G15" s="6"/>
      <c r="H15" s="6"/>
      <c r="I15" s="20"/>
      <c r="J15" s="54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423</v>
      </c>
      <c r="E16" s="5"/>
      <c r="F16" s="6"/>
      <c r="G16" s="6"/>
      <c r="H16" s="6"/>
      <c r="I16" s="20"/>
      <c r="J16" s="153" t="s">
        <v>1786</v>
      </c>
      <c r="K16" s="154"/>
      <c r="L16" s="12" t="s">
        <v>415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426</v>
      </c>
      <c r="E17" s="5"/>
      <c r="F17" s="6"/>
      <c r="G17" s="6"/>
      <c r="H17" s="6"/>
      <c r="I17" s="20"/>
      <c r="J17" s="153" t="s">
        <v>1785</v>
      </c>
      <c r="K17" s="154"/>
      <c r="L17" s="12" t="s">
        <v>415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424</v>
      </c>
      <c r="E18" s="5"/>
      <c r="F18" s="6"/>
      <c r="G18" s="6"/>
      <c r="H18" s="6"/>
      <c r="I18" s="20"/>
      <c r="J18" s="153" t="s">
        <v>1784</v>
      </c>
      <c r="K18" s="154"/>
      <c r="L18" s="12" t="s">
        <v>415</v>
      </c>
      <c r="M18" s="6"/>
      <c r="N18" s="6"/>
      <c r="O18" s="6"/>
      <c r="P18" s="6"/>
      <c r="Q18" s="6"/>
    </row>
    <row r="19" spans="1:17" outlineLevel="1" x14ac:dyDescent="0.2">
      <c r="A19" s="5"/>
      <c r="B19" s="10"/>
      <c r="C19" s="3"/>
      <c r="D19" s="20" t="s">
        <v>836</v>
      </c>
      <c r="E19" s="5"/>
      <c r="F19" s="6"/>
      <c r="G19" s="6"/>
      <c r="H19" s="6"/>
      <c r="I19" s="20"/>
      <c r="J19" s="153" t="s">
        <v>1783</v>
      </c>
      <c r="K19" s="154"/>
      <c r="L19" s="12" t="s">
        <v>415</v>
      </c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20" t="s">
        <v>420</v>
      </c>
      <c r="E20" s="5"/>
      <c r="F20" s="6"/>
      <c r="G20" s="6"/>
      <c r="H20" s="6"/>
      <c r="I20" s="20"/>
      <c r="J20" s="153" t="s">
        <v>1782</v>
      </c>
      <c r="K20" s="154"/>
      <c r="L20" s="12" t="s">
        <v>415</v>
      </c>
      <c r="M20" s="6"/>
      <c r="N20" s="6"/>
      <c r="O20" s="6"/>
      <c r="P20" s="6"/>
      <c r="Q20" s="6"/>
    </row>
    <row r="21" spans="1:17" outlineLevel="1" x14ac:dyDescent="0.2">
      <c r="A21" s="5"/>
      <c r="B21" s="10"/>
      <c r="C21" s="3"/>
      <c r="D21" s="20" t="s">
        <v>421</v>
      </c>
      <c r="E21" s="5"/>
      <c r="F21" s="6"/>
      <c r="G21" s="6"/>
      <c r="H21" s="6"/>
      <c r="I21" s="20"/>
      <c r="J21" s="153" t="s">
        <v>1781</v>
      </c>
      <c r="K21" s="154"/>
      <c r="L21" s="12" t="s">
        <v>30</v>
      </c>
      <c r="M21" s="6"/>
      <c r="N21" s="6"/>
      <c r="O21" s="6"/>
      <c r="P21" s="6"/>
      <c r="Q21" s="6"/>
    </row>
    <row r="22" spans="1:17" x14ac:dyDescent="0.2">
      <c r="A22" s="5"/>
      <c r="B22" s="10"/>
      <c r="C22" s="3"/>
      <c r="D22" s="34" t="s">
        <v>1780</v>
      </c>
      <c r="E22" s="5"/>
      <c r="F22" s="6"/>
      <c r="G22" s="6"/>
      <c r="H22" s="6"/>
      <c r="I22" s="6"/>
      <c r="J22" s="50"/>
      <c r="K22" s="6"/>
      <c r="L22" s="6"/>
      <c r="M22" s="6"/>
      <c r="N22" s="6"/>
      <c r="O22" s="6"/>
      <c r="P22" s="6"/>
      <c r="Q22" s="6"/>
    </row>
    <row r="23" spans="1:17" x14ac:dyDescent="0.2">
      <c r="A23" s="5"/>
      <c r="B23" s="10"/>
      <c r="C23" s="3"/>
      <c r="D23" s="4"/>
      <c r="E23" s="5"/>
      <c r="F23" s="6"/>
      <c r="G23" s="6"/>
      <c r="H23" s="6"/>
      <c r="I23" s="6"/>
      <c r="J23" s="50"/>
      <c r="K23" s="6"/>
      <c r="L23" s="6"/>
      <c r="M23" s="6"/>
      <c r="N23" s="6"/>
      <c r="O23" s="6"/>
      <c r="P23" s="6"/>
      <c r="Q23" s="6"/>
    </row>
    <row r="25" spans="1:17" ht="18" customHeight="1" x14ac:dyDescent="0.2">
      <c r="A25" s="142" t="s">
        <v>4</v>
      </c>
      <c r="B25" s="147" t="s">
        <v>21</v>
      </c>
      <c r="C25" s="142" t="s">
        <v>5</v>
      </c>
      <c r="D25" s="142" t="s">
        <v>6</v>
      </c>
      <c r="E25" s="142" t="s">
        <v>24</v>
      </c>
      <c r="F25" s="142" t="s">
        <v>18</v>
      </c>
      <c r="G25" s="143"/>
      <c r="H25" s="143"/>
      <c r="I25" s="143"/>
      <c r="J25" s="142" t="s">
        <v>19</v>
      </c>
      <c r="K25" s="143"/>
      <c r="L25" s="143"/>
      <c r="M25" s="143"/>
      <c r="N25" s="142" t="s">
        <v>11</v>
      </c>
      <c r="O25" s="142" t="s">
        <v>13</v>
      </c>
      <c r="P25" s="142" t="s">
        <v>12</v>
      </c>
      <c r="Q25" s="142" t="s">
        <v>14</v>
      </c>
    </row>
    <row r="26" spans="1:17" ht="15.75" customHeight="1" x14ac:dyDescent="0.2">
      <c r="A26" s="143"/>
      <c r="B26" s="148"/>
      <c r="C26" s="146"/>
      <c r="D26" s="142"/>
      <c r="E26" s="143"/>
      <c r="F26" s="142" t="s">
        <v>7</v>
      </c>
      <c r="G26" s="142" t="s">
        <v>9</v>
      </c>
      <c r="H26" s="143"/>
      <c r="I26" s="143"/>
      <c r="J26" s="149" t="s">
        <v>7</v>
      </c>
      <c r="K26" s="142" t="s">
        <v>9</v>
      </c>
      <c r="L26" s="143"/>
      <c r="M26" s="143"/>
      <c r="N26" s="142"/>
      <c r="O26" s="142"/>
      <c r="P26" s="142"/>
      <c r="Q26" s="142"/>
    </row>
    <row r="27" spans="1:17" ht="15.75" customHeight="1" x14ac:dyDescent="0.2">
      <c r="A27" s="143"/>
      <c r="B27" s="148"/>
      <c r="C27" s="146"/>
      <c r="D27" s="142"/>
      <c r="E27" s="143"/>
      <c r="F27" s="143"/>
      <c r="G27" s="25" t="s">
        <v>8</v>
      </c>
      <c r="H27" s="25" t="s">
        <v>15</v>
      </c>
      <c r="I27" s="25" t="s">
        <v>10</v>
      </c>
      <c r="J27" s="150"/>
      <c r="K27" s="25" t="s">
        <v>8</v>
      </c>
      <c r="L27" s="25" t="s">
        <v>15</v>
      </c>
      <c r="M27" s="25" t="s">
        <v>10</v>
      </c>
      <c r="N27" s="142"/>
      <c r="O27" s="142"/>
      <c r="P27" s="142"/>
      <c r="Q27" s="142"/>
    </row>
    <row r="28" spans="1:17" x14ac:dyDescent="0.2">
      <c r="A28" s="28">
        <v>1</v>
      </c>
      <c r="B28" s="27">
        <v>2</v>
      </c>
      <c r="C28" s="25">
        <v>3</v>
      </c>
      <c r="D28" s="25">
        <v>4</v>
      </c>
      <c r="E28" s="28">
        <v>5</v>
      </c>
      <c r="F28" s="26">
        <v>6</v>
      </c>
      <c r="G28" s="26">
        <v>7</v>
      </c>
      <c r="H28" s="26">
        <v>8</v>
      </c>
      <c r="I28" s="26">
        <v>9</v>
      </c>
      <c r="J28" s="48">
        <v>10</v>
      </c>
      <c r="K28" s="26">
        <v>11</v>
      </c>
      <c r="L28" s="26">
        <v>12</v>
      </c>
      <c r="M28" s="26">
        <v>13</v>
      </c>
      <c r="N28" s="26">
        <v>14</v>
      </c>
      <c r="O28" s="26">
        <v>15</v>
      </c>
      <c r="P28" s="26">
        <v>16</v>
      </c>
      <c r="Q28" s="26">
        <v>17</v>
      </c>
    </row>
    <row r="29" spans="1:17" ht="19.149999999999999" customHeight="1" x14ac:dyDescent="0.2">
      <c r="A29" s="144" t="s">
        <v>1779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</row>
    <row r="30" spans="1:17" ht="48" x14ac:dyDescent="0.2">
      <c r="A30" s="28">
        <v>1</v>
      </c>
      <c r="B30" s="35" t="s">
        <v>1778</v>
      </c>
      <c r="C30" s="36" t="s">
        <v>1777</v>
      </c>
      <c r="D30" s="37" t="s">
        <v>403</v>
      </c>
      <c r="E30" s="38">
        <v>1</v>
      </c>
      <c r="F30" s="39">
        <v>57613.77</v>
      </c>
      <c r="G30" s="39"/>
      <c r="H30" s="39"/>
      <c r="I30" s="39"/>
      <c r="J30" s="49">
        <v>57613.77</v>
      </c>
      <c r="K30" s="39"/>
      <c r="L30" s="39"/>
      <c r="M30" s="39"/>
      <c r="N30" s="39"/>
      <c r="O30" s="39"/>
      <c r="P30" s="39"/>
      <c r="Q30" s="39"/>
    </row>
    <row r="31" spans="1:17" x14ac:dyDescent="0.2">
      <c r="A31" s="151" t="s">
        <v>385</v>
      </c>
      <c r="B31" s="145"/>
      <c r="C31" s="145"/>
      <c r="D31" s="145"/>
      <c r="E31" s="145"/>
      <c r="F31" s="145"/>
      <c r="G31" s="145"/>
      <c r="H31" s="145"/>
      <c r="I31" s="145"/>
      <c r="J31" s="56">
        <v>57613.77</v>
      </c>
      <c r="K31" s="39"/>
      <c r="L31" s="39"/>
      <c r="M31" s="39"/>
      <c r="N31" s="39"/>
      <c r="O31" s="39"/>
      <c r="P31" s="39"/>
      <c r="Q31" s="39"/>
    </row>
    <row r="32" spans="1:17" x14ac:dyDescent="0.2">
      <c r="A32" s="151" t="s">
        <v>1776</v>
      </c>
      <c r="B32" s="145"/>
      <c r="C32" s="145"/>
      <c r="D32" s="145"/>
      <c r="E32" s="145"/>
      <c r="F32" s="145"/>
      <c r="G32" s="145"/>
      <c r="H32" s="145"/>
      <c r="I32" s="145"/>
      <c r="J32" s="56">
        <v>60513.82</v>
      </c>
      <c r="K32" s="39"/>
      <c r="L32" s="39"/>
      <c r="M32" s="39"/>
      <c r="N32" s="39"/>
      <c r="O32" s="39"/>
      <c r="P32" s="39"/>
      <c r="Q32" s="39"/>
    </row>
    <row r="33" spans="1:17" x14ac:dyDescent="0.2">
      <c r="A33" s="152" t="s">
        <v>1775</v>
      </c>
      <c r="B33" s="145"/>
      <c r="C33" s="145"/>
      <c r="D33" s="145"/>
      <c r="E33" s="145"/>
      <c r="F33" s="145"/>
      <c r="G33" s="145"/>
      <c r="H33" s="145"/>
      <c r="I33" s="145"/>
      <c r="J33" s="49"/>
      <c r="K33" s="39"/>
      <c r="L33" s="39"/>
      <c r="M33" s="39"/>
      <c r="N33" s="39"/>
      <c r="O33" s="39"/>
      <c r="P33" s="39"/>
      <c r="Q33" s="39"/>
    </row>
    <row r="34" spans="1:17" x14ac:dyDescent="0.2">
      <c r="A34" s="151" t="s">
        <v>434</v>
      </c>
      <c r="B34" s="145"/>
      <c r="C34" s="145"/>
      <c r="D34" s="145"/>
      <c r="E34" s="145"/>
      <c r="F34" s="145"/>
      <c r="G34" s="145"/>
      <c r="H34" s="145"/>
      <c r="I34" s="145"/>
      <c r="J34" s="56">
        <v>60513.82</v>
      </c>
      <c r="K34" s="39"/>
      <c r="L34" s="39"/>
      <c r="M34" s="39"/>
      <c r="N34" s="39"/>
      <c r="O34" s="39"/>
      <c r="P34" s="39"/>
      <c r="Q34" s="39"/>
    </row>
    <row r="35" spans="1:17" x14ac:dyDescent="0.2">
      <c r="A35" s="151" t="s">
        <v>392</v>
      </c>
      <c r="B35" s="145"/>
      <c r="C35" s="145"/>
      <c r="D35" s="145"/>
      <c r="E35" s="145"/>
      <c r="F35" s="145"/>
      <c r="G35" s="145"/>
      <c r="H35" s="145"/>
      <c r="I35" s="145"/>
      <c r="J35" s="56">
        <v>60513.82</v>
      </c>
      <c r="K35" s="39"/>
      <c r="L35" s="39"/>
      <c r="M35" s="39"/>
      <c r="N35" s="39"/>
      <c r="O35" s="39"/>
      <c r="P35" s="39"/>
      <c r="Q35" s="39"/>
    </row>
    <row r="36" spans="1:17" x14ac:dyDescent="0.2">
      <c r="A36" s="151" t="s">
        <v>393</v>
      </c>
      <c r="B36" s="145"/>
      <c r="C36" s="145"/>
      <c r="D36" s="145"/>
      <c r="E36" s="145"/>
      <c r="F36" s="145"/>
      <c r="G36" s="145"/>
      <c r="H36" s="145"/>
      <c r="I36" s="145"/>
      <c r="J36" s="49"/>
      <c r="K36" s="39"/>
      <c r="L36" s="39"/>
      <c r="M36" s="39"/>
      <c r="N36" s="39"/>
      <c r="O36" s="39"/>
      <c r="P36" s="39"/>
      <c r="Q36" s="39"/>
    </row>
    <row r="37" spans="1:17" x14ac:dyDescent="0.2">
      <c r="A37" s="151" t="s">
        <v>431</v>
      </c>
      <c r="B37" s="145"/>
      <c r="C37" s="145"/>
      <c r="D37" s="145"/>
      <c r="E37" s="145"/>
      <c r="F37" s="145"/>
      <c r="G37" s="145"/>
      <c r="H37" s="145"/>
      <c r="I37" s="145"/>
      <c r="J37" s="56">
        <v>60513.82</v>
      </c>
      <c r="K37" s="39"/>
      <c r="L37" s="39"/>
      <c r="M37" s="39"/>
      <c r="N37" s="39"/>
      <c r="O37" s="39"/>
      <c r="P37" s="39"/>
      <c r="Q37" s="39"/>
    </row>
    <row r="38" spans="1:17" x14ac:dyDescent="0.2">
      <c r="A38" s="152" t="s">
        <v>1774</v>
      </c>
      <c r="B38" s="145"/>
      <c r="C38" s="145"/>
      <c r="D38" s="145"/>
      <c r="E38" s="145"/>
      <c r="F38" s="145"/>
      <c r="G38" s="145"/>
      <c r="H38" s="145"/>
      <c r="I38" s="145"/>
      <c r="J38" s="57">
        <v>60513.82</v>
      </c>
      <c r="K38" s="39"/>
      <c r="L38" s="39"/>
      <c r="M38" s="39"/>
      <c r="N38" s="39"/>
      <c r="O38" s="39"/>
      <c r="P38" s="39"/>
      <c r="Q38" s="39"/>
    </row>
    <row r="39" spans="1:17" ht="19.149999999999999" customHeight="1" x14ac:dyDescent="0.2">
      <c r="A39" s="144" t="s">
        <v>1773</v>
      </c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</row>
    <row r="40" spans="1:17" ht="108" x14ac:dyDescent="0.2">
      <c r="A40" s="28">
        <v>2</v>
      </c>
      <c r="B40" s="35" t="s">
        <v>1772</v>
      </c>
      <c r="C40" s="36" t="s">
        <v>1771</v>
      </c>
      <c r="D40" s="37" t="s">
        <v>1447</v>
      </c>
      <c r="E40" s="38">
        <v>1</v>
      </c>
      <c r="F40" s="39">
        <v>8388.06</v>
      </c>
      <c r="G40" s="39">
        <v>176.72</v>
      </c>
      <c r="H40" s="39">
        <v>36.75</v>
      </c>
      <c r="I40" s="39">
        <v>1.27</v>
      </c>
      <c r="J40" s="49">
        <v>8388.06</v>
      </c>
      <c r="K40" s="39">
        <v>176.72</v>
      </c>
      <c r="L40" s="39">
        <v>36.75</v>
      </c>
      <c r="M40" s="39">
        <v>1.27</v>
      </c>
      <c r="N40" s="39">
        <v>13.5</v>
      </c>
      <c r="O40" s="39">
        <v>13.5</v>
      </c>
      <c r="P40" s="39">
        <v>7.0000000000000007E-2</v>
      </c>
      <c r="Q40" s="39">
        <v>7.0000000000000007E-2</v>
      </c>
    </row>
    <row r="41" spans="1:17" ht="19.5" hidden="1" outlineLevel="1" x14ac:dyDescent="0.2">
      <c r="A41" s="28"/>
      <c r="B41" s="40"/>
      <c r="C41" s="41" t="s">
        <v>1268</v>
      </c>
      <c r="D41" s="42" t="s">
        <v>30</v>
      </c>
      <c r="E41" s="43" t="s">
        <v>1770</v>
      </c>
      <c r="F41" s="44">
        <v>13.09</v>
      </c>
      <c r="G41" s="44">
        <v>13.09</v>
      </c>
      <c r="H41" s="39"/>
      <c r="I41" s="39"/>
      <c r="J41" s="55">
        <v>176.72</v>
      </c>
      <c r="K41" s="44">
        <v>176.72</v>
      </c>
      <c r="L41" s="39"/>
      <c r="M41" s="39"/>
      <c r="N41" s="39"/>
      <c r="O41" s="39"/>
      <c r="P41" s="39"/>
      <c r="Q41" s="39"/>
    </row>
    <row r="42" spans="1:17" ht="22.5" hidden="1" outlineLevel="1" x14ac:dyDescent="0.2">
      <c r="A42" s="28"/>
      <c r="B42" s="45" t="s">
        <v>260</v>
      </c>
      <c r="C42" s="41" t="s">
        <v>95</v>
      </c>
      <c r="D42" s="42" t="s">
        <v>34</v>
      </c>
      <c r="E42" s="43" t="s">
        <v>633</v>
      </c>
      <c r="F42" s="44">
        <v>127.47</v>
      </c>
      <c r="G42" s="39"/>
      <c r="H42" s="44">
        <v>127.47</v>
      </c>
      <c r="I42" s="44">
        <v>18.2</v>
      </c>
      <c r="J42" s="55">
        <v>8.92</v>
      </c>
      <c r="K42" s="39"/>
      <c r="L42" s="44">
        <v>8.92</v>
      </c>
      <c r="M42" s="44">
        <v>1.27</v>
      </c>
      <c r="N42" s="39"/>
      <c r="O42" s="39"/>
      <c r="P42" s="39"/>
      <c r="Q42" s="39"/>
    </row>
    <row r="43" spans="1:17" ht="22.5" hidden="1" outlineLevel="1" x14ac:dyDescent="0.2">
      <c r="A43" s="28"/>
      <c r="B43" s="45" t="s">
        <v>640</v>
      </c>
      <c r="C43" s="41" t="s">
        <v>56</v>
      </c>
      <c r="D43" s="42" t="s">
        <v>34</v>
      </c>
      <c r="E43" s="43" t="s">
        <v>1769</v>
      </c>
      <c r="F43" s="44">
        <v>8.9700000000000006</v>
      </c>
      <c r="G43" s="39"/>
      <c r="H43" s="44">
        <v>8.9700000000000006</v>
      </c>
      <c r="I43" s="39"/>
      <c r="J43" s="55">
        <v>12.47</v>
      </c>
      <c r="K43" s="39"/>
      <c r="L43" s="44">
        <v>12.47</v>
      </c>
      <c r="M43" s="39"/>
      <c r="N43" s="39"/>
      <c r="O43" s="39"/>
      <c r="P43" s="39"/>
      <c r="Q43" s="39"/>
    </row>
    <row r="44" spans="1:17" ht="19.5" hidden="1" outlineLevel="1" x14ac:dyDescent="0.2">
      <c r="A44" s="28"/>
      <c r="B44" s="45" t="s">
        <v>97</v>
      </c>
      <c r="C44" s="41" t="s">
        <v>98</v>
      </c>
      <c r="D44" s="42" t="s">
        <v>34</v>
      </c>
      <c r="E44" s="43" t="s">
        <v>696</v>
      </c>
      <c r="F44" s="44">
        <v>1.24</v>
      </c>
      <c r="G44" s="39"/>
      <c r="H44" s="44">
        <v>1.24</v>
      </c>
      <c r="I44" s="39"/>
      <c r="J44" s="55">
        <v>7.0000000000000007E-2</v>
      </c>
      <c r="K44" s="39"/>
      <c r="L44" s="44">
        <v>7.0000000000000007E-2</v>
      </c>
      <c r="M44" s="39"/>
      <c r="N44" s="39"/>
      <c r="O44" s="39"/>
      <c r="P44" s="39"/>
      <c r="Q44" s="39"/>
    </row>
    <row r="45" spans="1:17" ht="22.5" hidden="1" outlineLevel="1" x14ac:dyDescent="0.2">
      <c r="A45" s="28"/>
      <c r="B45" s="45" t="s">
        <v>100</v>
      </c>
      <c r="C45" s="41" t="s">
        <v>33</v>
      </c>
      <c r="D45" s="42" t="s">
        <v>34</v>
      </c>
      <c r="E45" s="43" t="s">
        <v>1768</v>
      </c>
      <c r="F45" s="44">
        <v>109.17</v>
      </c>
      <c r="G45" s="39"/>
      <c r="H45" s="44">
        <v>109.17</v>
      </c>
      <c r="I45" s="39"/>
      <c r="J45" s="55">
        <v>15.28</v>
      </c>
      <c r="K45" s="39"/>
      <c r="L45" s="44">
        <v>15.28</v>
      </c>
      <c r="M45" s="39"/>
      <c r="N45" s="39"/>
      <c r="O45" s="39"/>
      <c r="P45" s="39"/>
      <c r="Q45" s="39"/>
    </row>
    <row r="46" spans="1:17" ht="19.5" hidden="1" outlineLevel="1" x14ac:dyDescent="0.2">
      <c r="A46" s="28"/>
      <c r="B46" s="45" t="s">
        <v>102</v>
      </c>
      <c r="C46" s="41" t="s">
        <v>103</v>
      </c>
      <c r="D46" s="42" t="s">
        <v>104</v>
      </c>
      <c r="E46" s="43" t="s">
        <v>1758</v>
      </c>
      <c r="F46" s="44">
        <v>11.89</v>
      </c>
      <c r="G46" s="39"/>
      <c r="H46" s="39"/>
      <c r="I46" s="39"/>
      <c r="J46" s="55">
        <v>0.59</v>
      </c>
      <c r="K46" s="39"/>
      <c r="L46" s="39"/>
      <c r="M46" s="39"/>
      <c r="N46" s="39"/>
      <c r="O46" s="39"/>
      <c r="P46" s="39"/>
      <c r="Q46" s="39"/>
    </row>
    <row r="47" spans="1:17" ht="22.5" hidden="1" outlineLevel="1" x14ac:dyDescent="0.2">
      <c r="A47" s="28"/>
      <c r="B47" s="45" t="s">
        <v>1767</v>
      </c>
      <c r="C47" s="41" t="s">
        <v>1766</v>
      </c>
      <c r="D47" s="42" t="s">
        <v>62</v>
      </c>
      <c r="E47" s="43" t="s">
        <v>1765</v>
      </c>
      <c r="F47" s="44">
        <v>21039.200000000001</v>
      </c>
      <c r="G47" s="39"/>
      <c r="H47" s="39"/>
      <c r="I47" s="39"/>
      <c r="J47" s="55">
        <v>1.68</v>
      </c>
      <c r="K47" s="39"/>
      <c r="L47" s="39"/>
      <c r="M47" s="39"/>
      <c r="N47" s="39"/>
      <c r="O47" s="39"/>
      <c r="P47" s="39"/>
      <c r="Q47" s="39"/>
    </row>
    <row r="48" spans="1:17" ht="19.5" hidden="1" outlineLevel="1" x14ac:dyDescent="0.2">
      <c r="A48" s="28"/>
      <c r="B48" s="45" t="s">
        <v>1441</v>
      </c>
      <c r="C48" s="41" t="s">
        <v>471</v>
      </c>
      <c r="D48" s="42" t="s">
        <v>62</v>
      </c>
      <c r="E48" s="43" t="s">
        <v>1764</v>
      </c>
      <c r="F48" s="44">
        <v>11665.78</v>
      </c>
      <c r="G48" s="39"/>
      <c r="H48" s="39"/>
      <c r="I48" s="39"/>
      <c r="J48" s="55">
        <v>1.52</v>
      </c>
      <c r="K48" s="39"/>
      <c r="L48" s="39"/>
      <c r="M48" s="39"/>
      <c r="N48" s="39"/>
      <c r="O48" s="39"/>
      <c r="P48" s="39"/>
      <c r="Q48" s="39"/>
    </row>
    <row r="49" spans="1:17" ht="19.5" hidden="1" outlineLevel="1" x14ac:dyDescent="0.2">
      <c r="A49" s="28"/>
      <c r="B49" s="45" t="s">
        <v>1763</v>
      </c>
      <c r="C49" s="41" t="s">
        <v>110</v>
      </c>
      <c r="D49" s="42" t="s">
        <v>104</v>
      </c>
      <c r="E49" s="43" t="s">
        <v>790</v>
      </c>
      <c r="F49" s="44">
        <v>85</v>
      </c>
      <c r="G49" s="39"/>
      <c r="H49" s="39"/>
      <c r="I49" s="39"/>
      <c r="J49" s="55">
        <v>0.6</v>
      </c>
      <c r="K49" s="39"/>
      <c r="L49" s="39"/>
      <c r="M49" s="39"/>
      <c r="N49" s="39"/>
      <c r="O49" s="39"/>
      <c r="P49" s="39"/>
      <c r="Q49" s="39"/>
    </row>
    <row r="50" spans="1:17" ht="19.5" hidden="1" outlineLevel="1" x14ac:dyDescent="0.2">
      <c r="A50" s="28"/>
      <c r="B50" s="45" t="s">
        <v>1762</v>
      </c>
      <c r="C50" s="41" t="s">
        <v>1761</v>
      </c>
      <c r="D50" s="42" t="s">
        <v>38</v>
      </c>
      <c r="E50" s="43" t="s">
        <v>1760</v>
      </c>
      <c r="F50" s="44">
        <v>1.95</v>
      </c>
      <c r="G50" s="39"/>
      <c r="H50" s="39"/>
      <c r="I50" s="39"/>
      <c r="J50" s="49"/>
      <c r="K50" s="39"/>
      <c r="L50" s="39"/>
      <c r="M50" s="39"/>
      <c r="N50" s="39"/>
      <c r="O50" s="39"/>
      <c r="P50" s="39"/>
      <c r="Q50" s="39"/>
    </row>
    <row r="51" spans="1:17" ht="22.5" hidden="1" outlineLevel="1" x14ac:dyDescent="0.2">
      <c r="A51" s="28"/>
      <c r="B51" s="45" t="s">
        <v>1759</v>
      </c>
      <c r="C51" s="41" t="s">
        <v>383</v>
      </c>
      <c r="D51" s="42" t="s">
        <v>38</v>
      </c>
      <c r="E51" s="43" t="s">
        <v>1758</v>
      </c>
      <c r="F51" s="44">
        <v>28.87</v>
      </c>
      <c r="G51" s="39"/>
      <c r="H51" s="39"/>
      <c r="I51" s="39"/>
      <c r="J51" s="55">
        <v>1.44</v>
      </c>
      <c r="K51" s="39"/>
      <c r="L51" s="39"/>
      <c r="M51" s="39"/>
      <c r="N51" s="39"/>
      <c r="O51" s="39"/>
      <c r="P51" s="39"/>
      <c r="Q51" s="39"/>
    </row>
    <row r="52" spans="1:17" ht="22.5" hidden="1" outlineLevel="1" x14ac:dyDescent="0.2">
      <c r="A52" s="28"/>
      <c r="B52" s="45" t="s">
        <v>1757</v>
      </c>
      <c r="C52" s="41" t="s">
        <v>1756</v>
      </c>
      <c r="D52" s="42" t="s">
        <v>38</v>
      </c>
      <c r="E52" s="43" t="s">
        <v>549</v>
      </c>
      <c r="F52" s="44">
        <v>65.81</v>
      </c>
      <c r="G52" s="39"/>
      <c r="H52" s="39"/>
      <c r="I52" s="39"/>
      <c r="J52" s="55">
        <v>0.66</v>
      </c>
      <c r="K52" s="39"/>
      <c r="L52" s="39"/>
      <c r="M52" s="39"/>
      <c r="N52" s="39"/>
      <c r="O52" s="39"/>
      <c r="P52" s="39"/>
      <c r="Q52" s="39"/>
    </row>
    <row r="53" spans="1:17" ht="22.5" hidden="1" outlineLevel="1" x14ac:dyDescent="0.2">
      <c r="A53" s="28"/>
      <c r="B53" s="45" t="s">
        <v>1755</v>
      </c>
      <c r="C53" s="41" t="s">
        <v>1754</v>
      </c>
      <c r="D53" s="42" t="s">
        <v>62</v>
      </c>
      <c r="E53" s="43" t="s">
        <v>1753</v>
      </c>
      <c r="F53" s="44">
        <v>16456.009999999998</v>
      </c>
      <c r="G53" s="39"/>
      <c r="H53" s="39"/>
      <c r="I53" s="39"/>
      <c r="J53" s="55">
        <v>10.53</v>
      </c>
      <c r="K53" s="39"/>
      <c r="L53" s="39"/>
      <c r="M53" s="39"/>
      <c r="N53" s="39"/>
      <c r="O53" s="39"/>
      <c r="P53" s="39"/>
      <c r="Q53" s="39"/>
    </row>
    <row r="54" spans="1:17" ht="56.25" hidden="1" outlineLevel="1" x14ac:dyDescent="0.2">
      <c r="A54" s="28"/>
      <c r="B54" s="45" t="s">
        <v>1752</v>
      </c>
      <c r="C54" s="41" t="s">
        <v>1751</v>
      </c>
      <c r="D54" s="42" t="s">
        <v>84</v>
      </c>
      <c r="E54" s="43" t="s">
        <v>1750</v>
      </c>
      <c r="F54" s="44">
        <v>14.72</v>
      </c>
      <c r="G54" s="39"/>
      <c r="H54" s="39"/>
      <c r="I54" s="39"/>
      <c r="J54" s="55">
        <v>8.98</v>
      </c>
      <c r="K54" s="39"/>
      <c r="L54" s="39"/>
      <c r="M54" s="39"/>
      <c r="N54" s="39"/>
      <c r="O54" s="39"/>
      <c r="P54" s="39"/>
      <c r="Q54" s="39"/>
    </row>
    <row r="55" spans="1:17" ht="56.25" hidden="1" outlineLevel="1" x14ac:dyDescent="0.2">
      <c r="A55" s="28"/>
      <c r="B55" s="45" t="s">
        <v>1749</v>
      </c>
      <c r="C55" s="41" t="s">
        <v>1748</v>
      </c>
      <c r="D55" s="42" t="s">
        <v>84</v>
      </c>
      <c r="E55" s="43" t="s">
        <v>1747</v>
      </c>
      <c r="F55" s="44">
        <v>20.68</v>
      </c>
      <c r="G55" s="39"/>
      <c r="H55" s="39"/>
      <c r="I55" s="39"/>
      <c r="J55" s="55">
        <v>38.26</v>
      </c>
      <c r="K55" s="39"/>
      <c r="L55" s="39"/>
      <c r="M55" s="39"/>
      <c r="N55" s="39"/>
      <c r="O55" s="39"/>
      <c r="P55" s="39"/>
      <c r="Q55" s="39"/>
    </row>
    <row r="56" spans="1:17" ht="56.25" hidden="1" outlineLevel="1" x14ac:dyDescent="0.2">
      <c r="A56" s="28"/>
      <c r="B56" s="45" t="s">
        <v>1746</v>
      </c>
      <c r="C56" s="41" t="s">
        <v>1745</v>
      </c>
      <c r="D56" s="42" t="s">
        <v>84</v>
      </c>
      <c r="E56" s="43" t="s">
        <v>1744</v>
      </c>
      <c r="F56" s="44">
        <v>100.13</v>
      </c>
      <c r="G56" s="39"/>
      <c r="H56" s="39"/>
      <c r="I56" s="39"/>
      <c r="J56" s="55">
        <v>133.16999999999999</v>
      </c>
      <c r="K56" s="39"/>
      <c r="L56" s="39"/>
      <c r="M56" s="39"/>
      <c r="N56" s="39"/>
      <c r="O56" s="39"/>
      <c r="P56" s="39"/>
      <c r="Q56" s="39"/>
    </row>
    <row r="57" spans="1:17" ht="22.5" hidden="1" outlineLevel="1" x14ac:dyDescent="0.2">
      <c r="A57" s="28"/>
      <c r="B57" s="45" t="s">
        <v>1743</v>
      </c>
      <c r="C57" s="41" t="s">
        <v>1742</v>
      </c>
      <c r="D57" s="42" t="s">
        <v>84</v>
      </c>
      <c r="E57" s="43" t="s">
        <v>1741</v>
      </c>
      <c r="F57" s="44">
        <v>61.88</v>
      </c>
      <c r="G57" s="39"/>
      <c r="H57" s="39"/>
      <c r="I57" s="39"/>
      <c r="J57" s="55">
        <v>125.62</v>
      </c>
      <c r="K57" s="39"/>
      <c r="L57" s="39"/>
      <c r="M57" s="39"/>
      <c r="N57" s="39"/>
      <c r="O57" s="39"/>
      <c r="P57" s="39"/>
      <c r="Q57" s="39"/>
    </row>
    <row r="58" spans="1:17" ht="56.25" hidden="1" outlineLevel="1" x14ac:dyDescent="0.2">
      <c r="A58" s="28"/>
      <c r="B58" s="45" t="s">
        <v>1740</v>
      </c>
      <c r="C58" s="41" t="s">
        <v>1739</v>
      </c>
      <c r="D58" s="42" t="s">
        <v>62</v>
      </c>
      <c r="E58" s="43" t="s">
        <v>1431</v>
      </c>
      <c r="F58" s="44">
        <v>9115.17</v>
      </c>
      <c r="G58" s="39"/>
      <c r="H58" s="39"/>
      <c r="I58" s="39"/>
      <c r="J58" s="55">
        <v>9.1199999999999992</v>
      </c>
      <c r="K58" s="39"/>
      <c r="L58" s="39"/>
      <c r="M58" s="39"/>
      <c r="N58" s="39"/>
      <c r="O58" s="39"/>
      <c r="P58" s="39"/>
      <c r="Q58" s="39"/>
    </row>
    <row r="59" spans="1:17" ht="45" hidden="1" outlineLevel="1" x14ac:dyDescent="0.2">
      <c r="A59" s="28"/>
      <c r="B59" s="45" t="s">
        <v>1738</v>
      </c>
      <c r="C59" s="41" t="s">
        <v>1737</v>
      </c>
      <c r="D59" s="42" t="s">
        <v>62</v>
      </c>
      <c r="E59" s="43" t="s">
        <v>1431</v>
      </c>
      <c r="F59" s="44">
        <v>10820</v>
      </c>
      <c r="G59" s="39"/>
      <c r="H59" s="39"/>
      <c r="I59" s="39"/>
      <c r="J59" s="55">
        <v>10.82</v>
      </c>
      <c r="K59" s="39"/>
      <c r="L59" s="39"/>
      <c r="M59" s="39"/>
      <c r="N59" s="39"/>
      <c r="O59" s="39"/>
      <c r="P59" s="39"/>
      <c r="Q59" s="39"/>
    </row>
    <row r="60" spans="1:17" ht="22.5" hidden="1" outlineLevel="1" x14ac:dyDescent="0.2">
      <c r="A60" s="28"/>
      <c r="B60" s="45" t="s">
        <v>1736</v>
      </c>
      <c r="C60" s="41" t="s">
        <v>1735</v>
      </c>
      <c r="D60" s="42" t="s">
        <v>49</v>
      </c>
      <c r="E60" s="43" t="s">
        <v>708</v>
      </c>
      <c r="F60" s="44">
        <v>15.71</v>
      </c>
      <c r="G60" s="39"/>
      <c r="H60" s="39"/>
      <c r="I60" s="39"/>
      <c r="J60" s="55">
        <v>15.71</v>
      </c>
      <c r="K60" s="39"/>
      <c r="L60" s="39"/>
      <c r="M60" s="39"/>
      <c r="N60" s="39"/>
      <c r="O60" s="39"/>
      <c r="P60" s="39"/>
      <c r="Q60" s="39"/>
    </row>
    <row r="61" spans="1:17" ht="22.5" hidden="1" outlineLevel="1" x14ac:dyDescent="0.2">
      <c r="A61" s="28"/>
      <c r="B61" s="45" t="s">
        <v>1734</v>
      </c>
      <c r="C61" s="41" t="s">
        <v>1733</v>
      </c>
      <c r="D61" s="42" t="s">
        <v>84</v>
      </c>
      <c r="E61" s="43" t="s">
        <v>1732</v>
      </c>
      <c r="F61" s="44">
        <v>43.44</v>
      </c>
      <c r="G61" s="39"/>
      <c r="H61" s="39"/>
      <c r="I61" s="39"/>
      <c r="J61" s="55">
        <v>4.6500000000000004</v>
      </c>
      <c r="K61" s="39"/>
      <c r="L61" s="39"/>
      <c r="M61" s="39"/>
      <c r="N61" s="39"/>
      <c r="O61" s="39"/>
      <c r="P61" s="39"/>
      <c r="Q61" s="39"/>
    </row>
    <row r="62" spans="1:17" ht="22.5" hidden="1" outlineLevel="1" x14ac:dyDescent="0.2">
      <c r="A62" s="28"/>
      <c r="B62" s="45" t="s">
        <v>1731</v>
      </c>
      <c r="C62" s="41" t="s">
        <v>1730</v>
      </c>
      <c r="D62" s="42" t="s">
        <v>49</v>
      </c>
      <c r="E62" s="43" t="s">
        <v>708</v>
      </c>
      <c r="F62" s="44">
        <v>14.64</v>
      </c>
      <c r="G62" s="39"/>
      <c r="H62" s="39"/>
      <c r="I62" s="39"/>
      <c r="J62" s="55">
        <v>14.64</v>
      </c>
      <c r="K62" s="39"/>
      <c r="L62" s="39"/>
      <c r="M62" s="39"/>
      <c r="N62" s="39"/>
      <c r="O62" s="39"/>
      <c r="P62" s="39"/>
      <c r="Q62" s="39"/>
    </row>
    <row r="63" spans="1:17" ht="22.5" hidden="1" outlineLevel="1" x14ac:dyDescent="0.2">
      <c r="A63" s="28"/>
      <c r="B63" s="45" t="s">
        <v>1729</v>
      </c>
      <c r="C63" s="41" t="s">
        <v>1728</v>
      </c>
      <c r="D63" s="42" t="s">
        <v>49</v>
      </c>
      <c r="E63" s="43" t="s">
        <v>708</v>
      </c>
      <c r="F63" s="44">
        <v>38.909999999999997</v>
      </c>
      <c r="G63" s="39"/>
      <c r="H63" s="39"/>
      <c r="I63" s="39"/>
      <c r="J63" s="55">
        <v>38.909999999999997</v>
      </c>
      <c r="K63" s="39"/>
      <c r="L63" s="39"/>
      <c r="M63" s="39"/>
      <c r="N63" s="39"/>
      <c r="O63" s="39"/>
      <c r="P63" s="39"/>
      <c r="Q63" s="39"/>
    </row>
    <row r="64" spans="1:17" ht="22.5" hidden="1" outlineLevel="1" x14ac:dyDescent="0.2">
      <c r="A64" s="28"/>
      <c r="B64" s="45" t="s">
        <v>1727</v>
      </c>
      <c r="C64" s="41" t="s">
        <v>1714</v>
      </c>
      <c r="D64" s="42" t="s">
        <v>49</v>
      </c>
      <c r="E64" s="43" t="s">
        <v>708</v>
      </c>
      <c r="F64" s="44">
        <v>7642.19</v>
      </c>
      <c r="G64" s="39"/>
      <c r="H64" s="39"/>
      <c r="I64" s="39"/>
      <c r="J64" s="55">
        <v>7642.19</v>
      </c>
      <c r="K64" s="39"/>
      <c r="L64" s="39"/>
      <c r="M64" s="39"/>
      <c r="N64" s="39"/>
      <c r="O64" s="39"/>
      <c r="P64" s="39"/>
      <c r="Q64" s="39"/>
    </row>
    <row r="65" spans="1:17" ht="22.5" hidden="1" outlineLevel="1" x14ac:dyDescent="0.2">
      <c r="A65" s="28"/>
      <c r="B65" s="45" t="s">
        <v>1726</v>
      </c>
      <c r="C65" s="41" t="s">
        <v>1725</v>
      </c>
      <c r="D65" s="42" t="s">
        <v>104</v>
      </c>
      <c r="E65" s="43" t="s">
        <v>1724</v>
      </c>
      <c r="F65" s="44">
        <v>673.2</v>
      </c>
      <c r="G65" s="39"/>
      <c r="H65" s="39"/>
      <c r="I65" s="39"/>
      <c r="J65" s="55">
        <v>3.37</v>
      </c>
      <c r="K65" s="39"/>
      <c r="L65" s="39"/>
      <c r="M65" s="39"/>
      <c r="N65" s="39"/>
      <c r="O65" s="39"/>
      <c r="P65" s="39"/>
      <c r="Q65" s="39"/>
    </row>
    <row r="66" spans="1:17" ht="22.5" hidden="1" outlineLevel="1" x14ac:dyDescent="0.2">
      <c r="A66" s="28"/>
      <c r="B66" s="45" t="s">
        <v>1723</v>
      </c>
      <c r="C66" s="41" t="s">
        <v>1722</v>
      </c>
      <c r="D66" s="42" t="s">
        <v>104</v>
      </c>
      <c r="E66" s="43" t="s">
        <v>1721</v>
      </c>
      <c r="F66" s="44">
        <v>146.49</v>
      </c>
      <c r="G66" s="39"/>
      <c r="H66" s="39"/>
      <c r="I66" s="39"/>
      <c r="J66" s="55">
        <v>86.43</v>
      </c>
      <c r="K66" s="39"/>
      <c r="L66" s="39"/>
      <c r="M66" s="39"/>
      <c r="N66" s="39"/>
      <c r="O66" s="39"/>
      <c r="P66" s="39"/>
      <c r="Q66" s="39"/>
    </row>
    <row r="67" spans="1:17" ht="22.5" hidden="1" outlineLevel="1" x14ac:dyDescent="0.2">
      <c r="A67" s="28"/>
      <c r="B67" s="45" t="s">
        <v>1720</v>
      </c>
      <c r="C67" s="41" t="s">
        <v>1719</v>
      </c>
      <c r="D67" s="42" t="s">
        <v>458</v>
      </c>
      <c r="E67" s="43" t="s">
        <v>630</v>
      </c>
      <c r="F67" s="44">
        <v>25</v>
      </c>
      <c r="G67" s="39"/>
      <c r="H67" s="39"/>
      <c r="I67" s="39"/>
      <c r="J67" s="55">
        <v>2.5</v>
      </c>
      <c r="K67" s="39"/>
      <c r="L67" s="39"/>
      <c r="M67" s="39"/>
      <c r="N67" s="39"/>
      <c r="O67" s="39"/>
      <c r="P67" s="39"/>
      <c r="Q67" s="39"/>
    </row>
    <row r="68" spans="1:17" ht="45" hidden="1" outlineLevel="1" x14ac:dyDescent="0.2">
      <c r="A68" s="28"/>
      <c r="B68" s="45" t="s">
        <v>1718</v>
      </c>
      <c r="C68" s="41" t="s">
        <v>1717</v>
      </c>
      <c r="D68" s="42" t="s">
        <v>49</v>
      </c>
      <c r="E68" s="43" t="s">
        <v>708</v>
      </c>
      <c r="F68" s="44">
        <v>21.78</v>
      </c>
      <c r="G68" s="39"/>
      <c r="H68" s="39"/>
      <c r="I68" s="39"/>
      <c r="J68" s="55">
        <v>21.78</v>
      </c>
      <c r="K68" s="39"/>
      <c r="L68" s="39"/>
      <c r="M68" s="39"/>
      <c r="N68" s="39"/>
      <c r="O68" s="39"/>
      <c r="P68" s="39"/>
      <c r="Q68" s="39"/>
    </row>
    <row r="69" spans="1:17" ht="22.5" hidden="1" outlineLevel="1" x14ac:dyDescent="0.2">
      <c r="A69" s="28"/>
      <c r="B69" s="45" t="s">
        <v>1716</v>
      </c>
      <c r="C69" s="41" t="s">
        <v>71</v>
      </c>
      <c r="D69" s="42" t="s">
        <v>72</v>
      </c>
      <c r="E69" s="43" t="s">
        <v>1431</v>
      </c>
      <c r="F69" s="44">
        <v>1428</v>
      </c>
      <c r="G69" s="39"/>
      <c r="H69" s="39"/>
      <c r="I69" s="39"/>
      <c r="J69" s="55">
        <v>1.43</v>
      </c>
      <c r="K69" s="39"/>
      <c r="L69" s="39"/>
      <c r="M69" s="39"/>
      <c r="N69" s="39"/>
      <c r="O69" s="39"/>
      <c r="P69" s="39"/>
      <c r="Q69" s="39"/>
    </row>
    <row r="70" spans="1:17" ht="108" collapsed="1" x14ac:dyDescent="0.2">
      <c r="A70" s="28">
        <v>3</v>
      </c>
      <c r="B70" s="35" t="s">
        <v>1715</v>
      </c>
      <c r="C70" s="36" t="s">
        <v>1714</v>
      </c>
      <c r="D70" s="37" t="s">
        <v>49</v>
      </c>
      <c r="E70" s="38">
        <v>-1</v>
      </c>
      <c r="F70" s="39">
        <v>7642.19</v>
      </c>
      <c r="G70" s="39"/>
      <c r="H70" s="39"/>
      <c r="I70" s="39"/>
      <c r="J70" s="49">
        <v>-7642.19</v>
      </c>
      <c r="K70" s="39"/>
      <c r="L70" s="39"/>
      <c r="M70" s="39"/>
      <c r="N70" s="39"/>
      <c r="O70" s="39"/>
      <c r="P70" s="39"/>
      <c r="Q70" s="39"/>
    </row>
    <row r="71" spans="1:17" ht="108" x14ac:dyDescent="0.2">
      <c r="A71" s="28">
        <v>4</v>
      </c>
      <c r="B71" s="35" t="s">
        <v>1713</v>
      </c>
      <c r="C71" s="36" t="s">
        <v>1712</v>
      </c>
      <c r="D71" s="37" t="s">
        <v>1711</v>
      </c>
      <c r="E71" s="38">
        <v>3</v>
      </c>
      <c r="F71" s="39">
        <v>505.08</v>
      </c>
      <c r="G71" s="39">
        <v>86.23</v>
      </c>
      <c r="H71" s="39">
        <v>58.97</v>
      </c>
      <c r="I71" s="39"/>
      <c r="J71" s="49">
        <v>1515.24</v>
      </c>
      <c r="K71" s="39">
        <v>258.69</v>
      </c>
      <c r="L71" s="39">
        <v>176.91</v>
      </c>
      <c r="M71" s="39"/>
      <c r="N71" s="39">
        <v>5.91</v>
      </c>
      <c r="O71" s="39">
        <v>17.73</v>
      </c>
      <c r="P71" s="39"/>
      <c r="Q71" s="39"/>
    </row>
    <row r="72" spans="1:17" ht="19.5" hidden="1" outlineLevel="1" x14ac:dyDescent="0.2">
      <c r="A72" s="28"/>
      <c r="B72" s="40"/>
      <c r="C72" s="41" t="s">
        <v>1557</v>
      </c>
      <c r="D72" s="42" t="s">
        <v>30</v>
      </c>
      <c r="E72" s="43" t="s">
        <v>1710</v>
      </c>
      <c r="F72" s="44">
        <v>14.59</v>
      </c>
      <c r="G72" s="44">
        <v>14.59</v>
      </c>
      <c r="H72" s="39"/>
      <c r="I72" s="39"/>
      <c r="J72" s="55">
        <v>258.68</v>
      </c>
      <c r="K72" s="44">
        <v>258.68</v>
      </c>
      <c r="L72" s="39"/>
      <c r="M72" s="39"/>
      <c r="N72" s="39"/>
      <c r="O72" s="39"/>
      <c r="P72" s="39"/>
      <c r="Q72" s="39"/>
    </row>
    <row r="73" spans="1:17" ht="33.75" hidden="1" outlineLevel="1" x14ac:dyDescent="0.2">
      <c r="A73" s="28"/>
      <c r="B73" s="45" t="s">
        <v>1107</v>
      </c>
      <c r="C73" s="41" t="s">
        <v>1106</v>
      </c>
      <c r="D73" s="42" t="s">
        <v>34</v>
      </c>
      <c r="E73" s="43" t="s">
        <v>1709</v>
      </c>
      <c r="F73" s="44">
        <v>16.309999999999999</v>
      </c>
      <c r="G73" s="39"/>
      <c r="H73" s="44">
        <v>16.309999999999999</v>
      </c>
      <c r="I73" s="39"/>
      <c r="J73" s="55">
        <v>119.88</v>
      </c>
      <c r="K73" s="39"/>
      <c r="L73" s="44">
        <v>119.88</v>
      </c>
      <c r="M73" s="39"/>
      <c r="N73" s="39"/>
      <c r="O73" s="39"/>
      <c r="P73" s="39"/>
      <c r="Q73" s="39"/>
    </row>
    <row r="74" spans="1:17" ht="19.5" hidden="1" outlineLevel="1" x14ac:dyDescent="0.2">
      <c r="A74" s="28"/>
      <c r="B74" s="45" t="s">
        <v>1104</v>
      </c>
      <c r="C74" s="41" t="s">
        <v>98</v>
      </c>
      <c r="D74" s="42" t="s">
        <v>34</v>
      </c>
      <c r="E74" s="43" t="s">
        <v>1708</v>
      </c>
      <c r="F74" s="44">
        <v>1.24</v>
      </c>
      <c r="G74" s="39"/>
      <c r="H74" s="44">
        <v>1.24</v>
      </c>
      <c r="I74" s="39"/>
      <c r="J74" s="55">
        <v>2.98</v>
      </c>
      <c r="K74" s="39"/>
      <c r="L74" s="44">
        <v>2.98</v>
      </c>
      <c r="M74" s="39"/>
      <c r="N74" s="39"/>
      <c r="O74" s="39"/>
      <c r="P74" s="39"/>
      <c r="Q74" s="39"/>
    </row>
    <row r="75" spans="1:17" ht="19.5" hidden="1" outlineLevel="1" x14ac:dyDescent="0.2">
      <c r="A75" s="28"/>
      <c r="B75" s="45" t="s">
        <v>1102</v>
      </c>
      <c r="C75" s="41" t="s">
        <v>1101</v>
      </c>
      <c r="D75" s="42" t="s">
        <v>34</v>
      </c>
      <c r="E75" s="43" t="s">
        <v>1707</v>
      </c>
      <c r="F75" s="44">
        <v>5.46</v>
      </c>
      <c r="G75" s="39"/>
      <c r="H75" s="44">
        <v>5.46</v>
      </c>
      <c r="I75" s="39"/>
      <c r="J75" s="55">
        <v>8.19</v>
      </c>
      <c r="K75" s="39"/>
      <c r="L75" s="44">
        <v>8.19</v>
      </c>
      <c r="M75" s="39"/>
      <c r="N75" s="39"/>
      <c r="O75" s="39"/>
      <c r="P75" s="39"/>
      <c r="Q75" s="39"/>
    </row>
    <row r="76" spans="1:17" ht="22.5" hidden="1" outlineLevel="1" x14ac:dyDescent="0.2">
      <c r="A76" s="28"/>
      <c r="B76" s="45" t="s">
        <v>100</v>
      </c>
      <c r="C76" s="41" t="s">
        <v>33</v>
      </c>
      <c r="D76" s="42" t="s">
        <v>34</v>
      </c>
      <c r="E76" s="43" t="s">
        <v>1706</v>
      </c>
      <c r="F76" s="44">
        <v>109.17</v>
      </c>
      <c r="G76" s="39"/>
      <c r="H76" s="44">
        <v>109.17</v>
      </c>
      <c r="I76" s="39"/>
      <c r="J76" s="55">
        <v>45.85</v>
      </c>
      <c r="K76" s="39"/>
      <c r="L76" s="44">
        <v>45.85</v>
      </c>
      <c r="M76" s="39"/>
      <c r="N76" s="39"/>
      <c r="O76" s="39"/>
      <c r="P76" s="39"/>
      <c r="Q76" s="39"/>
    </row>
    <row r="77" spans="1:17" ht="19.5" hidden="1" outlineLevel="1" x14ac:dyDescent="0.2">
      <c r="A77" s="28"/>
      <c r="B77" s="45" t="s">
        <v>102</v>
      </c>
      <c r="C77" s="41" t="s">
        <v>103</v>
      </c>
      <c r="D77" s="42" t="s">
        <v>104</v>
      </c>
      <c r="E77" s="43" t="s">
        <v>1705</v>
      </c>
      <c r="F77" s="44">
        <v>11.89</v>
      </c>
      <c r="G77" s="39"/>
      <c r="H77" s="39"/>
      <c r="I77" s="39"/>
      <c r="J77" s="55">
        <v>10.7</v>
      </c>
      <c r="K77" s="39"/>
      <c r="L77" s="39"/>
      <c r="M77" s="39"/>
      <c r="N77" s="39"/>
      <c r="O77" s="39"/>
      <c r="P77" s="39"/>
      <c r="Q77" s="39"/>
    </row>
    <row r="78" spans="1:17" ht="19.5" hidden="1" outlineLevel="1" x14ac:dyDescent="0.2">
      <c r="A78" s="28"/>
      <c r="B78" s="45" t="s">
        <v>1704</v>
      </c>
      <c r="C78" s="41" t="s">
        <v>1703</v>
      </c>
      <c r="D78" s="42" t="s">
        <v>62</v>
      </c>
      <c r="E78" s="43" t="s">
        <v>1702</v>
      </c>
      <c r="F78" s="44">
        <v>30118.79</v>
      </c>
      <c r="G78" s="39"/>
      <c r="H78" s="39"/>
      <c r="I78" s="39"/>
      <c r="J78" s="55">
        <v>1.81</v>
      </c>
      <c r="K78" s="39"/>
      <c r="L78" s="39"/>
      <c r="M78" s="39"/>
      <c r="N78" s="39"/>
      <c r="O78" s="39"/>
      <c r="P78" s="39"/>
      <c r="Q78" s="39"/>
    </row>
    <row r="79" spans="1:17" ht="19.5" hidden="1" outlineLevel="1" x14ac:dyDescent="0.2">
      <c r="A79" s="28"/>
      <c r="B79" s="45" t="s">
        <v>1441</v>
      </c>
      <c r="C79" s="41" t="s">
        <v>471</v>
      </c>
      <c r="D79" s="42" t="s">
        <v>62</v>
      </c>
      <c r="E79" s="43" t="s">
        <v>1701</v>
      </c>
      <c r="F79" s="44">
        <v>11665.78</v>
      </c>
      <c r="G79" s="39"/>
      <c r="H79" s="39"/>
      <c r="I79" s="39"/>
      <c r="J79" s="55">
        <v>25.2</v>
      </c>
      <c r="K79" s="39"/>
      <c r="L79" s="39"/>
      <c r="M79" s="39"/>
      <c r="N79" s="39"/>
      <c r="O79" s="39"/>
      <c r="P79" s="39"/>
      <c r="Q79" s="39"/>
    </row>
    <row r="80" spans="1:17" ht="19.5" hidden="1" outlineLevel="1" x14ac:dyDescent="0.2">
      <c r="A80" s="28"/>
      <c r="B80" s="45" t="s">
        <v>1700</v>
      </c>
      <c r="C80" s="41" t="s">
        <v>41</v>
      </c>
      <c r="D80" s="42" t="s">
        <v>62</v>
      </c>
      <c r="E80" s="43" t="s">
        <v>1699</v>
      </c>
      <c r="F80" s="44">
        <v>16800</v>
      </c>
      <c r="G80" s="39"/>
      <c r="H80" s="39"/>
      <c r="I80" s="39"/>
      <c r="J80" s="55">
        <v>37.799999999999997</v>
      </c>
      <c r="K80" s="39"/>
      <c r="L80" s="39"/>
      <c r="M80" s="39"/>
      <c r="N80" s="39"/>
      <c r="O80" s="39"/>
      <c r="P80" s="39"/>
      <c r="Q80" s="39"/>
    </row>
    <row r="81" spans="1:17" ht="19.5" hidden="1" outlineLevel="1" x14ac:dyDescent="0.2">
      <c r="A81" s="28"/>
      <c r="B81" s="45" t="s">
        <v>1698</v>
      </c>
      <c r="C81" s="41" t="s">
        <v>355</v>
      </c>
      <c r="D81" s="42" t="s">
        <v>38</v>
      </c>
      <c r="E81" s="43" t="s">
        <v>1697</v>
      </c>
      <c r="F81" s="44">
        <v>9.16</v>
      </c>
      <c r="G81" s="39"/>
      <c r="H81" s="39"/>
      <c r="I81" s="39"/>
      <c r="J81" s="55">
        <v>1.65</v>
      </c>
      <c r="K81" s="39"/>
      <c r="L81" s="39"/>
      <c r="M81" s="39"/>
      <c r="N81" s="39"/>
      <c r="O81" s="39"/>
      <c r="P81" s="39"/>
      <c r="Q81" s="39"/>
    </row>
    <row r="82" spans="1:17" ht="56.25" hidden="1" outlineLevel="1" x14ac:dyDescent="0.2">
      <c r="A82" s="28"/>
      <c r="B82" s="45" t="s">
        <v>1696</v>
      </c>
      <c r="C82" s="41" t="s">
        <v>1685</v>
      </c>
      <c r="D82" s="42" t="s">
        <v>84</v>
      </c>
      <c r="E82" s="43" t="s">
        <v>1695</v>
      </c>
      <c r="F82" s="44">
        <v>28.52</v>
      </c>
      <c r="G82" s="39"/>
      <c r="H82" s="39"/>
      <c r="I82" s="39"/>
      <c r="J82" s="55">
        <v>496.25</v>
      </c>
      <c r="K82" s="39"/>
      <c r="L82" s="39"/>
      <c r="M82" s="39"/>
      <c r="N82" s="39"/>
      <c r="O82" s="39"/>
      <c r="P82" s="39"/>
      <c r="Q82" s="39"/>
    </row>
    <row r="83" spans="1:17" ht="22.5" hidden="1" outlineLevel="1" x14ac:dyDescent="0.2">
      <c r="A83" s="28"/>
      <c r="B83" s="45" t="s">
        <v>1694</v>
      </c>
      <c r="C83" s="41" t="s">
        <v>1570</v>
      </c>
      <c r="D83" s="42" t="s">
        <v>62</v>
      </c>
      <c r="E83" s="43" t="s">
        <v>1635</v>
      </c>
      <c r="F83" s="44">
        <v>41272.769999999997</v>
      </c>
      <c r="G83" s="39"/>
      <c r="H83" s="39"/>
      <c r="I83" s="39"/>
      <c r="J83" s="55">
        <v>22.29</v>
      </c>
      <c r="K83" s="39"/>
      <c r="L83" s="39"/>
      <c r="M83" s="39"/>
      <c r="N83" s="39"/>
      <c r="O83" s="39"/>
      <c r="P83" s="39"/>
      <c r="Q83" s="39"/>
    </row>
    <row r="84" spans="1:17" ht="22.5" hidden="1" outlineLevel="1" x14ac:dyDescent="0.2">
      <c r="A84" s="28"/>
      <c r="B84" s="45" t="s">
        <v>1693</v>
      </c>
      <c r="C84" s="41" t="s">
        <v>1692</v>
      </c>
      <c r="D84" s="42" t="s">
        <v>62</v>
      </c>
      <c r="E84" s="43" t="s">
        <v>1635</v>
      </c>
      <c r="F84" s="44">
        <v>21744</v>
      </c>
      <c r="G84" s="39"/>
      <c r="H84" s="39"/>
      <c r="I84" s="39"/>
      <c r="J84" s="55">
        <v>11.74</v>
      </c>
      <c r="K84" s="39"/>
      <c r="L84" s="39"/>
      <c r="M84" s="39"/>
      <c r="N84" s="39"/>
      <c r="O84" s="39"/>
      <c r="P84" s="39"/>
      <c r="Q84" s="39"/>
    </row>
    <row r="85" spans="1:17" ht="33.75" hidden="1" outlineLevel="1" x14ac:dyDescent="0.2">
      <c r="A85" s="28"/>
      <c r="B85" s="45" t="s">
        <v>1691</v>
      </c>
      <c r="C85" s="41" t="s">
        <v>1690</v>
      </c>
      <c r="D85" s="42" t="s">
        <v>49</v>
      </c>
      <c r="E85" s="43" t="s">
        <v>1689</v>
      </c>
      <c r="F85" s="44">
        <v>35.9</v>
      </c>
      <c r="G85" s="39"/>
      <c r="H85" s="39"/>
      <c r="I85" s="39"/>
      <c r="J85" s="55">
        <v>215.4</v>
      </c>
      <c r="K85" s="39"/>
      <c r="L85" s="39"/>
      <c r="M85" s="39"/>
      <c r="N85" s="39"/>
      <c r="O85" s="39"/>
      <c r="P85" s="39"/>
      <c r="Q85" s="39"/>
    </row>
    <row r="86" spans="1:17" ht="56.25" hidden="1" outlineLevel="1" x14ac:dyDescent="0.2">
      <c r="A86" s="28"/>
      <c r="B86" s="45" t="s">
        <v>1688</v>
      </c>
      <c r="C86" s="41" t="s">
        <v>1506</v>
      </c>
      <c r="D86" s="42" t="s">
        <v>49</v>
      </c>
      <c r="E86" s="43" t="s">
        <v>1687</v>
      </c>
      <c r="F86" s="44">
        <v>21.4</v>
      </c>
      <c r="G86" s="39"/>
      <c r="H86" s="39"/>
      <c r="I86" s="39"/>
      <c r="J86" s="55">
        <v>256.8</v>
      </c>
      <c r="K86" s="39"/>
      <c r="L86" s="39"/>
      <c r="M86" s="39"/>
      <c r="N86" s="39"/>
      <c r="O86" s="39"/>
      <c r="P86" s="39"/>
      <c r="Q86" s="39"/>
    </row>
    <row r="87" spans="1:17" ht="108" collapsed="1" x14ac:dyDescent="0.2">
      <c r="A87" s="28">
        <v>5</v>
      </c>
      <c r="B87" s="35" t="s">
        <v>1507</v>
      </c>
      <c r="C87" s="36" t="s">
        <v>1506</v>
      </c>
      <c r="D87" s="37" t="s">
        <v>49</v>
      </c>
      <c r="E87" s="38">
        <v>-12</v>
      </c>
      <c r="F87" s="39">
        <v>21.4</v>
      </c>
      <c r="G87" s="39"/>
      <c r="H87" s="39"/>
      <c r="I87" s="39"/>
      <c r="J87" s="49">
        <v>-256.8</v>
      </c>
      <c r="K87" s="39"/>
      <c r="L87" s="39"/>
      <c r="M87" s="39"/>
      <c r="N87" s="39"/>
      <c r="O87" s="39"/>
      <c r="P87" s="39"/>
      <c r="Q87" s="39"/>
    </row>
    <row r="88" spans="1:17" ht="108" x14ac:dyDescent="0.2">
      <c r="A88" s="28">
        <v>6</v>
      </c>
      <c r="B88" s="35" t="s">
        <v>1686</v>
      </c>
      <c r="C88" s="36" t="s">
        <v>1685</v>
      </c>
      <c r="D88" s="37" t="s">
        <v>84</v>
      </c>
      <c r="E88" s="38">
        <v>-17.399999999999999</v>
      </c>
      <c r="F88" s="39">
        <v>28.52</v>
      </c>
      <c r="G88" s="39"/>
      <c r="H88" s="39"/>
      <c r="I88" s="39"/>
      <c r="J88" s="49">
        <v>-496.25</v>
      </c>
      <c r="K88" s="39"/>
      <c r="L88" s="39"/>
      <c r="M88" s="39"/>
      <c r="N88" s="39"/>
      <c r="O88" s="39"/>
      <c r="P88" s="39"/>
      <c r="Q88" s="39"/>
    </row>
    <row r="89" spans="1:17" ht="36" x14ac:dyDescent="0.2">
      <c r="A89" s="28">
        <v>7</v>
      </c>
      <c r="B89" s="35" t="s">
        <v>1684</v>
      </c>
      <c r="C89" s="36" t="s">
        <v>1683</v>
      </c>
      <c r="D89" s="37" t="s">
        <v>403</v>
      </c>
      <c r="E89" s="38">
        <v>3</v>
      </c>
      <c r="F89" s="39">
        <v>274.36</v>
      </c>
      <c r="G89" s="39"/>
      <c r="H89" s="39"/>
      <c r="I89" s="39"/>
      <c r="J89" s="49">
        <v>823.08</v>
      </c>
      <c r="K89" s="39"/>
      <c r="L89" s="39"/>
      <c r="M89" s="39"/>
      <c r="N89" s="39"/>
      <c r="O89" s="39"/>
      <c r="P89" s="39"/>
      <c r="Q89" s="39"/>
    </row>
    <row r="90" spans="1:17" ht="108" x14ac:dyDescent="0.2">
      <c r="A90" s="28">
        <v>8</v>
      </c>
      <c r="B90" s="35" t="s">
        <v>1682</v>
      </c>
      <c r="C90" s="36" t="s">
        <v>1681</v>
      </c>
      <c r="D90" s="37" t="s">
        <v>27</v>
      </c>
      <c r="E90" s="38">
        <v>2</v>
      </c>
      <c r="F90" s="39">
        <v>38.81</v>
      </c>
      <c r="G90" s="39">
        <v>10.74</v>
      </c>
      <c r="H90" s="39"/>
      <c r="I90" s="39"/>
      <c r="J90" s="49">
        <v>77.62</v>
      </c>
      <c r="K90" s="39">
        <v>21.48</v>
      </c>
      <c r="L90" s="39"/>
      <c r="M90" s="39"/>
      <c r="N90" s="39">
        <v>0.84</v>
      </c>
      <c r="O90" s="39">
        <v>1.68</v>
      </c>
      <c r="P90" s="39"/>
      <c r="Q90" s="39"/>
    </row>
    <row r="91" spans="1:17" ht="19.5" hidden="1" outlineLevel="1" x14ac:dyDescent="0.2">
      <c r="A91" s="28"/>
      <c r="B91" s="40"/>
      <c r="C91" s="41" t="s">
        <v>53</v>
      </c>
      <c r="D91" s="42" t="s">
        <v>30</v>
      </c>
      <c r="E91" s="43" t="s">
        <v>1680</v>
      </c>
      <c r="F91" s="44">
        <v>12.78</v>
      </c>
      <c r="G91" s="44">
        <v>12.78</v>
      </c>
      <c r="H91" s="39"/>
      <c r="I91" s="39"/>
      <c r="J91" s="55">
        <v>21.47</v>
      </c>
      <c r="K91" s="44">
        <v>21.47</v>
      </c>
      <c r="L91" s="39"/>
      <c r="M91" s="39"/>
      <c r="N91" s="39"/>
      <c r="O91" s="39"/>
      <c r="P91" s="39"/>
      <c r="Q91" s="39"/>
    </row>
    <row r="92" spans="1:17" ht="22.5" hidden="1" outlineLevel="1" x14ac:dyDescent="0.2">
      <c r="A92" s="28"/>
      <c r="B92" s="45" t="s">
        <v>375</v>
      </c>
      <c r="C92" s="41" t="s">
        <v>138</v>
      </c>
      <c r="D92" s="42" t="s">
        <v>62</v>
      </c>
      <c r="E92" s="43" t="s">
        <v>1679</v>
      </c>
      <c r="F92" s="44">
        <v>16871.82</v>
      </c>
      <c r="G92" s="39"/>
      <c r="H92" s="39"/>
      <c r="I92" s="39"/>
      <c r="J92" s="55">
        <v>0.68</v>
      </c>
      <c r="K92" s="39"/>
      <c r="L92" s="39"/>
      <c r="M92" s="39"/>
      <c r="N92" s="39"/>
      <c r="O92" s="39"/>
      <c r="P92" s="39"/>
      <c r="Q92" s="39"/>
    </row>
    <row r="93" spans="1:17" ht="19.5" hidden="1" outlineLevel="1" x14ac:dyDescent="0.2">
      <c r="A93" s="28"/>
      <c r="B93" s="45" t="s">
        <v>1678</v>
      </c>
      <c r="C93" s="41" t="s">
        <v>146</v>
      </c>
      <c r="D93" s="42" t="s">
        <v>38</v>
      </c>
      <c r="E93" s="43" t="s">
        <v>1676</v>
      </c>
      <c r="F93" s="44">
        <v>40.450000000000003</v>
      </c>
      <c r="G93" s="39"/>
      <c r="H93" s="39"/>
      <c r="I93" s="39"/>
      <c r="J93" s="55">
        <v>0.56999999999999995</v>
      </c>
      <c r="K93" s="39"/>
      <c r="L93" s="39"/>
      <c r="M93" s="39"/>
      <c r="N93" s="39"/>
      <c r="O93" s="39"/>
      <c r="P93" s="39"/>
      <c r="Q93" s="39"/>
    </row>
    <row r="94" spans="1:17" ht="19.5" hidden="1" outlineLevel="1" x14ac:dyDescent="0.2">
      <c r="A94" s="28"/>
      <c r="B94" s="45" t="s">
        <v>1677</v>
      </c>
      <c r="C94" s="41" t="s">
        <v>383</v>
      </c>
      <c r="D94" s="42" t="s">
        <v>38</v>
      </c>
      <c r="E94" s="43" t="s">
        <v>1676</v>
      </c>
      <c r="F94" s="44">
        <v>28.87</v>
      </c>
      <c r="G94" s="39"/>
      <c r="H94" s="39"/>
      <c r="I94" s="39"/>
      <c r="J94" s="55">
        <v>0.4</v>
      </c>
      <c r="K94" s="39"/>
      <c r="L94" s="39"/>
      <c r="M94" s="39"/>
      <c r="N94" s="39"/>
      <c r="O94" s="39"/>
      <c r="P94" s="39"/>
      <c r="Q94" s="39"/>
    </row>
    <row r="95" spans="1:17" ht="33.75" hidden="1" outlineLevel="1" x14ac:dyDescent="0.2">
      <c r="A95" s="28"/>
      <c r="B95" s="45" t="s">
        <v>1675</v>
      </c>
      <c r="C95" s="41" t="s">
        <v>1673</v>
      </c>
      <c r="D95" s="42" t="s">
        <v>49</v>
      </c>
      <c r="E95" s="43" t="s">
        <v>744</v>
      </c>
      <c r="F95" s="44">
        <v>27.25</v>
      </c>
      <c r="G95" s="39"/>
      <c r="H95" s="39"/>
      <c r="I95" s="39"/>
      <c r="J95" s="55">
        <v>54.5</v>
      </c>
      <c r="K95" s="39"/>
      <c r="L95" s="39"/>
      <c r="M95" s="39"/>
      <c r="N95" s="39"/>
      <c r="O95" s="39"/>
      <c r="P95" s="39"/>
      <c r="Q95" s="39"/>
    </row>
    <row r="96" spans="1:17" ht="108" collapsed="1" x14ac:dyDescent="0.2">
      <c r="A96" s="28">
        <v>9</v>
      </c>
      <c r="B96" s="35" t="s">
        <v>1674</v>
      </c>
      <c r="C96" s="36" t="s">
        <v>1673</v>
      </c>
      <c r="D96" s="37" t="s">
        <v>49</v>
      </c>
      <c r="E96" s="38">
        <v>-2</v>
      </c>
      <c r="F96" s="39">
        <v>27.25</v>
      </c>
      <c r="G96" s="39"/>
      <c r="H96" s="39"/>
      <c r="I96" s="39"/>
      <c r="J96" s="49">
        <v>-54.5</v>
      </c>
      <c r="K96" s="39"/>
      <c r="L96" s="39"/>
      <c r="M96" s="39"/>
      <c r="N96" s="39"/>
      <c r="O96" s="39"/>
      <c r="P96" s="39"/>
      <c r="Q96" s="39"/>
    </row>
    <row r="97" spans="1:17" ht="108" x14ac:dyDescent="0.2">
      <c r="A97" s="28">
        <v>10</v>
      </c>
      <c r="B97" s="35" t="s">
        <v>78</v>
      </c>
      <c r="C97" s="36" t="s">
        <v>79</v>
      </c>
      <c r="D97" s="37" t="s">
        <v>49</v>
      </c>
      <c r="E97" s="38">
        <v>1</v>
      </c>
      <c r="F97" s="39">
        <v>25.14</v>
      </c>
      <c r="G97" s="39"/>
      <c r="H97" s="39"/>
      <c r="I97" s="39"/>
      <c r="J97" s="49">
        <v>25.14</v>
      </c>
      <c r="K97" s="39"/>
      <c r="L97" s="39"/>
      <c r="M97" s="39"/>
      <c r="N97" s="39"/>
      <c r="O97" s="39"/>
      <c r="P97" s="39"/>
      <c r="Q97" s="39"/>
    </row>
    <row r="98" spans="1:17" ht="108" x14ac:dyDescent="0.2">
      <c r="A98" s="28">
        <v>11</v>
      </c>
      <c r="B98" s="35" t="s">
        <v>80</v>
      </c>
      <c r="C98" s="36" t="s">
        <v>81</v>
      </c>
      <c r="D98" s="37" t="s">
        <v>49</v>
      </c>
      <c r="E98" s="38">
        <v>1</v>
      </c>
      <c r="F98" s="39">
        <v>39.32</v>
      </c>
      <c r="G98" s="39"/>
      <c r="H98" s="39"/>
      <c r="I98" s="39"/>
      <c r="J98" s="49">
        <v>39.32</v>
      </c>
      <c r="K98" s="39"/>
      <c r="L98" s="39"/>
      <c r="M98" s="39"/>
      <c r="N98" s="39"/>
      <c r="O98" s="39"/>
      <c r="P98" s="39"/>
      <c r="Q98" s="39"/>
    </row>
    <row r="99" spans="1:17" ht="108" x14ac:dyDescent="0.2">
      <c r="A99" s="28">
        <v>12</v>
      </c>
      <c r="B99" s="35" t="s">
        <v>1672</v>
      </c>
      <c r="C99" s="36" t="s">
        <v>1671</v>
      </c>
      <c r="D99" s="37" t="s">
        <v>1670</v>
      </c>
      <c r="E99" s="38">
        <v>4</v>
      </c>
      <c r="F99" s="39">
        <v>85.43</v>
      </c>
      <c r="G99" s="39">
        <v>5.78</v>
      </c>
      <c r="H99" s="39">
        <v>34.57</v>
      </c>
      <c r="I99" s="39">
        <v>3.91</v>
      </c>
      <c r="J99" s="49">
        <v>341.72</v>
      </c>
      <c r="K99" s="39">
        <v>23.12</v>
      </c>
      <c r="L99" s="39">
        <v>138.28</v>
      </c>
      <c r="M99" s="39">
        <v>15.64</v>
      </c>
      <c r="N99" s="39">
        <v>0.37</v>
      </c>
      <c r="O99" s="39">
        <v>1.48</v>
      </c>
      <c r="P99" s="39">
        <v>0.25</v>
      </c>
      <c r="Q99" s="39">
        <v>1</v>
      </c>
    </row>
    <row r="100" spans="1:17" ht="19.5" outlineLevel="1" x14ac:dyDescent="0.2">
      <c r="A100" s="28"/>
      <c r="B100" s="40"/>
      <c r="C100" s="41" t="s">
        <v>723</v>
      </c>
      <c r="D100" s="42" t="s">
        <v>30</v>
      </c>
      <c r="E100" s="43" t="s">
        <v>1669</v>
      </c>
      <c r="F100" s="44">
        <v>15.62</v>
      </c>
      <c r="G100" s="44">
        <v>15.62</v>
      </c>
      <c r="H100" s="39"/>
      <c r="I100" s="39"/>
      <c r="J100" s="55">
        <v>23.12</v>
      </c>
      <c r="K100" s="44">
        <v>23.12</v>
      </c>
      <c r="L100" s="39"/>
      <c r="M100" s="39"/>
      <c r="N100" s="39"/>
      <c r="O100" s="39"/>
      <c r="P100" s="39"/>
      <c r="Q100" s="39"/>
    </row>
    <row r="101" spans="1:17" ht="22.5" outlineLevel="1" x14ac:dyDescent="0.2">
      <c r="A101" s="28"/>
      <c r="B101" s="45" t="s">
        <v>1516</v>
      </c>
      <c r="C101" s="41" t="s">
        <v>1515</v>
      </c>
      <c r="D101" s="42" t="s">
        <v>34</v>
      </c>
      <c r="E101" s="43" t="s">
        <v>1098</v>
      </c>
      <c r="F101" s="44">
        <v>138.27000000000001</v>
      </c>
      <c r="G101" s="39"/>
      <c r="H101" s="44">
        <v>138.27000000000001</v>
      </c>
      <c r="I101" s="44">
        <v>15.62</v>
      </c>
      <c r="J101" s="55">
        <v>138.27000000000001</v>
      </c>
      <c r="K101" s="39"/>
      <c r="L101" s="44">
        <v>138.27000000000001</v>
      </c>
      <c r="M101" s="44">
        <v>15.62</v>
      </c>
      <c r="N101" s="39"/>
      <c r="O101" s="39"/>
      <c r="P101" s="39"/>
      <c r="Q101" s="39"/>
    </row>
    <row r="102" spans="1:17" ht="19.5" outlineLevel="1" x14ac:dyDescent="0.2">
      <c r="A102" s="28"/>
      <c r="B102" s="45" t="s">
        <v>1668</v>
      </c>
      <c r="C102" s="41" t="s">
        <v>787</v>
      </c>
      <c r="D102" s="42" t="s">
        <v>62</v>
      </c>
      <c r="E102" s="43" t="s">
        <v>1667</v>
      </c>
      <c r="F102" s="44">
        <v>10504.65</v>
      </c>
      <c r="G102" s="39"/>
      <c r="H102" s="39"/>
      <c r="I102" s="39"/>
      <c r="J102" s="55">
        <v>4.2</v>
      </c>
      <c r="K102" s="39"/>
      <c r="L102" s="39"/>
      <c r="M102" s="39"/>
      <c r="N102" s="39"/>
      <c r="O102" s="39"/>
      <c r="P102" s="39"/>
      <c r="Q102" s="39"/>
    </row>
    <row r="103" spans="1:17" ht="33.75" outlineLevel="1" x14ac:dyDescent="0.2">
      <c r="A103" s="28"/>
      <c r="B103" s="45" t="s">
        <v>1666</v>
      </c>
      <c r="C103" s="41" t="s">
        <v>68</v>
      </c>
      <c r="D103" s="42" t="s">
        <v>49</v>
      </c>
      <c r="E103" s="43" t="s">
        <v>1665</v>
      </c>
      <c r="F103" s="44">
        <v>44.03</v>
      </c>
      <c r="G103" s="39"/>
      <c r="H103" s="39"/>
      <c r="I103" s="39"/>
      <c r="J103" s="55">
        <v>176.12</v>
      </c>
      <c r="K103" s="39"/>
      <c r="L103" s="39"/>
      <c r="M103" s="39"/>
      <c r="N103" s="39"/>
      <c r="O103" s="39"/>
      <c r="P103" s="39"/>
      <c r="Q103" s="39"/>
    </row>
    <row r="104" spans="1:17" ht="108" x14ac:dyDescent="0.2">
      <c r="A104" s="28">
        <v>13</v>
      </c>
      <c r="B104" s="35" t="s">
        <v>1664</v>
      </c>
      <c r="C104" s="36" t="s">
        <v>68</v>
      </c>
      <c r="D104" s="37" t="s">
        <v>49</v>
      </c>
      <c r="E104" s="38">
        <v>-4</v>
      </c>
      <c r="F104" s="39">
        <v>44.03</v>
      </c>
      <c r="G104" s="39"/>
      <c r="H104" s="39"/>
      <c r="I104" s="39"/>
      <c r="J104" s="49">
        <v>-176.12</v>
      </c>
      <c r="K104" s="39"/>
      <c r="L104" s="39"/>
      <c r="M104" s="39"/>
      <c r="N104" s="39"/>
      <c r="O104" s="39"/>
      <c r="P104" s="39"/>
      <c r="Q104" s="39"/>
    </row>
    <row r="105" spans="1:17" ht="108" x14ac:dyDescent="0.2">
      <c r="A105" s="28">
        <v>14</v>
      </c>
      <c r="B105" s="35" t="s">
        <v>1663</v>
      </c>
      <c r="C105" s="36" t="s">
        <v>1662</v>
      </c>
      <c r="D105" s="37" t="s">
        <v>614</v>
      </c>
      <c r="E105" s="38">
        <v>4</v>
      </c>
      <c r="F105" s="39">
        <v>353.23</v>
      </c>
      <c r="G105" s="39"/>
      <c r="H105" s="39"/>
      <c r="I105" s="39"/>
      <c r="J105" s="49">
        <v>1412.92</v>
      </c>
      <c r="K105" s="39"/>
      <c r="L105" s="39"/>
      <c r="M105" s="39"/>
      <c r="N105" s="39"/>
      <c r="O105" s="39"/>
      <c r="P105" s="39"/>
      <c r="Q105" s="39"/>
    </row>
    <row r="106" spans="1:17" ht="120" x14ac:dyDescent="0.2">
      <c r="A106" s="28">
        <v>15</v>
      </c>
      <c r="B106" s="35" t="s">
        <v>1661</v>
      </c>
      <c r="C106" s="36" t="s">
        <v>1660</v>
      </c>
      <c r="D106" s="37" t="s">
        <v>1645</v>
      </c>
      <c r="E106" s="38">
        <v>1</v>
      </c>
      <c r="F106" s="39">
        <v>323.31</v>
      </c>
      <c r="G106" s="39">
        <v>48.91</v>
      </c>
      <c r="H106" s="39">
        <v>97.77</v>
      </c>
      <c r="I106" s="39">
        <v>8.74</v>
      </c>
      <c r="J106" s="49">
        <v>323.31</v>
      </c>
      <c r="K106" s="39">
        <v>48.91</v>
      </c>
      <c r="L106" s="39">
        <v>97.77</v>
      </c>
      <c r="M106" s="39">
        <v>8.74</v>
      </c>
      <c r="N106" s="39">
        <v>3.78</v>
      </c>
      <c r="O106" s="39">
        <v>3.78</v>
      </c>
      <c r="P106" s="39">
        <v>0.48</v>
      </c>
      <c r="Q106" s="39">
        <v>0.48</v>
      </c>
    </row>
    <row r="107" spans="1:17" ht="19.5" hidden="1" outlineLevel="1" x14ac:dyDescent="0.2">
      <c r="A107" s="28"/>
      <c r="B107" s="40"/>
      <c r="C107" s="41" t="s">
        <v>1644</v>
      </c>
      <c r="D107" s="42" t="s">
        <v>30</v>
      </c>
      <c r="E107" s="43" t="s">
        <v>1659</v>
      </c>
      <c r="F107" s="44">
        <v>12.94</v>
      </c>
      <c r="G107" s="44">
        <v>12.94</v>
      </c>
      <c r="H107" s="39"/>
      <c r="I107" s="39"/>
      <c r="J107" s="55">
        <v>48.91</v>
      </c>
      <c r="K107" s="44">
        <v>48.91</v>
      </c>
      <c r="L107" s="39"/>
      <c r="M107" s="39"/>
      <c r="N107" s="39"/>
      <c r="O107" s="39"/>
      <c r="P107" s="39"/>
      <c r="Q107" s="39"/>
    </row>
    <row r="108" spans="1:17" ht="22.5" hidden="1" outlineLevel="1" x14ac:dyDescent="0.2">
      <c r="A108" s="28"/>
      <c r="B108" s="45" t="s">
        <v>260</v>
      </c>
      <c r="C108" s="41" t="s">
        <v>95</v>
      </c>
      <c r="D108" s="42" t="s">
        <v>34</v>
      </c>
      <c r="E108" s="43" t="s">
        <v>1658</v>
      </c>
      <c r="F108" s="44">
        <v>127.47</v>
      </c>
      <c r="G108" s="39"/>
      <c r="H108" s="44">
        <v>127.47</v>
      </c>
      <c r="I108" s="44">
        <v>18.2</v>
      </c>
      <c r="J108" s="55">
        <v>61.19</v>
      </c>
      <c r="K108" s="39"/>
      <c r="L108" s="44">
        <v>61.19</v>
      </c>
      <c r="M108" s="44">
        <v>8.74</v>
      </c>
      <c r="N108" s="39"/>
      <c r="O108" s="39"/>
      <c r="P108" s="39"/>
      <c r="Q108" s="39"/>
    </row>
    <row r="109" spans="1:17" ht="33.75" hidden="1" outlineLevel="1" x14ac:dyDescent="0.2">
      <c r="A109" s="28"/>
      <c r="B109" s="45" t="s">
        <v>1327</v>
      </c>
      <c r="C109" s="41" t="s">
        <v>1106</v>
      </c>
      <c r="D109" s="42" t="s">
        <v>34</v>
      </c>
      <c r="E109" s="43" t="s">
        <v>708</v>
      </c>
      <c r="F109" s="44">
        <v>16.309999999999999</v>
      </c>
      <c r="G109" s="39"/>
      <c r="H109" s="44">
        <v>16.309999999999999</v>
      </c>
      <c r="I109" s="39"/>
      <c r="J109" s="55">
        <v>16.309999999999999</v>
      </c>
      <c r="K109" s="39"/>
      <c r="L109" s="44">
        <v>16.309999999999999</v>
      </c>
      <c r="M109" s="39"/>
      <c r="N109" s="39"/>
      <c r="O109" s="39"/>
      <c r="P109" s="39"/>
      <c r="Q109" s="39"/>
    </row>
    <row r="110" spans="1:17" ht="19.5" hidden="1" outlineLevel="1" x14ac:dyDescent="0.2">
      <c r="A110" s="28"/>
      <c r="B110" s="45" t="s">
        <v>97</v>
      </c>
      <c r="C110" s="41" t="s">
        <v>98</v>
      </c>
      <c r="D110" s="42" t="s">
        <v>34</v>
      </c>
      <c r="E110" s="43" t="s">
        <v>1657</v>
      </c>
      <c r="F110" s="44">
        <v>1.24</v>
      </c>
      <c r="G110" s="39"/>
      <c r="H110" s="44">
        <v>1.24</v>
      </c>
      <c r="I110" s="39"/>
      <c r="J110" s="55">
        <v>0.2</v>
      </c>
      <c r="K110" s="39"/>
      <c r="L110" s="44">
        <v>0.2</v>
      </c>
      <c r="M110" s="39"/>
      <c r="N110" s="39"/>
      <c r="O110" s="39"/>
      <c r="P110" s="39"/>
      <c r="Q110" s="39"/>
    </row>
    <row r="111" spans="1:17" ht="33.75" hidden="1" outlineLevel="1" x14ac:dyDescent="0.2">
      <c r="A111" s="28"/>
      <c r="B111" s="45" t="s">
        <v>1640</v>
      </c>
      <c r="C111" s="41" t="s">
        <v>1639</v>
      </c>
      <c r="D111" s="42" t="s">
        <v>34</v>
      </c>
      <c r="E111" s="43" t="s">
        <v>1656</v>
      </c>
      <c r="F111" s="44">
        <v>4.46</v>
      </c>
      <c r="G111" s="39"/>
      <c r="H111" s="44">
        <v>4.46</v>
      </c>
      <c r="I111" s="39"/>
      <c r="J111" s="55">
        <v>1.52</v>
      </c>
      <c r="K111" s="39"/>
      <c r="L111" s="44">
        <v>1.52</v>
      </c>
      <c r="M111" s="39"/>
      <c r="N111" s="39"/>
      <c r="O111" s="39"/>
      <c r="P111" s="39"/>
      <c r="Q111" s="39"/>
    </row>
    <row r="112" spans="1:17" ht="22.5" hidden="1" outlineLevel="1" x14ac:dyDescent="0.2">
      <c r="A112" s="28"/>
      <c r="B112" s="45" t="s">
        <v>1052</v>
      </c>
      <c r="C112" s="41" t="s">
        <v>33</v>
      </c>
      <c r="D112" s="42" t="s">
        <v>34</v>
      </c>
      <c r="E112" s="43" t="s">
        <v>1655</v>
      </c>
      <c r="F112" s="44">
        <v>109.17</v>
      </c>
      <c r="G112" s="39"/>
      <c r="H112" s="44">
        <v>109.17</v>
      </c>
      <c r="I112" s="39"/>
      <c r="J112" s="55">
        <v>18.559999999999999</v>
      </c>
      <c r="K112" s="39"/>
      <c r="L112" s="44">
        <v>18.559999999999999</v>
      </c>
      <c r="M112" s="39"/>
      <c r="N112" s="39"/>
      <c r="O112" s="39"/>
      <c r="P112" s="39"/>
      <c r="Q112" s="39"/>
    </row>
    <row r="113" spans="1:17" ht="19.5" hidden="1" outlineLevel="1" x14ac:dyDescent="0.2">
      <c r="A113" s="28"/>
      <c r="B113" s="45" t="s">
        <v>135</v>
      </c>
      <c r="C113" s="41" t="s">
        <v>103</v>
      </c>
      <c r="D113" s="42" t="s">
        <v>104</v>
      </c>
      <c r="E113" s="43" t="s">
        <v>1654</v>
      </c>
      <c r="F113" s="44">
        <v>11.89</v>
      </c>
      <c r="G113" s="39"/>
      <c r="H113" s="39"/>
      <c r="I113" s="39"/>
      <c r="J113" s="55">
        <v>1.07</v>
      </c>
      <c r="K113" s="39"/>
      <c r="L113" s="39"/>
      <c r="M113" s="39"/>
      <c r="N113" s="39"/>
      <c r="O113" s="39"/>
      <c r="P113" s="39"/>
      <c r="Q113" s="39"/>
    </row>
    <row r="114" spans="1:17" ht="19.5" hidden="1" outlineLevel="1" x14ac:dyDescent="0.2">
      <c r="A114" s="28"/>
      <c r="B114" s="45" t="s">
        <v>1441</v>
      </c>
      <c r="C114" s="41" t="s">
        <v>471</v>
      </c>
      <c r="D114" s="42" t="s">
        <v>62</v>
      </c>
      <c r="E114" s="43" t="s">
        <v>1653</v>
      </c>
      <c r="F114" s="44">
        <v>11665.78</v>
      </c>
      <c r="G114" s="39"/>
      <c r="H114" s="39"/>
      <c r="I114" s="39"/>
      <c r="J114" s="55">
        <v>2.1</v>
      </c>
      <c r="K114" s="39"/>
      <c r="L114" s="39"/>
      <c r="M114" s="39"/>
      <c r="N114" s="39"/>
      <c r="O114" s="39"/>
      <c r="P114" s="39"/>
      <c r="Q114" s="39"/>
    </row>
    <row r="115" spans="1:17" ht="19.5" hidden="1" outlineLevel="1" x14ac:dyDescent="0.2">
      <c r="A115" s="28"/>
      <c r="B115" s="45" t="s">
        <v>1439</v>
      </c>
      <c r="C115" s="41" t="s">
        <v>355</v>
      </c>
      <c r="D115" s="42" t="s">
        <v>38</v>
      </c>
      <c r="E115" s="43" t="s">
        <v>1652</v>
      </c>
      <c r="F115" s="44">
        <v>9.16</v>
      </c>
      <c r="G115" s="39"/>
      <c r="H115" s="39"/>
      <c r="I115" s="39"/>
      <c r="J115" s="55">
        <v>0.23</v>
      </c>
      <c r="K115" s="39"/>
      <c r="L115" s="39"/>
      <c r="M115" s="39"/>
      <c r="N115" s="39"/>
      <c r="O115" s="39"/>
      <c r="P115" s="39"/>
      <c r="Q115" s="39"/>
    </row>
    <row r="116" spans="1:17" ht="19.5" hidden="1" outlineLevel="1" x14ac:dyDescent="0.2">
      <c r="A116" s="28"/>
      <c r="B116" s="45" t="s">
        <v>1633</v>
      </c>
      <c r="C116" s="41" t="s">
        <v>1570</v>
      </c>
      <c r="D116" s="42" t="s">
        <v>62</v>
      </c>
      <c r="E116" s="43" t="s">
        <v>1651</v>
      </c>
      <c r="F116" s="44">
        <v>41272.769999999997</v>
      </c>
      <c r="G116" s="39"/>
      <c r="H116" s="39"/>
      <c r="I116" s="39"/>
      <c r="J116" s="55">
        <v>1.24</v>
      </c>
      <c r="K116" s="39"/>
      <c r="L116" s="39"/>
      <c r="M116" s="39"/>
      <c r="N116" s="39"/>
      <c r="O116" s="39"/>
      <c r="P116" s="39"/>
      <c r="Q116" s="39"/>
    </row>
    <row r="117" spans="1:17" ht="22.5" hidden="1" outlineLevel="1" x14ac:dyDescent="0.2">
      <c r="A117" s="28"/>
      <c r="B117" s="45" t="s">
        <v>1631</v>
      </c>
      <c r="C117" s="41" t="s">
        <v>1565</v>
      </c>
      <c r="D117" s="42" t="s">
        <v>62</v>
      </c>
      <c r="E117" s="43" t="s">
        <v>1650</v>
      </c>
      <c r="F117" s="44">
        <v>18055</v>
      </c>
      <c r="G117" s="39"/>
      <c r="H117" s="39"/>
      <c r="I117" s="39"/>
      <c r="J117" s="55">
        <v>0.9</v>
      </c>
      <c r="K117" s="39"/>
      <c r="L117" s="39"/>
      <c r="M117" s="39"/>
      <c r="N117" s="39"/>
      <c r="O117" s="39"/>
      <c r="P117" s="39"/>
      <c r="Q117" s="39"/>
    </row>
    <row r="118" spans="1:17" ht="22.5" hidden="1" outlineLevel="1" x14ac:dyDescent="0.2">
      <c r="A118" s="28"/>
      <c r="B118" s="45" t="s">
        <v>1629</v>
      </c>
      <c r="C118" s="41" t="s">
        <v>1628</v>
      </c>
      <c r="D118" s="42" t="s">
        <v>49</v>
      </c>
      <c r="E118" s="43" t="s">
        <v>708</v>
      </c>
      <c r="F118" s="44">
        <v>145</v>
      </c>
      <c r="G118" s="39"/>
      <c r="H118" s="39"/>
      <c r="I118" s="39"/>
      <c r="J118" s="55">
        <v>145</v>
      </c>
      <c r="K118" s="39"/>
      <c r="L118" s="39"/>
      <c r="M118" s="39"/>
      <c r="N118" s="39"/>
      <c r="O118" s="39"/>
      <c r="P118" s="39"/>
      <c r="Q118" s="39"/>
    </row>
    <row r="119" spans="1:17" ht="56.25" hidden="1" outlineLevel="1" x14ac:dyDescent="0.2">
      <c r="A119" s="28"/>
      <c r="B119" s="45" t="s">
        <v>1627</v>
      </c>
      <c r="C119" s="41" t="s">
        <v>1626</v>
      </c>
      <c r="D119" s="42" t="s">
        <v>49</v>
      </c>
      <c r="E119" s="43" t="s">
        <v>708</v>
      </c>
      <c r="F119" s="44">
        <v>26.09</v>
      </c>
      <c r="G119" s="39"/>
      <c r="H119" s="39"/>
      <c r="I119" s="39"/>
      <c r="J119" s="55">
        <v>26.09</v>
      </c>
      <c r="K119" s="39"/>
      <c r="L119" s="39"/>
      <c r="M119" s="39"/>
      <c r="N119" s="39"/>
      <c r="O119" s="39"/>
      <c r="P119" s="39"/>
      <c r="Q119" s="39"/>
    </row>
    <row r="120" spans="1:17" ht="108" collapsed="1" x14ac:dyDescent="0.2">
      <c r="A120" s="28">
        <v>16</v>
      </c>
      <c r="B120" s="35" t="s">
        <v>1649</v>
      </c>
      <c r="C120" s="36" t="s">
        <v>1648</v>
      </c>
      <c r="D120" s="37" t="s">
        <v>84</v>
      </c>
      <c r="E120" s="38">
        <v>1.5</v>
      </c>
      <c r="F120" s="39">
        <v>15.71</v>
      </c>
      <c r="G120" s="39"/>
      <c r="H120" s="39"/>
      <c r="I120" s="39"/>
      <c r="J120" s="49">
        <v>23.57</v>
      </c>
      <c r="K120" s="39"/>
      <c r="L120" s="39"/>
      <c r="M120" s="39"/>
      <c r="N120" s="39"/>
      <c r="O120" s="39"/>
      <c r="P120" s="39"/>
      <c r="Q120" s="39"/>
    </row>
    <row r="121" spans="1:17" ht="108" x14ac:dyDescent="0.2">
      <c r="A121" s="28">
        <v>17</v>
      </c>
      <c r="B121" s="35" t="s">
        <v>1647</v>
      </c>
      <c r="C121" s="36" t="s">
        <v>1646</v>
      </c>
      <c r="D121" s="37" t="s">
        <v>1645</v>
      </c>
      <c r="E121" s="38">
        <v>3</v>
      </c>
      <c r="F121" s="39">
        <v>323.31</v>
      </c>
      <c r="G121" s="39">
        <v>48.91</v>
      </c>
      <c r="H121" s="39">
        <v>97.77</v>
      </c>
      <c r="I121" s="39">
        <v>8.74</v>
      </c>
      <c r="J121" s="49">
        <v>969.93</v>
      </c>
      <c r="K121" s="39">
        <v>146.72999999999999</v>
      </c>
      <c r="L121" s="39">
        <v>293.31</v>
      </c>
      <c r="M121" s="39">
        <v>26.22</v>
      </c>
      <c r="N121" s="39">
        <v>3.78</v>
      </c>
      <c r="O121" s="39">
        <v>11.34</v>
      </c>
      <c r="P121" s="39">
        <v>0.48</v>
      </c>
      <c r="Q121" s="39">
        <v>1.44</v>
      </c>
    </row>
    <row r="122" spans="1:17" ht="19.5" hidden="1" outlineLevel="1" x14ac:dyDescent="0.2">
      <c r="A122" s="28"/>
      <c r="B122" s="40"/>
      <c r="C122" s="41" t="s">
        <v>1644</v>
      </c>
      <c r="D122" s="42" t="s">
        <v>30</v>
      </c>
      <c r="E122" s="43" t="s">
        <v>1643</v>
      </c>
      <c r="F122" s="44">
        <v>12.94</v>
      </c>
      <c r="G122" s="44">
        <v>12.94</v>
      </c>
      <c r="H122" s="39"/>
      <c r="I122" s="39"/>
      <c r="J122" s="55">
        <v>146.74</v>
      </c>
      <c r="K122" s="44">
        <v>146.74</v>
      </c>
      <c r="L122" s="39"/>
      <c r="M122" s="39"/>
      <c r="N122" s="39"/>
      <c r="O122" s="39"/>
      <c r="P122" s="39"/>
      <c r="Q122" s="39"/>
    </row>
    <row r="123" spans="1:17" ht="22.5" hidden="1" outlineLevel="1" x14ac:dyDescent="0.2">
      <c r="A123" s="28"/>
      <c r="B123" s="45" t="s">
        <v>260</v>
      </c>
      <c r="C123" s="41" t="s">
        <v>95</v>
      </c>
      <c r="D123" s="42" t="s">
        <v>34</v>
      </c>
      <c r="E123" s="43" t="s">
        <v>1642</v>
      </c>
      <c r="F123" s="44">
        <v>127.47</v>
      </c>
      <c r="G123" s="39"/>
      <c r="H123" s="44">
        <v>127.47</v>
      </c>
      <c r="I123" s="44">
        <v>18.2</v>
      </c>
      <c r="J123" s="55">
        <v>183.56</v>
      </c>
      <c r="K123" s="39"/>
      <c r="L123" s="44">
        <v>183.56</v>
      </c>
      <c r="M123" s="44">
        <v>26.21</v>
      </c>
      <c r="N123" s="39"/>
      <c r="O123" s="39"/>
      <c r="P123" s="39"/>
      <c r="Q123" s="39"/>
    </row>
    <row r="124" spans="1:17" ht="33.75" hidden="1" outlineLevel="1" x14ac:dyDescent="0.2">
      <c r="A124" s="28"/>
      <c r="B124" s="45" t="s">
        <v>1327</v>
      </c>
      <c r="C124" s="41" t="s">
        <v>1106</v>
      </c>
      <c r="D124" s="42" t="s">
        <v>34</v>
      </c>
      <c r="E124" s="43" t="s">
        <v>1410</v>
      </c>
      <c r="F124" s="44">
        <v>16.309999999999999</v>
      </c>
      <c r="G124" s="39"/>
      <c r="H124" s="44">
        <v>16.309999999999999</v>
      </c>
      <c r="I124" s="39"/>
      <c r="J124" s="55">
        <v>48.93</v>
      </c>
      <c r="K124" s="39"/>
      <c r="L124" s="44">
        <v>48.93</v>
      </c>
      <c r="M124" s="39"/>
      <c r="N124" s="39"/>
      <c r="O124" s="39"/>
      <c r="P124" s="39"/>
      <c r="Q124" s="39"/>
    </row>
    <row r="125" spans="1:17" ht="19.5" hidden="1" outlineLevel="1" x14ac:dyDescent="0.2">
      <c r="A125" s="28"/>
      <c r="B125" s="45" t="s">
        <v>97</v>
      </c>
      <c r="C125" s="41" t="s">
        <v>98</v>
      </c>
      <c r="D125" s="42" t="s">
        <v>34</v>
      </c>
      <c r="E125" s="43" t="s">
        <v>1641</v>
      </c>
      <c r="F125" s="44">
        <v>1.24</v>
      </c>
      <c r="G125" s="39"/>
      <c r="H125" s="44">
        <v>1.24</v>
      </c>
      <c r="I125" s="39"/>
      <c r="J125" s="55">
        <v>0.6</v>
      </c>
      <c r="K125" s="39"/>
      <c r="L125" s="44">
        <v>0.6</v>
      </c>
      <c r="M125" s="39"/>
      <c r="N125" s="39"/>
      <c r="O125" s="39"/>
      <c r="P125" s="39"/>
      <c r="Q125" s="39"/>
    </row>
    <row r="126" spans="1:17" ht="33.75" hidden="1" outlineLevel="1" x14ac:dyDescent="0.2">
      <c r="A126" s="28"/>
      <c r="B126" s="45" t="s">
        <v>1640</v>
      </c>
      <c r="C126" s="41" t="s">
        <v>1639</v>
      </c>
      <c r="D126" s="42" t="s">
        <v>34</v>
      </c>
      <c r="E126" s="43" t="s">
        <v>1638</v>
      </c>
      <c r="F126" s="44">
        <v>4.46</v>
      </c>
      <c r="G126" s="39"/>
      <c r="H126" s="44">
        <v>4.46</v>
      </c>
      <c r="I126" s="39"/>
      <c r="J126" s="55">
        <v>4.55</v>
      </c>
      <c r="K126" s="39"/>
      <c r="L126" s="44">
        <v>4.55</v>
      </c>
      <c r="M126" s="39"/>
      <c r="N126" s="39"/>
      <c r="O126" s="39"/>
      <c r="P126" s="39"/>
      <c r="Q126" s="39"/>
    </row>
    <row r="127" spans="1:17" ht="22.5" hidden="1" outlineLevel="1" x14ac:dyDescent="0.2">
      <c r="A127" s="28"/>
      <c r="B127" s="45" t="s">
        <v>1052</v>
      </c>
      <c r="C127" s="41" t="s">
        <v>33</v>
      </c>
      <c r="D127" s="42" t="s">
        <v>34</v>
      </c>
      <c r="E127" s="43" t="s">
        <v>1637</v>
      </c>
      <c r="F127" s="44">
        <v>109.17</v>
      </c>
      <c r="G127" s="39"/>
      <c r="H127" s="44">
        <v>109.17</v>
      </c>
      <c r="I127" s="39"/>
      <c r="J127" s="55">
        <v>55.68</v>
      </c>
      <c r="K127" s="39"/>
      <c r="L127" s="44">
        <v>55.68</v>
      </c>
      <c r="M127" s="39"/>
      <c r="N127" s="39"/>
      <c r="O127" s="39"/>
      <c r="P127" s="39"/>
      <c r="Q127" s="39"/>
    </row>
    <row r="128" spans="1:17" ht="19.5" hidden="1" outlineLevel="1" x14ac:dyDescent="0.2">
      <c r="A128" s="28"/>
      <c r="B128" s="45" t="s">
        <v>135</v>
      </c>
      <c r="C128" s="41" t="s">
        <v>103</v>
      </c>
      <c r="D128" s="42" t="s">
        <v>104</v>
      </c>
      <c r="E128" s="43" t="s">
        <v>1636</v>
      </c>
      <c r="F128" s="44">
        <v>11.89</v>
      </c>
      <c r="G128" s="39"/>
      <c r="H128" s="39"/>
      <c r="I128" s="39"/>
      <c r="J128" s="55">
        <v>3.21</v>
      </c>
      <c r="K128" s="39"/>
      <c r="L128" s="39"/>
      <c r="M128" s="39"/>
      <c r="N128" s="39"/>
      <c r="O128" s="39"/>
      <c r="P128" s="39"/>
      <c r="Q128" s="39"/>
    </row>
    <row r="129" spans="1:17" ht="19.5" hidden="1" outlineLevel="1" x14ac:dyDescent="0.2">
      <c r="A129" s="28"/>
      <c r="B129" s="45" t="s">
        <v>1441</v>
      </c>
      <c r="C129" s="41" t="s">
        <v>471</v>
      </c>
      <c r="D129" s="42" t="s">
        <v>62</v>
      </c>
      <c r="E129" s="43" t="s">
        <v>1635</v>
      </c>
      <c r="F129" s="44">
        <v>11665.78</v>
      </c>
      <c r="G129" s="39"/>
      <c r="H129" s="39"/>
      <c r="I129" s="39"/>
      <c r="J129" s="55">
        <v>6.3</v>
      </c>
      <c r="K129" s="39"/>
      <c r="L129" s="39"/>
      <c r="M129" s="39"/>
      <c r="N129" s="39"/>
      <c r="O129" s="39"/>
      <c r="P129" s="39"/>
      <c r="Q129" s="39"/>
    </row>
    <row r="130" spans="1:17" ht="19.5" hidden="1" outlineLevel="1" x14ac:dyDescent="0.2">
      <c r="A130" s="28"/>
      <c r="B130" s="45" t="s">
        <v>1439</v>
      </c>
      <c r="C130" s="41" t="s">
        <v>355</v>
      </c>
      <c r="D130" s="42" t="s">
        <v>38</v>
      </c>
      <c r="E130" s="43" t="s">
        <v>1634</v>
      </c>
      <c r="F130" s="44">
        <v>9.16</v>
      </c>
      <c r="G130" s="39"/>
      <c r="H130" s="39"/>
      <c r="I130" s="39"/>
      <c r="J130" s="55">
        <v>0.69</v>
      </c>
      <c r="K130" s="39"/>
      <c r="L130" s="39"/>
      <c r="M130" s="39"/>
      <c r="N130" s="39"/>
      <c r="O130" s="39"/>
      <c r="P130" s="39"/>
      <c r="Q130" s="39"/>
    </row>
    <row r="131" spans="1:17" ht="19.5" hidden="1" outlineLevel="1" x14ac:dyDescent="0.2">
      <c r="A131" s="28"/>
      <c r="B131" s="45" t="s">
        <v>1633</v>
      </c>
      <c r="C131" s="41" t="s">
        <v>1570</v>
      </c>
      <c r="D131" s="42" t="s">
        <v>62</v>
      </c>
      <c r="E131" s="43" t="s">
        <v>1632</v>
      </c>
      <c r="F131" s="44">
        <v>41272.769999999997</v>
      </c>
      <c r="G131" s="39"/>
      <c r="H131" s="39"/>
      <c r="I131" s="39"/>
      <c r="J131" s="55">
        <v>3.71</v>
      </c>
      <c r="K131" s="39"/>
      <c r="L131" s="39"/>
      <c r="M131" s="39"/>
      <c r="N131" s="39"/>
      <c r="O131" s="39"/>
      <c r="P131" s="39"/>
      <c r="Q131" s="39"/>
    </row>
    <row r="132" spans="1:17" ht="22.5" hidden="1" outlineLevel="1" x14ac:dyDescent="0.2">
      <c r="A132" s="28"/>
      <c r="B132" s="45" t="s">
        <v>1631</v>
      </c>
      <c r="C132" s="41" t="s">
        <v>1565</v>
      </c>
      <c r="D132" s="42" t="s">
        <v>62</v>
      </c>
      <c r="E132" s="43" t="s">
        <v>1630</v>
      </c>
      <c r="F132" s="44">
        <v>18055</v>
      </c>
      <c r="G132" s="39"/>
      <c r="H132" s="39"/>
      <c r="I132" s="39"/>
      <c r="J132" s="55">
        <v>2.71</v>
      </c>
      <c r="K132" s="39"/>
      <c r="L132" s="39"/>
      <c r="M132" s="39"/>
      <c r="N132" s="39"/>
      <c r="O132" s="39"/>
      <c r="P132" s="39"/>
      <c r="Q132" s="39"/>
    </row>
    <row r="133" spans="1:17" ht="22.5" hidden="1" outlineLevel="1" x14ac:dyDescent="0.2">
      <c r="A133" s="28"/>
      <c r="B133" s="45" t="s">
        <v>1629</v>
      </c>
      <c r="C133" s="41" t="s">
        <v>1628</v>
      </c>
      <c r="D133" s="42" t="s">
        <v>49</v>
      </c>
      <c r="E133" s="43" t="s">
        <v>1410</v>
      </c>
      <c r="F133" s="44">
        <v>145</v>
      </c>
      <c r="G133" s="39"/>
      <c r="H133" s="39"/>
      <c r="I133" s="39"/>
      <c r="J133" s="55">
        <v>435</v>
      </c>
      <c r="K133" s="39"/>
      <c r="L133" s="39"/>
      <c r="M133" s="39"/>
      <c r="N133" s="39"/>
      <c r="O133" s="39"/>
      <c r="P133" s="39"/>
      <c r="Q133" s="39"/>
    </row>
    <row r="134" spans="1:17" ht="56.25" hidden="1" outlineLevel="1" x14ac:dyDescent="0.2">
      <c r="A134" s="28"/>
      <c r="B134" s="45" t="s">
        <v>1627</v>
      </c>
      <c r="C134" s="41" t="s">
        <v>1626</v>
      </c>
      <c r="D134" s="42" t="s">
        <v>49</v>
      </c>
      <c r="E134" s="43" t="s">
        <v>1410</v>
      </c>
      <c r="F134" s="44">
        <v>26.09</v>
      </c>
      <c r="G134" s="39"/>
      <c r="H134" s="39"/>
      <c r="I134" s="39"/>
      <c r="J134" s="55">
        <v>78.27</v>
      </c>
      <c r="K134" s="39"/>
      <c r="L134" s="39"/>
      <c r="M134" s="39"/>
      <c r="N134" s="39"/>
      <c r="O134" s="39"/>
      <c r="P134" s="39"/>
      <c r="Q134" s="39"/>
    </row>
    <row r="135" spans="1:17" ht="108" collapsed="1" x14ac:dyDescent="0.2">
      <c r="A135" s="28">
        <v>18</v>
      </c>
      <c r="B135" s="35" t="s">
        <v>82</v>
      </c>
      <c r="C135" s="36" t="s">
        <v>83</v>
      </c>
      <c r="D135" s="37" t="s">
        <v>84</v>
      </c>
      <c r="E135" s="42" t="s">
        <v>1625</v>
      </c>
      <c r="F135" s="39">
        <v>10.16</v>
      </c>
      <c r="G135" s="39"/>
      <c r="H135" s="39"/>
      <c r="I135" s="39"/>
      <c r="J135" s="49">
        <v>35.049999999999997</v>
      </c>
      <c r="K135" s="39"/>
      <c r="L135" s="39"/>
      <c r="M135" s="39"/>
      <c r="N135" s="39"/>
      <c r="O135" s="39"/>
      <c r="P135" s="39"/>
      <c r="Q135" s="39"/>
    </row>
    <row r="136" spans="1:17" ht="108" x14ac:dyDescent="0.2">
      <c r="A136" s="28">
        <v>19</v>
      </c>
      <c r="B136" s="35" t="s">
        <v>1624</v>
      </c>
      <c r="C136" s="36" t="s">
        <v>1623</v>
      </c>
      <c r="D136" s="37" t="s">
        <v>370</v>
      </c>
      <c r="E136" s="42" t="s">
        <v>1622</v>
      </c>
      <c r="F136" s="39">
        <v>6834</v>
      </c>
      <c r="G136" s="39">
        <v>273.88</v>
      </c>
      <c r="H136" s="39">
        <v>1998.73</v>
      </c>
      <c r="I136" s="39">
        <v>217.43</v>
      </c>
      <c r="J136" s="49">
        <v>10251</v>
      </c>
      <c r="K136" s="39">
        <v>410.82</v>
      </c>
      <c r="L136" s="39">
        <v>2998.1</v>
      </c>
      <c r="M136" s="39">
        <v>326.14999999999998</v>
      </c>
      <c r="N136" s="39">
        <v>21.43</v>
      </c>
      <c r="O136" s="39">
        <v>32.15</v>
      </c>
      <c r="P136" s="39">
        <v>12.12</v>
      </c>
      <c r="Q136" s="39">
        <v>18.18</v>
      </c>
    </row>
    <row r="137" spans="1:17" ht="19.5" hidden="1" outlineLevel="1" x14ac:dyDescent="0.2">
      <c r="A137" s="28"/>
      <c r="B137" s="40"/>
      <c r="C137" s="41" t="s">
        <v>53</v>
      </c>
      <c r="D137" s="42" t="s">
        <v>30</v>
      </c>
      <c r="E137" s="43" t="s">
        <v>1621</v>
      </c>
      <c r="F137" s="44">
        <v>12.78</v>
      </c>
      <c r="G137" s="44">
        <v>12.78</v>
      </c>
      <c r="H137" s="39"/>
      <c r="I137" s="39"/>
      <c r="J137" s="55">
        <v>410.75</v>
      </c>
      <c r="K137" s="44">
        <v>410.75</v>
      </c>
      <c r="L137" s="39"/>
      <c r="M137" s="39"/>
      <c r="N137" s="39"/>
      <c r="O137" s="39"/>
      <c r="P137" s="39"/>
      <c r="Q137" s="39"/>
    </row>
    <row r="138" spans="1:17" ht="33.75" hidden="1" outlineLevel="1" x14ac:dyDescent="0.2">
      <c r="A138" s="28"/>
      <c r="B138" s="45" t="s">
        <v>1107</v>
      </c>
      <c r="C138" s="41" t="s">
        <v>1106</v>
      </c>
      <c r="D138" s="42" t="s">
        <v>34</v>
      </c>
      <c r="E138" s="43" t="s">
        <v>1620</v>
      </c>
      <c r="F138" s="44">
        <v>16.309999999999999</v>
      </c>
      <c r="G138" s="39"/>
      <c r="H138" s="44">
        <v>16.309999999999999</v>
      </c>
      <c r="I138" s="39"/>
      <c r="J138" s="55">
        <v>68.83</v>
      </c>
      <c r="K138" s="39"/>
      <c r="L138" s="44">
        <v>68.83</v>
      </c>
      <c r="M138" s="39"/>
      <c r="N138" s="39"/>
      <c r="O138" s="39"/>
      <c r="P138" s="39"/>
      <c r="Q138" s="39"/>
    </row>
    <row r="139" spans="1:17" ht="33.75" hidden="1" outlineLevel="1" x14ac:dyDescent="0.2">
      <c r="A139" s="28"/>
      <c r="B139" s="45" t="s">
        <v>1587</v>
      </c>
      <c r="C139" s="41" t="s">
        <v>1586</v>
      </c>
      <c r="D139" s="42" t="s">
        <v>34</v>
      </c>
      <c r="E139" s="43" t="s">
        <v>1617</v>
      </c>
      <c r="F139" s="44">
        <v>83.35</v>
      </c>
      <c r="G139" s="39"/>
      <c r="H139" s="44">
        <v>83.35</v>
      </c>
      <c r="I139" s="44">
        <v>13.55</v>
      </c>
      <c r="J139" s="55">
        <v>85.02</v>
      </c>
      <c r="K139" s="39"/>
      <c r="L139" s="44">
        <v>85.02</v>
      </c>
      <c r="M139" s="44">
        <v>13.82</v>
      </c>
      <c r="N139" s="39"/>
      <c r="O139" s="39"/>
      <c r="P139" s="39"/>
      <c r="Q139" s="39"/>
    </row>
    <row r="140" spans="1:17" ht="22.5" hidden="1" outlineLevel="1" x14ac:dyDescent="0.2">
      <c r="A140" s="28"/>
      <c r="B140" s="45" t="s">
        <v>1585</v>
      </c>
      <c r="C140" s="41" t="s">
        <v>1584</v>
      </c>
      <c r="D140" s="42" t="s">
        <v>34</v>
      </c>
      <c r="E140" s="43" t="s">
        <v>1619</v>
      </c>
      <c r="F140" s="44">
        <v>164.58</v>
      </c>
      <c r="G140" s="39"/>
      <c r="H140" s="44">
        <v>164.58</v>
      </c>
      <c r="I140" s="44">
        <v>18.2</v>
      </c>
      <c r="J140" s="55">
        <v>2824.19</v>
      </c>
      <c r="K140" s="39"/>
      <c r="L140" s="44">
        <v>2824.19</v>
      </c>
      <c r="M140" s="44">
        <v>312.31</v>
      </c>
      <c r="N140" s="39"/>
      <c r="O140" s="39"/>
      <c r="P140" s="39"/>
      <c r="Q140" s="39"/>
    </row>
    <row r="141" spans="1:17" ht="19.5" hidden="1" outlineLevel="1" x14ac:dyDescent="0.2">
      <c r="A141" s="28"/>
      <c r="B141" s="45" t="s">
        <v>1163</v>
      </c>
      <c r="C141" s="41" t="s">
        <v>1101</v>
      </c>
      <c r="D141" s="42" t="s">
        <v>34</v>
      </c>
      <c r="E141" s="43" t="s">
        <v>1618</v>
      </c>
      <c r="F141" s="44">
        <v>5.46</v>
      </c>
      <c r="G141" s="39"/>
      <c r="H141" s="44">
        <v>5.46</v>
      </c>
      <c r="I141" s="39"/>
      <c r="J141" s="55">
        <v>12.61</v>
      </c>
      <c r="K141" s="39"/>
      <c r="L141" s="44">
        <v>12.61</v>
      </c>
      <c r="M141" s="39"/>
      <c r="N141" s="39"/>
      <c r="O141" s="39"/>
      <c r="P141" s="39"/>
      <c r="Q141" s="39"/>
    </row>
    <row r="142" spans="1:17" ht="33.75" hidden="1" outlineLevel="1" x14ac:dyDescent="0.2">
      <c r="A142" s="28"/>
      <c r="B142" s="45" t="s">
        <v>1581</v>
      </c>
      <c r="C142" s="41" t="s">
        <v>307</v>
      </c>
      <c r="D142" s="42" t="s">
        <v>34</v>
      </c>
      <c r="E142" s="43" t="s">
        <v>1617</v>
      </c>
      <c r="F142" s="44">
        <v>7.38</v>
      </c>
      <c r="G142" s="39"/>
      <c r="H142" s="44">
        <v>7.38</v>
      </c>
      <c r="I142" s="39"/>
      <c r="J142" s="55">
        <v>7.53</v>
      </c>
      <c r="K142" s="39"/>
      <c r="L142" s="44">
        <v>7.53</v>
      </c>
      <c r="M142" s="39"/>
      <c r="N142" s="39"/>
      <c r="O142" s="39"/>
      <c r="P142" s="39"/>
      <c r="Q142" s="39"/>
    </row>
    <row r="143" spans="1:17" ht="19.5" hidden="1" outlineLevel="1" x14ac:dyDescent="0.2">
      <c r="A143" s="28"/>
      <c r="B143" s="45" t="s">
        <v>1579</v>
      </c>
      <c r="C143" s="41" t="s">
        <v>1578</v>
      </c>
      <c r="D143" s="42" t="s">
        <v>62</v>
      </c>
      <c r="E143" s="43" t="s">
        <v>1616</v>
      </c>
      <c r="F143" s="44">
        <v>19039.990000000002</v>
      </c>
      <c r="G143" s="39"/>
      <c r="H143" s="39"/>
      <c r="I143" s="39"/>
      <c r="J143" s="55">
        <v>10.28</v>
      </c>
      <c r="K143" s="39"/>
      <c r="L143" s="39"/>
      <c r="M143" s="39"/>
      <c r="N143" s="39"/>
      <c r="O143" s="39"/>
      <c r="P143" s="39"/>
      <c r="Q143" s="39"/>
    </row>
    <row r="144" spans="1:17" ht="19.5" hidden="1" outlineLevel="1" x14ac:dyDescent="0.2">
      <c r="A144" s="28"/>
      <c r="B144" s="45" t="s">
        <v>1441</v>
      </c>
      <c r="C144" s="41" t="s">
        <v>471</v>
      </c>
      <c r="D144" s="42" t="s">
        <v>62</v>
      </c>
      <c r="E144" s="43" t="s">
        <v>1615</v>
      </c>
      <c r="F144" s="44">
        <v>11665.78</v>
      </c>
      <c r="G144" s="39"/>
      <c r="H144" s="39"/>
      <c r="I144" s="39"/>
      <c r="J144" s="55">
        <v>15.75</v>
      </c>
      <c r="K144" s="39"/>
      <c r="L144" s="39"/>
      <c r="M144" s="39"/>
      <c r="N144" s="39"/>
      <c r="O144" s="39"/>
      <c r="P144" s="39"/>
      <c r="Q144" s="39"/>
    </row>
    <row r="145" spans="1:17" ht="19.5" hidden="1" outlineLevel="1" x14ac:dyDescent="0.2">
      <c r="A145" s="28"/>
      <c r="B145" s="45" t="s">
        <v>1575</v>
      </c>
      <c r="C145" s="41" t="s">
        <v>281</v>
      </c>
      <c r="D145" s="42" t="s">
        <v>62</v>
      </c>
      <c r="E145" s="43" t="s">
        <v>1614</v>
      </c>
      <c r="F145" s="44">
        <v>11900</v>
      </c>
      <c r="G145" s="39"/>
      <c r="H145" s="39"/>
      <c r="I145" s="39"/>
      <c r="J145" s="55">
        <v>39.270000000000003</v>
      </c>
      <c r="K145" s="39"/>
      <c r="L145" s="39"/>
      <c r="M145" s="39"/>
      <c r="N145" s="39"/>
      <c r="O145" s="39"/>
      <c r="P145" s="39"/>
      <c r="Q145" s="39"/>
    </row>
    <row r="146" spans="1:17" ht="56.25" hidden="1" outlineLevel="1" x14ac:dyDescent="0.2">
      <c r="A146" s="28"/>
      <c r="B146" s="45" t="s">
        <v>1613</v>
      </c>
      <c r="C146" s="41" t="s">
        <v>1612</v>
      </c>
      <c r="D146" s="42" t="s">
        <v>84</v>
      </c>
      <c r="E146" s="43" t="s">
        <v>1611</v>
      </c>
      <c r="F146" s="44">
        <v>42.97</v>
      </c>
      <c r="G146" s="39"/>
      <c r="H146" s="39"/>
      <c r="I146" s="39"/>
      <c r="J146" s="55">
        <v>6509.96</v>
      </c>
      <c r="K146" s="39"/>
      <c r="L146" s="39"/>
      <c r="M146" s="39"/>
      <c r="N146" s="39"/>
      <c r="O146" s="39"/>
      <c r="P146" s="39"/>
      <c r="Q146" s="39"/>
    </row>
    <row r="147" spans="1:17" ht="22.5" hidden="1" outlineLevel="1" x14ac:dyDescent="0.2">
      <c r="A147" s="28"/>
      <c r="B147" s="45" t="s">
        <v>1571</v>
      </c>
      <c r="C147" s="41" t="s">
        <v>1570</v>
      </c>
      <c r="D147" s="42" t="s">
        <v>62</v>
      </c>
      <c r="E147" s="43" t="s">
        <v>1610</v>
      </c>
      <c r="F147" s="44">
        <v>41272.769999999997</v>
      </c>
      <c r="G147" s="39"/>
      <c r="H147" s="39"/>
      <c r="I147" s="39"/>
      <c r="J147" s="55">
        <v>111.44</v>
      </c>
      <c r="K147" s="39"/>
      <c r="L147" s="39"/>
      <c r="M147" s="39"/>
      <c r="N147" s="39"/>
      <c r="O147" s="39"/>
      <c r="P147" s="39"/>
      <c r="Q147" s="39"/>
    </row>
    <row r="148" spans="1:17" ht="22.5" hidden="1" outlineLevel="1" x14ac:dyDescent="0.2">
      <c r="A148" s="28"/>
      <c r="B148" s="45" t="s">
        <v>1568</v>
      </c>
      <c r="C148" s="41" t="s">
        <v>312</v>
      </c>
      <c r="D148" s="42" t="s">
        <v>62</v>
      </c>
      <c r="E148" s="43" t="s">
        <v>1609</v>
      </c>
      <c r="F148" s="44">
        <v>21030.01</v>
      </c>
      <c r="G148" s="39"/>
      <c r="H148" s="39"/>
      <c r="I148" s="39"/>
      <c r="J148" s="55">
        <v>9.15</v>
      </c>
      <c r="K148" s="39"/>
      <c r="L148" s="39"/>
      <c r="M148" s="39"/>
      <c r="N148" s="39"/>
      <c r="O148" s="39"/>
      <c r="P148" s="39"/>
      <c r="Q148" s="39"/>
    </row>
    <row r="149" spans="1:17" ht="22.5" hidden="1" outlineLevel="1" x14ac:dyDescent="0.2">
      <c r="A149" s="28"/>
      <c r="B149" s="45" t="s">
        <v>1566</v>
      </c>
      <c r="C149" s="41" t="s">
        <v>1565</v>
      </c>
      <c r="D149" s="42" t="s">
        <v>62</v>
      </c>
      <c r="E149" s="43" t="s">
        <v>1608</v>
      </c>
      <c r="F149" s="44">
        <v>18055</v>
      </c>
      <c r="G149" s="39"/>
      <c r="H149" s="39"/>
      <c r="I149" s="39"/>
      <c r="J149" s="55">
        <v>127.29</v>
      </c>
      <c r="K149" s="39"/>
      <c r="L149" s="39"/>
      <c r="M149" s="39"/>
      <c r="N149" s="39"/>
      <c r="O149" s="39"/>
      <c r="P149" s="39"/>
      <c r="Q149" s="39"/>
    </row>
    <row r="150" spans="1:17" ht="78.75" hidden="1" outlineLevel="1" x14ac:dyDescent="0.2">
      <c r="A150" s="28"/>
      <c r="B150" s="45" t="s">
        <v>1563</v>
      </c>
      <c r="C150" s="41" t="s">
        <v>1562</v>
      </c>
      <c r="D150" s="42" t="s">
        <v>62</v>
      </c>
      <c r="E150" s="43" t="s">
        <v>1607</v>
      </c>
      <c r="F150" s="44">
        <v>10535</v>
      </c>
      <c r="G150" s="39"/>
      <c r="H150" s="39"/>
      <c r="I150" s="39"/>
      <c r="J150" s="55">
        <v>18.96</v>
      </c>
      <c r="K150" s="39"/>
      <c r="L150" s="39"/>
      <c r="M150" s="39"/>
      <c r="N150" s="39"/>
      <c r="O150" s="39"/>
      <c r="P150" s="39"/>
      <c r="Q150" s="39"/>
    </row>
    <row r="151" spans="1:17" ht="108" collapsed="1" x14ac:dyDescent="0.2">
      <c r="A151" s="28">
        <v>20</v>
      </c>
      <c r="B151" s="35" t="s">
        <v>1606</v>
      </c>
      <c r="C151" s="36" t="s">
        <v>1605</v>
      </c>
      <c r="D151" s="37" t="s">
        <v>38</v>
      </c>
      <c r="E151" s="38">
        <v>39</v>
      </c>
      <c r="F151" s="39">
        <v>17.02</v>
      </c>
      <c r="G151" s="39"/>
      <c r="H151" s="39"/>
      <c r="I151" s="39"/>
      <c r="J151" s="49">
        <v>663.78</v>
      </c>
      <c r="K151" s="39"/>
      <c r="L151" s="39"/>
      <c r="M151" s="39"/>
      <c r="N151" s="39"/>
      <c r="O151" s="39"/>
      <c r="P151" s="39"/>
      <c r="Q151" s="39"/>
    </row>
    <row r="152" spans="1:17" ht="108" x14ac:dyDescent="0.2">
      <c r="A152" s="28">
        <v>21</v>
      </c>
      <c r="B152" s="35" t="s">
        <v>1604</v>
      </c>
      <c r="C152" s="36" t="s">
        <v>1603</v>
      </c>
      <c r="D152" s="37" t="s">
        <v>86</v>
      </c>
      <c r="E152" s="42" t="s">
        <v>1602</v>
      </c>
      <c r="F152" s="39">
        <v>7748.45</v>
      </c>
      <c r="G152" s="39">
        <v>253.86</v>
      </c>
      <c r="H152" s="39">
        <v>841.68</v>
      </c>
      <c r="I152" s="39">
        <v>113.75</v>
      </c>
      <c r="J152" s="49">
        <v>852.33</v>
      </c>
      <c r="K152" s="39">
        <v>27.92</v>
      </c>
      <c r="L152" s="39">
        <v>92.58</v>
      </c>
      <c r="M152" s="39">
        <v>12.51</v>
      </c>
      <c r="N152" s="39">
        <v>20.100000000000001</v>
      </c>
      <c r="O152" s="39">
        <v>2.21</v>
      </c>
      <c r="P152" s="39">
        <v>6.25</v>
      </c>
      <c r="Q152" s="39">
        <v>0.69</v>
      </c>
    </row>
    <row r="153" spans="1:17" ht="19.5" hidden="1" outlineLevel="1" x14ac:dyDescent="0.2">
      <c r="A153" s="28"/>
      <c r="B153" s="40"/>
      <c r="C153" s="41" t="s">
        <v>258</v>
      </c>
      <c r="D153" s="42" t="s">
        <v>30</v>
      </c>
      <c r="E153" s="43" t="s">
        <v>1601</v>
      </c>
      <c r="F153" s="44">
        <v>12.63</v>
      </c>
      <c r="G153" s="44">
        <v>12.63</v>
      </c>
      <c r="H153" s="39"/>
      <c r="I153" s="39"/>
      <c r="J153" s="55">
        <v>27.91</v>
      </c>
      <c r="K153" s="44">
        <v>27.91</v>
      </c>
      <c r="L153" s="39"/>
      <c r="M153" s="39"/>
      <c r="N153" s="39"/>
      <c r="O153" s="39"/>
      <c r="P153" s="39"/>
      <c r="Q153" s="39"/>
    </row>
    <row r="154" spans="1:17" ht="22.5" hidden="1" outlineLevel="1" x14ac:dyDescent="0.2">
      <c r="A154" s="28"/>
      <c r="B154" s="45" t="s">
        <v>260</v>
      </c>
      <c r="C154" s="41" t="s">
        <v>95</v>
      </c>
      <c r="D154" s="42" t="s">
        <v>34</v>
      </c>
      <c r="E154" s="43" t="s">
        <v>1600</v>
      </c>
      <c r="F154" s="44">
        <v>127.47</v>
      </c>
      <c r="G154" s="39"/>
      <c r="H154" s="44">
        <v>127.47</v>
      </c>
      <c r="I154" s="44">
        <v>18.2</v>
      </c>
      <c r="J154" s="55">
        <v>87.95</v>
      </c>
      <c r="K154" s="39"/>
      <c r="L154" s="44">
        <v>87.95</v>
      </c>
      <c r="M154" s="44">
        <v>12.56</v>
      </c>
      <c r="N154" s="39"/>
      <c r="O154" s="39"/>
      <c r="P154" s="39"/>
      <c r="Q154" s="39"/>
    </row>
    <row r="155" spans="1:17" ht="33.75" hidden="1" outlineLevel="1" x14ac:dyDescent="0.2">
      <c r="A155" s="28"/>
      <c r="B155" s="45" t="s">
        <v>1327</v>
      </c>
      <c r="C155" s="41" t="s">
        <v>1106</v>
      </c>
      <c r="D155" s="42" t="s">
        <v>34</v>
      </c>
      <c r="E155" s="43" t="s">
        <v>1599</v>
      </c>
      <c r="F155" s="44">
        <v>16.309999999999999</v>
      </c>
      <c r="G155" s="39"/>
      <c r="H155" s="44">
        <v>16.309999999999999</v>
      </c>
      <c r="I155" s="39"/>
      <c r="J155" s="55">
        <v>4.08</v>
      </c>
      <c r="K155" s="39"/>
      <c r="L155" s="44">
        <v>4.08</v>
      </c>
      <c r="M155" s="39"/>
      <c r="N155" s="39"/>
      <c r="O155" s="39"/>
      <c r="P155" s="39"/>
      <c r="Q155" s="39"/>
    </row>
    <row r="156" spans="1:17" ht="19.5" hidden="1" outlineLevel="1" x14ac:dyDescent="0.2">
      <c r="A156" s="28"/>
      <c r="B156" s="45" t="s">
        <v>1102</v>
      </c>
      <c r="C156" s="41" t="s">
        <v>1101</v>
      </c>
      <c r="D156" s="42" t="s">
        <v>34</v>
      </c>
      <c r="E156" s="43" t="s">
        <v>1598</v>
      </c>
      <c r="F156" s="44">
        <v>5.46</v>
      </c>
      <c r="G156" s="39"/>
      <c r="H156" s="44">
        <v>5.46</v>
      </c>
      <c r="I156" s="39"/>
      <c r="J156" s="55">
        <v>0.82</v>
      </c>
      <c r="K156" s="39"/>
      <c r="L156" s="44">
        <v>0.82</v>
      </c>
      <c r="M156" s="39"/>
      <c r="N156" s="39"/>
      <c r="O156" s="39"/>
      <c r="P156" s="39"/>
      <c r="Q156" s="39"/>
    </row>
    <row r="157" spans="1:17" ht="19.5" hidden="1" outlineLevel="1" x14ac:dyDescent="0.2">
      <c r="A157" s="28"/>
      <c r="B157" s="45" t="s">
        <v>1597</v>
      </c>
      <c r="C157" s="41" t="s">
        <v>471</v>
      </c>
      <c r="D157" s="42" t="s">
        <v>62</v>
      </c>
      <c r="E157" s="43" t="s">
        <v>1596</v>
      </c>
      <c r="F157" s="44">
        <v>11665.78</v>
      </c>
      <c r="G157" s="39"/>
      <c r="H157" s="39"/>
      <c r="I157" s="39"/>
      <c r="J157" s="55">
        <v>0.45</v>
      </c>
      <c r="K157" s="39"/>
      <c r="L157" s="39"/>
      <c r="M157" s="39"/>
      <c r="N157" s="39"/>
      <c r="O157" s="39"/>
      <c r="P157" s="39"/>
      <c r="Q157" s="39"/>
    </row>
    <row r="158" spans="1:17" ht="56.25" hidden="1" outlineLevel="1" x14ac:dyDescent="0.2">
      <c r="A158" s="28"/>
      <c r="B158" s="45" t="s">
        <v>1595</v>
      </c>
      <c r="C158" s="41" t="s">
        <v>1594</v>
      </c>
      <c r="D158" s="42" t="s">
        <v>84</v>
      </c>
      <c r="E158" s="43" t="s">
        <v>1593</v>
      </c>
      <c r="F158" s="44">
        <v>65.83</v>
      </c>
      <c r="G158" s="39"/>
      <c r="H158" s="39"/>
      <c r="I158" s="39"/>
      <c r="J158" s="55">
        <v>731.37</v>
      </c>
      <c r="K158" s="39"/>
      <c r="L158" s="39"/>
      <c r="M158" s="39"/>
      <c r="N158" s="39"/>
      <c r="O158" s="39"/>
      <c r="P158" s="39"/>
      <c r="Q158" s="39"/>
    </row>
    <row r="159" spans="1:17" ht="108" collapsed="1" x14ac:dyDescent="0.2">
      <c r="A159" s="28">
        <v>22</v>
      </c>
      <c r="B159" s="35" t="s">
        <v>1592</v>
      </c>
      <c r="C159" s="36" t="s">
        <v>1591</v>
      </c>
      <c r="D159" s="37" t="s">
        <v>370</v>
      </c>
      <c r="E159" s="42" t="s">
        <v>1590</v>
      </c>
      <c r="F159" s="39">
        <v>12658.59</v>
      </c>
      <c r="G159" s="39">
        <v>374.71</v>
      </c>
      <c r="H159" s="39">
        <v>2652.98</v>
      </c>
      <c r="I159" s="39">
        <v>287.64999999999998</v>
      </c>
      <c r="J159" s="49">
        <v>3417.82</v>
      </c>
      <c r="K159" s="39">
        <v>101.17</v>
      </c>
      <c r="L159" s="39">
        <v>716.3</v>
      </c>
      <c r="M159" s="39">
        <v>77.67</v>
      </c>
      <c r="N159" s="39">
        <v>29.32</v>
      </c>
      <c r="O159" s="39">
        <v>7.92</v>
      </c>
      <c r="P159" s="39">
        <v>16.07</v>
      </c>
      <c r="Q159" s="39">
        <v>4.34</v>
      </c>
    </row>
    <row r="160" spans="1:17" ht="19.5" hidden="1" outlineLevel="1" x14ac:dyDescent="0.2">
      <c r="A160" s="28"/>
      <c r="B160" s="40"/>
      <c r="C160" s="41" t="s">
        <v>53</v>
      </c>
      <c r="D160" s="42" t="s">
        <v>30</v>
      </c>
      <c r="E160" s="43" t="s">
        <v>1589</v>
      </c>
      <c r="F160" s="44">
        <v>12.78</v>
      </c>
      <c r="G160" s="44">
        <v>12.78</v>
      </c>
      <c r="H160" s="39"/>
      <c r="I160" s="39"/>
      <c r="J160" s="55">
        <v>101.22</v>
      </c>
      <c r="K160" s="44">
        <v>101.22</v>
      </c>
      <c r="L160" s="39"/>
      <c r="M160" s="39"/>
      <c r="N160" s="39"/>
      <c r="O160" s="39"/>
      <c r="P160" s="39"/>
      <c r="Q160" s="39"/>
    </row>
    <row r="161" spans="1:17" ht="33.75" hidden="1" outlineLevel="1" x14ac:dyDescent="0.2">
      <c r="A161" s="28"/>
      <c r="B161" s="45" t="s">
        <v>1107</v>
      </c>
      <c r="C161" s="41" t="s">
        <v>1106</v>
      </c>
      <c r="D161" s="42" t="s">
        <v>34</v>
      </c>
      <c r="E161" s="43" t="s">
        <v>1588</v>
      </c>
      <c r="F161" s="44">
        <v>16.309999999999999</v>
      </c>
      <c r="G161" s="39"/>
      <c r="H161" s="44">
        <v>16.309999999999999</v>
      </c>
      <c r="I161" s="39"/>
      <c r="J161" s="55">
        <v>18.920000000000002</v>
      </c>
      <c r="K161" s="39"/>
      <c r="L161" s="44">
        <v>18.920000000000002</v>
      </c>
      <c r="M161" s="39"/>
      <c r="N161" s="39"/>
      <c r="O161" s="39"/>
      <c r="P161" s="39"/>
      <c r="Q161" s="39"/>
    </row>
    <row r="162" spans="1:17" ht="33.75" hidden="1" outlineLevel="1" x14ac:dyDescent="0.2">
      <c r="A162" s="28"/>
      <c r="B162" s="45" t="s">
        <v>1587</v>
      </c>
      <c r="C162" s="41" t="s">
        <v>1586</v>
      </c>
      <c r="D162" s="42" t="s">
        <v>34</v>
      </c>
      <c r="E162" s="43" t="s">
        <v>1580</v>
      </c>
      <c r="F162" s="44">
        <v>83.35</v>
      </c>
      <c r="G162" s="39"/>
      <c r="H162" s="44">
        <v>83.35</v>
      </c>
      <c r="I162" s="44">
        <v>13.55</v>
      </c>
      <c r="J162" s="55">
        <v>23.34</v>
      </c>
      <c r="K162" s="39"/>
      <c r="L162" s="44">
        <v>23.34</v>
      </c>
      <c r="M162" s="44">
        <v>3.79</v>
      </c>
      <c r="N162" s="39"/>
      <c r="O162" s="39"/>
      <c r="P162" s="39"/>
      <c r="Q162" s="39"/>
    </row>
    <row r="163" spans="1:17" ht="22.5" hidden="1" outlineLevel="1" x14ac:dyDescent="0.2">
      <c r="A163" s="28"/>
      <c r="B163" s="45" t="s">
        <v>1585</v>
      </c>
      <c r="C163" s="41" t="s">
        <v>1584</v>
      </c>
      <c r="D163" s="42" t="s">
        <v>34</v>
      </c>
      <c r="E163" s="43" t="s">
        <v>1583</v>
      </c>
      <c r="F163" s="44">
        <v>164.58</v>
      </c>
      <c r="G163" s="39"/>
      <c r="H163" s="44">
        <v>164.58</v>
      </c>
      <c r="I163" s="44">
        <v>18.2</v>
      </c>
      <c r="J163" s="55">
        <v>668.19</v>
      </c>
      <c r="K163" s="39"/>
      <c r="L163" s="44">
        <v>668.19</v>
      </c>
      <c r="M163" s="44">
        <v>73.89</v>
      </c>
      <c r="N163" s="39"/>
      <c r="O163" s="39"/>
      <c r="P163" s="39"/>
      <c r="Q163" s="39"/>
    </row>
    <row r="164" spans="1:17" ht="19.5" hidden="1" outlineLevel="1" x14ac:dyDescent="0.2">
      <c r="A164" s="28"/>
      <c r="B164" s="45" t="s">
        <v>1163</v>
      </c>
      <c r="C164" s="41" t="s">
        <v>1101</v>
      </c>
      <c r="D164" s="42" t="s">
        <v>34</v>
      </c>
      <c r="E164" s="43" t="s">
        <v>1582</v>
      </c>
      <c r="F164" s="44">
        <v>5.46</v>
      </c>
      <c r="G164" s="39"/>
      <c r="H164" s="44">
        <v>5.46</v>
      </c>
      <c r="I164" s="39"/>
      <c r="J164" s="55">
        <v>4.04</v>
      </c>
      <c r="K164" s="39"/>
      <c r="L164" s="44">
        <v>4.04</v>
      </c>
      <c r="M164" s="39"/>
      <c r="N164" s="39"/>
      <c r="O164" s="39"/>
      <c r="P164" s="39"/>
      <c r="Q164" s="39"/>
    </row>
    <row r="165" spans="1:17" ht="33.75" hidden="1" outlineLevel="1" x14ac:dyDescent="0.2">
      <c r="A165" s="28"/>
      <c r="B165" s="45" t="s">
        <v>1581</v>
      </c>
      <c r="C165" s="41" t="s">
        <v>307</v>
      </c>
      <c r="D165" s="42" t="s">
        <v>34</v>
      </c>
      <c r="E165" s="43" t="s">
        <v>1580</v>
      </c>
      <c r="F165" s="44">
        <v>7.38</v>
      </c>
      <c r="G165" s="39"/>
      <c r="H165" s="44">
        <v>7.38</v>
      </c>
      <c r="I165" s="39"/>
      <c r="J165" s="55">
        <v>2.0699999999999998</v>
      </c>
      <c r="K165" s="39"/>
      <c r="L165" s="44">
        <v>2.0699999999999998</v>
      </c>
      <c r="M165" s="39"/>
      <c r="N165" s="39"/>
      <c r="O165" s="39"/>
      <c r="P165" s="39"/>
      <c r="Q165" s="39"/>
    </row>
    <row r="166" spans="1:17" ht="19.5" hidden="1" outlineLevel="1" x14ac:dyDescent="0.2">
      <c r="A166" s="28"/>
      <c r="B166" s="45" t="s">
        <v>1579</v>
      </c>
      <c r="C166" s="41" t="s">
        <v>1578</v>
      </c>
      <c r="D166" s="42" t="s">
        <v>62</v>
      </c>
      <c r="E166" s="43" t="s">
        <v>1577</v>
      </c>
      <c r="F166" s="44">
        <v>19039.990000000002</v>
      </c>
      <c r="G166" s="39"/>
      <c r="H166" s="39"/>
      <c r="I166" s="39"/>
      <c r="J166" s="55">
        <v>1.34</v>
      </c>
      <c r="K166" s="39"/>
      <c r="L166" s="39"/>
      <c r="M166" s="39"/>
      <c r="N166" s="39"/>
      <c r="O166" s="39"/>
      <c r="P166" s="39"/>
      <c r="Q166" s="39"/>
    </row>
    <row r="167" spans="1:17" ht="19.5" hidden="1" outlineLevel="1" x14ac:dyDescent="0.2">
      <c r="A167" s="28"/>
      <c r="B167" s="45" t="s">
        <v>1441</v>
      </c>
      <c r="C167" s="41" t="s">
        <v>471</v>
      </c>
      <c r="D167" s="42" t="s">
        <v>62</v>
      </c>
      <c r="E167" s="43" t="s">
        <v>1576</v>
      </c>
      <c r="F167" s="44">
        <v>11665.78</v>
      </c>
      <c r="G167" s="39"/>
      <c r="H167" s="39"/>
      <c r="I167" s="39"/>
      <c r="J167" s="55">
        <v>4.41</v>
      </c>
      <c r="K167" s="39"/>
      <c r="L167" s="39"/>
      <c r="M167" s="39"/>
      <c r="N167" s="39"/>
      <c r="O167" s="39"/>
      <c r="P167" s="39"/>
      <c r="Q167" s="39"/>
    </row>
    <row r="168" spans="1:17" ht="19.5" hidden="1" outlineLevel="1" x14ac:dyDescent="0.2">
      <c r="A168" s="28"/>
      <c r="B168" s="45" t="s">
        <v>1575</v>
      </c>
      <c r="C168" s="41" t="s">
        <v>281</v>
      </c>
      <c r="D168" s="42" t="s">
        <v>62</v>
      </c>
      <c r="E168" s="43" t="s">
        <v>1574</v>
      </c>
      <c r="F168" s="44">
        <v>11900</v>
      </c>
      <c r="G168" s="39"/>
      <c r="H168" s="39"/>
      <c r="I168" s="39"/>
      <c r="J168" s="55">
        <v>11.25</v>
      </c>
      <c r="K168" s="39"/>
      <c r="L168" s="39"/>
      <c r="M168" s="39"/>
      <c r="N168" s="39"/>
      <c r="O168" s="39"/>
      <c r="P168" s="39"/>
      <c r="Q168" s="39"/>
    </row>
    <row r="169" spans="1:17" ht="56.25" hidden="1" outlineLevel="1" x14ac:dyDescent="0.2">
      <c r="A169" s="28"/>
      <c r="B169" s="45" t="s">
        <v>1573</v>
      </c>
      <c r="C169" s="41" t="s">
        <v>1296</v>
      </c>
      <c r="D169" s="42" t="s">
        <v>84</v>
      </c>
      <c r="E169" s="43" t="s">
        <v>1572</v>
      </c>
      <c r="F169" s="44">
        <v>92.12</v>
      </c>
      <c r="G169" s="39"/>
      <c r="H169" s="39"/>
      <c r="I169" s="39"/>
      <c r="J169" s="55">
        <v>2512.11</v>
      </c>
      <c r="K169" s="39"/>
      <c r="L169" s="39"/>
      <c r="M169" s="39"/>
      <c r="N169" s="39"/>
      <c r="O169" s="39"/>
      <c r="P169" s="39"/>
      <c r="Q169" s="39"/>
    </row>
    <row r="170" spans="1:17" ht="22.5" hidden="1" outlineLevel="1" x14ac:dyDescent="0.2">
      <c r="A170" s="28"/>
      <c r="B170" s="45" t="s">
        <v>1571</v>
      </c>
      <c r="C170" s="41" t="s">
        <v>1570</v>
      </c>
      <c r="D170" s="42" t="s">
        <v>62</v>
      </c>
      <c r="E170" s="43" t="s">
        <v>1569</v>
      </c>
      <c r="F170" s="44">
        <v>41272.769999999997</v>
      </c>
      <c r="G170" s="39"/>
      <c r="H170" s="39"/>
      <c r="I170" s="39"/>
      <c r="J170" s="55">
        <v>31.2</v>
      </c>
      <c r="K170" s="39"/>
      <c r="L170" s="39"/>
      <c r="M170" s="39"/>
      <c r="N170" s="39"/>
      <c r="O170" s="39"/>
      <c r="P170" s="39"/>
      <c r="Q170" s="39"/>
    </row>
    <row r="171" spans="1:17" ht="22.5" hidden="1" outlineLevel="1" x14ac:dyDescent="0.2">
      <c r="A171" s="28"/>
      <c r="B171" s="45" t="s">
        <v>1568</v>
      </c>
      <c r="C171" s="41" t="s">
        <v>312</v>
      </c>
      <c r="D171" s="42" t="s">
        <v>62</v>
      </c>
      <c r="E171" s="43" t="s">
        <v>1567</v>
      </c>
      <c r="F171" s="44">
        <v>21030.01</v>
      </c>
      <c r="G171" s="39"/>
      <c r="H171" s="39"/>
      <c r="I171" s="39"/>
      <c r="J171" s="55">
        <v>2.5</v>
      </c>
      <c r="K171" s="39"/>
      <c r="L171" s="39"/>
      <c r="M171" s="39"/>
      <c r="N171" s="39"/>
      <c r="O171" s="39"/>
      <c r="P171" s="39"/>
      <c r="Q171" s="39"/>
    </row>
    <row r="172" spans="1:17" ht="22.5" hidden="1" outlineLevel="1" x14ac:dyDescent="0.2">
      <c r="A172" s="28"/>
      <c r="B172" s="45" t="s">
        <v>1566</v>
      </c>
      <c r="C172" s="41" t="s">
        <v>1565</v>
      </c>
      <c r="D172" s="42" t="s">
        <v>62</v>
      </c>
      <c r="E172" s="43" t="s">
        <v>1564</v>
      </c>
      <c r="F172" s="44">
        <v>18055</v>
      </c>
      <c r="G172" s="39"/>
      <c r="H172" s="39"/>
      <c r="I172" s="39"/>
      <c r="J172" s="55">
        <v>34.119999999999997</v>
      </c>
      <c r="K172" s="39"/>
      <c r="L172" s="39"/>
      <c r="M172" s="39"/>
      <c r="N172" s="39"/>
      <c r="O172" s="39"/>
      <c r="P172" s="39"/>
      <c r="Q172" s="39"/>
    </row>
    <row r="173" spans="1:17" ht="78.75" hidden="1" outlineLevel="1" x14ac:dyDescent="0.2">
      <c r="A173" s="28"/>
      <c r="B173" s="45" t="s">
        <v>1563</v>
      </c>
      <c r="C173" s="41" t="s">
        <v>1562</v>
      </c>
      <c r="D173" s="42" t="s">
        <v>62</v>
      </c>
      <c r="E173" s="43" t="s">
        <v>1561</v>
      </c>
      <c r="F173" s="44">
        <v>10535</v>
      </c>
      <c r="G173" s="39"/>
      <c r="H173" s="39"/>
      <c r="I173" s="39"/>
      <c r="J173" s="55">
        <v>3.41</v>
      </c>
      <c r="K173" s="39"/>
      <c r="L173" s="39"/>
      <c r="M173" s="39"/>
      <c r="N173" s="39"/>
      <c r="O173" s="39"/>
      <c r="P173" s="39"/>
      <c r="Q173" s="39"/>
    </row>
    <row r="174" spans="1:17" ht="108" collapsed="1" x14ac:dyDescent="0.2">
      <c r="A174" s="28">
        <v>23</v>
      </c>
      <c r="B174" s="35" t="s">
        <v>1560</v>
      </c>
      <c r="C174" s="36" t="s">
        <v>1559</v>
      </c>
      <c r="D174" s="37" t="s">
        <v>1171</v>
      </c>
      <c r="E174" s="42" t="s">
        <v>1558</v>
      </c>
      <c r="F174" s="39">
        <v>102266.83</v>
      </c>
      <c r="G174" s="39">
        <v>5150.2700000000004</v>
      </c>
      <c r="H174" s="39">
        <v>4754.2</v>
      </c>
      <c r="I174" s="39">
        <v>605.70000000000005</v>
      </c>
      <c r="J174" s="49">
        <v>368.16</v>
      </c>
      <c r="K174" s="39">
        <v>18.54</v>
      </c>
      <c r="L174" s="39">
        <v>17.12</v>
      </c>
      <c r="M174" s="39">
        <v>2.1800000000000002</v>
      </c>
      <c r="N174" s="39">
        <v>353</v>
      </c>
      <c r="O174" s="39">
        <v>1.27</v>
      </c>
      <c r="P174" s="39">
        <v>41.26</v>
      </c>
      <c r="Q174" s="39">
        <v>0.15</v>
      </c>
    </row>
    <row r="175" spans="1:17" ht="19.5" hidden="1" outlineLevel="1" x14ac:dyDescent="0.2">
      <c r="A175" s="28"/>
      <c r="B175" s="40"/>
      <c r="C175" s="41" t="s">
        <v>1557</v>
      </c>
      <c r="D175" s="42" t="s">
        <v>30</v>
      </c>
      <c r="E175" s="43" t="s">
        <v>1556</v>
      </c>
      <c r="F175" s="44">
        <v>14.59</v>
      </c>
      <c r="G175" s="44">
        <v>14.59</v>
      </c>
      <c r="H175" s="39"/>
      <c r="I175" s="39"/>
      <c r="J175" s="55">
        <v>18.53</v>
      </c>
      <c r="K175" s="44">
        <v>18.53</v>
      </c>
      <c r="L175" s="39"/>
      <c r="M175" s="39"/>
      <c r="N175" s="39"/>
      <c r="O175" s="39"/>
      <c r="P175" s="39"/>
      <c r="Q175" s="39"/>
    </row>
    <row r="176" spans="1:17" ht="19.5" hidden="1" outlineLevel="1" x14ac:dyDescent="0.2">
      <c r="A176" s="28"/>
      <c r="B176" s="45" t="s">
        <v>1555</v>
      </c>
      <c r="C176" s="41" t="s">
        <v>1478</v>
      </c>
      <c r="D176" s="42" t="s">
        <v>34</v>
      </c>
      <c r="E176" s="43" t="s">
        <v>1554</v>
      </c>
      <c r="F176" s="44">
        <v>32.83</v>
      </c>
      <c r="G176" s="39"/>
      <c r="H176" s="44">
        <v>32.83</v>
      </c>
      <c r="I176" s="44">
        <v>12.01</v>
      </c>
      <c r="J176" s="55">
        <v>1.31</v>
      </c>
      <c r="K176" s="39"/>
      <c r="L176" s="44">
        <v>1.31</v>
      </c>
      <c r="M176" s="44">
        <v>0.48</v>
      </c>
      <c r="N176" s="39"/>
      <c r="O176" s="39"/>
      <c r="P176" s="39"/>
      <c r="Q176" s="39"/>
    </row>
    <row r="177" spans="1:17" ht="56.25" hidden="1" outlineLevel="1" x14ac:dyDescent="0.2">
      <c r="A177" s="28"/>
      <c r="B177" s="45" t="s">
        <v>1553</v>
      </c>
      <c r="C177" s="41" t="s">
        <v>1552</v>
      </c>
      <c r="D177" s="42" t="s">
        <v>34</v>
      </c>
      <c r="E177" s="43" t="s">
        <v>1551</v>
      </c>
      <c r="F177" s="44">
        <v>22.33</v>
      </c>
      <c r="G177" s="39"/>
      <c r="H177" s="44">
        <v>22.33</v>
      </c>
      <c r="I177" s="39"/>
      <c r="J177" s="55">
        <v>0.22</v>
      </c>
      <c r="K177" s="39"/>
      <c r="L177" s="44">
        <v>0.22</v>
      </c>
      <c r="M177" s="39"/>
      <c r="N177" s="39"/>
      <c r="O177" s="39"/>
      <c r="P177" s="39"/>
      <c r="Q177" s="39"/>
    </row>
    <row r="178" spans="1:17" ht="56.25" hidden="1" outlineLevel="1" x14ac:dyDescent="0.2">
      <c r="A178" s="28"/>
      <c r="B178" s="45" t="s">
        <v>1476</v>
      </c>
      <c r="C178" s="41" t="s">
        <v>1475</v>
      </c>
      <c r="D178" s="42" t="s">
        <v>34</v>
      </c>
      <c r="E178" s="43" t="s">
        <v>1550</v>
      </c>
      <c r="F178" s="44">
        <v>13.48</v>
      </c>
      <c r="G178" s="39"/>
      <c r="H178" s="44">
        <v>13.48</v>
      </c>
      <c r="I178" s="39"/>
      <c r="J178" s="55">
        <v>0.54</v>
      </c>
      <c r="K178" s="39"/>
      <c r="L178" s="44">
        <v>0.54</v>
      </c>
      <c r="M178" s="39"/>
      <c r="N178" s="39"/>
      <c r="O178" s="39"/>
      <c r="P178" s="39"/>
      <c r="Q178" s="39"/>
    </row>
    <row r="179" spans="1:17" ht="33.75" hidden="1" outlineLevel="1" x14ac:dyDescent="0.2">
      <c r="A179" s="28"/>
      <c r="B179" s="45" t="s">
        <v>1549</v>
      </c>
      <c r="C179" s="41" t="s">
        <v>1548</v>
      </c>
      <c r="D179" s="42" t="s">
        <v>34</v>
      </c>
      <c r="E179" s="43" t="s">
        <v>1547</v>
      </c>
      <c r="F179" s="44">
        <v>175.37</v>
      </c>
      <c r="G179" s="39"/>
      <c r="H179" s="44">
        <v>175.37</v>
      </c>
      <c r="I179" s="44">
        <v>16.920000000000002</v>
      </c>
      <c r="J179" s="49"/>
      <c r="K179" s="39"/>
      <c r="L179" s="39"/>
      <c r="M179" s="39"/>
      <c r="N179" s="39"/>
      <c r="O179" s="39"/>
      <c r="P179" s="39"/>
      <c r="Q179" s="39"/>
    </row>
    <row r="180" spans="1:17" ht="22.5" hidden="1" outlineLevel="1" x14ac:dyDescent="0.2">
      <c r="A180" s="28"/>
      <c r="B180" s="45" t="s">
        <v>1546</v>
      </c>
      <c r="C180" s="41" t="s">
        <v>1515</v>
      </c>
      <c r="D180" s="42" t="s">
        <v>34</v>
      </c>
      <c r="E180" s="43" t="s">
        <v>1545</v>
      </c>
      <c r="F180" s="44">
        <v>138.27000000000001</v>
      </c>
      <c r="G180" s="39"/>
      <c r="H180" s="44">
        <v>138.27000000000001</v>
      </c>
      <c r="I180" s="44">
        <v>15.62</v>
      </c>
      <c r="J180" s="55">
        <v>13.83</v>
      </c>
      <c r="K180" s="39"/>
      <c r="L180" s="44">
        <v>13.83</v>
      </c>
      <c r="M180" s="44">
        <v>1.56</v>
      </c>
      <c r="N180" s="39"/>
      <c r="O180" s="39"/>
      <c r="P180" s="39"/>
      <c r="Q180" s="39"/>
    </row>
    <row r="181" spans="1:17" ht="19.5" hidden="1" outlineLevel="1" x14ac:dyDescent="0.2">
      <c r="A181" s="28"/>
      <c r="B181" s="45" t="s">
        <v>1544</v>
      </c>
      <c r="C181" s="41" t="s">
        <v>1543</v>
      </c>
      <c r="D181" s="42" t="s">
        <v>34</v>
      </c>
      <c r="E181" s="43" t="s">
        <v>1542</v>
      </c>
      <c r="F181" s="44">
        <v>45.58</v>
      </c>
      <c r="G181" s="39"/>
      <c r="H181" s="44">
        <v>45.58</v>
      </c>
      <c r="I181" s="44">
        <v>15.62</v>
      </c>
      <c r="J181" s="55">
        <v>0.46</v>
      </c>
      <c r="K181" s="39"/>
      <c r="L181" s="44">
        <v>0.46</v>
      </c>
      <c r="M181" s="44">
        <v>0.16</v>
      </c>
      <c r="N181" s="39"/>
      <c r="O181" s="39"/>
      <c r="P181" s="39"/>
      <c r="Q181" s="39"/>
    </row>
    <row r="182" spans="1:17" ht="19.5" hidden="1" outlineLevel="1" x14ac:dyDescent="0.2">
      <c r="A182" s="28"/>
      <c r="B182" s="45" t="s">
        <v>1318</v>
      </c>
      <c r="C182" s="41" t="s">
        <v>1101</v>
      </c>
      <c r="D182" s="42" t="s">
        <v>34</v>
      </c>
      <c r="E182" s="43" t="s">
        <v>1541</v>
      </c>
      <c r="F182" s="44">
        <v>5.46</v>
      </c>
      <c r="G182" s="39"/>
      <c r="H182" s="44">
        <v>5.46</v>
      </c>
      <c r="I182" s="39"/>
      <c r="J182" s="55">
        <v>0.33</v>
      </c>
      <c r="K182" s="39"/>
      <c r="L182" s="44">
        <v>0.33</v>
      </c>
      <c r="M182" s="39"/>
      <c r="N182" s="39"/>
      <c r="O182" s="39"/>
      <c r="P182" s="39"/>
      <c r="Q182" s="39"/>
    </row>
    <row r="183" spans="1:17" ht="22.5" hidden="1" outlineLevel="1" x14ac:dyDescent="0.2">
      <c r="A183" s="28"/>
      <c r="B183" s="45" t="s">
        <v>1540</v>
      </c>
      <c r="C183" s="41" t="s">
        <v>33</v>
      </c>
      <c r="D183" s="42" t="s">
        <v>34</v>
      </c>
      <c r="E183" s="43" t="s">
        <v>1015</v>
      </c>
      <c r="F183" s="44">
        <v>109.17</v>
      </c>
      <c r="G183" s="39"/>
      <c r="H183" s="44">
        <v>109.17</v>
      </c>
      <c r="I183" s="39"/>
      <c r="J183" s="49"/>
      <c r="K183" s="39"/>
      <c r="L183" s="39"/>
      <c r="M183" s="39"/>
      <c r="N183" s="39"/>
      <c r="O183" s="39"/>
      <c r="P183" s="39"/>
      <c r="Q183" s="39"/>
    </row>
    <row r="184" spans="1:17" ht="19.5" hidden="1" outlineLevel="1" x14ac:dyDescent="0.2">
      <c r="A184" s="28"/>
      <c r="B184" s="45" t="s">
        <v>1539</v>
      </c>
      <c r="C184" s="41" t="s">
        <v>787</v>
      </c>
      <c r="D184" s="42" t="s">
        <v>62</v>
      </c>
      <c r="E184" s="43" t="s">
        <v>1538</v>
      </c>
      <c r="F184" s="44">
        <v>10504.65</v>
      </c>
      <c r="G184" s="39"/>
      <c r="H184" s="39"/>
      <c r="I184" s="39"/>
      <c r="J184" s="55">
        <v>1.51</v>
      </c>
      <c r="K184" s="39"/>
      <c r="L184" s="39"/>
      <c r="M184" s="39"/>
      <c r="N184" s="39"/>
      <c r="O184" s="39"/>
      <c r="P184" s="39"/>
      <c r="Q184" s="39"/>
    </row>
    <row r="185" spans="1:17" ht="33.75" hidden="1" outlineLevel="1" x14ac:dyDescent="0.2">
      <c r="A185" s="28"/>
      <c r="B185" s="45" t="s">
        <v>1537</v>
      </c>
      <c r="C185" s="41" t="s">
        <v>1536</v>
      </c>
      <c r="D185" s="42" t="s">
        <v>104</v>
      </c>
      <c r="E185" s="43" t="s">
        <v>1535</v>
      </c>
      <c r="F185" s="44">
        <v>1280.45</v>
      </c>
      <c r="G185" s="39"/>
      <c r="H185" s="39"/>
      <c r="I185" s="39"/>
      <c r="J185" s="55">
        <v>0.83</v>
      </c>
      <c r="K185" s="39"/>
      <c r="L185" s="39"/>
      <c r="M185" s="39"/>
      <c r="N185" s="39"/>
      <c r="O185" s="39"/>
      <c r="P185" s="39"/>
      <c r="Q185" s="39"/>
    </row>
    <row r="186" spans="1:17" ht="56.25" hidden="1" outlineLevel="1" x14ac:dyDescent="0.2">
      <c r="A186" s="28"/>
      <c r="B186" s="45" t="s">
        <v>1534</v>
      </c>
      <c r="C186" s="41" t="s">
        <v>1533</v>
      </c>
      <c r="D186" s="42" t="s">
        <v>84</v>
      </c>
      <c r="E186" s="43" t="s">
        <v>1532</v>
      </c>
      <c r="F186" s="44">
        <v>91.27</v>
      </c>
      <c r="G186" s="39"/>
      <c r="H186" s="39"/>
      <c r="I186" s="39"/>
      <c r="J186" s="55">
        <v>329.85</v>
      </c>
      <c r="K186" s="39"/>
      <c r="L186" s="39"/>
      <c r="M186" s="39"/>
      <c r="N186" s="39"/>
      <c r="O186" s="39"/>
      <c r="P186" s="39"/>
      <c r="Q186" s="39"/>
    </row>
    <row r="187" spans="1:17" ht="22.5" hidden="1" outlineLevel="1" x14ac:dyDescent="0.2">
      <c r="A187" s="28"/>
      <c r="B187" s="45" t="s">
        <v>1531</v>
      </c>
      <c r="C187" s="41" t="s">
        <v>122</v>
      </c>
      <c r="D187" s="42" t="s">
        <v>104</v>
      </c>
      <c r="E187" s="43" t="s">
        <v>1530</v>
      </c>
      <c r="F187" s="44">
        <v>4.88</v>
      </c>
      <c r="G187" s="39"/>
      <c r="H187" s="39"/>
      <c r="I187" s="39"/>
      <c r="J187" s="55">
        <v>0.28000000000000003</v>
      </c>
      <c r="K187" s="39"/>
      <c r="L187" s="39"/>
      <c r="M187" s="39"/>
      <c r="N187" s="39"/>
      <c r="O187" s="39"/>
      <c r="P187" s="39"/>
      <c r="Q187" s="39"/>
    </row>
    <row r="188" spans="1:17" ht="108" collapsed="1" x14ac:dyDescent="0.2">
      <c r="A188" s="28">
        <v>24</v>
      </c>
      <c r="B188" s="35" t="s">
        <v>191</v>
      </c>
      <c r="C188" s="36" t="s">
        <v>1529</v>
      </c>
      <c r="D188" s="37" t="s">
        <v>192</v>
      </c>
      <c r="E188" s="42" t="s">
        <v>1528</v>
      </c>
      <c r="F188" s="39">
        <v>2376.06</v>
      </c>
      <c r="G188" s="39">
        <v>1143.6199999999999</v>
      </c>
      <c r="H188" s="39">
        <v>57.16</v>
      </c>
      <c r="I188" s="39"/>
      <c r="J188" s="49">
        <v>85.54</v>
      </c>
      <c r="K188" s="39">
        <v>41.17</v>
      </c>
      <c r="L188" s="39">
        <v>2.06</v>
      </c>
      <c r="M188" s="39"/>
      <c r="N188" s="39">
        <v>84.4</v>
      </c>
      <c r="O188" s="39">
        <v>3.04</v>
      </c>
      <c r="P188" s="39"/>
      <c r="Q188" s="39"/>
    </row>
    <row r="189" spans="1:17" ht="19.5" hidden="1" outlineLevel="1" x14ac:dyDescent="0.2">
      <c r="A189" s="28"/>
      <c r="B189" s="40"/>
      <c r="C189" s="41" t="s">
        <v>29</v>
      </c>
      <c r="D189" s="42" t="s">
        <v>30</v>
      </c>
      <c r="E189" s="43" t="s">
        <v>1527</v>
      </c>
      <c r="F189" s="44">
        <v>13.55</v>
      </c>
      <c r="G189" s="44">
        <v>13.55</v>
      </c>
      <c r="H189" s="39"/>
      <c r="I189" s="39"/>
      <c r="J189" s="55">
        <v>41.19</v>
      </c>
      <c r="K189" s="44">
        <v>41.19</v>
      </c>
      <c r="L189" s="39"/>
      <c r="M189" s="39"/>
      <c r="N189" s="39"/>
      <c r="O189" s="39"/>
      <c r="P189" s="39"/>
      <c r="Q189" s="39"/>
    </row>
    <row r="190" spans="1:17" ht="22.5" hidden="1" outlineLevel="1" x14ac:dyDescent="0.2">
      <c r="A190" s="28"/>
      <c r="B190" s="45" t="s">
        <v>195</v>
      </c>
      <c r="C190" s="41" t="s">
        <v>196</v>
      </c>
      <c r="D190" s="42" t="s">
        <v>34</v>
      </c>
      <c r="E190" s="43" t="s">
        <v>1526</v>
      </c>
      <c r="F190" s="44">
        <v>1.48</v>
      </c>
      <c r="G190" s="39"/>
      <c r="H190" s="44">
        <v>1.48</v>
      </c>
      <c r="I190" s="39"/>
      <c r="J190" s="55">
        <v>1.39</v>
      </c>
      <c r="K190" s="39"/>
      <c r="L190" s="44">
        <v>1.39</v>
      </c>
      <c r="M190" s="39"/>
      <c r="N190" s="39"/>
      <c r="O190" s="39"/>
      <c r="P190" s="39"/>
      <c r="Q190" s="39"/>
    </row>
    <row r="191" spans="1:17" ht="22.5" hidden="1" outlineLevel="1" x14ac:dyDescent="0.2">
      <c r="A191" s="28"/>
      <c r="B191" s="45" t="s">
        <v>58</v>
      </c>
      <c r="C191" s="41" t="s">
        <v>33</v>
      </c>
      <c r="D191" s="42" t="s">
        <v>34</v>
      </c>
      <c r="E191" s="43" t="s">
        <v>1525</v>
      </c>
      <c r="F191" s="44">
        <v>109.17</v>
      </c>
      <c r="G191" s="39"/>
      <c r="H191" s="44">
        <v>109.17</v>
      </c>
      <c r="I191" s="39"/>
      <c r="J191" s="55">
        <v>1.0900000000000001</v>
      </c>
      <c r="K191" s="39"/>
      <c r="L191" s="44">
        <v>1.0900000000000001</v>
      </c>
      <c r="M191" s="39"/>
      <c r="N191" s="39"/>
      <c r="O191" s="39"/>
      <c r="P191" s="39"/>
      <c r="Q191" s="39"/>
    </row>
    <row r="192" spans="1:17" ht="22.5" hidden="1" outlineLevel="1" x14ac:dyDescent="0.2">
      <c r="A192" s="28"/>
      <c r="B192" s="45" t="s">
        <v>199</v>
      </c>
      <c r="C192" s="41" t="s">
        <v>200</v>
      </c>
      <c r="D192" s="42" t="s">
        <v>62</v>
      </c>
      <c r="E192" s="43" t="s">
        <v>1524</v>
      </c>
      <c r="F192" s="44">
        <v>6433.14</v>
      </c>
      <c r="G192" s="39"/>
      <c r="H192" s="39"/>
      <c r="I192" s="39"/>
      <c r="J192" s="55">
        <v>12.46</v>
      </c>
      <c r="K192" s="39"/>
      <c r="L192" s="39"/>
      <c r="M192" s="39"/>
      <c r="N192" s="39"/>
      <c r="O192" s="39"/>
      <c r="P192" s="39"/>
      <c r="Q192" s="39"/>
    </row>
    <row r="193" spans="1:17" ht="19.5" hidden="1" outlineLevel="1" x14ac:dyDescent="0.2">
      <c r="A193" s="28"/>
      <c r="B193" s="45" t="s">
        <v>202</v>
      </c>
      <c r="C193" s="41" t="s">
        <v>203</v>
      </c>
      <c r="D193" s="42" t="s">
        <v>38</v>
      </c>
      <c r="E193" s="43" t="s">
        <v>1523</v>
      </c>
      <c r="F193" s="44">
        <v>34.99</v>
      </c>
      <c r="G193" s="39"/>
      <c r="H193" s="39"/>
      <c r="I193" s="39"/>
      <c r="J193" s="55">
        <v>28.47</v>
      </c>
      <c r="K193" s="39"/>
      <c r="L193" s="39"/>
      <c r="M193" s="39"/>
      <c r="N193" s="39"/>
      <c r="O193" s="39"/>
      <c r="P193" s="39"/>
      <c r="Q193" s="39"/>
    </row>
    <row r="194" spans="1:17" ht="19.5" hidden="1" outlineLevel="1" x14ac:dyDescent="0.2">
      <c r="A194" s="28"/>
      <c r="B194" s="45" t="s">
        <v>205</v>
      </c>
      <c r="C194" s="41" t="s">
        <v>206</v>
      </c>
      <c r="D194" s="42" t="s">
        <v>62</v>
      </c>
      <c r="E194" s="43" t="s">
        <v>1522</v>
      </c>
      <c r="F194" s="44">
        <v>10378</v>
      </c>
      <c r="G194" s="39"/>
      <c r="H194" s="39"/>
      <c r="I194" s="39"/>
      <c r="J194" s="55">
        <v>1.38</v>
      </c>
      <c r="K194" s="39"/>
      <c r="L194" s="39"/>
      <c r="M194" s="39"/>
      <c r="N194" s="39"/>
      <c r="O194" s="39"/>
      <c r="P194" s="39"/>
      <c r="Q194" s="39"/>
    </row>
    <row r="195" spans="1:17" ht="108" collapsed="1" x14ac:dyDescent="0.2">
      <c r="A195" s="28">
        <v>25</v>
      </c>
      <c r="B195" s="35" t="s">
        <v>241</v>
      </c>
      <c r="C195" s="36" t="s">
        <v>243</v>
      </c>
      <c r="D195" s="37" t="s">
        <v>242</v>
      </c>
      <c r="E195" s="38">
        <v>3</v>
      </c>
      <c r="F195" s="39">
        <v>25.97</v>
      </c>
      <c r="G195" s="39">
        <v>23</v>
      </c>
      <c r="H195" s="39"/>
      <c r="I195" s="39"/>
      <c r="J195" s="49">
        <v>77.91</v>
      </c>
      <c r="K195" s="39">
        <v>69</v>
      </c>
      <c r="L195" s="39"/>
      <c r="M195" s="39"/>
      <c r="N195" s="39">
        <v>1.8</v>
      </c>
      <c r="O195" s="39">
        <v>5.4</v>
      </c>
      <c r="P195" s="39"/>
      <c r="Q195" s="39"/>
    </row>
    <row r="196" spans="1:17" ht="19.5" hidden="1" outlineLevel="1" x14ac:dyDescent="0.2">
      <c r="A196" s="28"/>
      <c r="B196" s="40"/>
      <c r="C196" s="41" t="s">
        <v>53</v>
      </c>
      <c r="D196" s="42" t="s">
        <v>30</v>
      </c>
      <c r="E196" s="43" t="s">
        <v>244</v>
      </c>
      <c r="F196" s="44">
        <v>12.78</v>
      </c>
      <c r="G196" s="44">
        <v>12.78</v>
      </c>
      <c r="H196" s="39"/>
      <c r="I196" s="39"/>
      <c r="J196" s="55">
        <v>69.010000000000005</v>
      </c>
      <c r="K196" s="44">
        <v>69.010000000000005</v>
      </c>
      <c r="L196" s="39"/>
      <c r="M196" s="39"/>
      <c r="N196" s="39"/>
      <c r="O196" s="39"/>
      <c r="P196" s="39"/>
      <c r="Q196" s="39"/>
    </row>
    <row r="197" spans="1:17" ht="19.5" hidden="1" outlineLevel="1" x14ac:dyDescent="0.2">
      <c r="A197" s="28"/>
      <c r="B197" s="45" t="s">
        <v>245</v>
      </c>
      <c r="C197" s="41" t="s">
        <v>246</v>
      </c>
      <c r="D197" s="42" t="s">
        <v>62</v>
      </c>
      <c r="E197" s="43" t="s">
        <v>247</v>
      </c>
      <c r="F197" s="44">
        <v>3458.14</v>
      </c>
      <c r="G197" s="39"/>
      <c r="H197" s="39"/>
      <c r="I197" s="39"/>
      <c r="J197" s="55">
        <v>5.08</v>
      </c>
      <c r="K197" s="39"/>
      <c r="L197" s="39"/>
      <c r="M197" s="39"/>
      <c r="N197" s="39"/>
      <c r="O197" s="39"/>
      <c r="P197" s="39"/>
      <c r="Q197" s="39"/>
    </row>
    <row r="198" spans="1:17" ht="22.5" hidden="1" outlineLevel="1" x14ac:dyDescent="0.2">
      <c r="A198" s="28"/>
      <c r="B198" s="45" t="s">
        <v>248</v>
      </c>
      <c r="C198" s="41" t="s">
        <v>249</v>
      </c>
      <c r="D198" s="42" t="s">
        <v>62</v>
      </c>
      <c r="E198" s="43" t="s">
        <v>250</v>
      </c>
      <c r="F198" s="44">
        <v>1972.83</v>
      </c>
      <c r="G198" s="39"/>
      <c r="H198" s="39"/>
      <c r="I198" s="39"/>
      <c r="J198" s="55">
        <v>3.79</v>
      </c>
      <c r="K198" s="39"/>
      <c r="L198" s="39"/>
      <c r="M198" s="39"/>
      <c r="N198" s="39"/>
      <c r="O198" s="39"/>
      <c r="P198" s="39"/>
      <c r="Q198" s="39"/>
    </row>
    <row r="199" spans="1:17" ht="19.5" hidden="1" outlineLevel="1" x14ac:dyDescent="0.2">
      <c r="A199" s="28"/>
      <c r="B199" s="45" t="s">
        <v>251</v>
      </c>
      <c r="C199" s="41" t="s">
        <v>252</v>
      </c>
      <c r="D199" s="42" t="s">
        <v>38</v>
      </c>
      <c r="E199" s="43" t="s">
        <v>253</v>
      </c>
      <c r="F199" s="44">
        <v>9.76</v>
      </c>
      <c r="G199" s="39"/>
      <c r="H199" s="39"/>
      <c r="I199" s="39"/>
      <c r="J199" s="55">
        <v>0.05</v>
      </c>
      <c r="K199" s="39"/>
      <c r="L199" s="39"/>
      <c r="M199" s="39"/>
      <c r="N199" s="39"/>
      <c r="O199" s="39"/>
      <c r="P199" s="39"/>
      <c r="Q199" s="39"/>
    </row>
    <row r="200" spans="1:17" ht="108" collapsed="1" x14ac:dyDescent="0.2">
      <c r="A200" s="28">
        <v>26</v>
      </c>
      <c r="B200" s="35" t="s">
        <v>1521</v>
      </c>
      <c r="C200" s="36" t="s">
        <v>1520</v>
      </c>
      <c r="D200" s="37" t="s">
        <v>1519</v>
      </c>
      <c r="E200" s="42" t="s">
        <v>1518</v>
      </c>
      <c r="F200" s="39">
        <v>30216.42</v>
      </c>
      <c r="G200" s="39">
        <v>5526.36</v>
      </c>
      <c r="H200" s="39">
        <v>14503.02</v>
      </c>
      <c r="I200" s="39">
        <v>1611.36</v>
      </c>
      <c r="J200" s="49">
        <v>942.75</v>
      </c>
      <c r="K200" s="39">
        <v>172.42</v>
      </c>
      <c r="L200" s="39">
        <v>452.49</v>
      </c>
      <c r="M200" s="39">
        <v>50.27</v>
      </c>
      <c r="N200" s="39">
        <v>353.8</v>
      </c>
      <c r="O200" s="39">
        <v>11.04</v>
      </c>
      <c r="P200" s="39">
        <v>103.16</v>
      </c>
      <c r="Q200" s="39">
        <v>3.22</v>
      </c>
    </row>
    <row r="201" spans="1:17" ht="19.5" hidden="1" outlineLevel="1" x14ac:dyDescent="0.2">
      <c r="A201" s="28"/>
      <c r="B201" s="40"/>
      <c r="C201" s="41" t="s">
        <v>723</v>
      </c>
      <c r="D201" s="42" t="s">
        <v>30</v>
      </c>
      <c r="E201" s="43" t="s">
        <v>1517</v>
      </c>
      <c r="F201" s="44">
        <v>15.62</v>
      </c>
      <c r="G201" s="44">
        <v>15.62</v>
      </c>
      <c r="H201" s="39"/>
      <c r="I201" s="39"/>
      <c r="J201" s="55">
        <v>172.44</v>
      </c>
      <c r="K201" s="44">
        <v>172.44</v>
      </c>
      <c r="L201" s="39"/>
      <c r="M201" s="39"/>
      <c r="N201" s="39"/>
      <c r="O201" s="39"/>
      <c r="P201" s="39"/>
      <c r="Q201" s="39"/>
    </row>
    <row r="202" spans="1:17" ht="22.5" hidden="1" outlineLevel="1" x14ac:dyDescent="0.2">
      <c r="A202" s="28"/>
      <c r="B202" s="45" t="s">
        <v>1516</v>
      </c>
      <c r="C202" s="41" t="s">
        <v>1515</v>
      </c>
      <c r="D202" s="42" t="s">
        <v>34</v>
      </c>
      <c r="E202" s="43" t="s">
        <v>1514</v>
      </c>
      <c r="F202" s="44">
        <v>138.27000000000001</v>
      </c>
      <c r="G202" s="39"/>
      <c r="H202" s="44">
        <v>138.27000000000001</v>
      </c>
      <c r="I202" s="44">
        <v>15.62</v>
      </c>
      <c r="J202" s="55">
        <v>445.23</v>
      </c>
      <c r="K202" s="39"/>
      <c r="L202" s="44">
        <v>445.23</v>
      </c>
      <c r="M202" s="44">
        <v>50.3</v>
      </c>
      <c r="N202" s="39"/>
      <c r="O202" s="39"/>
      <c r="P202" s="39"/>
      <c r="Q202" s="39"/>
    </row>
    <row r="203" spans="1:17" ht="22.5" hidden="1" outlineLevel="1" x14ac:dyDescent="0.2">
      <c r="A203" s="28"/>
      <c r="B203" s="45" t="s">
        <v>58</v>
      </c>
      <c r="C203" s="41" t="s">
        <v>33</v>
      </c>
      <c r="D203" s="42" t="s">
        <v>34</v>
      </c>
      <c r="E203" s="43" t="s">
        <v>1513</v>
      </c>
      <c r="F203" s="44">
        <v>109.17</v>
      </c>
      <c r="G203" s="39"/>
      <c r="H203" s="44">
        <v>109.17</v>
      </c>
      <c r="I203" s="39"/>
      <c r="J203" s="55">
        <v>7.64</v>
      </c>
      <c r="K203" s="39"/>
      <c r="L203" s="44">
        <v>7.64</v>
      </c>
      <c r="M203" s="39"/>
      <c r="N203" s="39"/>
      <c r="O203" s="39"/>
      <c r="P203" s="39"/>
      <c r="Q203" s="39"/>
    </row>
    <row r="204" spans="1:17" ht="19.5" hidden="1" outlineLevel="1" x14ac:dyDescent="0.2">
      <c r="A204" s="28"/>
      <c r="B204" s="45" t="s">
        <v>1512</v>
      </c>
      <c r="C204" s="41" t="s">
        <v>1226</v>
      </c>
      <c r="D204" s="42" t="s">
        <v>62</v>
      </c>
      <c r="E204" s="43" t="s">
        <v>1511</v>
      </c>
      <c r="F204" s="44">
        <v>13883.73</v>
      </c>
      <c r="G204" s="39"/>
      <c r="H204" s="39"/>
      <c r="I204" s="39"/>
      <c r="J204" s="55">
        <v>38.99</v>
      </c>
      <c r="K204" s="39"/>
      <c r="L204" s="39"/>
      <c r="M204" s="39"/>
      <c r="N204" s="39"/>
      <c r="O204" s="39"/>
      <c r="P204" s="39"/>
      <c r="Q204" s="39"/>
    </row>
    <row r="205" spans="1:17" ht="22.5" hidden="1" outlineLevel="1" x14ac:dyDescent="0.2">
      <c r="A205" s="28"/>
      <c r="B205" s="45" t="s">
        <v>1510</v>
      </c>
      <c r="C205" s="41" t="s">
        <v>1509</v>
      </c>
      <c r="D205" s="42" t="s">
        <v>62</v>
      </c>
      <c r="E205" s="43" t="s">
        <v>1508</v>
      </c>
      <c r="F205" s="44">
        <v>8937.5</v>
      </c>
      <c r="G205" s="39"/>
      <c r="H205" s="39"/>
      <c r="I205" s="39"/>
      <c r="J205" s="55">
        <v>278.85000000000002</v>
      </c>
      <c r="K205" s="39"/>
      <c r="L205" s="39"/>
      <c r="M205" s="39"/>
      <c r="N205" s="39"/>
      <c r="O205" s="39"/>
      <c r="P205" s="39"/>
      <c r="Q205" s="39"/>
    </row>
    <row r="206" spans="1:17" ht="108" collapsed="1" x14ac:dyDescent="0.2">
      <c r="A206" s="28">
        <v>27</v>
      </c>
      <c r="B206" s="35" t="s">
        <v>1507</v>
      </c>
      <c r="C206" s="36" t="s">
        <v>1506</v>
      </c>
      <c r="D206" s="37" t="s">
        <v>49</v>
      </c>
      <c r="E206" s="38">
        <v>24</v>
      </c>
      <c r="F206" s="39">
        <v>21.4</v>
      </c>
      <c r="G206" s="39"/>
      <c r="H206" s="39"/>
      <c r="I206" s="39"/>
      <c r="J206" s="49">
        <v>513.6</v>
      </c>
      <c r="K206" s="39"/>
      <c r="L206" s="39"/>
      <c r="M206" s="39"/>
      <c r="N206" s="39"/>
      <c r="O206" s="39"/>
      <c r="P206" s="39"/>
      <c r="Q206" s="39"/>
    </row>
    <row r="207" spans="1:17" ht="108" x14ac:dyDescent="0.2">
      <c r="A207" s="28">
        <v>28</v>
      </c>
      <c r="B207" s="35" t="s">
        <v>1505</v>
      </c>
      <c r="C207" s="36" t="s">
        <v>1504</v>
      </c>
      <c r="D207" s="37" t="s">
        <v>49</v>
      </c>
      <c r="E207" s="38">
        <v>6</v>
      </c>
      <c r="F207" s="39">
        <v>61.4</v>
      </c>
      <c r="G207" s="39"/>
      <c r="H207" s="39"/>
      <c r="I207" s="39"/>
      <c r="J207" s="49">
        <v>368.4</v>
      </c>
      <c r="K207" s="39"/>
      <c r="L207" s="39"/>
      <c r="M207" s="39"/>
      <c r="N207" s="39"/>
      <c r="O207" s="39"/>
      <c r="P207" s="39"/>
      <c r="Q207" s="39"/>
    </row>
    <row r="208" spans="1:17" ht="108" x14ac:dyDescent="0.2">
      <c r="A208" s="28">
        <v>29</v>
      </c>
      <c r="B208" s="35" t="s">
        <v>1503</v>
      </c>
      <c r="C208" s="36" t="s">
        <v>1502</v>
      </c>
      <c r="D208" s="37" t="s">
        <v>49</v>
      </c>
      <c r="E208" s="38">
        <v>2</v>
      </c>
      <c r="F208" s="39">
        <v>70.44</v>
      </c>
      <c r="G208" s="39"/>
      <c r="H208" s="39"/>
      <c r="I208" s="39"/>
      <c r="J208" s="49">
        <v>140.88</v>
      </c>
      <c r="K208" s="39"/>
      <c r="L208" s="39"/>
      <c r="M208" s="39"/>
      <c r="N208" s="39"/>
      <c r="O208" s="39"/>
      <c r="P208" s="39"/>
      <c r="Q208" s="39"/>
    </row>
    <row r="209" spans="1:17" ht="108" x14ac:dyDescent="0.2">
      <c r="A209" s="28">
        <v>30</v>
      </c>
      <c r="B209" s="35" t="s">
        <v>1501</v>
      </c>
      <c r="C209" s="36" t="s">
        <v>1500</v>
      </c>
      <c r="D209" s="37" t="s">
        <v>1499</v>
      </c>
      <c r="E209" s="42" t="s">
        <v>1498</v>
      </c>
      <c r="F209" s="39">
        <v>2760.23</v>
      </c>
      <c r="G209" s="39">
        <v>85.5</v>
      </c>
      <c r="H209" s="39">
        <v>57.77</v>
      </c>
      <c r="I209" s="39"/>
      <c r="J209" s="49">
        <v>855.67</v>
      </c>
      <c r="K209" s="39">
        <v>26.51</v>
      </c>
      <c r="L209" s="39">
        <v>17.91</v>
      </c>
      <c r="M209" s="39"/>
      <c r="N209" s="39">
        <v>5.7</v>
      </c>
      <c r="O209" s="39">
        <v>1.77</v>
      </c>
      <c r="P209" s="39"/>
      <c r="Q209" s="39"/>
    </row>
    <row r="210" spans="1:17" ht="19.5" hidden="1" outlineLevel="1" x14ac:dyDescent="0.2">
      <c r="A210" s="28"/>
      <c r="B210" s="40"/>
      <c r="C210" s="41" t="s">
        <v>299</v>
      </c>
      <c r="D210" s="42" t="s">
        <v>30</v>
      </c>
      <c r="E210" s="43" t="s">
        <v>1497</v>
      </c>
      <c r="F210" s="44">
        <v>15</v>
      </c>
      <c r="G210" s="44">
        <v>15</v>
      </c>
      <c r="H210" s="39"/>
      <c r="I210" s="39"/>
      <c r="J210" s="55">
        <v>26.55</v>
      </c>
      <c r="K210" s="44">
        <v>26.55</v>
      </c>
      <c r="L210" s="39"/>
      <c r="M210" s="39"/>
      <c r="N210" s="39"/>
      <c r="O210" s="39"/>
      <c r="P210" s="39"/>
      <c r="Q210" s="39"/>
    </row>
    <row r="211" spans="1:17" ht="56.25" hidden="1" outlineLevel="1" x14ac:dyDescent="0.2">
      <c r="A211" s="28"/>
      <c r="B211" s="45" t="s">
        <v>1496</v>
      </c>
      <c r="C211" s="41" t="s">
        <v>1495</v>
      </c>
      <c r="D211" s="42" t="s">
        <v>34</v>
      </c>
      <c r="E211" s="43" t="s">
        <v>1494</v>
      </c>
      <c r="F211" s="44">
        <v>53.89</v>
      </c>
      <c r="G211" s="39"/>
      <c r="H211" s="44">
        <v>53.89</v>
      </c>
      <c r="I211" s="39"/>
      <c r="J211" s="55">
        <v>15.09</v>
      </c>
      <c r="K211" s="39"/>
      <c r="L211" s="44">
        <v>15.09</v>
      </c>
      <c r="M211" s="39"/>
      <c r="N211" s="39"/>
      <c r="O211" s="39"/>
      <c r="P211" s="39"/>
      <c r="Q211" s="39"/>
    </row>
    <row r="212" spans="1:17" ht="22.5" hidden="1" outlineLevel="1" x14ac:dyDescent="0.2">
      <c r="A212" s="28"/>
      <c r="B212" s="45" t="s">
        <v>1493</v>
      </c>
      <c r="C212" s="41" t="s">
        <v>1492</v>
      </c>
      <c r="D212" s="42" t="s">
        <v>34</v>
      </c>
      <c r="E212" s="43" t="s">
        <v>1491</v>
      </c>
      <c r="F212" s="44">
        <v>19.3</v>
      </c>
      <c r="G212" s="39"/>
      <c r="H212" s="44">
        <v>19.3</v>
      </c>
      <c r="I212" s="39"/>
      <c r="J212" s="55">
        <v>2.9</v>
      </c>
      <c r="K212" s="39"/>
      <c r="L212" s="44">
        <v>2.9</v>
      </c>
      <c r="M212" s="39"/>
      <c r="N212" s="39"/>
      <c r="O212" s="39"/>
      <c r="P212" s="39"/>
      <c r="Q212" s="39"/>
    </row>
    <row r="213" spans="1:17" ht="33.75" hidden="1" outlineLevel="1" x14ac:dyDescent="0.2">
      <c r="A213" s="28"/>
      <c r="B213" s="45" t="s">
        <v>1490</v>
      </c>
      <c r="C213" s="41" t="s">
        <v>1489</v>
      </c>
      <c r="D213" s="42" t="s">
        <v>291</v>
      </c>
      <c r="E213" s="43" t="s">
        <v>1488</v>
      </c>
      <c r="F213" s="44">
        <v>261.51</v>
      </c>
      <c r="G213" s="39"/>
      <c r="H213" s="39"/>
      <c r="I213" s="39"/>
      <c r="J213" s="55">
        <v>810.68</v>
      </c>
      <c r="K213" s="39"/>
      <c r="L213" s="39"/>
      <c r="M213" s="39"/>
      <c r="N213" s="39"/>
      <c r="O213" s="39"/>
      <c r="P213" s="39"/>
      <c r="Q213" s="39"/>
    </row>
    <row r="214" spans="1:17" ht="22.5" hidden="1" outlineLevel="1" x14ac:dyDescent="0.2">
      <c r="A214" s="28"/>
      <c r="B214" s="45" t="s">
        <v>1487</v>
      </c>
      <c r="C214" s="41" t="s">
        <v>1486</v>
      </c>
      <c r="D214" s="42" t="s">
        <v>458</v>
      </c>
      <c r="E214" s="43" t="s">
        <v>1485</v>
      </c>
      <c r="F214" s="44">
        <v>92.82</v>
      </c>
      <c r="G214" s="39"/>
      <c r="H214" s="39"/>
      <c r="I214" s="39"/>
      <c r="J214" s="55">
        <v>0.57999999999999996</v>
      </c>
      <c r="K214" s="39"/>
      <c r="L214" s="39"/>
      <c r="M214" s="39"/>
      <c r="N214" s="39"/>
      <c r="O214" s="39"/>
      <c r="P214" s="39"/>
      <c r="Q214" s="39"/>
    </row>
    <row r="215" spans="1:17" ht="108" collapsed="1" x14ac:dyDescent="0.2">
      <c r="A215" s="28">
        <v>31</v>
      </c>
      <c r="B215" s="35" t="s">
        <v>1484</v>
      </c>
      <c r="C215" s="36" t="s">
        <v>1483</v>
      </c>
      <c r="D215" s="37" t="s">
        <v>1171</v>
      </c>
      <c r="E215" s="42" t="s">
        <v>1482</v>
      </c>
      <c r="F215" s="39">
        <v>74764.31</v>
      </c>
      <c r="G215" s="39">
        <v>2945.77</v>
      </c>
      <c r="H215" s="39">
        <v>3391.38</v>
      </c>
      <c r="I215" s="39">
        <v>520.51</v>
      </c>
      <c r="J215" s="49">
        <v>1121.46</v>
      </c>
      <c r="K215" s="39">
        <v>44.19</v>
      </c>
      <c r="L215" s="39">
        <v>50.87</v>
      </c>
      <c r="M215" s="39">
        <v>7.81</v>
      </c>
      <c r="N215" s="39">
        <v>225.04</v>
      </c>
      <c r="O215" s="39">
        <v>3.38</v>
      </c>
      <c r="P215" s="39">
        <v>30.28</v>
      </c>
      <c r="Q215" s="39">
        <v>0.45</v>
      </c>
    </row>
    <row r="216" spans="1:17" ht="19.5" hidden="1" outlineLevel="1" x14ac:dyDescent="0.2">
      <c r="A216" s="28"/>
      <c r="B216" s="40"/>
      <c r="C216" s="41" t="s">
        <v>1268</v>
      </c>
      <c r="D216" s="42" t="s">
        <v>30</v>
      </c>
      <c r="E216" s="43" t="s">
        <v>1481</v>
      </c>
      <c r="F216" s="44">
        <v>13.09</v>
      </c>
      <c r="G216" s="44">
        <v>13.09</v>
      </c>
      <c r="H216" s="39"/>
      <c r="I216" s="39"/>
      <c r="J216" s="55">
        <v>44.24</v>
      </c>
      <c r="K216" s="44">
        <v>44.24</v>
      </c>
      <c r="L216" s="39"/>
      <c r="M216" s="39"/>
      <c r="N216" s="39"/>
      <c r="O216" s="39"/>
      <c r="P216" s="39"/>
      <c r="Q216" s="39"/>
    </row>
    <row r="217" spans="1:17" ht="22.5" hidden="1" outlineLevel="1" x14ac:dyDescent="0.2">
      <c r="A217" s="28"/>
      <c r="B217" s="45" t="s">
        <v>260</v>
      </c>
      <c r="C217" s="41" t="s">
        <v>95</v>
      </c>
      <c r="D217" s="42" t="s">
        <v>34</v>
      </c>
      <c r="E217" s="43" t="s">
        <v>1480</v>
      </c>
      <c r="F217" s="44">
        <v>127.47</v>
      </c>
      <c r="G217" s="39"/>
      <c r="H217" s="44">
        <v>127.47</v>
      </c>
      <c r="I217" s="44">
        <v>18.2</v>
      </c>
      <c r="J217" s="55">
        <v>1.27</v>
      </c>
      <c r="K217" s="39"/>
      <c r="L217" s="44">
        <v>1.27</v>
      </c>
      <c r="M217" s="44">
        <v>0.18</v>
      </c>
      <c r="N217" s="39"/>
      <c r="O217" s="39"/>
      <c r="P217" s="39"/>
      <c r="Q217" s="39"/>
    </row>
    <row r="218" spans="1:17" ht="19.5" hidden="1" outlineLevel="1" x14ac:dyDescent="0.2">
      <c r="A218" s="28"/>
      <c r="B218" s="45" t="s">
        <v>1479</v>
      </c>
      <c r="C218" s="41" t="s">
        <v>1478</v>
      </c>
      <c r="D218" s="42" t="s">
        <v>34</v>
      </c>
      <c r="E218" s="43" t="s">
        <v>1477</v>
      </c>
      <c r="F218" s="44">
        <v>32.83</v>
      </c>
      <c r="G218" s="39"/>
      <c r="H218" s="44">
        <v>32.83</v>
      </c>
      <c r="I218" s="44">
        <v>12.01</v>
      </c>
      <c r="J218" s="55">
        <v>0.66</v>
      </c>
      <c r="K218" s="39"/>
      <c r="L218" s="44">
        <v>0.66</v>
      </c>
      <c r="M218" s="44">
        <v>0.24</v>
      </c>
      <c r="N218" s="39"/>
      <c r="O218" s="39"/>
      <c r="P218" s="39"/>
      <c r="Q218" s="39"/>
    </row>
    <row r="219" spans="1:17" ht="56.25" hidden="1" outlineLevel="1" x14ac:dyDescent="0.2">
      <c r="A219" s="28"/>
      <c r="B219" s="45" t="s">
        <v>1476</v>
      </c>
      <c r="C219" s="41" t="s">
        <v>1475</v>
      </c>
      <c r="D219" s="42" t="s">
        <v>34</v>
      </c>
      <c r="E219" s="43" t="s">
        <v>1474</v>
      </c>
      <c r="F219" s="44">
        <v>13.48</v>
      </c>
      <c r="G219" s="39"/>
      <c r="H219" s="44">
        <v>13.48</v>
      </c>
      <c r="I219" s="39"/>
      <c r="J219" s="55">
        <v>2.4300000000000002</v>
      </c>
      <c r="K219" s="39"/>
      <c r="L219" s="44">
        <v>2.4300000000000002</v>
      </c>
      <c r="M219" s="39"/>
      <c r="N219" s="39"/>
      <c r="O219" s="39"/>
      <c r="P219" s="39"/>
      <c r="Q219" s="39"/>
    </row>
    <row r="220" spans="1:17" ht="19.5" hidden="1" outlineLevel="1" x14ac:dyDescent="0.2">
      <c r="A220" s="28"/>
      <c r="B220" s="45" t="s">
        <v>1473</v>
      </c>
      <c r="C220" s="41" t="s">
        <v>1472</v>
      </c>
      <c r="D220" s="42" t="s">
        <v>34</v>
      </c>
      <c r="E220" s="43" t="s">
        <v>1471</v>
      </c>
      <c r="F220" s="44">
        <v>108.01</v>
      </c>
      <c r="G220" s="39"/>
      <c r="H220" s="44">
        <v>108.01</v>
      </c>
      <c r="I220" s="44">
        <v>17.43</v>
      </c>
      <c r="J220" s="55">
        <v>46.44</v>
      </c>
      <c r="K220" s="39"/>
      <c r="L220" s="44">
        <v>46.44</v>
      </c>
      <c r="M220" s="44">
        <v>7.5</v>
      </c>
      <c r="N220" s="39"/>
      <c r="O220" s="39"/>
      <c r="P220" s="39"/>
      <c r="Q220" s="39"/>
    </row>
    <row r="221" spans="1:17" ht="22.5" hidden="1" outlineLevel="1" x14ac:dyDescent="0.2">
      <c r="A221" s="28"/>
      <c r="B221" s="45" t="s">
        <v>1052</v>
      </c>
      <c r="C221" s="41" t="s">
        <v>33</v>
      </c>
      <c r="D221" s="42" t="s">
        <v>34</v>
      </c>
      <c r="E221" s="43" t="s">
        <v>1470</v>
      </c>
      <c r="F221" s="44">
        <v>109.17</v>
      </c>
      <c r="G221" s="39"/>
      <c r="H221" s="44">
        <v>109.17</v>
      </c>
      <c r="I221" s="39"/>
      <c r="J221" s="55">
        <v>1.0900000000000001</v>
      </c>
      <c r="K221" s="39"/>
      <c r="L221" s="44">
        <v>1.0900000000000001</v>
      </c>
      <c r="M221" s="39"/>
      <c r="N221" s="39"/>
      <c r="O221" s="39"/>
      <c r="P221" s="39"/>
      <c r="Q221" s="39"/>
    </row>
    <row r="222" spans="1:17" ht="22.5" hidden="1" outlineLevel="1" x14ac:dyDescent="0.2">
      <c r="A222" s="28"/>
      <c r="B222" s="45" t="s">
        <v>1469</v>
      </c>
      <c r="C222" s="41" t="s">
        <v>1468</v>
      </c>
      <c r="D222" s="42" t="s">
        <v>1159</v>
      </c>
      <c r="E222" s="43" t="s">
        <v>1467</v>
      </c>
      <c r="F222" s="44">
        <v>6.19</v>
      </c>
      <c r="G222" s="39"/>
      <c r="H222" s="39"/>
      <c r="I222" s="39"/>
      <c r="J222" s="55">
        <v>0.04</v>
      </c>
      <c r="K222" s="39"/>
      <c r="L222" s="39"/>
      <c r="M222" s="39"/>
      <c r="N222" s="39"/>
      <c r="O222" s="39"/>
      <c r="P222" s="39"/>
      <c r="Q222" s="39"/>
    </row>
    <row r="223" spans="1:17" ht="19.5" hidden="1" outlineLevel="1" x14ac:dyDescent="0.2">
      <c r="A223" s="28"/>
      <c r="B223" s="45" t="s">
        <v>1025</v>
      </c>
      <c r="C223" s="41" t="s">
        <v>122</v>
      </c>
      <c r="D223" s="42" t="s">
        <v>104</v>
      </c>
      <c r="E223" s="43" t="s">
        <v>1466</v>
      </c>
      <c r="F223" s="44">
        <v>4.88</v>
      </c>
      <c r="G223" s="39"/>
      <c r="H223" s="39"/>
      <c r="I223" s="39"/>
      <c r="J223" s="55">
        <v>1.32</v>
      </c>
      <c r="K223" s="39"/>
      <c r="L223" s="39"/>
      <c r="M223" s="39"/>
      <c r="N223" s="39"/>
      <c r="O223" s="39"/>
      <c r="P223" s="39"/>
      <c r="Q223" s="39"/>
    </row>
    <row r="224" spans="1:17" ht="33.75" hidden="1" outlineLevel="1" x14ac:dyDescent="0.2">
      <c r="A224" s="28"/>
      <c r="B224" s="45" t="s">
        <v>1465</v>
      </c>
      <c r="C224" s="41" t="s">
        <v>1464</v>
      </c>
      <c r="D224" s="42" t="s">
        <v>291</v>
      </c>
      <c r="E224" s="43" t="s">
        <v>1463</v>
      </c>
      <c r="F224" s="44">
        <v>676.6</v>
      </c>
      <c r="G224" s="39"/>
      <c r="H224" s="39"/>
      <c r="I224" s="39"/>
      <c r="J224" s="55">
        <v>1025.05</v>
      </c>
      <c r="K224" s="39"/>
      <c r="L224" s="39"/>
      <c r="M224" s="39"/>
      <c r="N224" s="39"/>
      <c r="O224" s="39"/>
      <c r="P224" s="39"/>
      <c r="Q224" s="39"/>
    </row>
    <row r="225" spans="1:17" ht="108" collapsed="1" x14ac:dyDescent="0.2">
      <c r="A225" s="28">
        <v>32</v>
      </c>
      <c r="B225" s="35" t="s">
        <v>191</v>
      </c>
      <c r="C225" s="36" t="s">
        <v>1462</v>
      </c>
      <c r="D225" s="37" t="s">
        <v>192</v>
      </c>
      <c r="E225" s="42" t="s">
        <v>1461</v>
      </c>
      <c r="F225" s="39">
        <v>2376.06</v>
      </c>
      <c r="G225" s="39">
        <v>1143.6199999999999</v>
      </c>
      <c r="H225" s="39">
        <v>57.16</v>
      </c>
      <c r="I225" s="39"/>
      <c r="J225" s="49">
        <v>356.41</v>
      </c>
      <c r="K225" s="39">
        <v>171.54</v>
      </c>
      <c r="L225" s="39">
        <v>8.57</v>
      </c>
      <c r="M225" s="39"/>
      <c r="N225" s="39">
        <v>84.4</v>
      </c>
      <c r="O225" s="39">
        <v>12.66</v>
      </c>
      <c r="P225" s="39"/>
      <c r="Q225" s="39"/>
    </row>
    <row r="226" spans="1:17" ht="19.5" hidden="1" outlineLevel="1" x14ac:dyDescent="0.2">
      <c r="A226" s="28"/>
      <c r="B226" s="40"/>
      <c r="C226" s="41" t="s">
        <v>29</v>
      </c>
      <c r="D226" s="42" t="s">
        <v>30</v>
      </c>
      <c r="E226" s="43" t="s">
        <v>1460</v>
      </c>
      <c r="F226" s="44">
        <v>13.55</v>
      </c>
      <c r="G226" s="44">
        <v>13.55</v>
      </c>
      <c r="H226" s="39"/>
      <c r="I226" s="39"/>
      <c r="J226" s="55">
        <v>171.54</v>
      </c>
      <c r="K226" s="44">
        <v>171.54</v>
      </c>
      <c r="L226" s="39"/>
      <c r="M226" s="39"/>
      <c r="N226" s="39"/>
      <c r="O226" s="39"/>
      <c r="P226" s="39"/>
      <c r="Q226" s="39"/>
    </row>
    <row r="227" spans="1:17" ht="22.5" hidden="1" outlineLevel="1" x14ac:dyDescent="0.2">
      <c r="A227" s="28"/>
      <c r="B227" s="45" t="s">
        <v>195</v>
      </c>
      <c r="C227" s="41" t="s">
        <v>196</v>
      </c>
      <c r="D227" s="42" t="s">
        <v>34</v>
      </c>
      <c r="E227" s="43" t="s">
        <v>1459</v>
      </c>
      <c r="F227" s="44">
        <v>1.48</v>
      </c>
      <c r="G227" s="39"/>
      <c r="H227" s="44">
        <v>1.48</v>
      </c>
      <c r="I227" s="39"/>
      <c r="J227" s="55">
        <v>5.79</v>
      </c>
      <c r="K227" s="39"/>
      <c r="L227" s="44">
        <v>5.79</v>
      </c>
      <c r="M227" s="39"/>
      <c r="N227" s="39"/>
      <c r="O227" s="39"/>
      <c r="P227" s="39"/>
      <c r="Q227" s="39"/>
    </row>
    <row r="228" spans="1:17" ht="22.5" hidden="1" outlineLevel="1" x14ac:dyDescent="0.2">
      <c r="A228" s="28"/>
      <c r="B228" s="45" t="s">
        <v>58</v>
      </c>
      <c r="C228" s="41" t="s">
        <v>33</v>
      </c>
      <c r="D228" s="42" t="s">
        <v>34</v>
      </c>
      <c r="E228" s="43" t="s">
        <v>1458</v>
      </c>
      <c r="F228" s="44">
        <v>109.17</v>
      </c>
      <c r="G228" s="39"/>
      <c r="H228" s="44">
        <v>109.17</v>
      </c>
      <c r="I228" s="39"/>
      <c r="J228" s="55">
        <v>3.28</v>
      </c>
      <c r="K228" s="39"/>
      <c r="L228" s="44">
        <v>3.28</v>
      </c>
      <c r="M228" s="39"/>
      <c r="N228" s="39"/>
      <c r="O228" s="39"/>
      <c r="P228" s="39"/>
      <c r="Q228" s="39"/>
    </row>
    <row r="229" spans="1:17" ht="22.5" hidden="1" outlineLevel="1" x14ac:dyDescent="0.2">
      <c r="A229" s="28"/>
      <c r="B229" s="45" t="s">
        <v>199</v>
      </c>
      <c r="C229" s="41" t="s">
        <v>200</v>
      </c>
      <c r="D229" s="42" t="s">
        <v>62</v>
      </c>
      <c r="E229" s="43" t="s">
        <v>1457</v>
      </c>
      <c r="F229" s="44">
        <v>6433.14</v>
      </c>
      <c r="G229" s="39"/>
      <c r="H229" s="39"/>
      <c r="I229" s="39"/>
      <c r="J229" s="55">
        <v>51.92</v>
      </c>
      <c r="K229" s="39"/>
      <c r="L229" s="39"/>
      <c r="M229" s="39"/>
      <c r="N229" s="39"/>
      <c r="O229" s="39"/>
      <c r="P229" s="39"/>
      <c r="Q229" s="39"/>
    </row>
    <row r="230" spans="1:17" ht="19.5" hidden="1" outlineLevel="1" x14ac:dyDescent="0.2">
      <c r="A230" s="28"/>
      <c r="B230" s="45" t="s">
        <v>202</v>
      </c>
      <c r="C230" s="41" t="s">
        <v>203</v>
      </c>
      <c r="D230" s="42" t="s">
        <v>38</v>
      </c>
      <c r="E230" s="43" t="s">
        <v>1456</v>
      </c>
      <c r="F230" s="44">
        <v>34.99</v>
      </c>
      <c r="G230" s="39"/>
      <c r="H230" s="39"/>
      <c r="I230" s="39"/>
      <c r="J230" s="55">
        <v>118.62</v>
      </c>
      <c r="K230" s="39"/>
      <c r="L230" s="39"/>
      <c r="M230" s="39"/>
      <c r="N230" s="39"/>
      <c r="O230" s="39"/>
      <c r="P230" s="39"/>
      <c r="Q230" s="39"/>
    </row>
    <row r="231" spans="1:17" ht="19.5" hidden="1" outlineLevel="1" x14ac:dyDescent="0.2">
      <c r="A231" s="28"/>
      <c r="B231" s="45" t="s">
        <v>205</v>
      </c>
      <c r="C231" s="41" t="s">
        <v>206</v>
      </c>
      <c r="D231" s="42" t="s">
        <v>62</v>
      </c>
      <c r="E231" s="43" t="s">
        <v>1455</v>
      </c>
      <c r="F231" s="44">
        <v>10378</v>
      </c>
      <c r="G231" s="39"/>
      <c r="H231" s="39"/>
      <c r="I231" s="39"/>
      <c r="J231" s="55">
        <v>5.76</v>
      </c>
      <c r="K231" s="39"/>
      <c r="L231" s="39"/>
      <c r="M231" s="39"/>
      <c r="N231" s="39"/>
      <c r="O231" s="39"/>
      <c r="P231" s="39"/>
      <c r="Q231" s="39"/>
    </row>
    <row r="232" spans="1:17" ht="108" collapsed="1" x14ac:dyDescent="0.2">
      <c r="A232" s="28">
        <v>33</v>
      </c>
      <c r="B232" s="35" t="s">
        <v>241</v>
      </c>
      <c r="C232" s="36" t="s">
        <v>1454</v>
      </c>
      <c r="D232" s="37" t="s">
        <v>242</v>
      </c>
      <c r="E232" s="38">
        <v>4</v>
      </c>
      <c r="F232" s="39">
        <v>25.97</v>
      </c>
      <c r="G232" s="39">
        <v>23</v>
      </c>
      <c r="H232" s="39"/>
      <c r="I232" s="39"/>
      <c r="J232" s="49">
        <v>103.88</v>
      </c>
      <c r="K232" s="39">
        <v>92</v>
      </c>
      <c r="L232" s="39"/>
      <c r="M232" s="39"/>
      <c r="N232" s="39">
        <v>1.8</v>
      </c>
      <c r="O232" s="39">
        <v>7.2</v>
      </c>
      <c r="P232" s="39"/>
      <c r="Q232" s="39"/>
    </row>
    <row r="233" spans="1:17" ht="19.5" hidden="1" outlineLevel="1" x14ac:dyDescent="0.2">
      <c r="A233" s="28"/>
      <c r="B233" s="40"/>
      <c r="C233" s="41" t="s">
        <v>53</v>
      </c>
      <c r="D233" s="42" t="s">
        <v>30</v>
      </c>
      <c r="E233" s="43" t="s">
        <v>1453</v>
      </c>
      <c r="F233" s="44">
        <v>12.78</v>
      </c>
      <c r="G233" s="44">
        <v>12.78</v>
      </c>
      <c r="H233" s="39"/>
      <c r="I233" s="39"/>
      <c r="J233" s="55">
        <v>92.02</v>
      </c>
      <c r="K233" s="44">
        <v>92.02</v>
      </c>
      <c r="L233" s="39"/>
      <c r="M233" s="39"/>
      <c r="N233" s="39"/>
      <c r="O233" s="39"/>
      <c r="P233" s="39"/>
      <c r="Q233" s="39"/>
    </row>
    <row r="234" spans="1:17" ht="19.5" hidden="1" outlineLevel="1" x14ac:dyDescent="0.2">
      <c r="A234" s="28"/>
      <c r="B234" s="45" t="s">
        <v>245</v>
      </c>
      <c r="C234" s="41" t="s">
        <v>246</v>
      </c>
      <c r="D234" s="42" t="s">
        <v>62</v>
      </c>
      <c r="E234" s="43" t="s">
        <v>1452</v>
      </c>
      <c r="F234" s="44">
        <v>3458.14</v>
      </c>
      <c r="G234" s="39"/>
      <c r="H234" s="39"/>
      <c r="I234" s="39"/>
      <c r="J234" s="55">
        <v>6.78</v>
      </c>
      <c r="K234" s="39"/>
      <c r="L234" s="39"/>
      <c r="M234" s="39"/>
      <c r="N234" s="39"/>
      <c r="O234" s="39"/>
      <c r="P234" s="39"/>
      <c r="Q234" s="39"/>
    </row>
    <row r="235" spans="1:17" ht="22.5" hidden="1" outlineLevel="1" x14ac:dyDescent="0.2">
      <c r="A235" s="28"/>
      <c r="B235" s="45" t="s">
        <v>248</v>
      </c>
      <c r="C235" s="41" t="s">
        <v>249</v>
      </c>
      <c r="D235" s="42" t="s">
        <v>62</v>
      </c>
      <c r="E235" s="43" t="s">
        <v>1451</v>
      </c>
      <c r="F235" s="44">
        <v>1972.83</v>
      </c>
      <c r="G235" s="39"/>
      <c r="H235" s="39"/>
      <c r="I235" s="39"/>
      <c r="J235" s="55">
        <v>5.05</v>
      </c>
      <c r="K235" s="39"/>
      <c r="L235" s="39"/>
      <c r="M235" s="39"/>
      <c r="N235" s="39"/>
      <c r="O235" s="39"/>
      <c r="P235" s="39"/>
      <c r="Q235" s="39"/>
    </row>
    <row r="236" spans="1:17" ht="19.5" hidden="1" outlineLevel="1" x14ac:dyDescent="0.2">
      <c r="A236" s="28"/>
      <c r="B236" s="45" t="s">
        <v>251</v>
      </c>
      <c r="C236" s="41" t="s">
        <v>252</v>
      </c>
      <c r="D236" s="42" t="s">
        <v>38</v>
      </c>
      <c r="E236" s="43" t="s">
        <v>1450</v>
      </c>
      <c r="F236" s="44">
        <v>9.76</v>
      </c>
      <c r="G236" s="39"/>
      <c r="H236" s="39"/>
      <c r="I236" s="39"/>
      <c r="J236" s="55">
        <v>7.0000000000000007E-2</v>
      </c>
      <c r="K236" s="39"/>
      <c r="L236" s="39"/>
      <c r="M236" s="39"/>
      <c r="N236" s="39"/>
      <c r="O236" s="39"/>
      <c r="P236" s="39"/>
      <c r="Q236" s="39"/>
    </row>
    <row r="237" spans="1:17" ht="108" collapsed="1" x14ac:dyDescent="0.2">
      <c r="A237" s="28">
        <v>34</v>
      </c>
      <c r="B237" s="35" t="s">
        <v>1449</v>
      </c>
      <c r="C237" s="36" t="s">
        <v>1448</v>
      </c>
      <c r="D237" s="37" t="s">
        <v>1447</v>
      </c>
      <c r="E237" s="38">
        <v>1</v>
      </c>
      <c r="F237" s="39">
        <v>559</v>
      </c>
      <c r="G237" s="39">
        <v>20.41</v>
      </c>
      <c r="H237" s="39">
        <v>64.66</v>
      </c>
      <c r="I237" s="39">
        <v>4.55</v>
      </c>
      <c r="J237" s="49">
        <v>559</v>
      </c>
      <c r="K237" s="39">
        <v>20.41</v>
      </c>
      <c r="L237" s="39">
        <v>64.66</v>
      </c>
      <c r="M237" s="39">
        <v>4.55</v>
      </c>
      <c r="N237" s="39">
        <v>1.54</v>
      </c>
      <c r="O237" s="39">
        <v>1.54</v>
      </c>
      <c r="P237" s="39">
        <v>0.25</v>
      </c>
      <c r="Q237" s="39">
        <v>0.25</v>
      </c>
    </row>
    <row r="238" spans="1:17" ht="19.5" hidden="1" outlineLevel="1" x14ac:dyDescent="0.2">
      <c r="A238" s="28"/>
      <c r="B238" s="40"/>
      <c r="C238" s="41" t="s">
        <v>489</v>
      </c>
      <c r="D238" s="42" t="s">
        <v>30</v>
      </c>
      <c r="E238" s="43" t="s">
        <v>1446</v>
      </c>
      <c r="F238" s="44">
        <v>13.25</v>
      </c>
      <c r="G238" s="44">
        <v>13.25</v>
      </c>
      <c r="H238" s="39"/>
      <c r="I238" s="39"/>
      <c r="J238" s="55">
        <v>20.41</v>
      </c>
      <c r="K238" s="44">
        <v>20.41</v>
      </c>
      <c r="L238" s="39"/>
      <c r="M238" s="39"/>
      <c r="N238" s="39"/>
      <c r="O238" s="39"/>
      <c r="P238" s="39"/>
      <c r="Q238" s="39"/>
    </row>
    <row r="239" spans="1:17" ht="22.5" hidden="1" outlineLevel="1" x14ac:dyDescent="0.2">
      <c r="A239" s="28"/>
      <c r="B239" s="45" t="s">
        <v>260</v>
      </c>
      <c r="C239" s="41" t="s">
        <v>95</v>
      </c>
      <c r="D239" s="42" t="s">
        <v>34</v>
      </c>
      <c r="E239" s="43" t="s">
        <v>1445</v>
      </c>
      <c r="F239" s="44">
        <v>127.47</v>
      </c>
      <c r="G239" s="39"/>
      <c r="H239" s="44">
        <v>127.47</v>
      </c>
      <c r="I239" s="44">
        <v>18.2</v>
      </c>
      <c r="J239" s="55">
        <v>31.87</v>
      </c>
      <c r="K239" s="39"/>
      <c r="L239" s="44">
        <v>31.87</v>
      </c>
      <c r="M239" s="44">
        <v>4.55</v>
      </c>
      <c r="N239" s="39"/>
      <c r="O239" s="39"/>
      <c r="P239" s="39"/>
      <c r="Q239" s="39"/>
    </row>
    <row r="240" spans="1:17" ht="33.75" hidden="1" outlineLevel="1" x14ac:dyDescent="0.2">
      <c r="A240" s="28"/>
      <c r="B240" s="45" t="s">
        <v>1327</v>
      </c>
      <c r="C240" s="41" t="s">
        <v>1106</v>
      </c>
      <c r="D240" s="42" t="s">
        <v>34</v>
      </c>
      <c r="E240" s="43" t="s">
        <v>1444</v>
      </c>
      <c r="F240" s="44">
        <v>16.309999999999999</v>
      </c>
      <c r="G240" s="39"/>
      <c r="H240" s="44">
        <v>16.309999999999999</v>
      </c>
      <c r="I240" s="39"/>
      <c r="J240" s="55">
        <v>6.69</v>
      </c>
      <c r="K240" s="39"/>
      <c r="L240" s="44">
        <v>6.69</v>
      </c>
      <c r="M240" s="39"/>
      <c r="N240" s="39"/>
      <c r="O240" s="39"/>
      <c r="P240" s="39"/>
      <c r="Q240" s="39"/>
    </row>
    <row r="241" spans="1:17" ht="19.5" hidden="1" outlineLevel="1" x14ac:dyDescent="0.2">
      <c r="A241" s="28"/>
      <c r="B241" s="45" t="s">
        <v>97</v>
      </c>
      <c r="C241" s="41" t="s">
        <v>98</v>
      </c>
      <c r="D241" s="42" t="s">
        <v>34</v>
      </c>
      <c r="E241" s="43" t="s">
        <v>549</v>
      </c>
      <c r="F241" s="44">
        <v>1.24</v>
      </c>
      <c r="G241" s="39"/>
      <c r="H241" s="44">
        <v>1.24</v>
      </c>
      <c r="I241" s="39"/>
      <c r="J241" s="55">
        <v>0.01</v>
      </c>
      <c r="K241" s="39"/>
      <c r="L241" s="44">
        <v>0.01</v>
      </c>
      <c r="M241" s="39"/>
      <c r="N241" s="39"/>
      <c r="O241" s="39"/>
      <c r="P241" s="39"/>
      <c r="Q241" s="39"/>
    </row>
    <row r="242" spans="1:17" ht="19.5" hidden="1" outlineLevel="1" x14ac:dyDescent="0.2">
      <c r="A242" s="28"/>
      <c r="B242" s="45" t="s">
        <v>1163</v>
      </c>
      <c r="C242" s="41" t="s">
        <v>1101</v>
      </c>
      <c r="D242" s="42" t="s">
        <v>34</v>
      </c>
      <c r="E242" s="43" t="s">
        <v>1443</v>
      </c>
      <c r="F242" s="44">
        <v>5.46</v>
      </c>
      <c r="G242" s="39"/>
      <c r="H242" s="44">
        <v>5.46</v>
      </c>
      <c r="I242" s="39"/>
      <c r="J242" s="55">
        <v>0.98</v>
      </c>
      <c r="K242" s="39"/>
      <c r="L242" s="44">
        <v>0.98</v>
      </c>
      <c r="M242" s="39"/>
      <c r="N242" s="39"/>
      <c r="O242" s="39"/>
      <c r="P242" s="39"/>
      <c r="Q242" s="39"/>
    </row>
    <row r="243" spans="1:17" ht="22.5" hidden="1" outlineLevel="1" x14ac:dyDescent="0.2">
      <c r="A243" s="28"/>
      <c r="B243" s="45" t="s">
        <v>1052</v>
      </c>
      <c r="C243" s="41" t="s">
        <v>33</v>
      </c>
      <c r="D243" s="42" t="s">
        <v>34</v>
      </c>
      <c r="E243" s="43" t="s">
        <v>796</v>
      </c>
      <c r="F243" s="44">
        <v>109.17</v>
      </c>
      <c r="G243" s="39"/>
      <c r="H243" s="44">
        <v>109.17</v>
      </c>
      <c r="I243" s="39"/>
      <c r="J243" s="55">
        <v>25.11</v>
      </c>
      <c r="K243" s="39"/>
      <c r="L243" s="44">
        <v>25.11</v>
      </c>
      <c r="M243" s="39"/>
      <c r="N243" s="39"/>
      <c r="O243" s="39"/>
      <c r="P243" s="39"/>
      <c r="Q243" s="39"/>
    </row>
    <row r="244" spans="1:17" ht="19.5" hidden="1" outlineLevel="1" x14ac:dyDescent="0.2">
      <c r="A244" s="28"/>
      <c r="B244" s="45" t="s">
        <v>135</v>
      </c>
      <c r="C244" s="41" t="s">
        <v>103</v>
      </c>
      <c r="D244" s="42" t="s">
        <v>104</v>
      </c>
      <c r="E244" s="43" t="s">
        <v>1442</v>
      </c>
      <c r="F244" s="44">
        <v>11.89</v>
      </c>
      <c r="G244" s="39"/>
      <c r="H244" s="39"/>
      <c r="I244" s="39"/>
      <c r="J244" s="55">
        <v>0.18</v>
      </c>
      <c r="K244" s="39"/>
      <c r="L244" s="39"/>
      <c r="M244" s="39"/>
      <c r="N244" s="39"/>
      <c r="O244" s="39"/>
      <c r="P244" s="39"/>
      <c r="Q244" s="39"/>
    </row>
    <row r="245" spans="1:17" ht="19.5" hidden="1" outlineLevel="1" x14ac:dyDescent="0.2">
      <c r="A245" s="28"/>
      <c r="B245" s="45" t="s">
        <v>1441</v>
      </c>
      <c r="C245" s="41" t="s">
        <v>471</v>
      </c>
      <c r="D245" s="42" t="s">
        <v>62</v>
      </c>
      <c r="E245" s="43" t="s">
        <v>1440</v>
      </c>
      <c r="F245" s="44">
        <v>11665.78</v>
      </c>
      <c r="G245" s="39"/>
      <c r="H245" s="39"/>
      <c r="I245" s="39"/>
      <c r="J245" s="55">
        <v>1.05</v>
      </c>
      <c r="K245" s="39"/>
      <c r="L245" s="39"/>
      <c r="M245" s="39"/>
      <c r="N245" s="39"/>
      <c r="O245" s="39"/>
      <c r="P245" s="39"/>
      <c r="Q245" s="39"/>
    </row>
    <row r="246" spans="1:17" ht="19.5" hidden="1" outlineLevel="1" x14ac:dyDescent="0.2">
      <c r="A246" s="28"/>
      <c r="B246" s="45" t="s">
        <v>1439</v>
      </c>
      <c r="C246" s="41" t="s">
        <v>355</v>
      </c>
      <c r="D246" s="42" t="s">
        <v>38</v>
      </c>
      <c r="E246" s="43" t="s">
        <v>1438</v>
      </c>
      <c r="F246" s="44">
        <v>9.16</v>
      </c>
      <c r="G246" s="39"/>
      <c r="H246" s="39"/>
      <c r="I246" s="39"/>
      <c r="J246" s="55">
        <v>32.06</v>
      </c>
      <c r="K246" s="39"/>
      <c r="L246" s="39"/>
      <c r="M246" s="39"/>
      <c r="N246" s="39"/>
      <c r="O246" s="39"/>
      <c r="P246" s="39"/>
      <c r="Q246" s="39"/>
    </row>
    <row r="247" spans="1:17" ht="19.5" hidden="1" outlineLevel="1" x14ac:dyDescent="0.2">
      <c r="A247" s="28"/>
      <c r="B247" s="45" t="s">
        <v>1437</v>
      </c>
      <c r="C247" s="41" t="s">
        <v>1436</v>
      </c>
      <c r="D247" s="42" t="s">
        <v>49</v>
      </c>
      <c r="E247" s="43" t="s">
        <v>708</v>
      </c>
      <c r="F247" s="44">
        <v>250.5</v>
      </c>
      <c r="G247" s="39"/>
      <c r="H247" s="39"/>
      <c r="I247" s="39"/>
      <c r="J247" s="55">
        <v>250.5</v>
      </c>
      <c r="K247" s="39"/>
      <c r="L247" s="39"/>
      <c r="M247" s="39"/>
      <c r="N247" s="39"/>
      <c r="O247" s="39"/>
      <c r="P247" s="39"/>
      <c r="Q247" s="39"/>
    </row>
    <row r="248" spans="1:17" ht="22.5" hidden="1" outlineLevel="1" x14ac:dyDescent="0.2">
      <c r="A248" s="28"/>
      <c r="B248" s="45" t="s">
        <v>1435</v>
      </c>
      <c r="C248" s="41" t="s">
        <v>1434</v>
      </c>
      <c r="D248" s="42" t="s">
        <v>614</v>
      </c>
      <c r="E248" s="43" t="s">
        <v>708</v>
      </c>
      <c r="F248" s="44">
        <v>126</v>
      </c>
      <c r="G248" s="39"/>
      <c r="H248" s="39"/>
      <c r="I248" s="39"/>
      <c r="J248" s="55">
        <v>126</v>
      </c>
      <c r="K248" s="39"/>
      <c r="L248" s="39"/>
      <c r="M248" s="39"/>
      <c r="N248" s="39"/>
      <c r="O248" s="39"/>
      <c r="P248" s="39"/>
      <c r="Q248" s="39"/>
    </row>
    <row r="249" spans="1:17" ht="22.5" hidden="1" outlineLevel="1" x14ac:dyDescent="0.2">
      <c r="A249" s="28"/>
      <c r="B249" s="45" t="s">
        <v>1433</v>
      </c>
      <c r="C249" s="41" t="s">
        <v>1432</v>
      </c>
      <c r="D249" s="42" t="s">
        <v>104</v>
      </c>
      <c r="E249" s="43" t="s">
        <v>1431</v>
      </c>
      <c r="F249" s="44">
        <v>550.35</v>
      </c>
      <c r="G249" s="39"/>
      <c r="H249" s="39"/>
      <c r="I249" s="39"/>
      <c r="J249" s="55">
        <v>0.55000000000000004</v>
      </c>
      <c r="K249" s="39"/>
      <c r="L249" s="39"/>
      <c r="M249" s="39"/>
      <c r="N249" s="39"/>
      <c r="O249" s="39"/>
      <c r="P249" s="39"/>
      <c r="Q249" s="39"/>
    </row>
    <row r="250" spans="1:17" ht="22.5" hidden="1" outlineLevel="1" x14ac:dyDescent="0.2">
      <c r="A250" s="28"/>
      <c r="B250" s="45" t="s">
        <v>1430</v>
      </c>
      <c r="C250" s="41" t="s">
        <v>1429</v>
      </c>
      <c r="D250" s="42" t="s">
        <v>104</v>
      </c>
      <c r="E250" s="43" t="s">
        <v>797</v>
      </c>
      <c r="F250" s="44">
        <v>1521.91</v>
      </c>
      <c r="G250" s="39"/>
      <c r="H250" s="39"/>
      <c r="I250" s="39"/>
      <c r="J250" s="55">
        <v>60.88</v>
      </c>
      <c r="K250" s="39"/>
      <c r="L250" s="39"/>
      <c r="M250" s="39"/>
      <c r="N250" s="39"/>
      <c r="O250" s="39"/>
      <c r="P250" s="39"/>
      <c r="Q250" s="39"/>
    </row>
    <row r="251" spans="1:17" ht="22.5" hidden="1" outlineLevel="1" x14ac:dyDescent="0.2">
      <c r="A251" s="28"/>
      <c r="B251" s="45" t="s">
        <v>1428</v>
      </c>
      <c r="C251" s="41" t="s">
        <v>969</v>
      </c>
      <c r="D251" s="42" t="s">
        <v>104</v>
      </c>
      <c r="E251" s="43" t="s">
        <v>628</v>
      </c>
      <c r="F251" s="44">
        <v>135.61000000000001</v>
      </c>
      <c r="G251" s="39"/>
      <c r="H251" s="39"/>
      <c r="I251" s="39"/>
      <c r="J251" s="55">
        <v>2.71</v>
      </c>
      <c r="K251" s="39"/>
      <c r="L251" s="39"/>
      <c r="M251" s="39"/>
      <c r="N251" s="39"/>
      <c r="O251" s="39"/>
      <c r="P251" s="39"/>
      <c r="Q251" s="39"/>
    </row>
    <row r="252" spans="1:17" ht="108" collapsed="1" x14ac:dyDescent="0.2">
      <c r="A252" s="28">
        <v>35</v>
      </c>
      <c r="B252" s="35" t="s">
        <v>1427</v>
      </c>
      <c r="C252" s="36" t="s">
        <v>1426</v>
      </c>
      <c r="D252" s="37" t="s">
        <v>1425</v>
      </c>
      <c r="E252" s="42" t="s">
        <v>1424</v>
      </c>
      <c r="F252" s="39">
        <v>316.41000000000003</v>
      </c>
      <c r="G252" s="39">
        <v>18.43</v>
      </c>
      <c r="H252" s="39">
        <v>52.48</v>
      </c>
      <c r="I252" s="39"/>
      <c r="J252" s="49">
        <v>949.23</v>
      </c>
      <c r="K252" s="39">
        <v>55.29</v>
      </c>
      <c r="L252" s="39">
        <v>157.44</v>
      </c>
      <c r="M252" s="39"/>
      <c r="N252" s="39">
        <v>1.18</v>
      </c>
      <c r="O252" s="39">
        <v>3.54</v>
      </c>
      <c r="P252" s="39"/>
      <c r="Q252" s="39"/>
    </row>
    <row r="253" spans="1:17" ht="19.5" hidden="1" outlineLevel="1" x14ac:dyDescent="0.2">
      <c r="A253" s="28"/>
      <c r="B253" s="40"/>
      <c r="C253" s="41" t="s">
        <v>723</v>
      </c>
      <c r="D253" s="42" t="s">
        <v>30</v>
      </c>
      <c r="E253" s="43" t="s">
        <v>1423</v>
      </c>
      <c r="F253" s="44">
        <v>15.62</v>
      </c>
      <c r="G253" s="44">
        <v>15.62</v>
      </c>
      <c r="H253" s="39"/>
      <c r="I253" s="39"/>
      <c r="J253" s="55">
        <v>55.29</v>
      </c>
      <c r="K253" s="44">
        <v>55.29</v>
      </c>
      <c r="L253" s="39"/>
      <c r="M253" s="39"/>
      <c r="N253" s="39"/>
      <c r="O253" s="39"/>
      <c r="P253" s="39"/>
      <c r="Q253" s="39"/>
    </row>
    <row r="254" spans="1:17" ht="33.75" hidden="1" outlineLevel="1" x14ac:dyDescent="0.2">
      <c r="A254" s="28"/>
      <c r="B254" s="45" t="s">
        <v>1422</v>
      </c>
      <c r="C254" s="41" t="s">
        <v>1421</v>
      </c>
      <c r="D254" s="42" t="s">
        <v>34</v>
      </c>
      <c r="E254" s="43" t="s">
        <v>1418</v>
      </c>
      <c r="F254" s="44">
        <v>37.99</v>
      </c>
      <c r="G254" s="39"/>
      <c r="H254" s="44">
        <v>37.99</v>
      </c>
      <c r="I254" s="39"/>
      <c r="J254" s="55">
        <v>45.59</v>
      </c>
      <c r="K254" s="39"/>
      <c r="L254" s="44">
        <v>45.59</v>
      </c>
      <c r="M254" s="39"/>
      <c r="N254" s="39"/>
      <c r="O254" s="39"/>
      <c r="P254" s="39"/>
      <c r="Q254" s="39"/>
    </row>
    <row r="255" spans="1:17" ht="22.5" hidden="1" outlineLevel="1" x14ac:dyDescent="0.2">
      <c r="A255" s="28"/>
      <c r="B255" s="45" t="s">
        <v>1420</v>
      </c>
      <c r="C255" s="41" t="s">
        <v>1419</v>
      </c>
      <c r="D255" s="42" t="s">
        <v>34</v>
      </c>
      <c r="E255" s="43" t="s">
        <v>1418</v>
      </c>
      <c r="F255" s="44">
        <v>35.270000000000003</v>
      </c>
      <c r="G255" s="39"/>
      <c r="H255" s="44">
        <v>35.270000000000003</v>
      </c>
      <c r="I255" s="39"/>
      <c r="J255" s="55">
        <v>42.32</v>
      </c>
      <c r="K255" s="39"/>
      <c r="L255" s="44">
        <v>42.32</v>
      </c>
      <c r="M255" s="39"/>
      <c r="N255" s="39"/>
      <c r="O255" s="39"/>
      <c r="P255" s="39"/>
      <c r="Q255" s="39"/>
    </row>
    <row r="256" spans="1:17" ht="56.25" hidden="1" outlineLevel="1" x14ac:dyDescent="0.2">
      <c r="A256" s="28"/>
      <c r="B256" s="45" t="s">
        <v>1417</v>
      </c>
      <c r="C256" s="41" t="s">
        <v>1416</v>
      </c>
      <c r="D256" s="42" t="s">
        <v>34</v>
      </c>
      <c r="E256" s="43" t="s">
        <v>1415</v>
      </c>
      <c r="F256" s="44">
        <v>51.51</v>
      </c>
      <c r="G256" s="39"/>
      <c r="H256" s="44">
        <v>51.51</v>
      </c>
      <c r="I256" s="39"/>
      <c r="J256" s="55">
        <v>69.540000000000006</v>
      </c>
      <c r="K256" s="39"/>
      <c r="L256" s="44">
        <v>69.540000000000006</v>
      </c>
      <c r="M256" s="39"/>
      <c r="N256" s="39"/>
      <c r="O256" s="39"/>
      <c r="P256" s="39"/>
      <c r="Q256" s="39"/>
    </row>
    <row r="257" spans="1:17" ht="19.5" hidden="1" outlineLevel="1" x14ac:dyDescent="0.2">
      <c r="A257" s="28"/>
      <c r="B257" s="45" t="s">
        <v>1414</v>
      </c>
      <c r="C257" s="41" t="s">
        <v>1413</v>
      </c>
      <c r="D257" s="42" t="s">
        <v>38</v>
      </c>
      <c r="E257" s="43" t="s">
        <v>1412</v>
      </c>
      <c r="F257" s="44">
        <v>85</v>
      </c>
      <c r="G257" s="39"/>
      <c r="H257" s="39"/>
      <c r="I257" s="39"/>
      <c r="J257" s="55">
        <v>25.5</v>
      </c>
      <c r="K257" s="39"/>
      <c r="L257" s="39"/>
      <c r="M257" s="39"/>
      <c r="N257" s="39"/>
      <c r="O257" s="39"/>
      <c r="P257" s="39"/>
      <c r="Q257" s="39"/>
    </row>
    <row r="258" spans="1:17" ht="33.75" hidden="1" outlineLevel="1" x14ac:dyDescent="0.2">
      <c r="A258" s="28"/>
      <c r="B258" s="45" t="s">
        <v>1411</v>
      </c>
      <c r="C258" s="41" t="s">
        <v>1408</v>
      </c>
      <c r="D258" s="42" t="s">
        <v>49</v>
      </c>
      <c r="E258" s="43" t="s">
        <v>1410</v>
      </c>
      <c r="F258" s="44">
        <v>237</v>
      </c>
      <c r="G258" s="39"/>
      <c r="H258" s="39"/>
      <c r="I258" s="39"/>
      <c r="J258" s="55">
        <v>711</v>
      </c>
      <c r="K258" s="39"/>
      <c r="L258" s="39"/>
      <c r="M258" s="39"/>
      <c r="N258" s="39"/>
      <c r="O258" s="39"/>
      <c r="P258" s="39"/>
      <c r="Q258" s="39"/>
    </row>
    <row r="259" spans="1:17" ht="108" collapsed="1" x14ac:dyDescent="0.2">
      <c r="A259" s="28">
        <v>36</v>
      </c>
      <c r="B259" s="35" t="s">
        <v>1409</v>
      </c>
      <c r="C259" s="36" t="s">
        <v>1408</v>
      </c>
      <c r="D259" s="37" t="s">
        <v>49</v>
      </c>
      <c r="E259" s="38">
        <v>-3</v>
      </c>
      <c r="F259" s="39">
        <v>237</v>
      </c>
      <c r="G259" s="39"/>
      <c r="H259" s="39"/>
      <c r="I259" s="39"/>
      <c r="J259" s="49">
        <v>-711</v>
      </c>
      <c r="K259" s="39"/>
      <c r="L259" s="39"/>
      <c r="M259" s="39"/>
      <c r="N259" s="39"/>
      <c r="O259" s="39"/>
      <c r="P259" s="39"/>
      <c r="Q259" s="39"/>
    </row>
    <row r="260" spans="1:17" ht="108" x14ac:dyDescent="0.2">
      <c r="A260" s="28">
        <v>37</v>
      </c>
      <c r="B260" s="35" t="s">
        <v>1407</v>
      </c>
      <c r="C260" s="36" t="s">
        <v>1406</v>
      </c>
      <c r="D260" s="37" t="s">
        <v>49</v>
      </c>
      <c r="E260" s="38">
        <v>2</v>
      </c>
      <c r="F260" s="39">
        <v>457.46</v>
      </c>
      <c r="G260" s="39"/>
      <c r="H260" s="39"/>
      <c r="I260" s="39"/>
      <c r="J260" s="49">
        <v>914.92</v>
      </c>
      <c r="K260" s="39"/>
      <c r="L260" s="39"/>
      <c r="M260" s="39"/>
      <c r="N260" s="39"/>
      <c r="O260" s="39"/>
      <c r="P260" s="39"/>
      <c r="Q260" s="39"/>
    </row>
    <row r="261" spans="1:17" ht="108" x14ac:dyDescent="0.2">
      <c r="A261" s="28">
        <v>38</v>
      </c>
      <c r="B261" s="35" t="s">
        <v>1405</v>
      </c>
      <c r="C261" s="36" t="s">
        <v>1404</v>
      </c>
      <c r="D261" s="37" t="s">
        <v>49</v>
      </c>
      <c r="E261" s="38">
        <v>1</v>
      </c>
      <c r="F261" s="39">
        <v>75.069999999999993</v>
      </c>
      <c r="G261" s="39"/>
      <c r="H261" s="39"/>
      <c r="I261" s="39"/>
      <c r="J261" s="49">
        <v>75.069999999999993</v>
      </c>
      <c r="K261" s="39"/>
      <c r="L261" s="39"/>
      <c r="M261" s="39"/>
      <c r="N261" s="39"/>
      <c r="O261" s="39"/>
      <c r="P261" s="39"/>
      <c r="Q261" s="39"/>
    </row>
    <row r="262" spans="1:17" ht="108" x14ac:dyDescent="0.2">
      <c r="A262" s="28">
        <v>39</v>
      </c>
      <c r="B262" s="35" t="s">
        <v>1403</v>
      </c>
      <c r="C262" s="36" t="s">
        <v>1402</v>
      </c>
      <c r="D262" s="37" t="s">
        <v>370</v>
      </c>
      <c r="E262" s="42" t="s">
        <v>1401</v>
      </c>
      <c r="F262" s="39">
        <v>1861.59</v>
      </c>
      <c r="G262" s="39">
        <v>204.85</v>
      </c>
      <c r="H262" s="39">
        <v>411.25</v>
      </c>
      <c r="I262" s="39">
        <v>28.27</v>
      </c>
      <c r="J262" s="49">
        <v>236.42</v>
      </c>
      <c r="K262" s="39">
        <v>26.02</v>
      </c>
      <c r="L262" s="39">
        <v>52.23</v>
      </c>
      <c r="M262" s="39">
        <v>3.59</v>
      </c>
      <c r="N262" s="39">
        <v>15.46</v>
      </c>
      <c r="O262" s="39">
        <v>1.96</v>
      </c>
      <c r="P262" s="39">
        <v>1.81</v>
      </c>
      <c r="Q262" s="39">
        <v>0.23</v>
      </c>
    </row>
    <row r="263" spans="1:17" ht="19.5" hidden="1" outlineLevel="1" x14ac:dyDescent="0.2">
      <c r="A263" s="28"/>
      <c r="B263" s="40"/>
      <c r="C263" s="41" t="s">
        <v>489</v>
      </c>
      <c r="D263" s="42" t="s">
        <v>30</v>
      </c>
      <c r="E263" s="43" t="s">
        <v>1400</v>
      </c>
      <c r="F263" s="44">
        <v>13.25</v>
      </c>
      <c r="G263" s="44">
        <v>13.25</v>
      </c>
      <c r="H263" s="39"/>
      <c r="I263" s="39"/>
      <c r="J263" s="55">
        <v>25.97</v>
      </c>
      <c r="K263" s="44">
        <v>25.97</v>
      </c>
      <c r="L263" s="39"/>
      <c r="M263" s="39"/>
      <c r="N263" s="39"/>
      <c r="O263" s="39"/>
      <c r="P263" s="39"/>
      <c r="Q263" s="39"/>
    </row>
    <row r="264" spans="1:17" ht="33.75" hidden="1" outlineLevel="1" x14ac:dyDescent="0.2">
      <c r="A264" s="28"/>
      <c r="B264" s="45" t="s">
        <v>1107</v>
      </c>
      <c r="C264" s="41" t="s">
        <v>1106</v>
      </c>
      <c r="D264" s="42" t="s">
        <v>34</v>
      </c>
      <c r="E264" s="43" t="s">
        <v>1399</v>
      </c>
      <c r="F264" s="44">
        <v>16.309999999999999</v>
      </c>
      <c r="G264" s="39"/>
      <c r="H264" s="44">
        <v>16.309999999999999</v>
      </c>
      <c r="I264" s="39"/>
      <c r="J264" s="55">
        <v>5.71</v>
      </c>
      <c r="K264" s="39"/>
      <c r="L264" s="44">
        <v>5.71</v>
      </c>
      <c r="M264" s="39"/>
      <c r="N264" s="39"/>
      <c r="O264" s="39"/>
      <c r="P264" s="39"/>
      <c r="Q264" s="39"/>
    </row>
    <row r="265" spans="1:17" ht="19.5" hidden="1" outlineLevel="1" x14ac:dyDescent="0.2">
      <c r="A265" s="28"/>
      <c r="B265" s="45" t="s">
        <v>1104</v>
      </c>
      <c r="C265" s="41" t="s">
        <v>98</v>
      </c>
      <c r="D265" s="42" t="s">
        <v>34</v>
      </c>
      <c r="E265" s="43" t="s">
        <v>1398</v>
      </c>
      <c r="F265" s="44">
        <v>1.24</v>
      </c>
      <c r="G265" s="39"/>
      <c r="H265" s="44">
        <v>1.24</v>
      </c>
      <c r="I265" s="39"/>
      <c r="J265" s="55">
        <v>0.24</v>
      </c>
      <c r="K265" s="39"/>
      <c r="L265" s="44">
        <v>0.24</v>
      </c>
      <c r="M265" s="39"/>
      <c r="N265" s="39"/>
      <c r="O265" s="39"/>
      <c r="P265" s="39"/>
      <c r="Q265" s="39"/>
    </row>
    <row r="266" spans="1:17" ht="19.5" hidden="1" outlineLevel="1" x14ac:dyDescent="0.2">
      <c r="A266" s="28"/>
      <c r="B266" s="45" t="s">
        <v>1231</v>
      </c>
      <c r="C266" s="41" t="s">
        <v>1230</v>
      </c>
      <c r="D266" s="42" t="s">
        <v>34</v>
      </c>
      <c r="E266" s="43" t="s">
        <v>1397</v>
      </c>
      <c r="F266" s="44">
        <v>2.14</v>
      </c>
      <c r="G266" s="39"/>
      <c r="H266" s="44">
        <v>2.14</v>
      </c>
      <c r="I266" s="39"/>
      <c r="J266" s="55">
        <v>0.13</v>
      </c>
      <c r="K266" s="39"/>
      <c r="L266" s="44">
        <v>0.13</v>
      </c>
      <c r="M266" s="39"/>
      <c r="N266" s="39"/>
      <c r="O266" s="39"/>
      <c r="P266" s="39"/>
      <c r="Q266" s="39"/>
    </row>
    <row r="267" spans="1:17" ht="22.5" hidden="1" outlineLevel="1" x14ac:dyDescent="0.2">
      <c r="A267" s="28"/>
      <c r="B267" s="45" t="s">
        <v>1396</v>
      </c>
      <c r="C267" s="41" t="s">
        <v>1205</v>
      </c>
      <c r="D267" s="42" t="s">
        <v>34</v>
      </c>
      <c r="E267" s="43" t="s">
        <v>1395</v>
      </c>
      <c r="F267" s="44">
        <v>182.79</v>
      </c>
      <c r="G267" s="39"/>
      <c r="H267" s="44">
        <v>182.79</v>
      </c>
      <c r="I267" s="44">
        <v>15.62</v>
      </c>
      <c r="J267" s="55">
        <v>42.04</v>
      </c>
      <c r="K267" s="39"/>
      <c r="L267" s="44">
        <v>42.04</v>
      </c>
      <c r="M267" s="44">
        <v>3.59</v>
      </c>
      <c r="N267" s="39"/>
      <c r="O267" s="39"/>
      <c r="P267" s="39"/>
      <c r="Q267" s="39"/>
    </row>
    <row r="268" spans="1:17" ht="19.5" hidden="1" outlineLevel="1" x14ac:dyDescent="0.2">
      <c r="A268" s="28"/>
      <c r="B268" s="45" t="s">
        <v>1394</v>
      </c>
      <c r="C268" s="41" t="s">
        <v>659</v>
      </c>
      <c r="D268" s="42" t="s">
        <v>34</v>
      </c>
      <c r="E268" s="43" t="s">
        <v>1393</v>
      </c>
      <c r="F268" s="44">
        <v>2.86</v>
      </c>
      <c r="G268" s="39"/>
      <c r="H268" s="44">
        <v>2.86</v>
      </c>
      <c r="I268" s="39"/>
      <c r="J268" s="55">
        <v>0.09</v>
      </c>
      <c r="K268" s="39"/>
      <c r="L268" s="44">
        <v>0.09</v>
      </c>
      <c r="M268" s="39"/>
      <c r="N268" s="39"/>
      <c r="O268" s="39"/>
      <c r="P268" s="39"/>
      <c r="Q268" s="39"/>
    </row>
    <row r="269" spans="1:17" ht="19.5" hidden="1" outlineLevel="1" x14ac:dyDescent="0.2">
      <c r="A269" s="28"/>
      <c r="B269" s="45" t="s">
        <v>1392</v>
      </c>
      <c r="C269" s="41" t="s">
        <v>1101</v>
      </c>
      <c r="D269" s="42" t="s">
        <v>34</v>
      </c>
      <c r="E269" s="43" t="s">
        <v>1037</v>
      </c>
      <c r="F269" s="44">
        <v>5.46</v>
      </c>
      <c r="G269" s="39"/>
      <c r="H269" s="44">
        <v>5.46</v>
      </c>
      <c r="I269" s="39"/>
      <c r="J269" s="55">
        <v>0.33</v>
      </c>
      <c r="K269" s="39"/>
      <c r="L269" s="44">
        <v>0.33</v>
      </c>
      <c r="M269" s="39"/>
      <c r="N269" s="39"/>
      <c r="O269" s="39"/>
      <c r="P269" s="39"/>
      <c r="Q269" s="39"/>
    </row>
    <row r="270" spans="1:17" ht="22.5" hidden="1" outlineLevel="1" x14ac:dyDescent="0.2">
      <c r="A270" s="28"/>
      <c r="B270" s="45" t="s">
        <v>1391</v>
      </c>
      <c r="C270" s="41" t="s">
        <v>1315</v>
      </c>
      <c r="D270" s="42" t="s">
        <v>34</v>
      </c>
      <c r="E270" s="43" t="s">
        <v>1390</v>
      </c>
      <c r="F270" s="44">
        <v>72.209999999999994</v>
      </c>
      <c r="G270" s="39"/>
      <c r="H270" s="44">
        <v>72.209999999999994</v>
      </c>
      <c r="I270" s="39"/>
      <c r="J270" s="55">
        <v>0.72</v>
      </c>
      <c r="K270" s="39"/>
      <c r="L270" s="44">
        <v>0.72</v>
      </c>
      <c r="M270" s="39"/>
      <c r="N270" s="39"/>
      <c r="O270" s="39"/>
      <c r="P270" s="39"/>
      <c r="Q270" s="39"/>
    </row>
    <row r="271" spans="1:17" ht="33.75" hidden="1" outlineLevel="1" x14ac:dyDescent="0.2">
      <c r="A271" s="28"/>
      <c r="B271" s="45" t="s">
        <v>1389</v>
      </c>
      <c r="C271" s="41" t="s">
        <v>307</v>
      </c>
      <c r="D271" s="42" t="s">
        <v>34</v>
      </c>
      <c r="E271" s="43" t="s">
        <v>1388</v>
      </c>
      <c r="F271" s="44">
        <v>7.38</v>
      </c>
      <c r="G271" s="39"/>
      <c r="H271" s="44">
        <v>7.38</v>
      </c>
      <c r="I271" s="39"/>
      <c r="J271" s="55">
        <v>0.96</v>
      </c>
      <c r="K271" s="39"/>
      <c r="L271" s="44">
        <v>0.96</v>
      </c>
      <c r="M271" s="39"/>
      <c r="N271" s="39"/>
      <c r="O271" s="39"/>
      <c r="P271" s="39"/>
      <c r="Q271" s="39"/>
    </row>
    <row r="272" spans="1:17" ht="22.5" hidden="1" outlineLevel="1" x14ac:dyDescent="0.2">
      <c r="A272" s="28"/>
      <c r="B272" s="45" t="s">
        <v>1387</v>
      </c>
      <c r="C272" s="41" t="s">
        <v>33</v>
      </c>
      <c r="D272" s="42" t="s">
        <v>34</v>
      </c>
      <c r="E272" s="43" t="s">
        <v>1319</v>
      </c>
      <c r="F272" s="44">
        <v>109.17</v>
      </c>
      <c r="G272" s="39"/>
      <c r="H272" s="44">
        <v>109.17</v>
      </c>
      <c r="I272" s="39"/>
      <c r="J272" s="55">
        <v>2.1800000000000002</v>
      </c>
      <c r="K272" s="39"/>
      <c r="L272" s="44">
        <v>2.1800000000000002</v>
      </c>
      <c r="M272" s="39"/>
      <c r="N272" s="39"/>
      <c r="O272" s="39"/>
      <c r="P272" s="39"/>
      <c r="Q272" s="39"/>
    </row>
    <row r="273" spans="1:17" ht="22.5" hidden="1" outlineLevel="1" x14ac:dyDescent="0.2">
      <c r="A273" s="28"/>
      <c r="B273" s="45" t="s">
        <v>1386</v>
      </c>
      <c r="C273" s="41" t="s">
        <v>103</v>
      </c>
      <c r="D273" s="42" t="s">
        <v>104</v>
      </c>
      <c r="E273" s="43" t="s">
        <v>1385</v>
      </c>
      <c r="F273" s="44">
        <v>11.89</v>
      </c>
      <c r="G273" s="39"/>
      <c r="H273" s="39"/>
      <c r="I273" s="39"/>
      <c r="J273" s="55">
        <v>0.65</v>
      </c>
      <c r="K273" s="39"/>
      <c r="L273" s="39"/>
      <c r="M273" s="39"/>
      <c r="N273" s="39"/>
      <c r="O273" s="39"/>
      <c r="P273" s="39"/>
      <c r="Q273" s="39"/>
    </row>
    <row r="274" spans="1:17" ht="33.75" hidden="1" outlineLevel="1" x14ac:dyDescent="0.2">
      <c r="A274" s="28"/>
      <c r="B274" s="45" t="s">
        <v>1384</v>
      </c>
      <c r="C274" s="41" t="s">
        <v>1306</v>
      </c>
      <c r="D274" s="42" t="s">
        <v>62</v>
      </c>
      <c r="E274" s="43" t="s">
        <v>1383</v>
      </c>
      <c r="F274" s="44">
        <v>17822</v>
      </c>
      <c r="G274" s="39"/>
      <c r="H274" s="39"/>
      <c r="I274" s="39"/>
      <c r="J274" s="55">
        <v>2.2599999999999998</v>
      </c>
      <c r="K274" s="39"/>
      <c r="L274" s="39"/>
      <c r="M274" s="39"/>
      <c r="N274" s="39"/>
      <c r="O274" s="39"/>
      <c r="P274" s="39"/>
      <c r="Q274" s="39"/>
    </row>
    <row r="275" spans="1:17" ht="22.5" hidden="1" outlineLevel="1" x14ac:dyDescent="0.2">
      <c r="A275" s="28"/>
      <c r="B275" s="45" t="s">
        <v>1382</v>
      </c>
      <c r="C275" s="41" t="s">
        <v>471</v>
      </c>
      <c r="D275" s="42" t="s">
        <v>62</v>
      </c>
      <c r="E275" s="43" t="s">
        <v>1381</v>
      </c>
      <c r="F275" s="44">
        <v>11665.78</v>
      </c>
      <c r="G275" s="39"/>
      <c r="H275" s="39"/>
      <c r="I275" s="39"/>
      <c r="J275" s="55">
        <v>1.04</v>
      </c>
      <c r="K275" s="39"/>
      <c r="L275" s="39"/>
      <c r="M275" s="39"/>
      <c r="N275" s="39"/>
      <c r="O275" s="39"/>
      <c r="P275" s="39"/>
      <c r="Q275" s="39"/>
    </row>
    <row r="276" spans="1:17" ht="33.75" hidden="1" outlineLevel="1" x14ac:dyDescent="0.2">
      <c r="A276" s="28"/>
      <c r="B276" s="45" t="s">
        <v>1380</v>
      </c>
      <c r="C276" s="41" t="s">
        <v>1301</v>
      </c>
      <c r="D276" s="42" t="s">
        <v>62</v>
      </c>
      <c r="E276" s="43" t="s">
        <v>1379</v>
      </c>
      <c r="F276" s="44">
        <v>6190.38</v>
      </c>
      <c r="G276" s="39"/>
      <c r="H276" s="39"/>
      <c r="I276" s="39"/>
      <c r="J276" s="55">
        <v>22.01</v>
      </c>
      <c r="K276" s="39"/>
      <c r="L276" s="39"/>
      <c r="M276" s="39"/>
      <c r="N276" s="39"/>
      <c r="O276" s="39"/>
      <c r="P276" s="39"/>
      <c r="Q276" s="39"/>
    </row>
    <row r="277" spans="1:17" ht="22.5" hidden="1" outlineLevel="1" x14ac:dyDescent="0.2">
      <c r="A277" s="28"/>
      <c r="B277" s="45" t="s">
        <v>354</v>
      </c>
      <c r="C277" s="41" t="s">
        <v>355</v>
      </c>
      <c r="D277" s="42" t="s">
        <v>38</v>
      </c>
      <c r="E277" s="43" t="s">
        <v>1378</v>
      </c>
      <c r="F277" s="44">
        <v>9.16</v>
      </c>
      <c r="G277" s="39"/>
      <c r="H277" s="39"/>
      <c r="I277" s="39"/>
      <c r="J277" s="55">
        <v>0.1</v>
      </c>
      <c r="K277" s="39"/>
      <c r="L277" s="39"/>
      <c r="M277" s="39"/>
      <c r="N277" s="39"/>
      <c r="O277" s="39"/>
      <c r="P277" s="39"/>
      <c r="Q277" s="39"/>
    </row>
    <row r="278" spans="1:17" ht="56.25" hidden="1" outlineLevel="1" x14ac:dyDescent="0.2">
      <c r="A278" s="28"/>
      <c r="B278" s="45" t="s">
        <v>1377</v>
      </c>
      <c r="C278" s="41" t="s">
        <v>1237</v>
      </c>
      <c r="D278" s="42" t="s">
        <v>84</v>
      </c>
      <c r="E278" s="43" t="s">
        <v>1376</v>
      </c>
      <c r="F278" s="44">
        <v>37.94</v>
      </c>
      <c r="G278" s="39"/>
      <c r="H278" s="39"/>
      <c r="I278" s="39"/>
      <c r="J278" s="55">
        <v>92.5</v>
      </c>
      <c r="K278" s="39"/>
      <c r="L278" s="39"/>
      <c r="M278" s="39"/>
      <c r="N278" s="39"/>
      <c r="O278" s="39"/>
      <c r="P278" s="39"/>
      <c r="Q278" s="39"/>
    </row>
    <row r="279" spans="1:17" ht="22.5" hidden="1" outlineLevel="1" x14ac:dyDescent="0.2">
      <c r="A279" s="28"/>
      <c r="B279" s="45" t="s">
        <v>1375</v>
      </c>
      <c r="C279" s="41" t="s">
        <v>1293</v>
      </c>
      <c r="D279" s="42" t="s">
        <v>104</v>
      </c>
      <c r="E279" s="43" t="s">
        <v>1374</v>
      </c>
      <c r="F279" s="44">
        <v>537.55999999999995</v>
      </c>
      <c r="G279" s="39"/>
      <c r="H279" s="39"/>
      <c r="I279" s="39"/>
      <c r="J279" s="55">
        <v>39.6</v>
      </c>
      <c r="K279" s="39"/>
      <c r="L279" s="39"/>
      <c r="M279" s="39"/>
      <c r="N279" s="39"/>
      <c r="O279" s="39"/>
      <c r="P279" s="39"/>
      <c r="Q279" s="39"/>
    </row>
    <row r="280" spans="1:17" ht="108" collapsed="1" x14ac:dyDescent="0.2">
      <c r="A280" s="28">
        <v>40</v>
      </c>
      <c r="B280" s="35" t="s">
        <v>1373</v>
      </c>
      <c r="C280" s="36" t="s">
        <v>1372</v>
      </c>
      <c r="D280" s="37" t="s">
        <v>370</v>
      </c>
      <c r="E280" s="42" t="s">
        <v>1371</v>
      </c>
      <c r="F280" s="39">
        <v>2760.31</v>
      </c>
      <c r="G280" s="39">
        <v>217.43</v>
      </c>
      <c r="H280" s="39">
        <v>747.49</v>
      </c>
      <c r="I280" s="39">
        <v>75.97</v>
      </c>
      <c r="J280" s="49">
        <v>1151.05</v>
      </c>
      <c r="K280" s="39">
        <v>90.67</v>
      </c>
      <c r="L280" s="39">
        <v>311.7</v>
      </c>
      <c r="M280" s="39">
        <v>31.68</v>
      </c>
      <c r="N280" s="39">
        <v>16.41</v>
      </c>
      <c r="O280" s="39">
        <v>6.84</v>
      </c>
      <c r="P280" s="39">
        <v>4.43</v>
      </c>
      <c r="Q280" s="39">
        <v>1.85</v>
      </c>
    </row>
    <row r="281" spans="1:17" ht="19.5" hidden="1" outlineLevel="1" x14ac:dyDescent="0.2">
      <c r="A281" s="28"/>
      <c r="B281" s="40"/>
      <c r="C281" s="41" t="s">
        <v>489</v>
      </c>
      <c r="D281" s="42" t="s">
        <v>30</v>
      </c>
      <c r="E281" s="43" t="s">
        <v>1370</v>
      </c>
      <c r="F281" s="44">
        <v>13.25</v>
      </c>
      <c r="G281" s="44">
        <v>13.25</v>
      </c>
      <c r="H281" s="39"/>
      <c r="I281" s="39"/>
      <c r="J281" s="55">
        <v>90.63</v>
      </c>
      <c r="K281" s="44">
        <v>90.63</v>
      </c>
      <c r="L281" s="39"/>
      <c r="M281" s="39"/>
      <c r="N281" s="39"/>
      <c r="O281" s="39"/>
      <c r="P281" s="39"/>
      <c r="Q281" s="39"/>
    </row>
    <row r="282" spans="1:17" ht="22.5" hidden="1" outlineLevel="1" x14ac:dyDescent="0.2">
      <c r="A282" s="28"/>
      <c r="B282" s="45" t="s">
        <v>260</v>
      </c>
      <c r="C282" s="41" t="s">
        <v>95</v>
      </c>
      <c r="D282" s="42" t="s">
        <v>34</v>
      </c>
      <c r="E282" s="43" t="s">
        <v>1369</v>
      </c>
      <c r="F282" s="44">
        <v>127.47</v>
      </c>
      <c r="G282" s="39"/>
      <c r="H282" s="44">
        <v>127.47</v>
      </c>
      <c r="I282" s="44">
        <v>18.2</v>
      </c>
      <c r="J282" s="55">
        <v>138.94</v>
      </c>
      <c r="K282" s="39"/>
      <c r="L282" s="44">
        <v>138.94</v>
      </c>
      <c r="M282" s="44">
        <v>19.84</v>
      </c>
      <c r="N282" s="39"/>
      <c r="O282" s="39"/>
      <c r="P282" s="39"/>
      <c r="Q282" s="39"/>
    </row>
    <row r="283" spans="1:17" ht="33.75" hidden="1" outlineLevel="1" x14ac:dyDescent="0.2">
      <c r="A283" s="28"/>
      <c r="B283" s="45" t="s">
        <v>1327</v>
      </c>
      <c r="C283" s="41" t="s">
        <v>1106</v>
      </c>
      <c r="D283" s="42" t="s">
        <v>34</v>
      </c>
      <c r="E283" s="43" t="s">
        <v>1368</v>
      </c>
      <c r="F283" s="44">
        <v>16.309999999999999</v>
      </c>
      <c r="G283" s="39"/>
      <c r="H283" s="44">
        <v>16.309999999999999</v>
      </c>
      <c r="I283" s="39"/>
      <c r="J283" s="55">
        <v>17.61</v>
      </c>
      <c r="K283" s="39"/>
      <c r="L283" s="44">
        <v>17.61</v>
      </c>
      <c r="M283" s="39"/>
      <c r="N283" s="39"/>
      <c r="O283" s="39"/>
      <c r="P283" s="39"/>
      <c r="Q283" s="39"/>
    </row>
    <row r="284" spans="1:17" ht="19.5" hidden="1" outlineLevel="1" x14ac:dyDescent="0.2">
      <c r="A284" s="28"/>
      <c r="B284" s="45" t="s">
        <v>97</v>
      </c>
      <c r="C284" s="41" t="s">
        <v>98</v>
      </c>
      <c r="D284" s="42" t="s">
        <v>34</v>
      </c>
      <c r="E284" s="43" t="s">
        <v>1367</v>
      </c>
      <c r="F284" s="44">
        <v>1.24</v>
      </c>
      <c r="G284" s="39"/>
      <c r="H284" s="44">
        <v>1.24</v>
      </c>
      <c r="I284" s="39"/>
      <c r="J284" s="55">
        <v>0.74</v>
      </c>
      <c r="K284" s="39"/>
      <c r="L284" s="44">
        <v>0.74</v>
      </c>
      <c r="M284" s="39"/>
      <c r="N284" s="39"/>
      <c r="O284" s="39"/>
      <c r="P284" s="39"/>
      <c r="Q284" s="39"/>
    </row>
    <row r="285" spans="1:17" ht="19.5" hidden="1" outlineLevel="1" x14ac:dyDescent="0.2">
      <c r="A285" s="28"/>
      <c r="B285" s="45" t="s">
        <v>1324</v>
      </c>
      <c r="C285" s="41" t="s">
        <v>1230</v>
      </c>
      <c r="D285" s="42" t="s">
        <v>34</v>
      </c>
      <c r="E285" s="43" t="s">
        <v>1366</v>
      </c>
      <c r="F285" s="44">
        <v>2.14</v>
      </c>
      <c r="G285" s="39"/>
      <c r="H285" s="44">
        <v>2.14</v>
      </c>
      <c r="I285" s="39"/>
      <c r="J285" s="55">
        <v>0.41</v>
      </c>
      <c r="K285" s="39"/>
      <c r="L285" s="44">
        <v>0.41</v>
      </c>
      <c r="M285" s="39"/>
      <c r="N285" s="39"/>
      <c r="O285" s="39"/>
      <c r="P285" s="39"/>
      <c r="Q285" s="39"/>
    </row>
    <row r="286" spans="1:17" ht="22.5" hidden="1" outlineLevel="1" x14ac:dyDescent="0.2">
      <c r="A286" s="28"/>
      <c r="B286" s="45" t="s">
        <v>1322</v>
      </c>
      <c r="C286" s="41" t="s">
        <v>1205</v>
      </c>
      <c r="D286" s="42" t="s">
        <v>34</v>
      </c>
      <c r="E286" s="43" t="s">
        <v>1365</v>
      </c>
      <c r="F286" s="44">
        <v>182.79</v>
      </c>
      <c r="G286" s="39"/>
      <c r="H286" s="44">
        <v>182.79</v>
      </c>
      <c r="I286" s="44">
        <v>15.62</v>
      </c>
      <c r="J286" s="55">
        <v>137.09</v>
      </c>
      <c r="K286" s="39"/>
      <c r="L286" s="44">
        <v>137.09</v>
      </c>
      <c r="M286" s="44">
        <v>11.72</v>
      </c>
      <c r="N286" s="39"/>
      <c r="O286" s="39"/>
      <c r="P286" s="39"/>
      <c r="Q286" s="39"/>
    </row>
    <row r="287" spans="1:17" ht="19.5" hidden="1" outlineLevel="1" x14ac:dyDescent="0.2">
      <c r="A287" s="28"/>
      <c r="B287" s="45" t="s">
        <v>1320</v>
      </c>
      <c r="C287" s="41" t="s">
        <v>659</v>
      </c>
      <c r="D287" s="42" t="s">
        <v>34</v>
      </c>
      <c r="E287" s="43" t="s">
        <v>379</v>
      </c>
      <c r="F287" s="44">
        <v>2.86</v>
      </c>
      <c r="G287" s="39"/>
      <c r="H287" s="44">
        <v>2.86</v>
      </c>
      <c r="I287" s="39"/>
      <c r="J287" s="55">
        <v>0.28999999999999998</v>
      </c>
      <c r="K287" s="39"/>
      <c r="L287" s="44">
        <v>0.28999999999999998</v>
      </c>
      <c r="M287" s="39"/>
      <c r="N287" s="39"/>
      <c r="O287" s="39"/>
      <c r="P287" s="39"/>
      <c r="Q287" s="39"/>
    </row>
    <row r="288" spans="1:17" ht="19.5" hidden="1" outlineLevel="1" x14ac:dyDescent="0.2">
      <c r="A288" s="28"/>
      <c r="B288" s="45" t="s">
        <v>1318</v>
      </c>
      <c r="C288" s="41" t="s">
        <v>1101</v>
      </c>
      <c r="D288" s="42" t="s">
        <v>34</v>
      </c>
      <c r="E288" s="43" t="s">
        <v>1364</v>
      </c>
      <c r="F288" s="44">
        <v>5.46</v>
      </c>
      <c r="G288" s="39"/>
      <c r="H288" s="44">
        <v>5.46</v>
      </c>
      <c r="I288" s="39"/>
      <c r="J288" s="55">
        <v>1.04</v>
      </c>
      <c r="K288" s="39"/>
      <c r="L288" s="44">
        <v>1.04</v>
      </c>
      <c r="M288" s="39"/>
      <c r="N288" s="39"/>
      <c r="O288" s="39"/>
      <c r="P288" s="39"/>
      <c r="Q288" s="39"/>
    </row>
    <row r="289" spans="1:17" ht="22.5" hidden="1" outlineLevel="1" x14ac:dyDescent="0.2">
      <c r="A289" s="28"/>
      <c r="B289" s="45" t="s">
        <v>1316</v>
      </c>
      <c r="C289" s="41" t="s">
        <v>1315</v>
      </c>
      <c r="D289" s="42" t="s">
        <v>34</v>
      </c>
      <c r="E289" s="43" t="s">
        <v>1363</v>
      </c>
      <c r="F289" s="44">
        <v>72.209999999999994</v>
      </c>
      <c r="G289" s="39"/>
      <c r="H289" s="44">
        <v>72.209999999999994</v>
      </c>
      <c r="I289" s="39"/>
      <c r="J289" s="55">
        <v>2.17</v>
      </c>
      <c r="K289" s="39"/>
      <c r="L289" s="44">
        <v>2.17</v>
      </c>
      <c r="M289" s="39"/>
      <c r="N289" s="39"/>
      <c r="O289" s="39"/>
      <c r="P289" s="39"/>
      <c r="Q289" s="39"/>
    </row>
    <row r="290" spans="1:17" ht="33.75" hidden="1" outlineLevel="1" x14ac:dyDescent="0.2">
      <c r="A290" s="28"/>
      <c r="B290" s="45" t="s">
        <v>1313</v>
      </c>
      <c r="C290" s="41" t="s">
        <v>307</v>
      </c>
      <c r="D290" s="42" t="s">
        <v>34</v>
      </c>
      <c r="E290" s="43" t="s">
        <v>1362</v>
      </c>
      <c r="F290" s="44">
        <v>7.38</v>
      </c>
      <c r="G290" s="39"/>
      <c r="H290" s="44">
        <v>7.38</v>
      </c>
      <c r="I290" s="39"/>
      <c r="J290" s="55">
        <v>3.91</v>
      </c>
      <c r="K290" s="39"/>
      <c r="L290" s="44">
        <v>3.91</v>
      </c>
      <c r="M290" s="39"/>
      <c r="N290" s="39"/>
      <c r="O290" s="39"/>
      <c r="P290" s="39"/>
      <c r="Q290" s="39"/>
    </row>
    <row r="291" spans="1:17" ht="22.5" hidden="1" outlineLevel="1" x14ac:dyDescent="0.2">
      <c r="A291" s="28"/>
      <c r="B291" s="45" t="s">
        <v>1311</v>
      </c>
      <c r="C291" s="41" t="s">
        <v>33</v>
      </c>
      <c r="D291" s="42" t="s">
        <v>34</v>
      </c>
      <c r="E291" s="43" t="s">
        <v>1361</v>
      </c>
      <c r="F291" s="44">
        <v>109.17</v>
      </c>
      <c r="G291" s="39"/>
      <c r="H291" s="44">
        <v>109.17</v>
      </c>
      <c r="I291" s="39"/>
      <c r="J291" s="55">
        <v>8.73</v>
      </c>
      <c r="K291" s="39"/>
      <c r="L291" s="44">
        <v>8.73</v>
      </c>
      <c r="M291" s="39"/>
      <c r="N291" s="39"/>
      <c r="O291" s="39"/>
      <c r="P291" s="39"/>
      <c r="Q291" s="39"/>
    </row>
    <row r="292" spans="1:17" ht="22.5" hidden="1" outlineLevel="1" x14ac:dyDescent="0.2">
      <c r="A292" s="28"/>
      <c r="B292" s="45" t="s">
        <v>1309</v>
      </c>
      <c r="C292" s="41" t="s">
        <v>103</v>
      </c>
      <c r="D292" s="42" t="s">
        <v>104</v>
      </c>
      <c r="E292" s="43" t="s">
        <v>1360</v>
      </c>
      <c r="F292" s="44">
        <v>11.89</v>
      </c>
      <c r="G292" s="39"/>
      <c r="H292" s="39"/>
      <c r="I292" s="39"/>
      <c r="J292" s="55">
        <v>2.13</v>
      </c>
      <c r="K292" s="39"/>
      <c r="L292" s="39"/>
      <c r="M292" s="39"/>
      <c r="N292" s="39"/>
      <c r="O292" s="39"/>
      <c r="P292" s="39"/>
      <c r="Q292" s="39"/>
    </row>
    <row r="293" spans="1:17" ht="33.75" hidden="1" outlineLevel="1" x14ac:dyDescent="0.2">
      <c r="A293" s="28"/>
      <c r="B293" s="45" t="s">
        <v>1307</v>
      </c>
      <c r="C293" s="41" t="s">
        <v>1306</v>
      </c>
      <c r="D293" s="42" t="s">
        <v>62</v>
      </c>
      <c r="E293" s="43" t="s">
        <v>1359</v>
      </c>
      <c r="F293" s="44">
        <v>17822</v>
      </c>
      <c r="G293" s="39"/>
      <c r="H293" s="39"/>
      <c r="I293" s="39"/>
      <c r="J293" s="55">
        <v>8.92</v>
      </c>
      <c r="K293" s="39"/>
      <c r="L293" s="39"/>
      <c r="M293" s="39"/>
      <c r="N293" s="39"/>
      <c r="O293" s="39"/>
      <c r="P293" s="39"/>
      <c r="Q293" s="39"/>
    </row>
    <row r="294" spans="1:17" ht="22.5" hidden="1" outlineLevel="1" x14ac:dyDescent="0.2">
      <c r="A294" s="28"/>
      <c r="B294" s="45" t="s">
        <v>1304</v>
      </c>
      <c r="C294" s="41" t="s">
        <v>471</v>
      </c>
      <c r="D294" s="42" t="s">
        <v>62</v>
      </c>
      <c r="E294" s="43" t="s">
        <v>1358</v>
      </c>
      <c r="F294" s="44">
        <v>11665.78</v>
      </c>
      <c r="G294" s="39"/>
      <c r="H294" s="39"/>
      <c r="I294" s="39"/>
      <c r="J294" s="55">
        <v>3.41</v>
      </c>
      <c r="K294" s="39"/>
      <c r="L294" s="39"/>
      <c r="M294" s="39"/>
      <c r="N294" s="39"/>
      <c r="O294" s="39"/>
      <c r="P294" s="39"/>
      <c r="Q294" s="39"/>
    </row>
    <row r="295" spans="1:17" ht="33.75" hidden="1" outlineLevel="1" x14ac:dyDescent="0.2">
      <c r="A295" s="28"/>
      <c r="B295" s="45" t="s">
        <v>1302</v>
      </c>
      <c r="C295" s="41" t="s">
        <v>1301</v>
      </c>
      <c r="D295" s="42" t="s">
        <v>62</v>
      </c>
      <c r="E295" s="43" t="s">
        <v>1357</v>
      </c>
      <c r="F295" s="44">
        <v>6190.38</v>
      </c>
      <c r="G295" s="39"/>
      <c r="H295" s="39"/>
      <c r="I295" s="39"/>
      <c r="J295" s="55">
        <v>72.3</v>
      </c>
      <c r="K295" s="39"/>
      <c r="L295" s="39"/>
      <c r="M295" s="39"/>
      <c r="N295" s="39"/>
      <c r="O295" s="39"/>
      <c r="P295" s="39"/>
      <c r="Q295" s="39"/>
    </row>
    <row r="296" spans="1:17" ht="22.5" hidden="1" outlineLevel="1" x14ac:dyDescent="0.2">
      <c r="A296" s="28"/>
      <c r="B296" s="45" t="s">
        <v>1299</v>
      </c>
      <c r="C296" s="41" t="s">
        <v>355</v>
      </c>
      <c r="D296" s="42" t="s">
        <v>38</v>
      </c>
      <c r="E296" s="43" t="s">
        <v>1356</v>
      </c>
      <c r="F296" s="44">
        <v>9.16</v>
      </c>
      <c r="G296" s="39"/>
      <c r="H296" s="39"/>
      <c r="I296" s="39"/>
      <c r="J296" s="55">
        <v>0.34</v>
      </c>
      <c r="K296" s="39"/>
      <c r="L296" s="39"/>
      <c r="M296" s="39"/>
      <c r="N296" s="39"/>
      <c r="O296" s="39"/>
      <c r="P296" s="39"/>
      <c r="Q296" s="39"/>
    </row>
    <row r="297" spans="1:17" ht="56.25" hidden="1" outlineLevel="1" x14ac:dyDescent="0.2">
      <c r="A297" s="28"/>
      <c r="B297" s="45" t="s">
        <v>1355</v>
      </c>
      <c r="C297" s="41" t="s">
        <v>1237</v>
      </c>
      <c r="D297" s="42" t="s">
        <v>84</v>
      </c>
      <c r="E297" s="43" t="s">
        <v>1354</v>
      </c>
      <c r="F297" s="44">
        <v>37.94</v>
      </c>
      <c r="G297" s="39"/>
      <c r="H297" s="39"/>
      <c r="I297" s="39"/>
      <c r="J297" s="55">
        <v>531.54</v>
      </c>
      <c r="K297" s="39"/>
      <c r="L297" s="39"/>
      <c r="M297" s="39"/>
      <c r="N297" s="39"/>
      <c r="O297" s="39"/>
      <c r="P297" s="39"/>
      <c r="Q297" s="39"/>
    </row>
    <row r="298" spans="1:17" ht="22.5" hidden="1" outlineLevel="1" x14ac:dyDescent="0.2">
      <c r="A298" s="28"/>
      <c r="B298" s="45" t="s">
        <v>1294</v>
      </c>
      <c r="C298" s="41" t="s">
        <v>1293</v>
      </c>
      <c r="D298" s="42" t="s">
        <v>104</v>
      </c>
      <c r="E298" s="43" t="s">
        <v>1353</v>
      </c>
      <c r="F298" s="44">
        <v>537.55999999999995</v>
      </c>
      <c r="G298" s="39"/>
      <c r="H298" s="39"/>
      <c r="I298" s="39"/>
      <c r="J298" s="55">
        <v>130.04</v>
      </c>
      <c r="K298" s="39"/>
      <c r="L298" s="39"/>
      <c r="M298" s="39"/>
      <c r="N298" s="39"/>
      <c r="O298" s="39"/>
      <c r="P298" s="39"/>
      <c r="Q298" s="39"/>
    </row>
    <row r="299" spans="1:17" ht="108" collapsed="1" x14ac:dyDescent="0.2">
      <c r="A299" s="28">
        <v>41</v>
      </c>
      <c r="B299" s="35" t="s">
        <v>1352</v>
      </c>
      <c r="C299" s="36" t="s">
        <v>1351</v>
      </c>
      <c r="D299" s="37" t="s">
        <v>370</v>
      </c>
      <c r="E299" s="42" t="s">
        <v>1350</v>
      </c>
      <c r="F299" s="39">
        <v>3918.65</v>
      </c>
      <c r="G299" s="39">
        <v>259.3</v>
      </c>
      <c r="H299" s="39">
        <v>551.37</v>
      </c>
      <c r="I299" s="39">
        <v>50.56</v>
      </c>
      <c r="J299" s="49">
        <v>227.28</v>
      </c>
      <c r="K299" s="39">
        <v>15.04</v>
      </c>
      <c r="L299" s="39">
        <v>31.98</v>
      </c>
      <c r="M299" s="39">
        <v>2.93</v>
      </c>
      <c r="N299" s="39">
        <v>19.57</v>
      </c>
      <c r="O299" s="39">
        <v>1.1399999999999999</v>
      </c>
      <c r="P299" s="39">
        <v>2.95</v>
      </c>
      <c r="Q299" s="39">
        <v>0.17</v>
      </c>
    </row>
    <row r="300" spans="1:17" ht="19.5" hidden="1" outlineLevel="1" x14ac:dyDescent="0.2">
      <c r="A300" s="28"/>
      <c r="B300" s="40"/>
      <c r="C300" s="41" t="s">
        <v>489</v>
      </c>
      <c r="D300" s="42" t="s">
        <v>30</v>
      </c>
      <c r="E300" s="43" t="s">
        <v>1349</v>
      </c>
      <c r="F300" s="44">
        <v>13.25</v>
      </c>
      <c r="G300" s="44">
        <v>13.25</v>
      </c>
      <c r="H300" s="39"/>
      <c r="I300" s="39"/>
      <c r="J300" s="55">
        <v>15.11</v>
      </c>
      <c r="K300" s="44">
        <v>15.11</v>
      </c>
      <c r="L300" s="39"/>
      <c r="M300" s="39"/>
      <c r="N300" s="39"/>
      <c r="O300" s="39"/>
      <c r="P300" s="39"/>
      <c r="Q300" s="39"/>
    </row>
    <row r="301" spans="1:17" ht="22.5" hidden="1" outlineLevel="1" x14ac:dyDescent="0.2">
      <c r="A301" s="28"/>
      <c r="B301" s="45" t="s">
        <v>260</v>
      </c>
      <c r="C301" s="41" t="s">
        <v>95</v>
      </c>
      <c r="D301" s="42" t="s">
        <v>34</v>
      </c>
      <c r="E301" s="43" t="s">
        <v>1348</v>
      </c>
      <c r="F301" s="44">
        <v>127.47</v>
      </c>
      <c r="G301" s="39"/>
      <c r="H301" s="44">
        <v>127.47</v>
      </c>
      <c r="I301" s="44">
        <v>18.2</v>
      </c>
      <c r="J301" s="55">
        <v>12.75</v>
      </c>
      <c r="K301" s="39"/>
      <c r="L301" s="44">
        <v>12.75</v>
      </c>
      <c r="M301" s="44">
        <v>1.82</v>
      </c>
      <c r="N301" s="39"/>
      <c r="O301" s="39"/>
      <c r="P301" s="39"/>
      <c r="Q301" s="39"/>
    </row>
    <row r="302" spans="1:17" ht="33.75" hidden="1" outlineLevel="1" x14ac:dyDescent="0.2">
      <c r="A302" s="28"/>
      <c r="B302" s="45" t="s">
        <v>1327</v>
      </c>
      <c r="C302" s="41" t="s">
        <v>1106</v>
      </c>
      <c r="D302" s="42" t="s">
        <v>34</v>
      </c>
      <c r="E302" s="43" t="s">
        <v>1347</v>
      </c>
      <c r="F302" s="44">
        <v>16.309999999999999</v>
      </c>
      <c r="G302" s="39"/>
      <c r="H302" s="44">
        <v>16.309999999999999</v>
      </c>
      <c r="I302" s="39"/>
      <c r="J302" s="55">
        <v>3.59</v>
      </c>
      <c r="K302" s="39"/>
      <c r="L302" s="44">
        <v>3.59</v>
      </c>
      <c r="M302" s="39"/>
      <c r="N302" s="39"/>
      <c r="O302" s="39"/>
      <c r="P302" s="39"/>
      <c r="Q302" s="39"/>
    </row>
    <row r="303" spans="1:17" ht="19.5" hidden="1" outlineLevel="1" x14ac:dyDescent="0.2">
      <c r="A303" s="28"/>
      <c r="B303" s="45" t="s">
        <v>97</v>
      </c>
      <c r="C303" s="41" t="s">
        <v>98</v>
      </c>
      <c r="D303" s="42" t="s">
        <v>34</v>
      </c>
      <c r="E303" s="43" t="s">
        <v>1346</v>
      </c>
      <c r="F303" s="44">
        <v>1.24</v>
      </c>
      <c r="G303" s="39"/>
      <c r="H303" s="44">
        <v>1.24</v>
      </c>
      <c r="I303" s="39"/>
      <c r="J303" s="55">
        <v>0.1</v>
      </c>
      <c r="K303" s="39"/>
      <c r="L303" s="44">
        <v>0.1</v>
      </c>
      <c r="M303" s="39"/>
      <c r="N303" s="39"/>
      <c r="O303" s="39"/>
      <c r="P303" s="39"/>
      <c r="Q303" s="39"/>
    </row>
    <row r="304" spans="1:17" ht="19.5" hidden="1" outlineLevel="1" x14ac:dyDescent="0.2">
      <c r="A304" s="28"/>
      <c r="B304" s="45" t="s">
        <v>1324</v>
      </c>
      <c r="C304" s="41" t="s">
        <v>1230</v>
      </c>
      <c r="D304" s="42" t="s">
        <v>34</v>
      </c>
      <c r="E304" s="43" t="s">
        <v>1345</v>
      </c>
      <c r="F304" s="44">
        <v>2.14</v>
      </c>
      <c r="G304" s="39"/>
      <c r="H304" s="44">
        <v>2.14</v>
      </c>
      <c r="I304" s="39"/>
      <c r="J304" s="55">
        <v>0.15</v>
      </c>
      <c r="K304" s="39"/>
      <c r="L304" s="44">
        <v>0.15</v>
      </c>
      <c r="M304" s="39"/>
      <c r="N304" s="39"/>
      <c r="O304" s="39"/>
      <c r="P304" s="39"/>
      <c r="Q304" s="39"/>
    </row>
    <row r="305" spans="1:17" ht="22.5" hidden="1" outlineLevel="1" x14ac:dyDescent="0.2">
      <c r="A305" s="28"/>
      <c r="B305" s="45" t="s">
        <v>1322</v>
      </c>
      <c r="C305" s="41" t="s">
        <v>1205</v>
      </c>
      <c r="D305" s="42" t="s">
        <v>34</v>
      </c>
      <c r="E305" s="43" t="s">
        <v>1344</v>
      </c>
      <c r="F305" s="44">
        <v>182.79</v>
      </c>
      <c r="G305" s="39"/>
      <c r="H305" s="44">
        <v>182.79</v>
      </c>
      <c r="I305" s="44">
        <v>15.62</v>
      </c>
      <c r="J305" s="55">
        <v>12.8</v>
      </c>
      <c r="K305" s="39"/>
      <c r="L305" s="44">
        <v>12.8</v>
      </c>
      <c r="M305" s="44">
        <v>1.0900000000000001</v>
      </c>
      <c r="N305" s="39"/>
      <c r="O305" s="39"/>
      <c r="P305" s="39"/>
      <c r="Q305" s="39"/>
    </row>
    <row r="306" spans="1:17" ht="19.5" hidden="1" outlineLevel="1" x14ac:dyDescent="0.2">
      <c r="A306" s="28"/>
      <c r="B306" s="45" t="s">
        <v>1320</v>
      </c>
      <c r="C306" s="41" t="s">
        <v>659</v>
      </c>
      <c r="D306" s="42" t="s">
        <v>34</v>
      </c>
      <c r="E306" s="43" t="s">
        <v>1343</v>
      </c>
      <c r="F306" s="44">
        <v>2.86</v>
      </c>
      <c r="G306" s="39"/>
      <c r="H306" s="44">
        <v>2.86</v>
      </c>
      <c r="I306" s="39"/>
      <c r="J306" s="55">
        <v>0.03</v>
      </c>
      <c r="K306" s="39"/>
      <c r="L306" s="44">
        <v>0.03</v>
      </c>
      <c r="M306" s="39"/>
      <c r="N306" s="39"/>
      <c r="O306" s="39"/>
      <c r="P306" s="39"/>
      <c r="Q306" s="39"/>
    </row>
    <row r="307" spans="1:17" ht="19.5" hidden="1" outlineLevel="1" x14ac:dyDescent="0.2">
      <c r="A307" s="28"/>
      <c r="B307" s="45" t="s">
        <v>1318</v>
      </c>
      <c r="C307" s="41" t="s">
        <v>1101</v>
      </c>
      <c r="D307" s="42" t="s">
        <v>34</v>
      </c>
      <c r="E307" s="43" t="s">
        <v>1342</v>
      </c>
      <c r="F307" s="44">
        <v>5.46</v>
      </c>
      <c r="G307" s="39"/>
      <c r="H307" s="44">
        <v>5.46</v>
      </c>
      <c r="I307" s="39"/>
      <c r="J307" s="55">
        <v>0.16</v>
      </c>
      <c r="K307" s="39"/>
      <c r="L307" s="44">
        <v>0.16</v>
      </c>
      <c r="M307" s="39"/>
      <c r="N307" s="39"/>
      <c r="O307" s="39"/>
      <c r="P307" s="39"/>
      <c r="Q307" s="39"/>
    </row>
    <row r="308" spans="1:17" ht="22.5" hidden="1" outlineLevel="1" x14ac:dyDescent="0.2">
      <c r="A308" s="28"/>
      <c r="B308" s="45" t="s">
        <v>1316</v>
      </c>
      <c r="C308" s="41" t="s">
        <v>1315</v>
      </c>
      <c r="D308" s="42" t="s">
        <v>34</v>
      </c>
      <c r="E308" s="43" t="s">
        <v>1314</v>
      </c>
      <c r="F308" s="44">
        <v>72.209999999999994</v>
      </c>
      <c r="G308" s="39"/>
      <c r="H308" s="44">
        <v>72.209999999999994</v>
      </c>
      <c r="I308" s="39"/>
      <c r="J308" s="49"/>
      <c r="K308" s="39"/>
      <c r="L308" s="39"/>
      <c r="M308" s="39"/>
      <c r="N308" s="39"/>
      <c r="O308" s="39"/>
      <c r="P308" s="39"/>
      <c r="Q308" s="39"/>
    </row>
    <row r="309" spans="1:17" ht="33.75" hidden="1" outlineLevel="1" x14ac:dyDescent="0.2">
      <c r="A309" s="28"/>
      <c r="B309" s="45" t="s">
        <v>1313</v>
      </c>
      <c r="C309" s="41" t="s">
        <v>307</v>
      </c>
      <c r="D309" s="42" t="s">
        <v>34</v>
      </c>
      <c r="E309" s="43" t="s">
        <v>1341</v>
      </c>
      <c r="F309" s="44">
        <v>7.38</v>
      </c>
      <c r="G309" s="39"/>
      <c r="H309" s="44">
        <v>7.38</v>
      </c>
      <c r="I309" s="39"/>
      <c r="J309" s="55">
        <v>0.59</v>
      </c>
      <c r="K309" s="39"/>
      <c r="L309" s="44">
        <v>0.59</v>
      </c>
      <c r="M309" s="39"/>
      <c r="N309" s="39"/>
      <c r="O309" s="39"/>
      <c r="P309" s="39"/>
      <c r="Q309" s="39"/>
    </row>
    <row r="310" spans="1:17" ht="22.5" hidden="1" outlineLevel="1" x14ac:dyDescent="0.2">
      <c r="A310" s="28"/>
      <c r="B310" s="45" t="s">
        <v>1311</v>
      </c>
      <c r="C310" s="41" t="s">
        <v>33</v>
      </c>
      <c r="D310" s="42" t="s">
        <v>34</v>
      </c>
      <c r="E310" s="43" t="s">
        <v>1340</v>
      </c>
      <c r="F310" s="44">
        <v>109.17</v>
      </c>
      <c r="G310" s="39"/>
      <c r="H310" s="44">
        <v>109.17</v>
      </c>
      <c r="I310" s="39"/>
      <c r="J310" s="55">
        <v>1.0900000000000001</v>
      </c>
      <c r="K310" s="39"/>
      <c r="L310" s="44">
        <v>1.0900000000000001</v>
      </c>
      <c r="M310" s="39"/>
      <c r="N310" s="39"/>
      <c r="O310" s="39"/>
      <c r="P310" s="39"/>
      <c r="Q310" s="39"/>
    </row>
    <row r="311" spans="1:17" ht="22.5" hidden="1" outlineLevel="1" x14ac:dyDescent="0.2">
      <c r="A311" s="28"/>
      <c r="B311" s="45" t="s">
        <v>1309</v>
      </c>
      <c r="C311" s="41" t="s">
        <v>103</v>
      </c>
      <c r="D311" s="42" t="s">
        <v>104</v>
      </c>
      <c r="E311" s="43" t="s">
        <v>1339</v>
      </c>
      <c r="F311" s="44">
        <v>11.89</v>
      </c>
      <c r="G311" s="39"/>
      <c r="H311" s="39"/>
      <c r="I311" s="39"/>
      <c r="J311" s="55">
        <v>0.37</v>
      </c>
      <c r="K311" s="39"/>
      <c r="L311" s="39"/>
      <c r="M311" s="39"/>
      <c r="N311" s="39"/>
      <c r="O311" s="39"/>
      <c r="P311" s="39"/>
      <c r="Q311" s="39"/>
    </row>
    <row r="312" spans="1:17" ht="33.75" hidden="1" outlineLevel="1" x14ac:dyDescent="0.2">
      <c r="A312" s="28"/>
      <c r="B312" s="45" t="s">
        <v>1307</v>
      </c>
      <c r="C312" s="41" t="s">
        <v>1306</v>
      </c>
      <c r="D312" s="42" t="s">
        <v>62</v>
      </c>
      <c r="E312" s="43" t="s">
        <v>1338</v>
      </c>
      <c r="F312" s="44">
        <v>17822</v>
      </c>
      <c r="G312" s="39"/>
      <c r="H312" s="39"/>
      <c r="I312" s="39"/>
      <c r="J312" s="55">
        <v>1.45</v>
      </c>
      <c r="K312" s="39"/>
      <c r="L312" s="39"/>
      <c r="M312" s="39"/>
      <c r="N312" s="39"/>
      <c r="O312" s="39"/>
      <c r="P312" s="39"/>
      <c r="Q312" s="39"/>
    </row>
    <row r="313" spans="1:17" ht="22.5" hidden="1" outlineLevel="1" x14ac:dyDescent="0.2">
      <c r="A313" s="28"/>
      <c r="B313" s="45" t="s">
        <v>1304</v>
      </c>
      <c r="C313" s="41" t="s">
        <v>471</v>
      </c>
      <c r="D313" s="42" t="s">
        <v>62</v>
      </c>
      <c r="E313" s="43" t="s">
        <v>1337</v>
      </c>
      <c r="F313" s="44">
        <v>11665.78</v>
      </c>
      <c r="G313" s="39"/>
      <c r="H313" s="39"/>
      <c r="I313" s="39"/>
      <c r="J313" s="55">
        <v>0.68</v>
      </c>
      <c r="K313" s="39"/>
      <c r="L313" s="39"/>
      <c r="M313" s="39"/>
      <c r="N313" s="39"/>
      <c r="O313" s="39"/>
      <c r="P313" s="39"/>
      <c r="Q313" s="39"/>
    </row>
    <row r="314" spans="1:17" ht="33.75" hidden="1" outlineLevel="1" x14ac:dyDescent="0.2">
      <c r="A314" s="28"/>
      <c r="B314" s="45" t="s">
        <v>1302</v>
      </c>
      <c r="C314" s="41" t="s">
        <v>1301</v>
      </c>
      <c r="D314" s="42" t="s">
        <v>62</v>
      </c>
      <c r="E314" s="43" t="s">
        <v>1336</v>
      </c>
      <c r="F314" s="44">
        <v>6190.38</v>
      </c>
      <c r="G314" s="39"/>
      <c r="H314" s="39"/>
      <c r="I314" s="39"/>
      <c r="J314" s="55">
        <v>9.69</v>
      </c>
      <c r="K314" s="39"/>
      <c r="L314" s="39"/>
      <c r="M314" s="39"/>
      <c r="N314" s="39"/>
      <c r="O314" s="39"/>
      <c r="P314" s="39"/>
      <c r="Q314" s="39"/>
    </row>
    <row r="315" spans="1:17" ht="22.5" hidden="1" outlineLevel="1" x14ac:dyDescent="0.2">
      <c r="A315" s="28"/>
      <c r="B315" s="45" t="s">
        <v>1299</v>
      </c>
      <c r="C315" s="41" t="s">
        <v>355</v>
      </c>
      <c r="D315" s="42" t="s">
        <v>38</v>
      </c>
      <c r="E315" s="43" t="s">
        <v>1335</v>
      </c>
      <c r="F315" s="44">
        <v>9.16</v>
      </c>
      <c r="G315" s="39"/>
      <c r="H315" s="39"/>
      <c r="I315" s="39"/>
      <c r="J315" s="55">
        <v>0.06</v>
      </c>
      <c r="K315" s="39"/>
      <c r="L315" s="39"/>
      <c r="M315" s="39"/>
      <c r="N315" s="39"/>
      <c r="O315" s="39"/>
      <c r="P315" s="39"/>
      <c r="Q315" s="39"/>
    </row>
    <row r="316" spans="1:17" ht="56.25" hidden="1" outlineLevel="1" x14ac:dyDescent="0.2">
      <c r="A316" s="28"/>
      <c r="B316" s="45" t="s">
        <v>1297</v>
      </c>
      <c r="C316" s="41" t="s">
        <v>1296</v>
      </c>
      <c r="D316" s="42" t="s">
        <v>84</v>
      </c>
      <c r="E316" s="43" t="s">
        <v>1334</v>
      </c>
      <c r="F316" s="44">
        <v>92.12</v>
      </c>
      <c r="G316" s="39"/>
      <c r="H316" s="39"/>
      <c r="I316" s="39"/>
      <c r="J316" s="55">
        <v>119.66</v>
      </c>
      <c r="K316" s="39"/>
      <c r="L316" s="39"/>
      <c r="M316" s="39"/>
      <c r="N316" s="39"/>
      <c r="O316" s="39"/>
      <c r="P316" s="39"/>
      <c r="Q316" s="39"/>
    </row>
    <row r="317" spans="1:17" ht="22.5" hidden="1" outlineLevel="1" x14ac:dyDescent="0.2">
      <c r="A317" s="28"/>
      <c r="B317" s="45" t="s">
        <v>1294</v>
      </c>
      <c r="C317" s="41" t="s">
        <v>1293</v>
      </c>
      <c r="D317" s="42" t="s">
        <v>104</v>
      </c>
      <c r="E317" s="43" t="s">
        <v>1333</v>
      </c>
      <c r="F317" s="44">
        <v>537.55999999999995</v>
      </c>
      <c r="G317" s="39"/>
      <c r="H317" s="39"/>
      <c r="I317" s="39"/>
      <c r="J317" s="55">
        <v>48.33</v>
      </c>
      <c r="K317" s="39"/>
      <c r="L317" s="39"/>
      <c r="M317" s="39"/>
      <c r="N317" s="39"/>
      <c r="O317" s="39"/>
      <c r="P317" s="39"/>
      <c r="Q317" s="39"/>
    </row>
    <row r="318" spans="1:17" ht="108" collapsed="1" x14ac:dyDescent="0.2">
      <c r="A318" s="28">
        <v>42</v>
      </c>
      <c r="B318" s="35" t="s">
        <v>1332</v>
      </c>
      <c r="C318" s="36" t="s">
        <v>1331</v>
      </c>
      <c r="D318" s="37" t="s">
        <v>370</v>
      </c>
      <c r="E318" s="42" t="s">
        <v>1330</v>
      </c>
      <c r="F318" s="39">
        <v>6187.26</v>
      </c>
      <c r="G318" s="39">
        <v>299.19</v>
      </c>
      <c r="H318" s="39">
        <v>684.52</v>
      </c>
      <c r="I318" s="39">
        <v>65.66</v>
      </c>
      <c r="J318" s="49">
        <v>618.73</v>
      </c>
      <c r="K318" s="39">
        <v>29.92</v>
      </c>
      <c r="L318" s="39">
        <v>68.45</v>
      </c>
      <c r="M318" s="39">
        <v>6.57</v>
      </c>
      <c r="N318" s="39">
        <v>22.58</v>
      </c>
      <c r="O318" s="39">
        <v>2.2599999999999998</v>
      </c>
      <c r="P318" s="39">
        <v>3.78</v>
      </c>
      <c r="Q318" s="39">
        <v>0.38</v>
      </c>
    </row>
    <row r="319" spans="1:17" ht="19.5" hidden="1" outlineLevel="1" x14ac:dyDescent="0.2">
      <c r="A319" s="28"/>
      <c r="B319" s="40"/>
      <c r="C319" s="41" t="s">
        <v>489</v>
      </c>
      <c r="D319" s="42" t="s">
        <v>30</v>
      </c>
      <c r="E319" s="43" t="s">
        <v>1329</v>
      </c>
      <c r="F319" s="44">
        <v>13.25</v>
      </c>
      <c r="G319" s="44">
        <v>13.25</v>
      </c>
      <c r="H319" s="39"/>
      <c r="I319" s="39"/>
      <c r="J319" s="55">
        <v>29.95</v>
      </c>
      <c r="K319" s="44">
        <v>29.95</v>
      </c>
      <c r="L319" s="39"/>
      <c r="M319" s="39"/>
      <c r="N319" s="39"/>
      <c r="O319" s="39"/>
      <c r="P319" s="39"/>
      <c r="Q319" s="39"/>
    </row>
    <row r="320" spans="1:17" ht="22.5" hidden="1" outlineLevel="1" x14ac:dyDescent="0.2">
      <c r="A320" s="28"/>
      <c r="B320" s="45" t="s">
        <v>260</v>
      </c>
      <c r="C320" s="41" t="s">
        <v>95</v>
      </c>
      <c r="D320" s="42" t="s">
        <v>34</v>
      </c>
      <c r="E320" s="43" t="s">
        <v>1328</v>
      </c>
      <c r="F320" s="44">
        <v>127.47</v>
      </c>
      <c r="G320" s="39"/>
      <c r="H320" s="44">
        <v>127.47</v>
      </c>
      <c r="I320" s="44">
        <v>18.2</v>
      </c>
      <c r="J320" s="55">
        <v>33.14</v>
      </c>
      <c r="K320" s="39"/>
      <c r="L320" s="44">
        <v>33.14</v>
      </c>
      <c r="M320" s="44">
        <v>4.7300000000000004</v>
      </c>
      <c r="N320" s="39"/>
      <c r="O320" s="39"/>
      <c r="P320" s="39"/>
      <c r="Q320" s="39"/>
    </row>
    <row r="321" spans="1:17" ht="33.75" hidden="1" outlineLevel="1" x14ac:dyDescent="0.2">
      <c r="A321" s="28"/>
      <c r="B321" s="45" t="s">
        <v>1327</v>
      </c>
      <c r="C321" s="41" t="s">
        <v>1106</v>
      </c>
      <c r="D321" s="42" t="s">
        <v>34</v>
      </c>
      <c r="E321" s="43" t="s">
        <v>1326</v>
      </c>
      <c r="F321" s="44">
        <v>16.309999999999999</v>
      </c>
      <c r="G321" s="39"/>
      <c r="H321" s="44">
        <v>16.309999999999999</v>
      </c>
      <c r="I321" s="39"/>
      <c r="J321" s="55">
        <v>6.2</v>
      </c>
      <c r="K321" s="39"/>
      <c r="L321" s="44">
        <v>6.2</v>
      </c>
      <c r="M321" s="39"/>
      <c r="N321" s="39"/>
      <c r="O321" s="39"/>
      <c r="P321" s="39"/>
      <c r="Q321" s="39"/>
    </row>
    <row r="322" spans="1:17" ht="19.5" hidden="1" outlineLevel="1" x14ac:dyDescent="0.2">
      <c r="A322" s="28"/>
      <c r="B322" s="45" t="s">
        <v>97</v>
      </c>
      <c r="C322" s="41" t="s">
        <v>98</v>
      </c>
      <c r="D322" s="42" t="s">
        <v>34</v>
      </c>
      <c r="E322" s="43" t="s">
        <v>1325</v>
      </c>
      <c r="F322" s="44">
        <v>1.24</v>
      </c>
      <c r="G322" s="39"/>
      <c r="H322" s="44">
        <v>1.24</v>
      </c>
      <c r="I322" s="39"/>
      <c r="J322" s="55">
        <v>0.16</v>
      </c>
      <c r="K322" s="39"/>
      <c r="L322" s="44">
        <v>0.16</v>
      </c>
      <c r="M322" s="39"/>
      <c r="N322" s="39"/>
      <c r="O322" s="39"/>
      <c r="P322" s="39"/>
      <c r="Q322" s="39"/>
    </row>
    <row r="323" spans="1:17" ht="19.5" hidden="1" outlineLevel="1" x14ac:dyDescent="0.2">
      <c r="A323" s="28"/>
      <c r="B323" s="45" t="s">
        <v>1324</v>
      </c>
      <c r="C323" s="41" t="s">
        <v>1230</v>
      </c>
      <c r="D323" s="42" t="s">
        <v>34</v>
      </c>
      <c r="E323" s="43" t="s">
        <v>1323</v>
      </c>
      <c r="F323" s="44">
        <v>2.14</v>
      </c>
      <c r="G323" s="39"/>
      <c r="H323" s="44">
        <v>2.14</v>
      </c>
      <c r="I323" s="39"/>
      <c r="J323" s="55">
        <v>0.26</v>
      </c>
      <c r="K323" s="39"/>
      <c r="L323" s="44">
        <v>0.26</v>
      </c>
      <c r="M323" s="39"/>
      <c r="N323" s="39"/>
      <c r="O323" s="39"/>
      <c r="P323" s="39"/>
      <c r="Q323" s="39"/>
    </row>
    <row r="324" spans="1:17" ht="22.5" hidden="1" outlineLevel="1" x14ac:dyDescent="0.2">
      <c r="A324" s="28"/>
      <c r="B324" s="45" t="s">
        <v>1322</v>
      </c>
      <c r="C324" s="41" t="s">
        <v>1205</v>
      </c>
      <c r="D324" s="42" t="s">
        <v>34</v>
      </c>
      <c r="E324" s="43" t="s">
        <v>1321</v>
      </c>
      <c r="F324" s="44">
        <v>182.79</v>
      </c>
      <c r="G324" s="39"/>
      <c r="H324" s="44">
        <v>182.79</v>
      </c>
      <c r="I324" s="44">
        <v>15.62</v>
      </c>
      <c r="J324" s="55">
        <v>21.93</v>
      </c>
      <c r="K324" s="39"/>
      <c r="L324" s="44">
        <v>21.93</v>
      </c>
      <c r="M324" s="44">
        <v>1.87</v>
      </c>
      <c r="N324" s="39"/>
      <c r="O324" s="39"/>
      <c r="P324" s="39"/>
      <c r="Q324" s="39"/>
    </row>
    <row r="325" spans="1:17" ht="19.5" hidden="1" outlineLevel="1" x14ac:dyDescent="0.2">
      <c r="A325" s="28"/>
      <c r="B325" s="45" t="s">
        <v>1320</v>
      </c>
      <c r="C325" s="41" t="s">
        <v>659</v>
      </c>
      <c r="D325" s="42" t="s">
        <v>34</v>
      </c>
      <c r="E325" s="43" t="s">
        <v>1319</v>
      </c>
      <c r="F325" s="44">
        <v>2.86</v>
      </c>
      <c r="G325" s="39"/>
      <c r="H325" s="44">
        <v>2.86</v>
      </c>
      <c r="I325" s="39"/>
      <c r="J325" s="55">
        <v>0.06</v>
      </c>
      <c r="K325" s="39"/>
      <c r="L325" s="44">
        <v>0.06</v>
      </c>
      <c r="M325" s="39"/>
      <c r="N325" s="39"/>
      <c r="O325" s="39"/>
      <c r="P325" s="39"/>
      <c r="Q325" s="39"/>
    </row>
    <row r="326" spans="1:17" ht="19.5" hidden="1" outlineLevel="1" x14ac:dyDescent="0.2">
      <c r="A326" s="28"/>
      <c r="B326" s="45" t="s">
        <v>1318</v>
      </c>
      <c r="C326" s="41" t="s">
        <v>1101</v>
      </c>
      <c r="D326" s="42" t="s">
        <v>34</v>
      </c>
      <c r="E326" s="43" t="s">
        <v>1317</v>
      </c>
      <c r="F326" s="44">
        <v>5.46</v>
      </c>
      <c r="G326" s="39"/>
      <c r="H326" s="44">
        <v>5.46</v>
      </c>
      <c r="I326" s="39"/>
      <c r="J326" s="55">
        <v>0.33</v>
      </c>
      <c r="K326" s="39"/>
      <c r="L326" s="44">
        <v>0.33</v>
      </c>
      <c r="M326" s="39"/>
      <c r="N326" s="39"/>
      <c r="O326" s="39"/>
      <c r="P326" s="39"/>
      <c r="Q326" s="39"/>
    </row>
    <row r="327" spans="1:17" ht="22.5" hidden="1" outlineLevel="1" x14ac:dyDescent="0.2">
      <c r="A327" s="28"/>
      <c r="B327" s="45" t="s">
        <v>1316</v>
      </c>
      <c r="C327" s="41" t="s">
        <v>1315</v>
      </c>
      <c r="D327" s="42" t="s">
        <v>34</v>
      </c>
      <c r="E327" s="43" t="s">
        <v>1314</v>
      </c>
      <c r="F327" s="44">
        <v>72.209999999999994</v>
      </c>
      <c r="G327" s="39"/>
      <c r="H327" s="44">
        <v>72.209999999999994</v>
      </c>
      <c r="I327" s="39"/>
      <c r="J327" s="49"/>
      <c r="K327" s="39"/>
      <c r="L327" s="39"/>
      <c r="M327" s="39"/>
      <c r="N327" s="39"/>
      <c r="O327" s="39"/>
      <c r="P327" s="39"/>
      <c r="Q327" s="39"/>
    </row>
    <row r="328" spans="1:17" ht="33.75" hidden="1" outlineLevel="1" x14ac:dyDescent="0.2">
      <c r="A328" s="28"/>
      <c r="B328" s="45" t="s">
        <v>1313</v>
      </c>
      <c r="C328" s="41" t="s">
        <v>307</v>
      </c>
      <c r="D328" s="42" t="s">
        <v>34</v>
      </c>
      <c r="E328" s="43" t="s">
        <v>1312</v>
      </c>
      <c r="F328" s="44">
        <v>7.38</v>
      </c>
      <c r="G328" s="39"/>
      <c r="H328" s="44">
        <v>7.38</v>
      </c>
      <c r="I328" s="39"/>
      <c r="J328" s="55">
        <v>2.5099999999999998</v>
      </c>
      <c r="K328" s="39"/>
      <c r="L328" s="44">
        <v>2.5099999999999998</v>
      </c>
      <c r="M328" s="39"/>
      <c r="N328" s="39"/>
      <c r="O328" s="39"/>
      <c r="P328" s="39"/>
      <c r="Q328" s="39"/>
    </row>
    <row r="329" spans="1:17" ht="22.5" hidden="1" outlineLevel="1" x14ac:dyDescent="0.2">
      <c r="A329" s="28"/>
      <c r="B329" s="45" t="s">
        <v>1311</v>
      </c>
      <c r="C329" s="41" t="s">
        <v>33</v>
      </c>
      <c r="D329" s="42" t="s">
        <v>34</v>
      </c>
      <c r="E329" s="43" t="s">
        <v>1310</v>
      </c>
      <c r="F329" s="44">
        <v>109.17</v>
      </c>
      <c r="G329" s="39"/>
      <c r="H329" s="44">
        <v>109.17</v>
      </c>
      <c r="I329" s="39"/>
      <c r="J329" s="55">
        <v>3.28</v>
      </c>
      <c r="K329" s="39"/>
      <c r="L329" s="44">
        <v>3.28</v>
      </c>
      <c r="M329" s="39"/>
      <c r="N329" s="39"/>
      <c r="O329" s="39"/>
      <c r="P329" s="39"/>
      <c r="Q329" s="39"/>
    </row>
    <row r="330" spans="1:17" ht="22.5" hidden="1" outlineLevel="1" x14ac:dyDescent="0.2">
      <c r="A330" s="28"/>
      <c r="B330" s="45" t="s">
        <v>1309</v>
      </c>
      <c r="C330" s="41" t="s">
        <v>103</v>
      </c>
      <c r="D330" s="42" t="s">
        <v>104</v>
      </c>
      <c r="E330" s="43" t="s">
        <v>1308</v>
      </c>
      <c r="F330" s="44">
        <v>11.89</v>
      </c>
      <c r="G330" s="39"/>
      <c r="H330" s="39"/>
      <c r="I330" s="39"/>
      <c r="J330" s="55">
        <v>0.64</v>
      </c>
      <c r="K330" s="39"/>
      <c r="L330" s="39"/>
      <c r="M330" s="39"/>
      <c r="N330" s="39"/>
      <c r="O330" s="39"/>
      <c r="P330" s="39"/>
      <c r="Q330" s="39"/>
    </row>
    <row r="331" spans="1:17" ht="33.75" hidden="1" outlineLevel="1" x14ac:dyDescent="0.2">
      <c r="A331" s="28"/>
      <c r="B331" s="45" t="s">
        <v>1307</v>
      </c>
      <c r="C331" s="41" t="s">
        <v>1306</v>
      </c>
      <c r="D331" s="42" t="s">
        <v>62</v>
      </c>
      <c r="E331" s="43" t="s">
        <v>1305</v>
      </c>
      <c r="F331" s="44">
        <v>17822</v>
      </c>
      <c r="G331" s="39"/>
      <c r="H331" s="39"/>
      <c r="I331" s="39"/>
      <c r="J331" s="55">
        <v>5.7</v>
      </c>
      <c r="K331" s="39"/>
      <c r="L331" s="39"/>
      <c r="M331" s="39"/>
      <c r="N331" s="39"/>
      <c r="O331" s="39"/>
      <c r="P331" s="39"/>
      <c r="Q331" s="39"/>
    </row>
    <row r="332" spans="1:17" ht="22.5" hidden="1" outlineLevel="1" x14ac:dyDescent="0.2">
      <c r="A332" s="28"/>
      <c r="B332" s="45" t="s">
        <v>1304</v>
      </c>
      <c r="C332" s="41" t="s">
        <v>471</v>
      </c>
      <c r="D332" s="42" t="s">
        <v>62</v>
      </c>
      <c r="E332" s="43" t="s">
        <v>1303</v>
      </c>
      <c r="F332" s="44">
        <v>11665.78</v>
      </c>
      <c r="G332" s="39"/>
      <c r="H332" s="39"/>
      <c r="I332" s="39"/>
      <c r="J332" s="55">
        <v>1.17</v>
      </c>
      <c r="K332" s="39"/>
      <c r="L332" s="39"/>
      <c r="M332" s="39"/>
      <c r="N332" s="39"/>
      <c r="O332" s="39"/>
      <c r="P332" s="39"/>
      <c r="Q332" s="39"/>
    </row>
    <row r="333" spans="1:17" ht="33.75" hidden="1" outlineLevel="1" x14ac:dyDescent="0.2">
      <c r="A333" s="28"/>
      <c r="B333" s="45" t="s">
        <v>1302</v>
      </c>
      <c r="C333" s="41" t="s">
        <v>1301</v>
      </c>
      <c r="D333" s="42" t="s">
        <v>62</v>
      </c>
      <c r="E333" s="43" t="s">
        <v>1300</v>
      </c>
      <c r="F333" s="44">
        <v>6190.38</v>
      </c>
      <c r="G333" s="39"/>
      <c r="H333" s="39"/>
      <c r="I333" s="39"/>
      <c r="J333" s="55">
        <v>16.71</v>
      </c>
      <c r="K333" s="39"/>
      <c r="L333" s="39"/>
      <c r="M333" s="39"/>
      <c r="N333" s="39"/>
      <c r="O333" s="39"/>
      <c r="P333" s="39"/>
      <c r="Q333" s="39"/>
    </row>
    <row r="334" spans="1:17" ht="22.5" hidden="1" outlineLevel="1" x14ac:dyDescent="0.2">
      <c r="A334" s="28"/>
      <c r="B334" s="45" t="s">
        <v>1299</v>
      </c>
      <c r="C334" s="41" t="s">
        <v>355</v>
      </c>
      <c r="D334" s="42" t="s">
        <v>38</v>
      </c>
      <c r="E334" s="43" t="s">
        <v>1298</v>
      </c>
      <c r="F334" s="44">
        <v>9.16</v>
      </c>
      <c r="G334" s="39"/>
      <c r="H334" s="39"/>
      <c r="I334" s="39"/>
      <c r="J334" s="55">
        <v>0.11</v>
      </c>
      <c r="K334" s="39"/>
      <c r="L334" s="39"/>
      <c r="M334" s="39"/>
      <c r="N334" s="39"/>
      <c r="O334" s="39"/>
      <c r="P334" s="39"/>
      <c r="Q334" s="39"/>
    </row>
    <row r="335" spans="1:17" ht="56.25" hidden="1" outlineLevel="1" x14ac:dyDescent="0.2">
      <c r="A335" s="28"/>
      <c r="B335" s="45" t="s">
        <v>1297</v>
      </c>
      <c r="C335" s="41" t="s">
        <v>1296</v>
      </c>
      <c r="D335" s="42" t="s">
        <v>84</v>
      </c>
      <c r="E335" s="43" t="s">
        <v>1295</v>
      </c>
      <c r="F335" s="44">
        <v>92.12</v>
      </c>
      <c r="G335" s="39"/>
      <c r="H335" s="39"/>
      <c r="I335" s="39"/>
      <c r="J335" s="55">
        <v>412.7</v>
      </c>
      <c r="K335" s="39"/>
      <c r="L335" s="39"/>
      <c r="M335" s="39"/>
      <c r="N335" s="39"/>
      <c r="O335" s="39"/>
      <c r="P335" s="39"/>
      <c r="Q335" s="39"/>
    </row>
    <row r="336" spans="1:17" ht="22.5" hidden="1" outlineLevel="1" x14ac:dyDescent="0.2">
      <c r="A336" s="28"/>
      <c r="B336" s="45" t="s">
        <v>1294</v>
      </c>
      <c r="C336" s="41" t="s">
        <v>1293</v>
      </c>
      <c r="D336" s="42" t="s">
        <v>104</v>
      </c>
      <c r="E336" s="43" t="s">
        <v>1292</v>
      </c>
      <c r="F336" s="44">
        <v>537.55999999999995</v>
      </c>
      <c r="G336" s="39"/>
      <c r="H336" s="39"/>
      <c r="I336" s="39"/>
      <c r="J336" s="55">
        <v>83.32</v>
      </c>
      <c r="K336" s="39"/>
      <c r="L336" s="39"/>
      <c r="M336" s="39"/>
      <c r="N336" s="39"/>
      <c r="O336" s="39"/>
      <c r="P336" s="39"/>
      <c r="Q336" s="39"/>
    </row>
    <row r="337" spans="1:17" ht="108" collapsed="1" x14ac:dyDescent="0.2">
      <c r="A337" s="28">
        <v>43</v>
      </c>
      <c r="B337" s="35" t="s">
        <v>1291</v>
      </c>
      <c r="C337" s="36" t="s">
        <v>1290</v>
      </c>
      <c r="D337" s="37" t="s">
        <v>1289</v>
      </c>
      <c r="E337" s="42" t="s">
        <v>991</v>
      </c>
      <c r="F337" s="39">
        <v>885.49</v>
      </c>
      <c r="G337" s="39">
        <v>367.25</v>
      </c>
      <c r="H337" s="39">
        <v>245.52</v>
      </c>
      <c r="I337" s="39"/>
      <c r="J337" s="49">
        <v>88.55</v>
      </c>
      <c r="K337" s="39">
        <v>36.729999999999997</v>
      </c>
      <c r="L337" s="39">
        <v>24.55</v>
      </c>
      <c r="M337" s="39"/>
      <c r="N337" s="39">
        <v>26.69</v>
      </c>
      <c r="O337" s="39">
        <v>2.67</v>
      </c>
      <c r="P337" s="39"/>
      <c r="Q337" s="39"/>
    </row>
    <row r="338" spans="1:17" ht="19.5" hidden="1" outlineLevel="1" x14ac:dyDescent="0.2">
      <c r="A338" s="28"/>
      <c r="B338" s="40"/>
      <c r="C338" s="41" t="s">
        <v>89</v>
      </c>
      <c r="D338" s="42" t="s">
        <v>30</v>
      </c>
      <c r="E338" s="43" t="s">
        <v>1288</v>
      </c>
      <c r="F338" s="44">
        <v>13.76</v>
      </c>
      <c r="G338" s="44">
        <v>13.76</v>
      </c>
      <c r="H338" s="39"/>
      <c r="I338" s="39"/>
      <c r="J338" s="55">
        <v>36.74</v>
      </c>
      <c r="K338" s="44">
        <v>36.74</v>
      </c>
      <c r="L338" s="39"/>
      <c r="M338" s="39"/>
      <c r="N338" s="39"/>
      <c r="O338" s="39"/>
      <c r="P338" s="39"/>
      <c r="Q338" s="39"/>
    </row>
    <row r="339" spans="1:17" ht="33.75" hidden="1" outlineLevel="1" x14ac:dyDescent="0.2">
      <c r="A339" s="28"/>
      <c r="B339" s="45" t="s">
        <v>1107</v>
      </c>
      <c r="C339" s="41" t="s">
        <v>1106</v>
      </c>
      <c r="D339" s="42" t="s">
        <v>34</v>
      </c>
      <c r="E339" s="43" t="s">
        <v>1287</v>
      </c>
      <c r="F339" s="44">
        <v>16.309999999999999</v>
      </c>
      <c r="G339" s="39"/>
      <c r="H339" s="44">
        <v>16.309999999999999</v>
      </c>
      <c r="I339" s="39"/>
      <c r="J339" s="55">
        <v>19.57</v>
      </c>
      <c r="K339" s="39"/>
      <c r="L339" s="44">
        <v>19.57</v>
      </c>
      <c r="M339" s="39"/>
      <c r="N339" s="39"/>
      <c r="O339" s="39"/>
      <c r="P339" s="39"/>
      <c r="Q339" s="39"/>
    </row>
    <row r="340" spans="1:17" ht="19.5" hidden="1" outlineLevel="1" x14ac:dyDescent="0.2">
      <c r="A340" s="28"/>
      <c r="B340" s="45" t="s">
        <v>1104</v>
      </c>
      <c r="C340" s="41" t="s">
        <v>98</v>
      </c>
      <c r="D340" s="42" t="s">
        <v>34</v>
      </c>
      <c r="E340" s="43" t="s">
        <v>1286</v>
      </c>
      <c r="F340" s="44">
        <v>1.24</v>
      </c>
      <c r="G340" s="39"/>
      <c r="H340" s="44">
        <v>1.24</v>
      </c>
      <c r="I340" s="39"/>
      <c r="J340" s="55">
        <v>2</v>
      </c>
      <c r="K340" s="39"/>
      <c r="L340" s="44">
        <v>2</v>
      </c>
      <c r="M340" s="39"/>
      <c r="N340" s="39"/>
      <c r="O340" s="39"/>
      <c r="P340" s="39"/>
      <c r="Q340" s="39"/>
    </row>
    <row r="341" spans="1:17" ht="19.5" hidden="1" outlineLevel="1" x14ac:dyDescent="0.2">
      <c r="A341" s="28"/>
      <c r="B341" s="45" t="s">
        <v>1102</v>
      </c>
      <c r="C341" s="41" t="s">
        <v>1101</v>
      </c>
      <c r="D341" s="42" t="s">
        <v>34</v>
      </c>
      <c r="E341" s="43" t="s">
        <v>1285</v>
      </c>
      <c r="F341" s="44">
        <v>5.46</v>
      </c>
      <c r="G341" s="39"/>
      <c r="H341" s="44">
        <v>5.46</v>
      </c>
      <c r="I341" s="39"/>
      <c r="J341" s="55">
        <v>2.95</v>
      </c>
      <c r="K341" s="39"/>
      <c r="L341" s="44">
        <v>2.95</v>
      </c>
      <c r="M341" s="39"/>
      <c r="N341" s="39"/>
      <c r="O341" s="39"/>
      <c r="P341" s="39"/>
      <c r="Q341" s="39"/>
    </row>
    <row r="342" spans="1:17" ht="19.5" hidden="1" outlineLevel="1" x14ac:dyDescent="0.2">
      <c r="A342" s="28"/>
      <c r="B342" s="45" t="s">
        <v>1284</v>
      </c>
      <c r="C342" s="41" t="s">
        <v>103</v>
      </c>
      <c r="D342" s="42" t="s">
        <v>104</v>
      </c>
      <c r="E342" s="43" t="s">
        <v>1283</v>
      </c>
      <c r="F342" s="44">
        <v>11.89</v>
      </c>
      <c r="G342" s="39"/>
      <c r="H342" s="39"/>
      <c r="I342" s="39"/>
      <c r="J342" s="55">
        <v>7.22</v>
      </c>
      <c r="K342" s="39"/>
      <c r="L342" s="39"/>
      <c r="M342" s="39"/>
      <c r="N342" s="39"/>
      <c r="O342" s="39"/>
      <c r="P342" s="39"/>
      <c r="Q342" s="39"/>
    </row>
    <row r="343" spans="1:17" ht="19.5" hidden="1" outlineLevel="1" x14ac:dyDescent="0.2">
      <c r="A343" s="28"/>
      <c r="B343" s="45" t="s">
        <v>1282</v>
      </c>
      <c r="C343" s="41" t="s">
        <v>471</v>
      </c>
      <c r="D343" s="42" t="s">
        <v>62</v>
      </c>
      <c r="E343" s="43" t="s">
        <v>1281</v>
      </c>
      <c r="F343" s="44">
        <v>11665.78</v>
      </c>
      <c r="G343" s="39"/>
      <c r="H343" s="39"/>
      <c r="I343" s="39"/>
      <c r="J343" s="55">
        <v>3.03</v>
      </c>
      <c r="K343" s="39"/>
      <c r="L343" s="39"/>
      <c r="M343" s="39"/>
      <c r="N343" s="39"/>
      <c r="O343" s="39"/>
      <c r="P343" s="39"/>
      <c r="Q343" s="39"/>
    </row>
    <row r="344" spans="1:17" ht="19.5" hidden="1" outlineLevel="1" x14ac:dyDescent="0.2">
      <c r="A344" s="28"/>
      <c r="B344" s="45" t="s">
        <v>1280</v>
      </c>
      <c r="C344" s="41" t="s">
        <v>355</v>
      </c>
      <c r="D344" s="42" t="s">
        <v>38</v>
      </c>
      <c r="E344" s="43" t="s">
        <v>1279</v>
      </c>
      <c r="F344" s="44">
        <v>9.16</v>
      </c>
      <c r="G344" s="39"/>
      <c r="H344" s="39"/>
      <c r="I344" s="39"/>
      <c r="J344" s="55">
        <v>4.57</v>
      </c>
      <c r="K344" s="39"/>
      <c r="L344" s="39"/>
      <c r="M344" s="39"/>
      <c r="N344" s="39"/>
      <c r="O344" s="39"/>
      <c r="P344" s="39"/>
      <c r="Q344" s="39"/>
    </row>
    <row r="345" spans="1:17" ht="56.25" hidden="1" outlineLevel="1" x14ac:dyDescent="0.2">
      <c r="A345" s="28"/>
      <c r="B345" s="45" t="s">
        <v>1278</v>
      </c>
      <c r="C345" s="41" t="s">
        <v>1277</v>
      </c>
      <c r="D345" s="42" t="s">
        <v>84</v>
      </c>
      <c r="E345" s="43" t="s">
        <v>1276</v>
      </c>
      <c r="F345" s="44">
        <v>23.47</v>
      </c>
      <c r="G345" s="39"/>
      <c r="H345" s="39"/>
      <c r="I345" s="39"/>
      <c r="J345" s="55">
        <v>11.5</v>
      </c>
      <c r="K345" s="39"/>
      <c r="L345" s="39"/>
      <c r="M345" s="39"/>
      <c r="N345" s="39"/>
      <c r="O345" s="39"/>
      <c r="P345" s="39"/>
      <c r="Q345" s="39"/>
    </row>
    <row r="346" spans="1:17" ht="19.5" hidden="1" outlineLevel="1" x14ac:dyDescent="0.2">
      <c r="A346" s="28"/>
      <c r="B346" s="45" t="s">
        <v>1275</v>
      </c>
      <c r="C346" s="41" t="s">
        <v>1274</v>
      </c>
      <c r="D346" s="42" t="s">
        <v>38</v>
      </c>
      <c r="E346" s="43" t="s">
        <v>1273</v>
      </c>
      <c r="F346" s="44">
        <v>3.17</v>
      </c>
      <c r="G346" s="39"/>
      <c r="H346" s="39"/>
      <c r="I346" s="39"/>
      <c r="J346" s="55">
        <v>0.95</v>
      </c>
      <c r="K346" s="39"/>
      <c r="L346" s="39"/>
      <c r="M346" s="39"/>
      <c r="N346" s="39"/>
      <c r="O346" s="39"/>
      <c r="P346" s="39"/>
      <c r="Q346" s="39"/>
    </row>
    <row r="347" spans="1:17" ht="108" collapsed="1" x14ac:dyDescent="0.2">
      <c r="A347" s="28">
        <v>44</v>
      </c>
      <c r="B347" s="35" t="s">
        <v>1272</v>
      </c>
      <c r="C347" s="36" t="s">
        <v>1271</v>
      </c>
      <c r="D347" s="37" t="s">
        <v>1270</v>
      </c>
      <c r="E347" s="42" t="s">
        <v>1269</v>
      </c>
      <c r="F347" s="39">
        <v>13364.47</v>
      </c>
      <c r="G347" s="39">
        <v>3181.79</v>
      </c>
      <c r="H347" s="39">
        <v>2855.62</v>
      </c>
      <c r="I347" s="39">
        <v>373.1</v>
      </c>
      <c r="J347" s="49">
        <v>1871.03</v>
      </c>
      <c r="K347" s="39">
        <v>445.45</v>
      </c>
      <c r="L347" s="39">
        <v>399.79</v>
      </c>
      <c r="M347" s="39">
        <v>52.23</v>
      </c>
      <c r="N347" s="39">
        <v>243.07</v>
      </c>
      <c r="O347" s="39">
        <v>34.03</v>
      </c>
      <c r="P347" s="39">
        <v>20.5</v>
      </c>
      <c r="Q347" s="39">
        <v>2.87</v>
      </c>
    </row>
    <row r="348" spans="1:17" ht="19.5" hidden="1" outlineLevel="1" x14ac:dyDescent="0.2">
      <c r="A348" s="28"/>
      <c r="B348" s="40"/>
      <c r="C348" s="41" t="s">
        <v>1268</v>
      </c>
      <c r="D348" s="42" t="s">
        <v>30</v>
      </c>
      <c r="E348" s="43" t="s">
        <v>1267</v>
      </c>
      <c r="F348" s="44">
        <v>13.09</v>
      </c>
      <c r="G348" s="44">
        <v>13.09</v>
      </c>
      <c r="H348" s="39"/>
      <c r="I348" s="39"/>
      <c r="J348" s="55">
        <v>445.45</v>
      </c>
      <c r="K348" s="44">
        <v>445.45</v>
      </c>
      <c r="L348" s="39"/>
      <c r="M348" s="39"/>
      <c r="N348" s="39"/>
      <c r="O348" s="39"/>
      <c r="P348" s="39"/>
      <c r="Q348" s="39"/>
    </row>
    <row r="349" spans="1:17" ht="22.5" hidden="1" outlineLevel="1" x14ac:dyDescent="0.2">
      <c r="A349" s="28"/>
      <c r="B349" s="45" t="s">
        <v>260</v>
      </c>
      <c r="C349" s="41" t="s">
        <v>95</v>
      </c>
      <c r="D349" s="42" t="s">
        <v>34</v>
      </c>
      <c r="E349" s="43" t="s">
        <v>1266</v>
      </c>
      <c r="F349" s="44">
        <v>127.47</v>
      </c>
      <c r="G349" s="39"/>
      <c r="H349" s="44">
        <v>127.47</v>
      </c>
      <c r="I349" s="44">
        <v>18.2</v>
      </c>
      <c r="J349" s="55">
        <v>365.84</v>
      </c>
      <c r="K349" s="39"/>
      <c r="L349" s="44">
        <v>365.84</v>
      </c>
      <c r="M349" s="44">
        <v>52.23</v>
      </c>
      <c r="N349" s="39"/>
      <c r="O349" s="39"/>
      <c r="P349" s="39"/>
      <c r="Q349" s="39"/>
    </row>
    <row r="350" spans="1:17" ht="33.75" hidden="1" outlineLevel="1" x14ac:dyDescent="0.2">
      <c r="A350" s="28"/>
      <c r="B350" s="45" t="s">
        <v>1265</v>
      </c>
      <c r="C350" s="41" t="s">
        <v>1264</v>
      </c>
      <c r="D350" s="42" t="s">
        <v>34</v>
      </c>
      <c r="E350" s="43" t="s">
        <v>1263</v>
      </c>
      <c r="F350" s="44">
        <v>21.58</v>
      </c>
      <c r="G350" s="39"/>
      <c r="H350" s="44">
        <v>21.58</v>
      </c>
      <c r="I350" s="39"/>
      <c r="J350" s="55">
        <v>20.93</v>
      </c>
      <c r="K350" s="39"/>
      <c r="L350" s="44">
        <v>20.93</v>
      </c>
      <c r="M350" s="39"/>
      <c r="N350" s="39"/>
      <c r="O350" s="39"/>
      <c r="P350" s="39"/>
      <c r="Q350" s="39"/>
    </row>
    <row r="351" spans="1:17" ht="19.5" hidden="1" outlineLevel="1" x14ac:dyDescent="0.2">
      <c r="A351" s="28"/>
      <c r="B351" s="45" t="s">
        <v>1262</v>
      </c>
      <c r="C351" s="41" t="s">
        <v>1261</v>
      </c>
      <c r="D351" s="42" t="s">
        <v>34</v>
      </c>
      <c r="E351" s="43" t="s">
        <v>1260</v>
      </c>
      <c r="F351" s="44">
        <v>6.9</v>
      </c>
      <c r="G351" s="39"/>
      <c r="H351" s="44">
        <v>6.9</v>
      </c>
      <c r="I351" s="39"/>
      <c r="J351" s="55">
        <v>0.41</v>
      </c>
      <c r="K351" s="39"/>
      <c r="L351" s="44">
        <v>0.41</v>
      </c>
      <c r="M351" s="39"/>
      <c r="N351" s="39"/>
      <c r="O351" s="39"/>
      <c r="P351" s="39"/>
      <c r="Q351" s="39"/>
    </row>
    <row r="352" spans="1:17" ht="22.5" hidden="1" outlineLevel="1" x14ac:dyDescent="0.2">
      <c r="A352" s="28"/>
      <c r="B352" s="45" t="s">
        <v>100</v>
      </c>
      <c r="C352" s="41" t="s">
        <v>33</v>
      </c>
      <c r="D352" s="42" t="s">
        <v>34</v>
      </c>
      <c r="E352" s="43" t="s">
        <v>1259</v>
      </c>
      <c r="F352" s="44">
        <v>109.17</v>
      </c>
      <c r="G352" s="39"/>
      <c r="H352" s="44">
        <v>109.17</v>
      </c>
      <c r="I352" s="39"/>
      <c r="J352" s="55">
        <v>13.1</v>
      </c>
      <c r="K352" s="39"/>
      <c r="L352" s="44">
        <v>13.1</v>
      </c>
      <c r="M352" s="39"/>
      <c r="N352" s="39"/>
      <c r="O352" s="39"/>
      <c r="P352" s="39"/>
      <c r="Q352" s="39"/>
    </row>
    <row r="353" spans="1:17" ht="19.5" hidden="1" outlineLevel="1" x14ac:dyDescent="0.2">
      <c r="A353" s="28"/>
      <c r="B353" s="45" t="s">
        <v>1258</v>
      </c>
      <c r="C353" s="41" t="s">
        <v>1257</v>
      </c>
      <c r="D353" s="42" t="s">
        <v>62</v>
      </c>
      <c r="E353" s="43" t="s">
        <v>1249</v>
      </c>
      <c r="F353" s="44">
        <v>8425.2000000000007</v>
      </c>
      <c r="G353" s="39"/>
      <c r="H353" s="39"/>
      <c r="I353" s="39"/>
      <c r="J353" s="55">
        <v>2.36</v>
      </c>
      <c r="K353" s="39"/>
      <c r="L353" s="39"/>
      <c r="M353" s="39"/>
      <c r="N353" s="39"/>
      <c r="O353" s="39"/>
      <c r="P353" s="39"/>
      <c r="Q353" s="39"/>
    </row>
    <row r="354" spans="1:17" ht="22.5" hidden="1" outlineLevel="1" x14ac:dyDescent="0.2">
      <c r="A354" s="28"/>
      <c r="B354" s="45" t="s">
        <v>1256</v>
      </c>
      <c r="C354" s="41" t="s">
        <v>1255</v>
      </c>
      <c r="D354" s="42" t="s">
        <v>1159</v>
      </c>
      <c r="E354" s="43" t="s">
        <v>1254</v>
      </c>
      <c r="F354" s="44">
        <v>27.97</v>
      </c>
      <c r="G354" s="39"/>
      <c r="H354" s="39"/>
      <c r="I354" s="39"/>
      <c r="J354" s="55">
        <v>783.16</v>
      </c>
      <c r="K354" s="39"/>
      <c r="L354" s="39"/>
      <c r="M354" s="39"/>
      <c r="N354" s="39"/>
      <c r="O354" s="39"/>
      <c r="P354" s="39"/>
      <c r="Q354" s="39"/>
    </row>
    <row r="355" spans="1:17" ht="19.5" hidden="1" outlineLevel="1" x14ac:dyDescent="0.2">
      <c r="A355" s="28"/>
      <c r="B355" s="45" t="s">
        <v>1253</v>
      </c>
      <c r="C355" s="41" t="s">
        <v>1226</v>
      </c>
      <c r="D355" s="42" t="s">
        <v>62</v>
      </c>
      <c r="E355" s="43" t="s">
        <v>1252</v>
      </c>
      <c r="F355" s="44">
        <v>13883.73</v>
      </c>
      <c r="G355" s="39"/>
      <c r="H355" s="39"/>
      <c r="I355" s="39"/>
      <c r="J355" s="55">
        <v>11.66</v>
      </c>
      <c r="K355" s="39"/>
      <c r="L355" s="39"/>
      <c r="M355" s="39"/>
      <c r="N355" s="39"/>
      <c r="O355" s="39"/>
      <c r="P355" s="39"/>
      <c r="Q355" s="39"/>
    </row>
    <row r="356" spans="1:17" ht="67.5" hidden="1" outlineLevel="1" x14ac:dyDescent="0.2">
      <c r="A356" s="28"/>
      <c r="B356" s="45" t="s">
        <v>1251</v>
      </c>
      <c r="C356" s="41" t="s">
        <v>1250</v>
      </c>
      <c r="D356" s="42" t="s">
        <v>62</v>
      </c>
      <c r="E356" s="43" t="s">
        <v>1249</v>
      </c>
      <c r="F356" s="44">
        <v>12297.4</v>
      </c>
      <c r="G356" s="39"/>
      <c r="H356" s="39"/>
      <c r="I356" s="39"/>
      <c r="J356" s="55">
        <v>3.44</v>
      </c>
      <c r="K356" s="39"/>
      <c r="L356" s="39"/>
      <c r="M356" s="39"/>
      <c r="N356" s="39"/>
      <c r="O356" s="39"/>
      <c r="P356" s="39"/>
      <c r="Q356" s="39"/>
    </row>
    <row r="357" spans="1:17" ht="22.5" hidden="1" outlineLevel="1" x14ac:dyDescent="0.2">
      <c r="A357" s="28"/>
      <c r="B357" s="45" t="s">
        <v>1248</v>
      </c>
      <c r="C357" s="41" t="s">
        <v>1247</v>
      </c>
      <c r="D357" s="42" t="s">
        <v>62</v>
      </c>
      <c r="E357" s="43" t="s">
        <v>1246</v>
      </c>
      <c r="F357" s="44">
        <v>4282.07</v>
      </c>
      <c r="G357" s="39"/>
      <c r="H357" s="39"/>
      <c r="I357" s="39"/>
      <c r="J357" s="55">
        <v>95.32</v>
      </c>
      <c r="K357" s="39"/>
      <c r="L357" s="39"/>
      <c r="M357" s="39"/>
      <c r="N357" s="39"/>
      <c r="O357" s="39"/>
      <c r="P357" s="39"/>
      <c r="Q357" s="39"/>
    </row>
    <row r="358" spans="1:17" ht="22.5" hidden="1" outlineLevel="1" x14ac:dyDescent="0.2">
      <c r="A358" s="28"/>
      <c r="B358" s="45" t="s">
        <v>1245</v>
      </c>
      <c r="C358" s="41" t="s">
        <v>1223</v>
      </c>
      <c r="D358" s="42" t="s">
        <v>104</v>
      </c>
      <c r="E358" s="43" t="s">
        <v>1244</v>
      </c>
      <c r="F358" s="44">
        <v>577.75</v>
      </c>
      <c r="G358" s="39"/>
      <c r="H358" s="39"/>
      <c r="I358" s="39"/>
      <c r="J358" s="55">
        <v>126.99</v>
      </c>
      <c r="K358" s="39"/>
      <c r="L358" s="39"/>
      <c r="M358" s="39"/>
      <c r="N358" s="39"/>
      <c r="O358" s="39"/>
      <c r="P358" s="39"/>
      <c r="Q358" s="39"/>
    </row>
    <row r="359" spans="1:17" ht="22.5" hidden="1" outlineLevel="1" x14ac:dyDescent="0.2">
      <c r="A359" s="28"/>
      <c r="B359" s="45" t="s">
        <v>1243</v>
      </c>
      <c r="C359" s="41" t="s">
        <v>1242</v>
      </c>
      <c r="D359" s="42" t="s">
        <v>104</v>
      </c>
      <c r="E359" s="43" t="s">
        <v>1241</v>
      </c>
      <c r="F359" s="44">
        <v>613.29</v>
      </c>
      <c r="G359" s="39"/>
      <c r="H359" s="39"/>
      <c r="I359" s="39"/>
      <c r="J359" s="55">
        <v>0.6</v>
      </c>
      <c r="K359" s="39"/>
      <c r="L359" s="39"/>
      <c r="M359" s="39"/>
      <c r="N359" s="39"/>
      <c r="O359" s="39"/>
      <c r="P359" s="39"/>
      <c r="Q359" s="39"/>
    </row>
    <row r="360" spans="1:17" ht="22.5" hidden="1" outlineLevel="1" x14ac:dyDescent="0.2">
      <c r="A360" s="28"/>
      <c r="B360" s="45" t="s">
        <v>1240</v>
      </c>
      <c r="C360" s="41" t="s">
        <v>1217</v>
      </c>
      <c r="D360" s="42" t="s">
        <v>72</v>
      </c>
      <c r="E360" s="43" t="s">
        <v>1239</v>
      </c>
      <c r="F360" s="44">
        <v>1006.39</v>
      </c>
      <c r="G360" s="39"/>
      <c r="H360" s="39"/>
      <c r="I360" s="39"/>
      <c r="J360" s="55">
        <v>2.25</v>
      </c>
      <c r="K360" s="39"/>
      <c r="L360" s="39"/>
      <c r="M360" s="39"/>
      <c r="N360" s="39"/>
      <c r="O360" s="39"/>
      <c r="P360" s="39"/>
      <c r="Q360" s="39"/>
    </row>
    <row r="361" spans="1:17" ht="108" collapsed="1" x14ac:dyDescent="0.2">
      <c r="A361" s="28">
        <v>45</v>
      </c>
      <c r="B361" s="35" t="s">
        <v>1238</v>
      </c>
      <c r="C361" s="36" t="s">
        <v>1237</v>
      </c>
      <c r="D361" s="37" t="s">
        <v>84</v>
      </c>
      <c r="E361" s="38">
        <v>13.8</v>
      </c>
      <c r="F361" s="39">
        <v>37.94</v>
      </c>
      <c r="G361" s="39"/>
      <c r="H361" s="39"/>
      <c r="I361" s="39"/>
      <c r="J361" s="49">
        <v>523.57000000000005</v>
      </c>
      <c r="K361" s="39"/>
      <c r="L361" s="39"/>
      <c r="M361" s="39"/>
      <c r="N361" s="39"/>
      <c r="O361" s="39"/>
      <c r="P361" s="39"/>
      <c r="Q361" s="39"/>
    </row>
    <row r="362" spans="1:17" ht="108" x14ac:dyDescent="0.2">
      <c r="A362" s="28">
        <v>46</v>
      </c>
      <c r="B362" s="35" t="s">
        <v>1236</v>
      </c>
      <c r="C362" s="36" t="s">
        <v>1235</v>
      </c>
      <c r="D362" s="37" t="s">
        <v>462</v>
      </c>
      <c r="E362" s="42" t="s">
        <v>209</v>
      </c>
      <c r="F362" s="39">
        <v>15606.55</v>
      </c>
      <c r="G362" s="39">
        <v>11953.43</v>
      </c>
      <c r="H362" s="39">
        <v>441.05</v>
      </c>
      <c r="I362" s="39">
        <v>1.25</v>
      </c>
      <c r="J362" s="49">
        <v>156.07</v>
      </c>
      <c r="K362" s="39">
        <v>119.53</v>
      </c>
      <c r="L362" s="39">
        <v>4.41</v>
      </c>
      <c r="M362" s="39">
        <v>0.01</v>
      </c>
      <c r="N362" s="39">
        <v>855.65</v>
      </c>
      <c r="O362" s="39">
        <v>8.56</v>
      </c>
      <c r="P362" s="39">
        <v>0.08</v>
      </c>
      <c r="Q362" s="39"/>
    </row>
    <row r="363" spans="1:17" ht="19.5" hidden="1" outlineLevel="1" x14ac:dyDescent="0.2">
      <c r="A363" s="28"/>
      <c r="B363" s="40"/>
      <c r="C363" s="41" t="s">
        <v>622</v>
      </c>
      <c r="D363" s="42" t="s">
        <v>30</v>
      </c>
      <c r="E363" s="43" t="s">
        <v>1234</v>
      </c>
      <c r="F363" s="44">
        <v>13.97</v>
      </c>
      <c r="G363" s="44">
        <v>13.97</v>
      </c>
      <c r="H363" s="39"/>
      <c r="I363" s="39"/>
      <c r="J363" s="55">
        <v>119.58</v>
      </c>
      <c r="K363" s="44">
        <v>119.58</v>
      </c>
      <c r="L363" s="39"/>
      <c r="M363" s="39"/>
      <c r="N363" s="39"/>
      <c r="O363" s="39"/>
      <c r="P363" s="39"/>
      <c r="Q363" s="39"/>
    </row>
    <row r="364" spans="1:17" ht="22.5" hidden="1" outlineLevel="1" x14ac:dyDescent="0.2">
      <c r="A364" s="28"/>
      <c r="B364" s="45" t="s">
        <v>55</v>
      </c>
      <c r="C364" s="41" t="s">
        <v>56</v>
      </c>
      <c r="D364" s="42" t="s">
        <v>34</v>
      </c>
      <c r="E364" s="43" t="s">
        <v>1233</v>
      </c>
      <c r="F364" s="44">
        <v>8.9700000000000006</v>
      </c>
      <c r="G364" s="39"/>
      <c r="H364" s="44">
        <v>8.9700000000000006</v>
      </c>
      <c r="I364" s="39"/>
      <c r="J364" s="55">
        <v>1.08</v>
      </c>
      <c r="K364" s="39"/>
      <c r="L364" s="44">
        <v>1.08</v>
      </c>
      <c r="M364" s="39"/>
      <c r="N364" s="39"/>
      <c r="O364" s="39"/>
      <c r="P364" s="39"/>
      <c r="Q364" s="39"/>
    </row>
    <row r="365" spans="1:17" ht="33.75" hidden="1" outlineLevel="1" x14ac:dyDescent="0.2">
      <c r="A365" s="28"/>
      <c r="B365" s="45" t="s">
        <v>1232</v>
      </c>
      <c r="C365" s="41" t="s">
        <v>916</v>
      </c>
      <c r="D365" s="42" t="s">
        <v>34</v>
      </c>
      <c r="E365" s="43" t="s">
        <v>128</v>
      </c>
      <c r="F365" s="44">
        <v>84.14</v>
      </c>
      <c r="G365" s="39"/>
      <c r="H365" s="44">
        <v>84.14</v>
      </c>
      <c r="I365" s="44">
        <v>15.62</v>
      </c>
      <c r="J365" s="49"/>
      <c r="K365" s="39"/>
      <c r="L365" s="39"/>
      <c r="M365" s="39"/>
      <c r="N365" s="39"/>
      <c r="O365" s="39"/>
      <c r="P365" s="39"/>
      <c r="Q365" s="39"/>
    </row>
    <row r="366" spans="1:17" ht="19.5" hidden="1" outlineLevel="1" x14ac:dyDescent="0.2">
      <c r="A366" s="28"/>
      <c r="B366" s="45" t="s">
        <v>1231</v>
      </c>
      <c r="C366" s="41" t="s">
        <v>1230</v>
      </c>
      <c r="D366" s="42" t="s">
        <v>34</v>
      </c>
      <c r="E366" s="43" t="s">
        <v>1229</v>
      </c>
      <c r="F366" s="44">
        <v>2.14</v>
      </c>
      <c r="G366" s="39"/>
      <c r="H366" s="44">
        <v>2.14</v>
      </c>
      <c r="I366" s="39"/>
      <c r="J366" s="55">
        <v>0.09</v>
      </c>
      <c r="K366" s="39"/>
      <c r="L366" s="44">
        <v>0.09</v>
      </c>
      <c r="M366" s="39"/>
      <c r="N366" s="39"/>
      <c r="O366" s="39"/>
      <c r="P366" s="39"/>
      <c r="Q366" s="39"/>
    </row>
    <row r="367" spans="1:17" ht="22.5" hidden="1" outlineLevel="1" x14ac:dyDescent="0.2">
      <c r="A367" s="28"/>
      <c r="B367" s="45" t="s">
        <v>100</v>
      </c>
      <c r="C367" s="41" t="s">
        <v>33</v>
      </c>
      <c r="D367" s="42" t="s">
        <v>34</v>
      </c>
      <c r="E367" s="43" t="s">
        <v>1228</v>
      </c>
      <c r="F367" s="44">
        <v>109.17</v>
      </c>
      <c r="G367" s="39"/>
      <c r="H367" s="44">
        <v>109.17</v>
      </c>
      <c r="I367" s="39"/>
      <c r="J367" s="55">
        <v>3.28</v>
      </c>
      <c r="K367" s="39"/>
      <c r="L367" s="44">
        <v>3.28</v>
      </c>
      <c r="M367" s="39"/>
      <c r="N367" s="39"/>
      <c r="O367" s="39"/>
      <c r="P367" s="39"/>
      <c r="Q367" s="39"/>
    </row>
    <row r="368" spans="1:17" ht="19.5" hidden="1" outlineLevel="1" x14ac:dyDescent="0.2">
      <c r="A368" s="28"/>
      <c r="B368" s="45" t="s">
        <v>1227</v>
      </c>
      <c r="C368" s="41" t="s">
        <v>1226</v>
      </c>
      <c r="D368" s="42" t="s">
        <v>62</v>
      </c>
      <c r="E368" s="43" t="s">
        <v>1225</v>
      </c>
      <c r="F368" s="44">
        <v>13883.73</v>
      </c>
      <c r="G368" s="39"/>
      <c r="H368" s="39"/>
      <c r="I368" s="39"/>
      <c r="J368" s="55">
        <v>2.78</v>
      </c>
      <c r="K368" s="39"/>
      <c r="L368" s="39"/>
      <c r="M368" s="39"/>
      <c r="N368" s="39"/>
      <c r="O368" s="39"/>
      <c r="P368" s="39"/>
      <c r="Q368" s="39"/>
    </row>
    <row r="369" spans="1:17" ht="22.5" hidden="1" outlineLevel="1" x14ac:dyDescent="0.2">
      <c r="A369" s="28"/>
      <c r="B369" s="45" t="s">
        <v>1224</v>
      </c>
      <c r="C369" s="41" t="s">
        <v>1223</v>
      </c>
      <c r="D369" s="42" t="s">
        <v>104</v>
      </c>
      <c r="E369" s="43" t="s">
        <v>1222</v>
      </c>
      <c r="F369" s="44">
        <v>577.75</v>
      </c>
      <c r="G369" s="39"/>
      <c r="H369" s="39"/>
      <c r="I369" s="39"/>
      <c r="J369" s="55">
        <v>28.89</v>
      </c>
      <c r="K369" s="39"/>
      <c r="L369" s="39"/>
      <c r="M369" s="39"/>
      <c r="N369" s="39"/>
      <c r="O369" s="39"/>
      <c r="P369" s="39"/>
      <c r="Q369" s="39"/>
    </row>
    <row r="370" spans="1:17" ht="22.5" hidden="1" outlineLevel="1" x14ac:dyDescent="0.2">
      <c r="A370" s="28"/>
      <c r="B370" s="45" t="s">
        <v>1221</v>
      </c>
      <c r="C370" s="41" t="s">
        <v>1220</v>
      </c>
      <c r="D370" s="42" t="s">
        <v>104</v>
      </c>
      <c r="E370" s="43" t="s">
        <v>1219</v>
      </c>
      <c r="F370" s="44">
        <v>560.38</v>
      </c>
      <c r="G370" s="39"/>
      <c r="H370" s="39"/>
      <c r="I370" s="39"/>
      <c r="J370" s="55">
        <v>0.08</v>
      </c>
      <c r="K370" s="39"/>
      <c r="L370" s="39"/>
      <c r="M370" s="39"/>
      <c r="N370" s="39"/>
      <c r="O370" s="39"/>
      <c r="P370" s="39"/>
      <c r="Q370" s="39"/>
    </row>
    <row r="371" spans="1:17" ht="22.5" hidden="1" outlineLevel="1" x14ac:dyDescent="0.2">
      <c r="A371" s="28"/>
      <c r="B371" s="45" t="s">
        <v>1218</v>
      </c>
      <c r="C371" s="41" t="s">
        <v>1217</v>
      </c>
      <c r="D371" s="42" t="s">
        <v>72</v>
      </c>
      <c r="E371" s="43" t="s">
        <v>1216</v>
      </c>
      <c r="F371" s="44">
        <v>1006.39</v>
      </c>
      <c r="G371" s="39"/>
      <c r="H371" s="39"/>
      <c r="I371" s="39"/>
      <c r="J371" s="55">
        <v>0.37</v>
      </c>
      <c r="K371" s="39"/>
      <c r="L371" s="39"/>
      <c r="M371" s="39"/>
      <c r="N371" s="39"/>
      <c r="O371" s="39"/>
      <c r="P371" s="39"/>
      <c r="Q371" s="39"/>
    </row>
    <row r="372" spans="1:17" ht="108" collapsed="1" x14ac:dyDescent="0.2">
      <c r="A372" s="28">
        <v>47</v>
      </c>
      <c r="B372" s="35" t="s">
        <v>1215</v>
      </c>
      <c r="C372" s="36" t="s">
        <v>1214</v>
      </c>
      <c r="D372" s="37" t="s">
        <v>1159</v>
      </c>
      <c r="E372" s="38">
        <v>1.35</v>
      </c>
      <c r="F372" s="39">
        <v>50</v>
      </c>
      <c r="G372" s="39"/>
      <c r="H372" s="39"/>
      <c r="I372" s="39"/>
      <c r="J372" s="49">
        <v>67.5</v>
      </c>
      <c r="K372" s="39"/>
      <c r="L372" s="39"/>
      <c r="M372" s="39"/>
      <c r="N372" s="39"/>
      <c r="O372" s="39"/>
      <c r="P372" s="39"/>
      <c r="Q372" s="39"/>
    </row>
    <row r="373" spans="1:17" ht="108" x14ac:dyDescent="0.2">
      <c r="A373" s="28">
        <v>48</v>
      </c>
      <c r="B373" s="35" t="s">
        <v>1213</v>
      </c>
      <c r="C373" s="36" t="s">
        <v>1212</v>
      </c>
      <c r="D373" s="37" t="s">
        <v>49</v>
      </c>
      <c r="E373" s="38">
        <v>4</v>
      </c>
      <c r="F373" s="39">
        <v>4.62</v>
      </c>
      <c r="G373" s="39"/>
      <c r="H373" s="39"/>
      <c r="I373" s="39"/>
      <c r="J373" s="49">
        <v>18.48</v>
      </c>
      <c r="K373" s="39"/>
      <c r="L373" s="39"/>
      <c r="M373" s="39"/>
      <c r="N373" s="39"/>
      <c r="O373" s="39"/>
      <c r="P373" s="39"/>
      <c r="Q373" s="39"/>
    </row>
    <row r="374" spans="1:17" ht="120" x14ac:dyDescent="0.2">
      <c r="A374" s="28">
        <v>49</v>
      </c>
      <c r="B374" s="35" t="s">
        <v>1211</v>
      </c>
      <c r="C374" s="36" t="s">
        <v>1210</v>
      </c>
      <c r="D374" s="37" t="s">
        <v>462</v>
      </c>
      <c r="E374" s="42" t="s">
        <v>490</v>
      </c>
      <c r="F374" s="39">
        <v>5204.95</v>
      </c>
      <c r="G374" s="39">
        <v>846.09</v>
      </c>
      <c r="H374" s="39">
        <v>3321.1</v>
      </c>
      <c r="I374" s="39">
        <v>389.09</v>
      </c>
      <c r="J374" s="49">
        <v>104.1</v>
      </c>
      <c r="K374" s="39">
        <v>16.920000000000002</v>
      </c>
      <c r="L374" s="39">
        <v>66.42</v>
      </c>
      <c r="M374" s="39">
        <v>7.78</v>
      </c>
      <c r="N374" s="39">
        <v>71.040000000000006</v>
      </c>
      <c r="O374" s="39">
        <v>1.42</v>
      </c>
      <c r="P374" s="39">
        <v>22.53</v>
      </c>
      <c r="Q374" s="39">
        <v>0.45</v>
      </c>
    </row>
    <row r="375" spans="1:17" ht="19.5" hidden="1" outlineLevel="1" x14ac:dyDescent="0.2">
      <c r="A375" s="28"/>
      <c r="B375" s="40"/>
      <c r="C375" s="41" t="s">
        <v>1209</v>
      </c>
      <c r="D375" s="42" t="s">
        <v>30</v>
      </c>
      <c r="E375" s="43" t="s">
        <v>1208</v>
      </c>
      <c r="F375" s="44">
        <v>11.91</v>
      </c>
      <c r="G375" s="44">
        <v>11.91</v>
      </c>
      <c r="H375" s="39"/>
      <c r="I375" s="39"/>
      <c r="J375" s="55">
        <v>16.91</v>
      </c>
      <c r="K375" s="44">
        <v>16.91</v>
      </c>
      <c r="L375" s="39"/>
      <c r="M375" s="39"/>
      <c r="N375" s="39"/>
      <c r="O375" s="39"/>
      <c r="P375" s="39"/>
      <c r="Q375" s="39"/>
    </row>
    <row r="376" spans="1:17" ht="22.5" hidden="1" outlineLevel="1" x14ac:dyDescent="0.2">
      <c r="A376" s="28"/>
      <c r="B376" s="45" t="s">
        <v>260</v>
      </c>
      <c r="C376" s="41" t="s">
        <v>95</v>
      </c>
      <c r="D376" s="42" t="s">
        <v>34</v>
      </c>
      <c r="E376" s="43" t="s">
        <v>1207</v>
      </c>
      <c r="F376" s="44">
        <v>127.47</v>
      </c>
      <c r="G376" s="39"/>
      <c r="H376" s="44">
        <v>127.47</v>
      </c>
      <c r="I376" s="44">
        <v>18.2</v>
      </c>
      <c r="J376" s="55">
        <v>36.97</v>
      </c>
      <c r="K376" s="39"/>
      <c r="L376" s="44">
        <v>36.97</v>
      </c>
      <c r="M376" s="44">
        <v>5.28</v>
      </c>
      <c r="N376" s="39"/>
      <c r="O376" s="39"/>
      <c r="P376" s="39"/>
      <c r="Q376" s="39"/>
    </row>
    <row r="377" spans="1:17" ht="22.5" hidden="1" outlineLevel="1" x14ac:dyDescent="0.2">
      <c r="A377" s="28"/>
      <c r="B377" s="45" t="s">
        <v>1206</v>
      </c>
      <c r="C377" s="41" t="s">
        <v>1205</v>
      </c>
      <c r="D377" s="42" t="s">
        <v>34</v>
      </c>
      <c r="E377" s="43" t="s">
        <v>1204</v>
      </c>
      <c r="F377" s="44">
        <v>182.79</v>
      </c>
      <c r="G377" s="39"/>
      <c r="H377" s="44">
        <v>182.79</v>
      </c>
      <c r="I377" s="44">
        <v>15.62</v>
      </c>
      <c r="J377" s="55">
        <v>29.25</v>
      </c>
      <c r="K377" s="39"/>
      <c r="L377" s="44">
        <v>29.25</v>
      </c>
      <c r="M377" s="44">
        <v>2.5</v>
      </c>
      <c r="N377" s="39"/>
      <c r="O377" s="39"/>
      <c r="P377" s="39"/>
      <c r="Q377" s="39"/>
    </row>
    <row r="378" spans="1:17" ht="22.5" hidden="1" outlineLevel="1" x14ac:dyDescent="0.2">
      <c r="A378" s="28"/>
      <c r="B378" s="45" t="s">
        <v>1203</v>
      </c>
      <c r="C378" s="41" t="s">
        <v>1202</v>
      </c>
      <c r="D378" s="42" t="s">
        <v>62</v>
      </c>
      <c r="E378" s="43" t="s">
        <v>1201</v>
      </c>
      <c r="F378" s="44">
        <v>21848.400000000001</v>
      </c>
      <c r="G378" s="39"/>
      <c r="H378" s="39"/>
      <c r="I378" s="39"/>
      <c r="J378" s="55">
        <v>12.17</v>
      </c>
      <c r="K378" s="39"/>
      <c r="L378" s="39"/>
      <c r="M378" s="39"/>
      <c r="N378" s="39"/>
      <c r="O378" s="39"/>
      <c r="P378" s="39"/>
      <c r="Q378" s="39"/>
    </row>
    <row r="379" spans="1:17" ht="22.5" hidden="1" outlineLevel="1" x14ac:dyDescent="0.2">
      <c r="A379" s="28"/>
      <c r="B379" s="45" t="s">
        <v>1200</v>
      </c>
      <c r="C379" s="41" t="s">
        <v>1199</v>
      </c>
      <c r="D379" s="42" t="s">
        <v>62</v>
      </c>
      <c r="E379" s="43" t="s">
        <v>1198</v>
      </c>
      <c r="F379" s="44">
        <v>52946.43</v>
      </c>
      <c r="G379" s="39"/>
      <c r="H379" s="39"/>
      <c r="I379" s="39"/>
      <c r="J379" s="55">
        <v>0.57999999999999996</v>
      </c>
      <c r="K379" s="39"/>
      <c r="L379" s="39"/>
      <c r="M379" s="39"/>
      <c r="N379" s="39"/>
      <c r="O379" s="39"/>
      <c r="P379" s="39"/>
      <c r="Q379" s="39"/>
    </row>
    <row r="380" spans="1:17" ht="19.5" hidden="1" outlineLevel="1" x14ac:dyDescent="0.2">
      <c r="A380" s="28"/>
      <c r="B380" s="45" t="s">
        <v>309</v>
      </c>
      <c r="C380" s="41" t="s">
        <v>287</v>
      </c>
      <c r="D380" s="42" t="s">
        <v>62</v>
      </c>
      <c r="E380" s="43" t="s">
        <v>1197</v>
      </c>
      <c r="F380" s="44">
        <v>23800</v>
      </c>
      <c r="G380" s="39"/>
      <c r="H380" s="39"/>
      <c r="I380" s="39"/>
      <c r="J380" s="55">
        <v>3.87</v>
      </c>
      <c r="K380" s="39"/>
      <c r="L380" s="39"/>
      <c r="M380" s="39"/>
      <c r="N380" s="39"/>
      <c r="O380" s="39"/>
      <c r="P380" s="39"/>
      <c r="Q380" s="39"/>
    </row>
    <row r="381" spans="1:17" ht="19.5" hidden="1" outlineLevel="1" x14ac:dyDescent="0.2">
      <c r="A381" s="28"/>
      <c r="B381" s="45" t="s">
        <v>1196</v>
      </c>
      <c r="C381" s="41" t="s">
        <v>1195</v>
      </c>
      <c r="D381" s="42" t="s">
        <v>62</v>
      </c>
      <c r="E381" s="43" t="s">
        <v>1194</v>
      </c>
      <c r="F381" s="44">
        <v>57534</v>
      </c>
      <c r="G381" s="39"/>
      <c r="H381" s="39"/>
      <c r="I381" s="39"/>
      <c r="J381" s="55">
        <v>4.1399999999999997</v>
      </c>
      <c r="K381" s="39"/>
      <c r="L381" s="39"/>
      <c r="M381" s="39"/>
      <c r="N381" s="39"/>
      <c r="O381" s="39"/>
      <c r="P381" s="39"/>
      <c r="Q381" s="39"/>
    </row>
    <row r="382" spans="1:17" ht="108" collapsed="1" x14ac:dyDescent="0.2">
      <c r="A382" s="28">
        <v>50</v>
      </c>
      <c r="B382" s="35" t="s">
        <v>1193</v>
      </c>
      <c r="C382" s="36" t="s">
        <v>1192</v>
      </c>
      <c r="D382" s="37" t="s">
        <v>104</v>
      </c>
      <c r="E382" s="38">
        <v>0.01</v>
      </c>
      <c r="F382" s="39">
        <v>3866</v>
      </c>
      <c r="G382" s="39"/>
      <c r="H382" s="39"/>
      <c r="I382" s="39"/>
      <c r="J382" s="49">
        <v>38.659999999999997</v>
      </c>
      <c r="K382" s="39"/>
      <c r="L382" s="39"/>
      <c r="M382" s="39"/>
      <c r="N382" s="39"/>
      <c r="O382" s="39"/>
      <c r="P382" s="39"/>
      <c r="Q382" s="39"/>
    </row>
    <row r="383" spans="1:17" ht="108" x14ac:dyDescent="0.2">
      <c r="A383" s="28">
        <v>51</v>
      </c>
      <c r="B383" s="35" t="s">
        <v>1191</v>
      </c>
      <c r="C383" s="36" t="s">
        <v>1190</v>
      </c>
      <c r="D383" s="37" t="s">
        <v>49</v>
      </c>
      <c r="E383" s="38">
        <v>3</v>
      </c>
      <c r="F383" s="39">
        <v>1437.5</v>
      </c>
      <c r="G383" s="39"/>
      <c r="H383" s="39"/>
      <c r="I383" s="39"/>
      <c r="J383" s="49">
        <v>4312.5</v>
      </c>
      <c r="K383" s="39"/>
      <c r="L383" s="39"/>
      <c r="M383" s="39"/>
      <c r="N383" s="39"/>
      <c r="O383" s="39"/>
      <c r="P383" s="39"/>
      <c r="Q383" s="39"/>
    </row>
    <row r="384" spans="1:17" ht="108" x14ac:dyDescent="0.2">
      <c r="A384" s="28">
        <v>52</v>
      </c>
      <c r="B384" s="35" t="s">
        <v>593</v>
      </c>
      <c r="C384" s="36" t="s">
        <v>1189</v>
      </c>
      <c r="D384" s="37" t="s">
        <v>591</v>
      </c>
      <c r="E384" s="42" t="s">
        <v>1188</v>
      </c>
      <c r="F384" s="39">
        <v>798.84</v>
      </c>
      <c r="G384" s="39">
        <v>168.02</v>
      </c>
      <c r="H384" s="39">
        <v>544.80999999999995</v>
      </c>
      <c r="I384" s="39">
        <v>57.87</v>
      </c>
      <c r="J384" s="49">
        <v>131.81</v>
      </c>
      <c r="K384" s="39">
        <v>27.72</v>
      </c>
      <c r="L384" s="39">
        <v>89.89</v>
      </c>
      <c r="M384" s="39">
        <v>9.5500000000000007</v>
      </c>
      <c r="N384" s="39">
        <v>12.4</v>
      </c>
      <c r="O384" s="39">
        <v>2.0499999999999998</v>
      </c>
      <c r="P384" s="39">
        <v>3.39</v>
      </c>
      <c r="Q384" s="39">
        <v>0.56000000000000005</v>
      </c>
    </row>
    <row r="385" spans="1:17" ht="19.5" hidden="1" outlineLevel="1" x14ac:dyDescent="0.2">
      <c r="A385" s="28"/>
      <c r="B385" s="40"/>
      <c r="C385" s="41" t="s">
        <v>29</v>
      </c>
      <c r="D385" s="42" t="s">
        <v>30</v>
      </c>
      <c r="E385" s="43" t="s">
        <v>1187</v>
      </c>
      <c r="F385" s="44">
        <v>13.55</v>
      </c>
      <c r="G385" s="44">
        <v>13.55</v>
      </c>
      <c r="H385" s="39"/>
      <c r="I385" s="39"/>
      <c r="J385" s="55">
        <v>27.78</v>
      </c>
      <c r="K385" s="44">
        <v>27.78</v>
      </c>
      <c r="L385" s="39"/>
      <c r="M385" s="39"/>
      <c r="N385" s="39"/>
      <c r="O385" s="39"/>
      <c r="P385" s="39"/>
      <c r="Q385" s="39"/>
    </row>
    <row r="386" spans="1:17" ht="33.75" hidden="1" outlineLevel="1" x14ac:dyDescent="0.2">
      <c r="A386" s="28"/>
      <c r="B386" s="45" t="s">
        <v>487</v>
      </c>
      <c r="C386" s="41" t="s">
        <v>486</v>
      </c>
      <c r="D386" s="42" t="s">
        <v>34</v>
      </c>
      <c r="E386" s="43" t="s">
        <v>1185</v>
      </c>
      <c r="F386" s="44">
        <v>172.79</v>
      </c>
      <c r="G386" s="39"/>
      <c r="H386" s="44">
        <v>172.79</v>
      </c>
      <c r="I386" s="44">
        <v>18.2</v>
      </c>
      <c r="J386" s="55">
        <v>10.37</v>
      </c>
      <c r="K386" s="39"/>
      <c r="L386" s="44">
        <v>10.37</v>
      </c>
      <c r="M386" s="44">
        <v>1.0900000000000001</v>
      </c>
      <c r="N386" s="39"/>
      <c r="O386" s="39"/>
      <c r="P386" s="39"/>
      <c r="Q386" s="39"/>
    </row>
    <row r="387" spans="1:17" ht="22.5" hidden="1" outlineLevel="1" x14ac:dyDescent="0.2">
      <c r="A387" s="28"/>
      <c r="B387" s="45" t="s">
        <v>588</v>
      </c>
      <c r="C387" s="41" t="s">
        <v>587</v>
      </c>
      <c r="D387" s="42" t="s">
        <v>34</v>
      </c>
      <c r="E387" s="43" t="s">
        <v>1186</v>
      </c>
      <c r="F387" s="44">
        <v>2.58</v>
      </c>
      <c r="G387" s="39"/>
      <c r="H387" s="44">
        <v>2.58</v>
      </c>
      <c r="I387" s="39"/>
      <c r="J387" s="55">
        <v>1.26</v>
      </c>
      <c r="K387" s="39"/>
      <c r="L387" s="44">
        <v>1.26</v>
      </c>
      <c r="M387" s="39"/>
      <c r="N387" s="39"/>
      <c r="O387" s="39"/>
      <c r="P387" s="39"/>
      <c r="Q387" s="39"/>
    </row>
    <row r="388" spans="1:17" ht="22.5" hidden="1" outlineLevel="1" x14ac:dyDescent="0.2">
      <c r="A388" s="28"/>
      <c r="B388" s="45" t="s">
        <v>586</v>
      </c>
      <c r="C388" s="41" t="s">
        <v>585</v>
      </c>
      <c r="D388" s="42" t="s">
        <v>34</v>
      </c>
      <c r="E388" s="43" t="s">
        <v>1186</v>
      </c>
      <c r="F388" s="44">
        <v>141.03</v>
      </c>
      <c r="G388" s="39"/>
      <c r="H388" s="44">
        <v>141.03</v>
      </c>
      <c r="I388" s="44">
        <v>16.920000000000002</v>
      </c>
      <c r="J388" s="55">
        <v>69.099999999999994</v>
      </c>
      <c r="K388" s="39"/>
      <c r="L388" s="44">
        <v>69.099999999999994</v>
      </c>
      <c r="M388" s="44">
        <v>8.2899999999999991</v>
      </c>
      <c r="N388" s="39"/>
      <c r="O388" s="39"/>
      <c r="P388" s="39"/>
      <c r="Q388" s="39"/>
    </row>
    <row r="389" spans="1:17" ht="22.5" hidden="1" outlineLevel="1" x14ac:dyDescent="0.2">
      <c r="A389" s="28"/>
      <c r="B389" s="45" t="s">
        <v>511</v>
      </c>
      <c r="C389" s="41" t="s">
        <v>476</v>
      </c>
      <c r="D389" s="42" t="s">
        <v>34</v>
      </c>
      <c r="E389" s="43" t="s">
        <v>1185</v>
      </c>
      <c r="F389" s="44">
        <v>119.46</v>
      </c>
      <c r="G389" s="39"/>
      <c r="H389" s="44">
        <v>119.46</v>
      </c>
      <c r="I389" s="39"/>
      <c r="J389" s="55">
        <v>7.17</v>
      </c>
      <c r="K389" s="39"/>
      <c r="L389" s="44">
        <v>7.17</v>
      </c>
      <c r="M389" s="39"/>
      <c r="N389" s="39"/>
      <c r="O389" s="39"/>
      <c r="P389" s="39"/>
      <c r="Q389" s="39"/>
    </row>
    <row r="390" spans="1:17" ht="33.75" hidden="1" outlineLevel="1" x14ac:dyDescent="0.2">
      <c r="A390" s="28"/>
      <c r="B390" s="45" t="s">
        <v>582</v>
      </c>
      <c r="C390" s="41" t="s">
        <v>581</v>
      </c>
      <c r="D390" s="42" t="s">
        <v>62</v>
      </c>
      <c r="E390" s="43" t="s">
        <v>1184</v>
      </c>
      <c r="F390" s="44">
        <v>10329.200000000001</v>
      </c>
      <c r="G390" s="39"/>
      <c r="H390" s="39"/>
      <c r="I390" s="39"/>
      <c r="J390" s="55">
        <v>7.0000000000000007E-2</v>
      </c>
      <c r="K390" s="39"/>
      <c r="L390" s="39"/>
      <c r="M390" s="39"/>
      <c r="N390" s="39"/>
      <c r="O390" s="39"/>
      <c r="P390" s="39"/>
      <c r="Q390" s="39"/>
    </row>
    <row r="391" spans="1:17" ht="19.5" hidden="1" outlineLevel="1" x14ac:dyDescent="0.2">
      <c r="A391" s="28"/>
      <c r="B391" s="45" t="s">
        <v>579</v>
      </c>
      <c r="C391" s="41" t="s">
        <v>578</v>
      </c>
      <c r="D391" s="42" t="s">
        <v>62</v>
      </c>
      <c r="E391" s="43" t="s">
        <v>1183</v>
      </c>
      <c r="F391" s="44">
        <v>43137.5</v>
      </c>
      <c r="G391" s="39"/>
      <c r="H391" s="39"/>
      <c r="I391" s="39"/>
      <c r="J391" s="55">
        <v>5.69</v>
      </c>
      <c r="K391" s="39"/>
      <c r="L391" s="39"/>
      <c r="M391" s="39"/>
      <c r="N391" s="39"/>
      <c r="O391" s="39"/>
      <c r="P391" s="39"/>
      <c r="Q391" s="39"/>
    </row>
    <row r="392" spans="1:17" ht="19.5" hidden="1" outlineLevel="1" x14ac:dyDescent="0.2">
      <c r="A392" s="28"/>
      <c r="B392" s="45" t="s">
        <v>576</v>
      </c>
      <c r="C392" s="41" t="s">
        <v>545</v>
      </c>
      <c r="D392" s="42" t="s">
        <v>491</v>
      </c>
      <c r="E392" s="43" t="s">
        <v>1182</v>
      </c>
      <c r="F392" s="44">
        <v>128.52000000000001</v>
      </c>
      <c r="G392" s="39"/>
      <c r="H392" s="39"/>
      <c r="I392" s="39"/>
      <c r="J392" s="55">
        <v>0.2</v>
      </c>
      <c r="K392" s="39"/>
      <c r="L392" s="39"/>
      <c r="M392" s="39"/>
      <c r="N392" s="39"/>
      <c r="O392" s="39"/>
      <c r="P392" s="39"/>
      <c r="Q392" s="39"/>
    </row>
    <row r="393" spans="1:17" ht="19.5" hidden="1" outlineLevel="1" x14ac:dyDescent="0.2">
      <c r="A393" s="28"/>
      <c r="B393" s="45" t="s">
        <v>574</v>
      </c>
      <c r="C393" s="41" t="s">
        <v>540</v>
      </c>
      <c r="D393" s="42" t="s">
        <v>462</v>
      </c>
      <c r="E393" s="43" t="s">
        <v>1181</v>
      </c>
      <c r="F393" s="44">
        <v>47.59</v>
      </c>
      <c r="G393" s="39"/>
      <c r="H393" s="39"/>
      <c r="I393" s="39"/>
      <c r="J393" s="55">
        <v>0.03</v>
      </c>
      <c r="K393" s="39"/>
      <c r="L393" s="39"/>
      <c r="M393" s="39"/>
      <c r="N393" s="39"/>
      <c r="O393" s="39"/>
      <c r="P393" s="39"/>
      <c r="Q393" s="39"/>
    </row>
    <row r="394" spans="1:17" ht="19.5" hidden="1" outlineLevel="1" x14ac:dyDescent="0.2">
      <c r="A394" s="28"/>
      <c r="B394" s="45" t="s">
        <v>572</v>
      </c>
      <c r="C394" s="41" t="s">
        <v>571</v>
      </c>
      <c r="D394" s="42" t="s">
        <v>62</v>
      </c>
      <c r="E394" s="43" t="s">
        <v>1180</v>
      </c>
      <c r="F394" s="44">
        <v>13387.5</v>
      </c>
      <c r="G394" s="39"/>
      <c r="H394" s="39"/>
      <c r="I394" s="39"/>
      <c r="J394" s="55">
        <v>0.13</v>
      </c>
      <c r="K394" s="39"/>
      <c r="L394" s="39"/>
      <c r="M394" s="39"/>
      <c r="N394" s="39"/>
      <c r="O394" s="39"/>
      <c r="P394" s="39"/>
      <c r="Q394" s="39"/>
    </row>
    <row r="395" spans="1:17" ht="22.5" hidden="1" outlineLevel="1" x14ac:dyDescent="0.2">
      <c r="A395" s="28"/>
      <c r="B395" s="45" t="s">
        <v>569</v>
      </c>
      <c r="C395" s="41" t="s">
        <v>568</v>
      </c>
      <c r="D395" s="42" t="s">
        <v>38</v>
      </c>
      <c r="E395" s="43" t="s">
        <v>1179</v>
      </c>
      <c r="F395" s="44">
        <v>90.44</v>
      </c>
      <c r="G395" s="39"/>
      <c r="H395" s="39"/>
      <c r="I395" s="39"/>
      <c r="J395" s="55">
        <v>7.46</v>
      </c>
      <c r="K395" s="39"/>
      <c r="L395" s="39"/>
      <c r="M395" s="39"/>
      <c r="N395" s="39"/>
      <c r="O395" s="39"/>
      <c r="P395" s="39"/>
      <c r="Q395" s="39"/>
    </row>
    <row r="396" spans="1:17" ht="22.5" hidden="1" outlineLevel="1" x14ac:dyDescent="0.2">
      <c r="A396" s="28"/>
      <c r="B396" s="45" t="s">
        <v>566</v>
      </c>
      <c r="C396" s="41" t="s">
        <v>537</v>
      </c>
      <c r="D396" s="42" t="s">
        <v>72</v>
      </c>
      <c r="E396" s="43" t="s">
        <v>1178</v>
      </c>
      <c r="F396" s="44">
        <v>33.32</v>
      </c>
      <c r="G396" s="39"/>
      <c r="H396" s="39"/>
      <c r="I396" s="39"/>
      <c r="J396" s="55">
        <v>0.05</v>
      </c>
      <c r="K396" s="39"/>
      <c r="L396" s="39"/>
      <c r="M396" s="39"/>
      <c r="N396" s="39"/>
      <c r="O396" s="39"/>
      <c r="P396" s="39"/>
      <c r="Q396" s="39"/>
    </row>
    <row r="397" spans="1:17" ht="22.5" hidden="1" outlineLevel="1" x14ac:dyDescent="0.2">
      <c r="A397" s="28"/>
      <c r="B397" s="45" t="s">
        <v>456</v>
      </c>
      <c r="C397" s="41" t="s">
        <v>44</v>
      </c>
      <c r="D397" s="42" t="s">
        <v>45</v>
      </c>
      <c r="E397" s="43" t="s">
        <v>1177</v>
      </c>
      <c r="F397" s="44">
        <v>1</v>
      </c>
      <c r="G397" s="39"/>
      <c r="H397" s="39"/>
      <c r="I397" s="39"/>
      <c r="J397" s="55">
        <v>0.55000000000000004</v>
      </c>
      <c r="K397" s="39"/>
      <c r="L397" s="39"/>
      <c r="M397" s="39"/>
      <c r="N397" s="39"/>
      <c r="O397" s="39"/>
      <c r="P397" s="39"/>
      <c r="Q397" s="39"/>
    </row>
    <row r="398" spans="1:17" ht="108" collapsed="1" x14ac:dyDescent="0.2">
      <c r="A398" s="28">
        <v>53</v>
      </c>
      <c r="B398" s="35" t="s">
        <v>1176</v>
      </c>
      <c r="C398" s="36" t="s">
        <v>1175</v>
      </c>
      <c r="D398" s="37" t="s">
        <v>520</v>
      </c>
      <c r="E398" s="42" t="s">
        <v>1174</v>
      </c>
      <c r="F398" s="39">
        <v>6540.5</v>
      </c>
      <c r="G398" s="39"/>
      <c r="H398" s="39"/>
      <c r="I398" s="39"/>
      <c r="J398" s="49">
        <v>107.92</v>
      </c>
      <c r="K398" s="39"/>
      <c r="L398" s="39"/>
      <c r="M398" s="39"/>
      <c r="N398" s="39"/>
      <c r="O398" s="39"/>
      <c r="P398" s="39"/>
      <c r="Q398" s="39"/>
    </row>
    <row r="399" spans="1:17" ht="108" x14ac:dyDescent="0.2">
      <c r="A399" s="28">
        <v>54</v>
      </c>
      <c r="B399" s="35" t="s">
        <v>1173</v>
      </c>
      <c r="C399" s="36" t="s">
        <v>1172</v>
      </c>
      <c r="D399" s="37" t="s">
        <v>1171</v>
      </c>
      <c r="E399" s="42" t="s">
        <v>1170</v>
      </c>
      <c r="F399" s="39">
        <v>7236.21</v>
      </c>
      <c r="G399" s="39">
        <v>2954.75</v>
      </c>
      <c r="H399" s="39">
        <v>2068.2600000000002</v>
      </c>
      <c r="I399" s="39">
        <v>1.56</v>
      </c>
      <c r="J399" s="49">
        <v>37.630000000000003</v>
      </c>
      <c r="K399" s="39">
        <v>15.36</v>
      </c>
      <c r="L399" s="39">
        <v>10.76</v>
      </c>
      <c r="M399" s="39">
        <v>0.01</v>
      </c>
      <c r="N399" s="39">
        <v>223</v>
      </c>
      <c r="O399" s="39">
        <v>1.1599999999999999</v>
      </c>
      <c r="P399" s="39">
        <v>0.1</v>
      </c>
      <c r="Q399" s="39"/>
    </row>
    <row r="400" spans="1:17" ht="19.5" hidden="1" outlineLevel="1" x14ac:dyDescent="0.2">
      <c r="A400" s="28"/>
      <c r="B400" s="40"/>
      <c r="C400" s="41" t="s">
        <v>489</v>
      </c>
      <c r="D400" s="42" t="s">
        <v>30</v>
      </c>
      <c r="E400" s="43" t="s">
        <v>1169</v>
      </c>
      <c r="F400" s="44">
        <v>13.25</v>
      </c>
      <c r="G400" s="44">
        <v>13.25</v>
      </c>
      <c r="H400" s="39"/>
      <c r="I400" s="39"/>
      <c r="J400" s="55">
        <v>15.37</v>
      </c>
      <c r="K400" s="44">
        <v>15.37</v>
      </c>
      <c r="L400" s="39"/>
      <c r="M400" s="39"/>
      <c r="N400" s="39"/>
      <c r="O400" s="39"/>
      <c r="P400" s="39"/>
      <c r="Q400" s="39"/>
    </row>
    <row r="401" spans="1:17" ht="19.5" hidden="1" outlineLevel="1" x14ac:dyDescent="0.2">
      <c r="A401" s="28"/>
      <c r="B401" s="45" t="s">
        <v>301</v>
      </c>
      <c r="C401" s="41" t="s">
        <v>302</v>
      </c>
      <c r="D401" s="42" t="s">
        <v>34</v>
      </c>
      <c r="E401" s="43" t="s">
        <v>230</v>
      </c>
      <c r="F401" s="44">
        <v>76.88</v>
      </c>
      <c r="G401" s="39"/>
      <c r="H401" s="44">
        <v>76.88</v>
      </c>
      <c r="I401" s="44">
        <v>15.62</v>
      </c>
      <c r="J401" s="49"/>
      <c r="K401" s="39"/>
      <c r="L401" s="39"/>
      <c r="M401" s="39"/>
      <c r="N401" s="39"/>
      <c r="O401" s="39"/>
      <c r="P401" s="39"/>
      <c r="Q401" s="39"/>
    </row>
    <row r="402" spans="1:17" ht="22.5" hidden="1" outlineLevel="1" x14ac:dyDescent="0.2">
      <c r="A402" s="28"/>
      <c r="B402" s="45" t="s">
        <v>1168</v>
      </c>
      <c r="C402" s="41" t="s">
        <v>196</v>
      </c>
      <c r="D402" s="42" t="s">
        <v>34</v>
      </c>
      <c r="E402" s="43" t="s">
        <v>1167</v>
      </c>
      <c r="F402" s="44">
        <v>1.48</v>
      </c>
      <c r="G402" s="39"/>
      <c r="H402" s="44">
        <v>1.48</v>
      </c>
      <c r="I402" s="39"/>
      <c r="J402" s="55">
        <v>0.53</v>
      </c>
      <c r="K402" s="39"/>
      <c r="L402" s="44">
        <v>0.53</v>
      </c>
      <c r="M402" s="39"/>
      <c r="N402" s="39"/>
      <c r="O402" s="39"/>
      <c r="P402" s="39"/>
      <c r="Q402" s="39"/>
    </row>
    <row r="403" spans="1:17" ht="19.5" hidden="1" outlineLevel="1" x14ac:dyDescent="0.2">
      <c r="A403" s="28"/>
      <c r="B403" s="45" t="s">
        <v>1166</v>
      </c>
      <c r="C403" s="41" t="s">
        <v>1165</v>
      </c>
      <c r="D403" s="42" t="s">
        <v>34</v>
      </c>
      <c r="E403" s="43" t="s">
        <v>1164</v>
      </c>
      <c r="F403" s="44">
        <v>55.51</v>
      </c>
      <c r="G403" s="39"/>
      <c r="H403" s="44">
        <v>55.51</v>
      </c>
      <c r="I403" s="39"/>
      <c r="J403" s="55">
        <v>8.8800000000000008</v>
      </c>
      <c r="K403" s="39"/>
      <c r="L403" s="44">
        <v>8.8800000000000008</v>
      </c>
      <c r="M403" s="39"/>
      <c r="N403" s="39"/>
      <c r="O403" s="39"/>
      <c r="P403" s="39"/>
      <c r="Q403" s="39"/>
    </row>
    <row r="404" spans="1:17" ht="19.5" hidden="1" outlineLevel="1" x14ac:dyDescent="0.2">
      <c r="A404" s="28"/>
      <c r="B404" s="45" t="s">
        <v>1163</v>
      </c>
      <c r="C404" s="41" t="s">
        <v>1101</v>
      </c>
      <c r="D404" s="42" t="s">
        <v>34</v>
      </c>
      <c r="E404" s="43" t="s">
        <v>1162</v>
      </c>
      <c r="F404" s="44">
        <v>5.46</v>
      </c>
      <c r="G404" s="39"/>
      <c r="H404" s="44">
        <v>5.46</v>
      </c>
      <c r="I404" s="39"/>
      <c r="J404" s="55">
        <v>1.58</v>
      </c>
      <c r="K404" s="39"/>
      <c r="L404" s="44">
        <v>1.58</v>
      </c>
      <c r="M404" s="39"/>
      <c r="N404" s="39"/>
      <c r="O404" s="39"/>
      <c r="P404" s="39"/>
      <c r="Q404" s="39"/>
    </row>
    <row r="405" spans="1:17" ht="19.5" hidden="1" outlineLevel="1" x14ac:dyDescent="0.2">
      <c r="A405" s="28"/>
      <c r="B405" s="45" t="s">
        <v>1161</v>
      </c>
      <c r="C405" s="41" t="s">
        <v>1160</v>
      </c>
      <c r="D405" s="42" t="s">
        <v>1159</v>
      </c>
      <c r="E405" s="43" t="s">
        <v>1158</v>
      </c>
      <c r="F405" s="44">
        <v>49.88</v>
      </c>
      <c r="G405" s="39"/>
      <c r="H405" s="39"/>
      <c r="I405" s="39"/>
      <c r="J405" s="55">
        <v>0.31</v>
      </c>
      <c r="K405" s="39"/>
      <c r="L405" s="39"/>
      <c r="M405" s="39"/>
      <c r="N405" s="39"/>
      <c r="O405" s="39"/>
      <c r="P405" s="39"/>
      <c r="Q405" s="39"/>
    </row>
    <row r="406" spans="1:17" ht="19.5" hidden="1" outlineLevel="1" x14ac:dyDescent="0.2">
      <c r="A406" s="28"/>
      <c r="B406" s="45" t="s">
        <v>1157</v>
      </c>
      <c r="C406" s="41" t="s">
        <v>1156</v>
      </c>
      <c r="D406" s="42" t="s">
        <v>1155</v>
      </c>
      <c r="E406" s="43" t="s">
        <v>1154</v>
      </c>
      <c r="F406" s="44">
        <v>1599.37</v>
      </c>
      <c r="G406" s="39"/>
      <c r="H406" s="39"/>
      <c r="I406" s="39"/>
      <c r="J406" s="55">
        <v>3.08</v>
      </c>
      <c r="K406" s="39"/>
      <c r="L406" s="39"/>
      <c r="M406" s="39"/>
      <c r="N406" s="39"/>
      <c r="O406" s="39"/>
      <c r="P406" s="39"/>
      <c r="Q406" s="39"/>
    </row>
    <row r="407" spans="1:17" ht="19.5" hidden="1" outlineLevel="1" x14ac:dyDescent="0.2">
      <c r="A407" s="28"/>
      <c r="B407" s="45" t="s">
        <v>1153</v>
      </c>
      <c r="C407" s="41" t="s">
        <v>1152</v>
      </c>
      <c r="D407" s="42" t="s">
        <v>1142</v>
      </c>
      <c r="E407" s="43" t="s">
        <v>1151</v>
      </c>
      <c r="F407" s="44">
        <v>91.04</v>
      </c>
      <c r="G407" s="39"/>
      <c r="H407" s="39"/>
      <c r="I407" s="39"/>
      <c r="J407" s="55">
        <v>0.15</v>
      </c>
      <c r="K407" s="39"/>
      <c r="L407" s="39"/>
      <c r="M407" s="39"/>
      <c r="N407" s="39"/>
      <c r="O407" s="39"/>
      <c r="P407" s="39"/>
      <c r="Q407" s="39"/>
    </row>
    <row r="408" spans="1:17" ht="22.5" hidden="1" outlineLevel="1" x14ac:dyDescent="0.2">
      <c r="A408" s="28"/>
      <c r="B408" s="45" t="s">
        <v>1150</v>
      </c>
      <c r="C408" s="41" t="s">
        <v>1149</v>
      </c>
      <c r="D408" s="42" t="s">
        <v>62</v>
      </c>
      <c r="E408" s="43" t="s">
        <v>1148</v>
      </c>
      <c r="F408" s="44">
        <v>8657</v>
      </c>
      <c r="G408" s="39"/>
      <c r="H408" s="39"/>
      <c r="I408" s="39"/>
      <c r="J408" s="55">
        <v>1.35</v>
      </c>
      <c r="K408" s="39"/>
      <c r="L408" s="39"/>
      <c r="M408" s="39"/>
      <c r="N408" s="39"/>
      <c r="O408" s="39"/>
      <c r="P408" s="39"/>
      <c r="Q408" s="39"/>
    </row>
    <row r="409" spans="1:17" ht="33.75" hidden="1" outlineLevel="1" x14ac:dyDescent="0.2">
      <c r="A409" s="28"/>
      <c r="B409" s="45" t="s">
        <v>1147</v>
      </c>
      <c r="C409" s="41" t="s">
        <v>1146</v>
      </c>
      <c r="D409" s="42" t="s">
        <v>104</v>
      </c>
      <c r="E409" s="43" t="s">
        <v>1145</v>
      </c>
      <c r="F409" s="44">
        <v>297.5</v>
      </c>
      <c r="G409" s="39"/>
      <c r="H409" s="39"/>
      <c r="I409" s="39"/>
      <c r="J409" s="55">
        <v>0.39</v>
      </c>
      <c r="K409" s="39"/>
      <c r="L409" s="39"/>
      <c r="M409" s="39"/>
      <c r="N409" s="39"/>
      <c r="O409" s="39"/>
      <c r="P409" s="39"/>
      <c r="Q409" s="39"/>
    </row>
    <row r="410" spans="1:17" ht="22.5" hidden="1" outlineLevel="1" x14ac:dyDescent="0.2">
      <c r="A410" s="28"/>
      <c r="B410" s="45" t="s">
        <v>1144</v>
      </c>
      <c r="C410" s="41" t="s">
        <v>1143</v>
      </c>
      <c r="D410" s="42" t="s">
        <v>1142</v>
      </c>
      <c r="E410" s="43" t="s">
        <v>1141</v>
      </c>
      <c r="F410" s="44">
        <v>27.89</v>
      </c>
      <c r="G410" s="39"/>
      <c r="H410" s="39"/>
      <c r="I410" s="39"/>
      <c r="J410" s="55">
        <v>6.24</v>
      </c>
      <c r="K410" s="39"/>
      <c r="L410" s="39"/>
      <c r="M410" s="39"/>
      <c r="N410" s="39"/>
      <c r="O410" s="39"/>
      <c r="P410" s="39"/>
      <c r="Q410" s="39"/>
    </row>
    <row r="411" spans="1:17" ht="84" collapsed="1" x14ac:dyDescent="0.2">
      <c r="A411" s="28">
        <v>55</v>
      </c>
      <c r="B411" s="35" t="s">
        <v>1140</v>
      </c>
      <c r="C411" s="36" t="s">
        <v>1139</v>
      </c>
      <c r="D411" s="37" t="s">
        <v>1126</v>
      </c>
      <c r="E411" s="42" t="s">
        <v>1138</v>
      </c>
      <c r="F411" s="39">
        <v>103.97</v>
      </c>
      <c r="G411" s="39">
        <v>7.18</v>
      </c>
      <c r="H411" s="39">
        <v>96.79</v>
      </c>
      <c r="I411" s="39">
        <v>4.22</v>
      </c>
      <c r="J411" s="49">
        <v>519.85</v>
      </c>
      <c r="K411" s="39">
        <v>35.9</v>
      </c>
      <c r="L411" s="39">
        <v>483.95</v>
      </c>
      <c r="M411" s="39">
        <v>21.1</v>
      </c>
      <c r="N411" s="39">
        <v>0.53</v>
      </c>
      <c r="O411" s="39">
        <v>2.65</v>
      </c>
      <c r="P411" s="39">
        <v>0.27</v>
      </c>
      <c r="Q411" s="39">
        <v>1.35</v>
      </c>
    </row>
    <row r="412" spans="1:17" ht="19.5" hidden="1" outlineLevel="1" x14ac:dyDescent="0.2">
      <c r="A412" s="28"/>
      <c r="B412" s="40"/>
      <c r="C412" s="41" t="s">
        <v>1137</v>
      </c>
      <c r="D412" s="42" t="s">
        <v>30</v>
      </c>
      <c r="E412" s="43" t="s">
        <v>1136</v>
      </c>
      <c r="F412" s="44">
        <v>13.55</v>
      </c>
      <c r="G412" s="44">
        <v>13.55</v>
      </c>
      <c r="H412" s="39"/>
      <c r="I412" s="39"/>
      <c r="J412" s="55">
        <v>35.909999999999997</v>
      </c>
      <c r="K412" s="44">
        <v>35.909999999999997</v>
      </c>
      <c r="L412" s="39"/>
      <c r="M412" s="39"/>
      <c r="N412" s="39"/>
      <c r="O412" s="39"/>
      <c r="P412" s="39"/>
      <c r="Q412" s="39"/>
    </row>
    <row r="413" spans="1:17" ht="22.5" hidden="1" outlineLevel="1" x14ac:dyDescent="0.2">
      <c r="A413" s="28"/>
      <c r="B413" s="45" t="s">
        <v>1135</v>
      </c>
      <c r="C413" s="41" t="s">
        <v>1134</v>
      </c>
      <c r="D413" s="42" t="s">
        <v>34</v>
      </c>
      <c r="E413" s="43" t="s">
        <v>1133</v>
      </c>
      <c r="F413" s="44">
        <v>1.79</v>
      </c>
      <c r="G413" s="39"/>
      <c r="H413" s="44">
        <v>1.79</v>
      </c>
      <c r="I413" s="39"/>
      <c r="J413" s="55">
        <v>2.2400000000000002</v>
      </c>
      <c r="K413" s="39"/>
      <c r="L413" s="44">
        <v>2.2400000000000002</v>
      </c>
      <c r="M413" s="39"/>
      <c r="N413" s="39"/>
      <c r="O413" s="39"/>
      <c r="P413" s="39"/>
      <c r="Q413" s="39"/>
    </row>
    <row r="414" spans="1:17" ht="33.75" hidden="1" outlineLevel="1" x14ac:dyDescent="0.2">
      <c r="A414" s="28"/>
      <c r="B414" s="45" t="s">
        <v>1119</v>
      </c>
      <c r="C414" s="41" t="s">
        <v>1118</v>
      </c>
      <c r="D414" s="42" t="s">
        <v>34</v>
      </c>
      <c r="E414" s="43" t="s">
        <v>1132</v>
      </c>
      <c r="F414" s="44">
        <v>356.81</v>
      </c>
      <c r="G414" s="39"/>
      <c r="H414" s="44">
        <v>356.81</v>
      </c>
      <c r="I414" s="44">
        <v>15.62</v>
      </c>
      <c r="J414" s="55">
        <v>481.69</v>
      </c>
      <c r="K414" s="39"/>
      <c r="L414" s="44">
        <v>481.69</v>
      </c>
      <c r="M414" s="44">
        <v>21.09</v>
      </c>
      <c r="N414" s="39"/>
      <c r="O414" s="39"/>
      <c r="P414" s="39"/>
      <c r="Q414" s="39"/>
    </row>
    <row r="415" spans="1:17" ht="108" collapsed="1" x14ac:dyDescent="0.2">
      <c r="A415" s="28">
        <v>56</v>
      </c>
      <c r="B415" s="35" t="s">
        <v>1131</v>
      </c>
      <c r="C415" s="36" t="s">
        <v>1130</v>
      </c>
      <c r="D415" s="37" t="s">
        <v>1129</v>
      </c>
      <c r="E415" s="38">
        <v>40</v>
      </c>
      <c r="F415" s="39">
        <v>5.59</v>
      </c>
      <c r="G415" s="39"/>
      <c r="H415" s="39"/>
      <c r="I415" s="39"/>
      <c r="J415" s="49">
        <v>223.6</v>
      </c>
      <c r="K415" s="39"/>
      <c r="L415" s="39"/>
      <c r="M415" s="39"/>
      <c r="N415" s="39"/>
      <c r="O415" s="39"/>
      <c r="P415" s="39"/>
      <c r="Q415" s="39"/>
    </row>
    <row r="416" spans="1:17" ht="84" x14ac:dyDescent="0.2">
      <c r="A416" s="28">
        <v>57</v>
      </c>
      <c r="B416" s="35" t="s">
        <v>1128</v>
      </c>
      <c r="C416" s="36" t="s">
        <v>1127</v>
      </c>
      <c r="D416" s="37" t="s">
        <v>1126</v>
      </c>
      <c r="E416" s="42" t="s">
        <v>1125</v>
      </c>
      <c r="F416" s="39">
        <v>153.5</v>
      </c>
      <c r="G416" s="39">
        <v>11.68</v>
      </c>
      <c r="H416" s="39">
        <v>141.82</v>
      </c>
      <c r="I416" s="39"/>
      <c r="J416" s="49">
        <v>921</v>
      </c>
      <c r="K416" s="39">
        <v>70.08</v>
      </c>
      <c r="L416" s="39">
        <v>850.92</v>
      </c>
      <c r="M416" s="39"/>
      <c r="N416" s="39">
        <v>0.79</v>
      </c>
      <c r="O416" s="39">
        <v>4.74</v>
      </c>
      <c r="P416" s="39">
        <v>0.39</v>
      </c>
      <c r="Q416" s="39">
        <v>2.34</v>
      </c>
    </row>
    <row r="417" spans="1:17" ht="22.5" hidden="1" outlineLevel="1" x14ac:dyDescent="0.2">
      <c r="A417" s="28"/>
      <c r="B417" s="40"/>
      <c r="C417" s="41" t="s">
        <v>1124</v>
      </c>
      <c r="D417" s="42" t="s">
        <v>30</v>
      </c>
      <c r="E417" s="43" t="s">
        <v>1123</v>
      </c>
      <c r="F417" s="44">
        <v>14.79</v>
      </c>
      <c r="G417" s="44">
        <v>14.79</v>
      </c>
      <c r="H417" s="39"/>
      <c r="I417" s="39"/>
      <c r="J417" s="55">
        <v>70.099999999999994</v>
      </c>
      <c r="K417" s="44">
        <v>70.099999999999994</v>
      </c>
      <c r="L417" s="39"/>
      <c r="M417" s="39"/>
      <c r="N417" s="39"/>
      <c r="O417" s="39"/>
      <c r="P417" s="39"/>
      <c r="Q417" s="39"/>
    </row>
    <row r="418" spans="1:17" ht="19.5" hidden="1" outlineLevel="1" x14ac:dyDescent="0.2">
      <c r="A418" s="28"/>
      <c r="B418" s="45" t="s">
        <v>1122</v>
      </c>
      <c r="C418" s="41" t="s">
        <v>1121</v>
      </c>
      <c r="D418" s="42" t="s">
        <v>34</v>
      </c>
      <c r="E418" s="43" t="s">
        <v>1120</v>
      </c>
      <c r="F418" s="44">
        <v>7.81</v>
      </c>
      <c r="G418" s="39"/>
      <c r="H418" s="44">
        <v>7.81</v>
      </c>
      <c r="I418" s="39"/>
      <c r="J418" s="55">
        <v>15.93</v>
      </c>
      <c r="K418" s="39"/>
      <c r="L418" s="44">
        <v>15.93</v>
      </c>
      <c r="M418" s="39"/>
      <c r="N418" s="39"/>
      <c r="O418" s="39"/>
      <c r="P418" s="39"/>
      <c r="Q418" s="39"/>
    </row>
    <row r="419" spans="1:17" ht="33.75" hidden="1" outlineLevel="1" x14ac:dyDescent="0.2">
      <c r="A419" s="28"/>
      <c r="B419" s="45" t="s">
        <v>1119</v>
      </c>
      <c r="C419" s="41" t="s">
        <v>1118</v>
      </c>
      <c r="D419" s="42" t="s">
        <v>34</v>
      </c>
      <c r="E419" s="43" t="s">
        <v>1117</v>
      </c>
      <c r="F419" s="44">
        <v>356.81</v>
      </c>
      <c r="G419" s="39"/>
      <c r="H419" s="44">
        <v>356.81</v>
      </c>
      <c r="I419" s="39"/>
      <c r="J419" s="55">
        <v>834.94</v>
      </c>
      <c r="K419" s="39"/>
      <c r="L419" s="44">
        <v>834.94</v>
      </c>
      <c r="M419" s="39"/>
      <c r="N419" s="39"/>
      <c r="O419" s="39"/>
      <c r="P419" s="39"/>
      <c r="Q419" s="39"/>
    </row>
    <row r="420" spans="1:17" ht="108" collapsed="1" x14ac:dyDescent="0.2">
      <c r="A420" s="28">
        <v>58</v>
      </c>
      <c r="B420" s="35" t="s">
        <v>1116</v>
      </c>
      <c r="C420" s="36" t="s">
        <v>1115</v>
      </c>
      <c r="D420" s="37" t="s">
        <v>86</v>
      </c>
      <c r="E420" s="42" t="s">
        <v>1114</v>
      </c>
      <c r="F420" s="39">
        <v>26.23</v>
      </c>
      <c r="G420" s="39">
        <v>5.56</v>
      </c>
      <c r="H420" s="39">
        <v>20.67</v>
      </c>
      <c r="I420" s="39">
        <v>3.12</v>
      </c>
      <c r="J420" s="49">
        <v>63.5</v>
      </c>
      <c r="K420" s="39">
        <v>13.46</v>
      </c>
      <c r="L420" s="39">
        <v>50.04</v>
      </c>
      <c r="M420" s="39">
        <v>7.55</v>
      </c>
      <c r="N420" s="39">
        <v>0.41</v>
      </c>
      <c r="O420" s="39">
        <v>0.99</v>
      </c>
      <c r="P420" s="39">
        <v>0.2</v>
      </c>
      <c r="Q420" s="39">
        <v>0.48</v>
      </c>
    </row>
    <row r="421" spans="1:17" ht="19.5" hidden="1" outlineLevel="1" x14ac:dyDescent="0.2">
      <c r="A421" s="28"/>
      <c r="B421" s="40"/>
      <c r="C421" s="41" t="s">
        <v>29</v>
      </c>
      <c r="D421" s="42" t="s">
        <v>30</v>
      </c>
      <c r="E421" s="43" t="s">
        <v>1113</v>
      </c>
      <c r="F421" s="44">
        <v>13.55</v>
      </c>
      <c r="G421" s="44">
        <v>13.55</v>
      </c>
      <c r="H421" s="39"/>
      <c r="I421" s="39"/>
      <c r="J421" s="55">
        <v>13.41</v>
      </c>
      <c r="K421" s="44">
        <v>13.41</v>
      </c>
      <c r="L421" s="39"/>
      <c r="M421" s="39"/>
      <c r="N421" s="39"/>
      <c r="O421" s="39"/>
      <c r="P421" s="39"/>
      <c r="Q421" s="39"/>
    </row>
    <row r="422" spans="1:17" ht="33.75" hidden="1" outlineLevel="1" x14ac:dyDescent="0.2">
      <c r="A422" s="28"/>
      <c r="B422" s="45" t="s">
        <v>902</v>
      </c>
      <c r="C422" s="41" t="s">
        <v>637</v>
      </c>
      <c r="D422" s="42" t="s">
        <v>34</v>
      </c>
      <c r="E422" s="43" t="s">
        <v>1112</v>
      </c>
      <c r="F422" s="44">
        <v>103.34</v>
      </c>
      <c r="G422" s="39"/>
      <c r="H422" s="44">
        <v>103.34</v>
      </c>
      <c r="I422" s="44">
        <v>15.62</v>
      </c>
      <c r="J422" s="55">
        <v>49.6</v>
      </c>
      <c r="K422" s="39"/>
      <c r="L422" s="44">
        <v>49.6</v>
      </c>
      <c r="M422" s="44">
        <v>7.5</v>
      </c>
      <c r="N422" s="39"/>
      <c r="O422" s="39"/>
      <c r="P422" s="39"/>
      <c r="Q422" s="39"/>
    </row>
    <row r="423" spans="1:17" ht="108" collapsed="1" x14ac:dyDescent="0.2">
      <c r="A423" s="28">
        <v>59</v>
      </c>
      <c r="B423" s="35" t="s">
        <v>1111</v>
      </c>
      <c r="C423" s="36" t="s">
        <v>1110</v>
      </c>
      <c r="D423" s="37" t="s">
        <v>1109</v>
      </c>
      <c r="E423" s="38">
        <v>4</v>
      </c>
      <c r="F423" s="39">
        <v>178.84</v>
      </c>
      <c r="G423" s="39">
        <v>72.36</v>
      </c>
      <c r="H423" s="39">
        <v>50.93</v>
      </c>
      <c r="I423" s="39"/>
      <c r="J423" s="49">
        <v>715.36</v>
      </c>
      <c r="K423" s="39">
        <v>289.44</v>
      </c>
      <c r="L423" s="39">
        <v>203.72</v>
      </c>
      <c r="M423" s="39"/>
      <c r="N423" s="39">
        <v>5.34</v>
      </c>
      <c r="O423" s="39">
        <v>21.36</v>
      </c>
      <c r="P423" s="39"/>
      <c r="Q423" s="39"/>
    </row>
    <row r="424" spans="1:17" ht="19.5" hidden="1" outlineLevel="1" x14ac:dyDescent="0.2">
      <c r="A424" s="28"/>
      <c r="B424" s="40"/>
      <c r="C424" s="41" t="s">
        <v>29</v>
      </c>
      <c r="D424" s="42" t="s">
        <v>30</v>
      </c>
      <c r="E424" s="43" t="s">
        <v>1108</v>
      </c>
      <c r="F424" s="44">
        <v>13.55</v>
      </c>
      <c r="G424" s="44">
        <v>13.55</v>
      </c>
      <c r="H424" s="39"/>
      <c r="I424" s="39"/>
      <c r="J424" s="55">
        <v>289.43</v>
      </c>
      <c r="K424" s="44">
        <v>289.43</v>
      </c>
      <c r="L424" s="39"/>
      <c r="M424" s="39"/>
      <c r="N424" s="39"/>
      <c r="O424" s="39"/>
      <c r="P424" s="39"/>
      <c r="Q424" s="39"/>
    </row>
    <row r="425" spans="1:17" ht="33.75" hidden="1" outlineLevel="1" x14ac:dyDescent="0.2">
      <c r="A425" s="28"/>
      <c r="B425" s="45" t="s">
        <v>1107</v>
      </c>
      <c r="C425" s="41" t="s">
        <v>1106</v>
      </c>
      <c r="D425" s="42" t="s">
        <v>34</v>
      </c>
      <c r="E425" s="43" t="s">
        <v>1105</v>
      </c>
      <c r="F425" s="44">
        <v>16.309999999999999</v>
      </c>
      <c r="G425" s="39"/>
      <c r="H425" s="44">
        <v>16.309999999999999</v>
      </c>
      <c r="I425" s="39"/>
      <c r="J425" s="55">
        <v>131.78</v>
      </c>
      <c r="K425" s="39"/>
      <c r="L425" s="44">
        <v>131.78</v>
      </c>
      <c r="M425" s="39"/>
      <c r="N425" s="39"/>
      <c r="O425" s="39"/>
      <c r="P425" s="39"/>
      <c r="Q425" s="39"/>
    </row>
    <row r="426" spans="1:17" ht="19.5" hidden="1" outlineLevel="1" x14ac:dyDescent="0.2">
      <c r="A426" s="28"/>
      <c r="B426" s="45" t="s">
        <v>1104</v>
      </c>
      <c r="C426" s="41" t="s">
        <v>98</v>
      </c>
      <c r="D426" s="42" t="s">
        <v>34</v>
      </c>
      <c r="E426" s="43" t="s">
        <v>1103</v>
      </c>
      <c r="F426" s="44">
        <v>1.24</v>
      </c>
      <c r="G426" s="39"/>
      <c r="H426" s="44">
        <v>1.24</v>
      </c>
      <c r="I426" s="39"/>
      <c r="J426" s="55">
        <v>4.2699999999999996</v>
      </c>
      <c r="K426" s="39"/>
      <c r="L426" s="44">
        <v>4.2699999999999996</v>
      </c>
      <c r="M426" s="39"/>
      <c r="N426" s="39"/>
      <c r="O426" s="39"/>
      <c r="P426" s="39"/>
      <c r="Q426" s="39"/>
    </row>
    <row r="427" spans="1:17" ht="19.5" hidden="1" outlineLevel="1" x14ac:dyDescent="0.2">
      <c r="A427" s="28"/>
      <c r="B427" s="45" t="s">
        <v>1102</v>
      </c>
      <c r="C427" s="41" t="s">
        <v>1101</v>
      </c>
      <c r="D427" s="42" t="s">
        <v>34</v>
      </c>
      <c r="E427" s="43" t="s">
        <v>1100</v>
      </c>
      <c r="F427" s="44">
        <v>5.46</v>
      </c>
      <c r="G427" s="39"/>
      <c r="H427" s="44">
        <v>5.46</v>
      </c>
      <c r="I427" s="39"/>
      <c r="J427" s="55">
        <v>10.92</v>
      </c>
      <c r="K427" s="39"/>
      <c r="L427" s="44">
        <v>10.92</v>
      </c>
      <c r="M427" s="39"/>
      <c r="N427" s="39"/>
      <c r="O427" s="39"/>
      <c r="P427" s="39"/>
      <c r="Q427" s="39"/>
    </row>
    <row r="428" spans="1:17" ht="22.5" hidden="1" outlineLevel="1" x14ac:dyDescent="0.2">
      <c r="A428" s="28"/>
      <c r="B428" s="45" t="s">
        <v>100</v>
      </c>
      <c r="C428" s="41" t="s">
        <v>33</v>
      </c>
      <c r="D428" s="42" t="s">
        <v>34</v>
      </c>
      <c r="E428" s="43" t="s">
        <v>1099</v>
      </c>
      <c r="F428" s="44">
        <v>109.17</v>
      </c>
      <c r="G428" s="39"/>
      <c r="H428" s="44">
        <v>109.17</v>
      </c>
      <c r="I428" s="39"/>
      <c r="J428" s="55">
        <v>56.77</v>
      </c>
      <c r="K428" s="39"/>
      <c r="L428" s="44">
        <v>56.77</v>
      </c>
      <c r="M428" s="39"/>
      <c r="N428" s="39"/>
      <c r="O428" s="39"/>
      <c r="P428" s="39"/>
      <c r="Q428" s="39"/>
    </row>
    <row r="429" spans="1:17" ht="19.5" hidden="1" outlineLevel="1" x14ac:dyDescent="0.2">
      <c r="A429" s="28"/>
      <c r="B429" s="45" t="s">
        <v>102</v>
      </c>
      <c r="C429" s="41" t="s">
        <v>103</v>
      </c>
      <c r="D429" s="42" t="s">
        <v>104</v>
      </c>
      <c r="E429" s="43" t="s">
        <v>1098</v>
      </c>
      <c r="F429" s="44">
        <v>11.89</v>
      </c>
      <c r="G429" s="39"/>
      <c r="H429" s="39"/>
      <c r="I429" s="39"/>
      <c r="J429" s="55">
        <v>11.89</v>
      </c>
      <c r="K429" s="39"/>
      <c r="L429" s="39"/>
      <c r="M429" s="39"/>
      <c r="N429" s="39"/>
      <c r="O429" s="39"/>
      <c r="P429" s="39"/>
      <c r="Q429" s="39"/>
    </row>
    <row r="430" spans="1:17" ht="19.5" hidden="1" outlineLevel="1" x14ac:dyDescent="0.2">
      <c r="A430" s="28"/>
      <c r="B430" s="45" t="s">
        <v>1097</v>
      </c>
      <c r="C430" s="41" t="s">
        <v>1096</v>
      </c>
      <c r="D430" s="42" t="s">
        <v>62</v>
      </c>
      <c r="E430" s="43" t="s">
        <v>1095</v>
      </c>
      <c r="F430" s="44">
        <v>15395</v>
      </c>
      <c r="G430" s="39"/>
      <c r="H430" s="39"/>
      <c r="I430" s="39"/>
      <c r="J430" s="55">
        <v>32.020000000000003</v>
      </c>
      <c r="K430" s="39"/>
      <c r="L430" s="39"/>
      <c r="M430" s="39"/>
      <c r="N430" s="39"/>
      <c r="O430" s="39"/>
      <c r="P430" s="39"/>
      <c r="Q430" s="39"/>
    </row>
    <row r="431" spans="1:17" ht="19.5" hidden="1" outlineLevel="1" x14ac:dyDescent="0.2">
      <c r="A431" s="28"/>
      <c r="B431" s="45" t="s">
        <v>1094</v>
      </c>
      <c r="C431" s="41" t="s">
        <v>355</v>
      </c>
      <c r="D431" s="42" t="s">
        <v>38</v>
      </c>
      <c r="E431" s="43" t="s">
        <v>1093</v>
      </c>
      <c r="F431" s="44">
        <v>9.16</v>
      </c>
      <c r="G431" s="39"/>
      <c r="H431" s="39"/>
      <c r="I431" s="39"/>
      <c r="J431" s="55">
        <v>2.09</v>
      </c>
      <c r="K431" s="39"/>
      <c r="L431" s="39"/>
      <c r="M431" s="39"/>
      <c r="N431" s="39"/>
      <c r="O431" s="39"/>
      <c r="P431" s="39"/>
      <c r="Q431" s="39"/>
    </row>
    <row r="432" spans="1:17" ht="22.5" hidden="1" outlineLevel="1" x14ac:dyDescent="0.2">
      <c r="A432" s="28"/>
      <c r="B432" s="45" t="s">
        <v>1092</v>
      </c>
      <c r="C432" s="41" t="s">
        <v>1091</v>
      </c>
      <c r="D432" s="42" t="s">
        <v>49</v>
      </c>
      <c r="E432" s="43" t="s">
        <v>1090</v>
      </c>
      <c r="F432" s="44">
        <v>237.04</v>
      </c>
      <c r="G432" s="39"/>
      <c r="H432" s="39"/>
      <c r="I432" s="39"/>
      <c r="J432" s="55">
        <v>47.41</v>
      </c>
      <c r="K432" s="39"/>
      <c r="L432" s="39"/>
      <c r="M432" s="39"/>
      <c r="N432" s="39"/>
      <c r="O432" s="39"/>
      <c r="P432" s="39"/>
      <c r="Q432" s="39"/>
    </row>
    <row r="433" spans="1:17" ht="45" hidden="1" outlineLevel="1" x14ac:dyDescent="0.2">
      <c r="A433" s="28"/>
      <c r="B433" s="45" t="s">
        <v>1089</v>
      </c>
      <c r="C433" s="41" t="s">
        <v>1088</v>
      </c>
      <c r="D433" s="42" t="s">
        <v>62</v>
      </c>
      <c r="E433" s="43" t="s">
        <v>1087</v>
      </c>
      <c r="F433" s="44">
        <v>25116</v>
      </c>
      <c r="G433" s="39"/>
      <c r="H433" s="39"/>
      <c r="I433" s="39"/>
      <c r="J433" s="55">
        <v>45.21</v>
      </c>
      <c r="K433" s="39"/>
      <c r="L433" s="39"/>
      <c r="M433" s="39"/>
      <c r="N433" s="39"/>
      <c r="O433" s="39"/>
      <c r="P433" s="39"/>
      <c r="Q433" s="39"/>
    </row>
    <row r="434" spans="1:17" ht="45" hidden="1" outlineLevel="1" x14ac:dyDescent="0.2">
      <c r="A434" s="28"/>
      <c r="B434" s="45" t="s">
        <v>1086</v>
      </c>
      <c r="C434" s="41" t="s">
        <v>1085</v>
      </c>
      <c r="D434" s="42" t="s">
        <v>62</v>
      </c>
      <c r="E434" s="43" t="s">
        <v>1084</v>
      </c>
      <c r="F434" s="44">
        <v>20894</v>
      </c>
      <c r="G434" s="39"/>
      <c r="H434" s="39"/>
      <c r="I434" s="39"/>
      <c r="J434" s="55">
        <v>83.58</v>
      </c>
      <c r="K434" s="39"/>
      <c r="L434" s="39"/>
      <c r="M434" s="39"/>
      <c r="N434" s="39"/>
      <c r="O434" s="39"/>
      <c r="P434" s="39"/>
      <c r="Q434" s="39"/>
    </row>
    <row r="435" spans="1:17" ht="108" collapsed="1" x14ac:dyDescent="0.2">
      <c r="A435" s="28">
        <v>60</v>
      </c>
      <c r="B435" s="35" t="s">
        <v>1083</v>
      </c>
      <c r="C435" s="36" t="s">
        <v>1082</v>
      </c>
      <c r="D435" s="37" t="s">
        <v>1076</v>
      </c>
      <c r="E435" s="38">
        <v>3</v>
      </c>
      <c r="F435" s="39">
        <v>1475.35</v>
      </c>
      <c r="G435" s="39">
        <v>189.7</v>
      </c>
      <c r="H435" s="39">
        <v>1285.6500000000001</v>
      </c>
      <c r="I435" s="39">
        <v>109.34</v>
      </c>
      <c r="J435" s="49">
        <v>4426.05</v>
      </c>
      <c r="K435" s="39">
        <v>569.1</v>
      </c>
      <c r="L435" s="39">
        <v>3856.95</v>
      </c>
      <c r="M435" s="39">
        <v>328.02</v>
      </c>
      <c r="N435" s="39">
        <v>14</v>
      </c>
      <c r="O435" s="39">
        <v>42</v>
      </c>
      <c r="P435" s="39">
        <v>7</v>
      </c>
      <c r="Q435" s="39">
        <v>21</v>
      </c>
    </row>
    <row r="436" spans="1:17" ht="19.5" hidden="1" outlineLevel="1" x14ac:dyDescent="0.2">
      <c r="A436" s="28"/>
      <c r="B436" s="40"/>
      <c r="C436" s="41" t="s">
        <v>29</v>
      </c>
      <c r="D436" s="42" t="s">
        <v>30</v>
      </c>
      <c r="E436" s="43" t="s">
        <v>1081</v>
      </c>
      <c r="F436" s="44">
        <v>13.55</v>
      </c>
      <c r="G436" s="44">
        <v>13.55</v>
      </c>
      <c r="H436" s="39"/>
      <c r="I436" s="39"/>
      <c r="J436" s="55">
        <v>569.1</v>
      </c>
      <c r="K436" s="44">
        <v>569.1</v>
      </c>
      <c r="L436" s="39"/>
      <c r="M436" s="39"/>
      <c r="N436" s="39"/>
      <c r="O436" s="39"/>
      <c r="P436" s="39"/>
      <c r="Q436" s="39"/>
    </row>
    <row r="437" spans="1:17" ht="33.75" hidden="1" outlineLevel="1" x14ac:dyDescent="0.2">
      <c r="A437" s="28"/>
      <c r="B437" s="45" t="s">
        <v>902</v>
      </c>
      <c r="C437" s="41" t="s">
        <v>637</v>
      </c>
      <c r="D437" s="42" t="s">
        <v>34</v>
      </c>
      <c r="E437" s="43" t="s">
        <v>1080</v>
      </c>
      <c r="F437" s="44">
        <v>103.34</v>
      </c>
      <c r="G437" s="39"/>
      <c r="H437" s="44">
        <v>103.34</v>
      </c>
      <c r="I437" s="44">
        <v>15.62</v>
      </c>
      <c r="J437" s="55">
        <v>2170.14</v>
      </c>
      <c r="K437" s="39"/>
      <c r="L437" s="44">
        <v>2170.14</v>
      </c>
      <c r="M437" s="44">
        <v>328.02</v>
      </c>
      <c r="N437" s="39"/>
      <c r="O437" s="39"/>
      <c r="P437" s="39"/>
      <c r="Q437" s="39"/>
    </row>
    <row r="438" spans="1:17" ht="22.5" hidden="1" outlineLevel="1" x14ac:dyDescent="0.2">
      <c r="A438" s="28"/>
      <c r="B438" s="45" t="s">
        <v>1071</v>
      </c>
      <c r="C438" s="41" t="s">
        <v>1070</v>
      </c>
      <c r="D438" s="42" t="s">
        <v>34</v>
      </c>
      <c r="E438" s="43" t="s">
        <v>1079</v>
      </c>
      <c r="F438" s="44">
        <v>200.81</v>
      </c>
      <c r="G438" s="39"/>
      <c r="H438" s="44">
        <v>200.81</v>
      </c>
      <c r="I438" s="39"/>
      <c r="J438" s="55">
        <v>1686.8</v>
      </c>
      <c r="K438" s="39"/>
      <c r="L438" s="44">
        <v>1686.8</v>
      </c>
      <c r="M438" s="39"/>
      <c r="N438" s="39"/>
      <c r="O438" s="39"/>
      <c r="P438" s="39"/>
      <c r="Q438" s="39"/>
    </row>
    <row r="439" spans="1:17" ht="108" collapsed="1" x14ac:dyDescent="0.2">
      <c r="A439" s="28">
        <v>61</v>
      </c>
      <c r="B439" s="35" t="s">
        <v>1078</v>
      </c>
      <c r="C439" s="36" t="s">
        <v>1077</v>
      </c>
      <c r="D439" s="37" t="s">
        <v>1076</v>
      </c>
      <c r="E439" s="38">
        <v>1</v>
      </c>
      <c r="F439" s="39">
        <v>4155.8599999999997</v>
      </c>
      <c r="G439" s="39">
        <v>189.7</v>
      </c>
      <c r="H439" s="39">
        <v>3966.16</v>
      </c>
      <c r="I439" s="39">
        <v>127.4</v>
      </c>
      <c r="J439" s="49">
        <v>4155.8599999999997</v>
      </c>
      <c r="K439" s="39">
        <v>189.7</v>
      </c>
      <c r="L439" s="39">
        <v>3966.16</v>
      </c>
      <c r="M439" s="39">
        <v>127.4</v>
      </c>
      <c r="N439" s="39">
        <v>14</v>
      </c>
      <c r="O439" s="39">
        <v>14</v>
      </c>
      <c r="P439" s="39">
        <v>7</v>
      </c>
      <c r="Q439" s="39">
        <v>7</v>
      </c>
    </row>
    <row r="440" spans="1:17" ht="19.5" hidden="1" outlineLevel="1" x14ac:dyDescent="0.2">
      <c r="A440" s="28"/>
      <c r="B440" s="40"/>
      <c r="C440" s="41" t="s">
        <v>29</v>
      </c>
      <c r="D440" s="42" t="s">
        <v>30</v>
      </c>
      <c r="E440" s="43" t="s">
        <v>1075</v>
      </c>
      <c r="F440" s="44">
        <v>13.55</v>
      </c>
      <c r="G440" s="44">
        <v>13.55</v>
      </c>
      <c r="H440" s="39"/>
      <c r="I440" s="39"/>
      <c r="J440" s="55">
        <v>189.7</v>
      </c>
      <c r="K440" s="44">
        <v>189.7</v>
      </c>
      <c r="L440" s="39"/>
      <c r="M440" s="39"/>
      <c r="N440" s="39"/>
      <c r="O440" s="39"/>
      <c r="P440" s="39"/>
      <c r="Q440" s="39"/>
    </row>
    <row r="441" spans="1:17" ht="45" hidden="1" outlineLevel="1" x14ac:dyDescent="0.2">
      <c r="A441" s="28"/>
      <c r="B441" s="45" t="s">
        <v>1074</v>
      </c>
      <c r="C441" s="41" t="s">
        <v>1073</v>
      </c>
      <c r="D441" s="42" t="s">
        <v>34</v>
      </c>
      <c r="E441" s="43" t="s">
        <v>1072</v>
      </c>
      <c r="F441" s="44">
        <v>486.27</v>
      </c>
      <c r="G441" s="39"/>
      <c r="H441" s="44">
        <v>486.27</v>
      </c>
      <c r="I441" s="44">
        <v>18.2</v>
      </c>
      <c r="J441" s="55">
        <v>3403.89</v>
      </c>
      <c r="K441" s="39"/>
      <c r="L441" s="44">
        <v>3403.89</v>
      </c>
      <c r="M441" s="44">
        <v>127.4</v>
      </c>
      <c r="N441" s="39"/>
      <c r="O441" s="39"/>
      <c r="P441" s="39"/>
      <c r="Q441" s="39"/>
    </row>
    <row r="442" spans="1:17" ht="22.5" hidden="1" outlineLevel="1" x14ac:dyDescent="0.2">
      <c r="A442" s="28"/>
      <c r="B442" s="45" t="s">
        <v>1071</v>
      </c>
      <c r="C442" s="41" t="s">
        <v>1070</v>
      </c>
      <c r="D442" s="42" t="s">
        <v>34</v>
      </c>
      <c r="E442" s="43" t="s">
        <v>1069</v>
      </c>
      <c r="F442" s="44">
        <v>200.81</v>
      </c>
      <c r="G442" s="39"/>
      <c r="H442" s="44">
        <v>200.81</v>
      </c>
      <c r="I442" s="39"/>
      <c r="J442" s="55">
        <v>562.27</v>
      </c>
      <c r="K442" s="39"/>
      <c r="L442" s="44">
        <v>562.27</v>
      </c>
      <c r="M442" s="39"/>
      <c r="N442" s="39"/>
      <c r="O442" s="39"/>
      <c r="P442" s="39"/>
      <c r="Q442" s="39"/>
    </row>
    <row r="443" spans="1:17" ht="19.149999999999999" customHeight="1" collapsed="1" x14ac:dyDescent="0.2">
      <c r="A443" s="151" t="s">
        <v>1068</v>
      </c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45"/>
      <c r="O443" s="145"/>
      <c r="P443" s="145"/>
      <c r="Q443" s="145"/>
    </row>
    <row r="444" spans="1:17" ht="108" x14ac:dyDescent="0.2">
      <c r="A444" s="28">
        <v>62</v>
      </c>
      <c r="B444" s="35" t="s">
        <v>1067</v>
      </c>
      <c r="C444" s="36" t="s">
        <v>1066</v>
      </c>
      <c r="D444" s="37" t="s">
        <v>1065</v>
      </c>
      <c r="E444" s="42" t="s">
        <v>1064</v>
      </c>
      <c r="F444" s="39">
        <v>5060.95</v>
      </c>
      <c r="G444" s="39">
        <v>891.6</v>
      </c>
      <c r="H444" s="39">
        <v>2867.49</v>
      </c>
      <c r="I444" s="39">
        <v>422.01</v>
      </c>
      <c r="J444" s="49">
        <v>202.44</v>
      </c>
      <c r="K444" s="39">
        <v>35.659999999999997</v>
      </c>
      <c r="L444" s="39">
        <v>114.7</v>
      </c>
      <c r="M444" s="39">
        <v>16.88</v>
      </c>
      <c r="N444" s="39">
        <v>72.37</v>
      </c>
      <c r="O444" s="39">
        <v>2.89</v>
      </c>
      <c r="P444" s="39">
        <v>23.38</v>
      </c>
      <c r="Q444" s="39">
        <v>0.94</v>
      </c>
    </row>
    <row r="445" spans="1:17" ht="19.5" hidden="1" outlineLevel="1" x14ac:dyDescent="0.2">
      <c r="A445" s="28"/>
      <c r="B445" s="40"/>
      <c r="C445" s="41" t="s">
        <v>1063</v>
      </c>
      <c r="D445" s="42" t="s">
        <v>30</v>
      </c>
      <c r="E445" s="43" t="s">
        <v>1062</v>
      </c>
      <c r="F445" s="44">
        <v>12.32</v>
      </c>
      <c r="G445" s="44">
        <v>12.32</v>
      </c>
      <c r="H445" s="39"/>
      <c r="I445" s="39"/>
      <c r="J445" s="55">
        <v>35.6</v>
      </c>
      <c r="K445" s="44">
        <v>35.6</v>
      </c>
      <c r="L445" s="39"/>
      <c r="M445" s="39"/>
      <c r="N445" s="39"/>
      <c r="O445" s="39"/>
      <c r="P445" s="39"/>
      <c r="Q445" s="39"/>
    </row>
    <row r="446" spans="1:17" ht="22.5" hidden="1" outlineLevel="1" x14ac:dyDescent="0.2">
      <c r="A446" s="28"/>
      <c r="B446" s="45" t="s">
        <v>1061</v>
      </c>
      <c r="C446" s="41" t="s">
        <v>1060</v>
      </c>
      <c r="D446" s="42" t="s">
        <v>34</v>
      </c>
      <c r="E446" s="43" t="s">
        <v>1059</v>
      </c>
      <c r="F446" s="44">
        <v>116.11</v>
      </c>
      <c r="G446" s="39"/>
      <c r="H446" s="44">
        <v>116.11</v>
      </c>
      <c r="I446" s="44">
        <v>18.2</v>
      </c>
      <c r="J446" s="55">
        <v>102.18</v>
      </c>
      <c r="K446" s="39"/>
      <c r="L446" s="44">
        <v>102.18</v>
      </c>
      <c r="M446" s="44">
        <v>16.02</v>
      </c>
      <c r="N446" s="39"/>
      <c r="O446" s="39"/>
      <c r="P446" s="39"/>
      <c r="Q446" s="39"/>
    </row>
    <row r="447" spans="1:17" ht="19.5" hidden="1" outlineLevel="1" x14ac:dyDescent="0.2">
      <c r="A447" s="28"/>
      <c r="B447" s="45" t="s">
        <v>1058</v>
      </c>
      <c r="C447" s="41" t="s">
        <v>302</v>
      </c>
      <c r="D447" s="42" t="s">
        <v>34</v>
      </c>
      <c r="E447" s="43" t="s">
        <v>1057</v>
      </c>
      <c r="F447" s="44">
        <v>76.88</v>
      </c>
      <c r="G447" s="39"/>
      <c r="H447" s="44">
        <v>76.88</v>
      </c>
      <c r="I447" s="44">
        <v>15.62</v>
      </c>
      <c r="J447" s="55">
        <v>3.08</v>
      </c>
      <c r="K447" s="39"/>
      <c r="L447" s="44">
        <v>3.08</v>
      </c>
      <c r="M447" s="44">
        <v>0.62</v>
      </c>
      <c r="N447" s="39"/>
      <c r="O447" s="39"/>
      <c r="P447" s="39"/>
      <c r="Q447" s="39"/>
    </row>
    <row r="448" spans="1:17" ht="33.75" hidden="1" outlineLevel="1" x14ac:dyDescent="0.2">
      <c r="A448" s="28"/>
      <c r="B448" s="45" t="s">
        <v>638</v>
      </c>
      <c r="C448" s="41" t="s">
        <v>637</v>
      </c>
      <c r="D448" s="42" t="s">
        <v>34</v>
      </c>
      <c r="E448" s="43" t="s">
        <v>1056</v>
      </c>
      <c r="F448" s="44">
        <v>103.34</v>
      </c>
      <c r="G448" s="39"/>
      <c r="H448" s="44">
        <v>103.34</v>
      </c>
      <c r="I448" s="44">
        <v>15.62</v>
      </c>
      <c r="J448" s="55">
        <v>1.03</v>
      </c>
      <c r="K448" s="39"/>
      <c r="L448" s="44">
        <v>1.03</v>
      </c>
      <c r="M448" s="44">
        <v>0.16</v>
      </c>
      <c r="N448" s="39"/>
      <c r="O448" s="39"/>
      <c r="P448" s="39"/>
      <c r="Q448" s="39"/>
    </row>
    <row r="449" spans="1:17" ht="22.5" hidden="1" outlineLevel="1" x14ac:dyDescent="0.2">
      <c r="A449" s="28"/>
      <c r="B449" s="45" t="s">
        <v>1055</v>
      </c>
      <c r="C449" s="41" t="s">
        <v>1054</v>
      </c>
      <c r="D449" s="42" t="s">
        <v>34</v>
      </c>
      <c r="E449" s="43" t="s">
        <v>1053</v>
      </c>
      <c r="F449" s="44">
        <v>6.05</v>
      </c>
      <c r="G449" s="39"/>
      <c r="H449" s="44">
        <v>6.05</v>
      </c>
      <c r="I449" s="39"/>
      <c r="J449" s="55">
        <v>0.3</v>
      </c>
      <c r="K449" s="39"/>
      <c r="L449" s="44">
        <v>0.3</v>
      </c>
      <c r="M449" s="39"/>
      <c r="N449" s="39"/>
      <c r="O449" s="39"/>
      <c r="P449" s="39"/>
      <c r="Q449" s="39"/>
    </row>
    <row r="450" spans="1:17" ht="22.5" hidden="1" outlineLevel="1" x14ac:dyDescent="0.2">
      <c r="A450" s="28"/>
      <c r="B450" s="45" t="s">
        <v>1052</v>
      </c>
      <c r="C450" s="41" t="s">
        <v>33</v>
      </c>
      <c r="D450" s="42" t="s">
        <v>34</v>
      </c>
      <c r="E450" s="43" t="s">
        <v>1051</v>
      </c>
      <c r="F450" s="44">
        <v>109.17</v>
      </c>
      <c r="G450" s="39"/>
      <c r="H450" s="44">
        <v>109.17</v>
      </c>
      <c r="I450" s="39"/>
      <c r="J450" s="55">
        <v>7.64</v>
      </c>
      <c r="K450" s="39"/>
      <c r="L450" s="44">
        <v>7.64</v>
      </c>
      <c r="M450" s="39"/>
      <c r="N450" s="39"/>
      <c r="O450" s="39"/>
      <c r="P450" s="39"/>
      <c r="Q450" s="39"/>
    </row>
    <row r="451" spans="1:17" ht="22.5" hidden="1" outlineLevel="1" x14ac:dyDescent="0.2">
      <c r="A451" s="28"/>
      <c r="B451" s="45" t="s">
        <v>1050</v>
      </c>
      <c r="C451" s="41" t="s">
        <v>969</v>
      </c>
      <c r="D451" s="42" t="s">
        <v>104</v>
      </c>
      <c r="E451" s="43" t="s">
        <v>1049</v>
      </c>
      <c r="F451" s="44">
        <v>135.61000000000001</v>
      </c>
      <c r="G451" s="39"/>
      <c r="H451" s="39"/>
      <c r="I451" s="39"/>
      <c r="J451" s="55">
        <v>52.07</v>
      </c>
      <c r="K451" s="39"/>
      <c r="L451" s="39"/>
      <c r="M451" s="39"/>
      <c r="N451" s="39"/>
      <c r="O451" s="39"/>
      <c r="P451" s="39"/>
      <c r="Q451" s="39"/>
    </row>
    <row r="452" spans="1:17" ht="108" collapsed="1" x14ac:dyDescent="0.2">
      <c r="A452" s="28">
        <v>63</v>
      </c>
      <c r="B452" s="35" t="s">
        <v>1048</v>
      </c>
      <c r="C452" s="36" t="s">
        <v>1047</v>
      </c>
      <c r="D452" s="37" t="s">
        <v>49</v>
      </c>
      <c r="E452" s="38">
        <v>4</v>
      </c>
      <c r="F452" s="39">
        <v>132.72</v>
      </c>
      <c r="G452" s="39"/>
      <c r="H452" s="39"/>
      <c r="I452" s="39"/>
      <c r="J452" s="49">
        <v>530.88</v>
      </c>
      <c r="K452" s="39"/>
      <c r="L452" s="39"/>
      <c r="M452" s="39"/>
      <c r="N452" s="39"/>
      <c r="O452" s="39"/>
      <c r="P452" s="39"/>
      <c r="Q452" s="39"/>
    </row>
    <row r="453" spans="1:17" ht="108" x14ac:dyDescent="0.2">
      <c r="A453" s="28">
        <v>64</v>
      </c>
      <c r="B453" s="35" t="s">
        <v>1046</v>
      </c>
      <c r="C453" s="36" t="s">
        <v>1045</v>
      </c>
      <c r="D453" s="37" t="s">
        <v>62</v>
      </c>
      <c r="E453" s="42" t="s">
        <v>1044</v>
      </c>
      <c r="F453" s="39">
        <v>386.58</v>
      </c>
      <c r="G453" s="39"/>
      <c r="H453" s="39"/>
      <c r="I453" s="39"/>
      <c r="J453" s="49">
        <v>19.329999999999998</v>
      </c>
      <c r="K453" s="39"/>
      <c r="L453" s="39"/>
      <c r="M453" s="39"/>
      <c r="N453" s="39"/>
      <c r="O453" s="39"/>
      <c r="P453" s="39"/>
      <c r="Q453" s="39"/>
    </row>
    <row r="454" spans="1:17" ht="108" x14ac:dyDescent="0.2">
      <c r="A454" s="28">
        <v>65</v>
      </c>
      <c r="B454" s="35" t="s">
        <v>1043</v>
      </c>
      <c r="C454" s="36" t="s">
        <v>1042</v>
      </c>
      <c r="D454" s="37" t="s">
        <v>1041</v>
      </c>
      <c r="E454" s="38">
        <v>0.13800000000000001</v>
      </c>
      <c r="F454" s="39">
        <v>276.85000000000002</v>
      </c>
      <c r="G454" s="39">
        <v>46.55</v>
      </c>
      <c r="H454" s="39">
        <v>65.150000000000006</v>
      </c>
      <c r="I454" s="39">
        <v>8.59</v>
      </c>
      <c r="J454" s="49">
        <v>38.21</v>
      </c>
      <c r="K454" s="39">
        <v>6.42</v>
      </c>
      <c r="L454" s="39">
        <v>8.99</v>
      </c>
      <c r="M454" s="39">
        <v>1.19</v>
      </c>
      <c r="N454" s="39">
        <v>3.73</v>
      </c>
      <c r="O454" s="39">
        <v>0.51</v>
      </c>
      <c r="P454" s="39">
        <v>0.55000000000000004</v>
      </c>
      <c r="Q454" s="39">
        <v>0.08</v>
      </c>
    </row>
    <row r="455" spans="1:17" ht="19.5" hidden="1" outlineLevel="1" x14ac:dyDescent="0.2">
      <c r="A455" s="28"/>
      <c r="B455" s="40"/>
      <c r="C455" s="41" t="s">
        <v>799</v>
      </c>
      <c r="D455" s="42" t="s">
        <v>30</v>
      </c>
      <c r="E455" s="43" t="s">
        <v>1040</v>
      </c>
      <c r="F455" s="44">
        <v>12.48</v>
      </c>
      <c r="G455" s="44">
        <v>12.48</v>
      </c>
      <c r="H455" s="39"/>
      <c r="I455" s="39"/>
      <c r="J455" s="55">
        <v>6.36</v>
      </c>
      <c r="K455" s="44">
        <v>6.36</v>
      </c>
      <c r="L455" s="39"/>
      <c r="M455" s="39"/>
      <c r="N455" s="39"/>
      <c r="O455" s="39"/>
      <c r="P455" s="39"/>
      <c r="Q455" s="39"/>
    </row>
    <row r="456" spans="1:17" ht="19.5" hidden="1" outlineLevel="1" x14ac:dyDescent="0.2">
      <c r="A456" s="28"/>
      <c r="B456" s="45" t="s">
        <v>301</v>
      </c>
      <c r="C456" s="41" t="s">
        <v>302</v>
      </c>
      <c r="D456" s="42" t="s">
        <v>34</v>
      </c>
      <c r="E456" s="43" t="s">
        <v>1039</v>
      </c>
      <c r="F456" s="44">
        <v>76.88</v>
      </c>
      <c r="G456" s="39"/>
      <c r="H456" s="44">
        <v>76.88</v>
      </c>
      <c r="I456" s="44">
        <v>15.62</v>
      </c>
      <c r="J456" s="55">
        <v>0.77</v>
      </c>
      <c r="K456" s="39"/>
      <c r="L456" s="44">
        <v>0.77</v>
      </c>
      <c r="M456" s="44">
        <v>0.16</v>
      </c>
      <c r="N456" s="39"/>
      <c r="O456" s="39"/>
      <c r="P456" s="39"/>
      <c r="Q456" s="39"/>
    </row>
    <row r="457" spans="1:17" ht="33.75" hidden="1" outlineLevel="1" x14ac:dyDescent="0.2">
      <c r="A457" s="28"/>
      <c r="B457" s="45" t="s">
        <v>1038</v>
      </c>
      <c r="C457" s="41" t="s">
        <v>637</v>
      </c>
      <c r="D457" s="42" t="s">
        <v>34</v>
      </c>
      <c r="E457" s="43" t="s">
        <v>1037</v>
      </c>
      <c r="F457" s="44">
        <v>103.34</v>
      </c>
      <c r="G457" s="39"/>
      <c r="H457" s="44">
        <v>103.34</v>
      </c>
      <c r="I457" s="44">
        <v>15.62</v>
      </c>
      <c r="J457" s="55">
        <v>6.2</v>
      </c>
      <c r="K457" s="39"/>
      <c r="L457" s="44">
        <v>6.2</v>
      </c>
      <c r="M457" s="44">
        <v>0.94</v>
      </c>
      <c r="N457" s="39"/>
      <c r="O457" s="39"/>
      <c r="P457" s="39"/>
      <c r="Q457" s="39"/>
    </row>
    <row r="458" spans="1:17" ht="22.5" hidden="1" outlineLevel="1" x14ac:dyDescent="0.2">
      <c r="A458" s="28"/>
      <c r="B458" s="45" t="s">
        <v>1036</v>
      </c>
      <c r="C458" s="41" t="s">
        <v>899</v>
      </c>
      <c r="D458" s="42" t="s">
        <v>34</v>
      </c>
      <c r="E458" s="43" t="s">
        <v>1035</v>
      </c>
      <c r="F458" s="44">
        <v>11.5</v>
      </c>
      <c r="G458" s="39"/>
      <c r="H458" s="44">
        <v>11.5</v>
      </c>
      <c r="I458" s="39"/>
      <c r="J458" s="55">
        <v>1.5</v>
      </c>
      <c r="K458" s="39"/>
      <c r="L458" s="44">
        <v>1.5</v>
      </c>
      <c r="M458" s="39"/>
      <c r="N458" s="39"/>
      <c r="O458" s="39"/>
      <c r="P458" s="39"/>
      <c r="Q458" s="39"/>
    </row>
    <row r="459" spans="1:17" ht="33.75" hidden="1" outlineLevel="1" x14ac:dyDescent="0.2">
      <c r="A459" s="28"/>
      <c r="B459" s="45" t="s">
        <v>1034</v>
      </c>
      <c r="C459" s="41" t="s">
        <v>1033</v>
      </c>
      <c r="D459" s="42" t="s">
        <v>104</v>
      </c>
      <c r="E459" s="43" t="s">
        <v>1032</v>
      </c>
      <c r="F459" s="44">
        <v>161.66</v>
      </c>
      <c r="G459" s="39"/>
      <c r="H459" s="39"/>
      <c r="I459" s="39"/>
      <c r="J459" s="55">
        <v>2.23</v>
      </c>
      <c r="K459" s="39"/>
      <c r="L459" s="39"/>
      <c r="M459" s="39"/>
      <c r="N459" s="39"/>
      <c r="O459" s="39"/>
      <c r="P459" s="39"/>
      <c r="Q459" s="39"/>
    </row>
    <row r="460" spans="1:17" ht="33.75" hidden="1" outlineLevel="1" x14ac:dyDescent="0.2">
      <c r="A460" s="28"/>
      <c r="B460" s="45" t="s">
        <v>1031</v>
      </c>
      <c r="C460" s="41" t="s">
        <v>1030</v>
      </c>
      <c r="D460" s="42" t="s">
        <v>104</v>
      </c>
      <c r="E460" s="43" t="s">
        <v>1029</v>
      </c>
      <c r="F460" s="44">
        <v>143.29</v>
      </c>
      <c r="G460" s="39"/>
      <c r="H460" s="39"/>
      <c r="I460" s="39"/>
      <c r="J460" s="55">
        <v>1.78</v>
      </c>
      <c r="K460" s="39"/>
      <c r="L460" s="39"/>
      <c r="M460" s="39"/>
      <c r="N460" s="39"/>
      <c r="O460" s="39"/>
      <c r="P460" s="39"/>
      <c r="Q460" s="39"/>
    </row>
    <row r="461" spans="1:17" ht="33.75" hidden="1" outlineLevel="1" x14ac:dyDescent="0.2">
      <c r="A461" s="28"/>
      <c r="B461" s="45" t="s">
        <v>1028</v>
      </c>
      <c r="C461" s="41" t="s">
        <v>1027</v>
      </c>
      <c r="D461" s="42" t="s">
        <v>104</v>
      </c>
      <c r="E461" s="43" t="s">
        <v>1026</v>
      </c>
      <c r="F461" s="44">
        <v>124.31</v>
      </c>
      <c r="G461" s="39"/>
      <c r="H461" s="39"/>
      <c r="I461" s="39"/>
      <c r="J461" s="55">
        <v>17.149999999999999</v>
      </c>
      <c r="K461" s="39"/>
      <c r="L461" s="39"/>
      <c r="M461" s="39"/>
      <c r="N461" s="39"/>
      <c r="O461" s="39"/>
      <c r="P461" s="39"/>
      <c r="Q461" s="39"/>
    </row>
    <row r="462" spans="1:17" ht="19.5" hidden="1" outlineLevel="1" x14ac:dyDescent="0.2">
      <c r="A462" s="28"/>
      <c r="B462" s="45" t="s">
        <v>1025</v>
      </c>
      <c r="C462" s="41" t="s">
        <v>122</v>
      </c>
      <c r="D462" s="42" t="s">
        <v>104</v>
      </c>
      <c r="E462" s="43" t="s">
        <v>1024</v>
      </c>
      <c r="F462" s="44">
        <v>4.88</v>
      </c>
      <c r="G462" s="39"/>
      <c r="H462" s="39"/>
      <c r="I462" s="39"/>
      <c r="J462" s="55">
        <v>0.1</v>
      </c>
      <c r="K462" s="39"/>
      <c r="L462" s="39"/>
      <c r="M462" s="39"/>
      <c r="N462" s="39"/>
      <c r="O462" s="39"/>
      <c r="P462" s="39"/>
      <c r="Q462" s="39"/>
    </row>
    <row r="463" spans="1:17" ht="19.5" hidden="1" outlineLevel="1" x14ac:dyDescent="0.2">
      <c r="A463" s="28"/>
      <c r="B463" s="45" t="s">
        <v>1023</v>
      </c>
      <c r="C463" s="41" t="s">
        <v>1022</v>
      </c>
      <c r="D463" s="42" t="s">
        <v>104</v>
      </c>
      <c r="E463" s="43" t="s">
        <v>1021</v>
      </c>
      <c r="F463" s="44">
        <v>100.45</v>
      </c>
      <c r="G463" s="39"/>
      <c r="H463" s="39"/>
      <c r="I463" s="39"/>
      <c r="J463" s="55">
        <v>1.52</v>
      </c>
      <c r="K463" s="39"/>
      <c r="L463" s="39"/>
      <c r="M463" s="39"/>
      <c r="N463" s="39"/>
      <c r="O463" s="39"/>
      <c r="P463" s="39"/>
      <c r="Q463" s="39"/>
    </row>
    <row r="464" spans="1:17" ht="108" collapsed="1" x14ac:dyDescent="0.2">
      <c r="A464" s="28">
        <v>66</v>
      </c>
      <c r="B464" s="35" t="s">
        <v>1020</v>
      </c>
      <c r="C464" s="36" t="s">
        <v>1019</v>
      </c>
      <c r="D464" s="37" t="s">
        <v>516</v>
      </c>
      <c r="E464" s="42" t="s">
        <v>1018</v>
      </c>
      <c r="F464" s="39">
        <v>7992.38</v>
      </c>
      <c r="G464" s="39">
        <v>807.95</v>
      </c>
      <c r="H464" s="39">
        <v>42.05</v>
      </c>
      <c r="I464" s="39">
        <v>2.73</v>
      </c>
      <c r="J464" s="49">
        <v>156.65</v>
      </c>
      <c r="K464" s="39">
        <v>15.84</v>
      </c>
      <c r="L464" s="39">
        <v>0.82</v>
      </c>
      <c r="M464" s="39">
        <v>0.05</v>
      </c>
      <c r="N464" s="39">
        <v>63.22</v>
      </c>
      <c r="O464" s="39">
        <v>1.24</v>
      </c>
      <c r="P464" s="39">
        <v>0.15</v>
      </c>
      <c r="Q464" s="39"/>
    </row>
    <row r="465" spans="1:17" ht="19.5" hidden="1" outlineLevel="1" x14ac:dyDescent="0.2">
      <c r="A465" s="28"/>
      <c r="B465" s="40"/>
      <c r="C465" s="41" t="s">
        <v>53</v>
      </c>
      <c r="D465" s="42" t="s">
        <v>30</v>
      </c>
      <c r="E465" s="43" t="s">
        <v>1017</v>
      </c>
      <c r="F465" s="44">
        <v>12.78</v>
      </c>
      <c r="G465" s="44">
        <v>12.78</v>
      </c>
      <c r="H465" s="39"/>
      <c r="I465" s="39"/>
      <c r="J465" s="55">
        <v>15.85</v>
      </c>
      <c r="K465" s="44">
        <v>15.85</v>
      </c>
      <c r="L465" s="39"/>
      <c r="M465" s="39"/>
      <c r="N465" s="39"/>
      <c r="O465" s="39"/>
      <c r="P465" s="39"/>
      <c r="Q465" s="39"/>
    </row>
    <row r="466" spans="1:17" ht="22.5" hidden="1" outlineLevel="1" x14ac:dyDescent="0.2">
      <c r="A466" s="28"/>
      <c r="B466" s="45" t="s">
        <v>260</v>
      </c>
      <c r="C466" s="41" t="s">
        <v>95</v>
      </c>
      <c r="D466" s="42" t="s">
        <v>34</v>
      </c>
      <c r="E466" s="43" t="s">
        <v>1016</v>
      </c>
      <c r="F466" s="44">
        <v>127.47</v>
      </c>
      <c r="G466" s="39"/>
      <c r="H466" s="44">
        <v>127.47</v>
      </c>
      <c r="I466" s="44">
        <v>18.2</v>
      </c>
      <c r="J466" s="49"/>
      <c r="K466" s="39"/>
      <c r="L466" s="39"/>
      <c r="M466" s="39"/>
      <c r="N466" s="39"/>
      <c r="O466" s="39"/>
      <c r="P466" s="39"/>
      <c r="Q466" s="39"/>
    </row>
    <row r="467" spans="1:17" ht="22.5" hidden="1" outlineLevel="1" x14ac:dyDescent="0.2">
      <c r="A467" s="28"/>
      <c r="B467" s="45" t="s">
        <v>58</v>
      </c>
      <c r="C467" s="41" t="s">
        <v>33</v>
      </c>
      <c r="D467" s="42" t="s">
        <v>34</v>
      </c>
      <c r="E467" s="43" t="s">
        <v>1015</v>
      </c>
      <c r="F467" s="44">
        <v>109.17</v>
      </c>
      <c r="G467" s="39"/>
      <c r="H467" s="44">
        <v>109.17</v>
      </c>
      <c r="I467" s="39"/>
      <c r="J467" s="49"/>
      <c r="K467" s="39"/>
      <c r="L467" s="39"/>
      <c r="M467" s="39"/>
      <c r="N467" s="39"/>
      <c r="O467" s="39"/>
      <c r="P467" s="39"/>
      <c r="Q467" s="39"/>
    </row>
    <row r="468" spans="1:17" ht="67.5" hidden="1" outlineLevel="1" x14ac:dyDescent="0.2">
      <c r="A468" s="28"/>
      <c r="B468" s="45" t="s">
        <v>1014</v>
      </c>
      <c r="C468" s="41" t="s">
        <v>1013</v>
      </c>
      <c r="D468" s="42" t="s">
        <v>62</v>
      </c>
      <c r="E468" s="43" t="s">
        <v>1012</v>
      </c>
      <c r="F468" s="44">
        <v>7142.38</v>
      </c>
      <c r="G468" s="39"/>
      <c r="H468" s="39"/>
      <c r="I468" s="39"/>
      <c r="J468" s="55">
        <v>139.99</v>
      </c>
      <c r="K468" s="39"/>
      <c r="L468" s="39"/>
      <c r="M468" s="39"/>
      <c r="N468" s="39"/>
      <c r="O468" s="39"/>
      <c r="P468" s="39"/>
      <c r="Q468" s="39"/>
    </row>
    <row r="469" spans="1:17" ht="108" collapsed="1" x14ac:dyDescent="0.2">
      <c r="A469" s="28">
        <v>67</v>
      </c>
      <c r="B469" s="35" t="s">
        <v>295</v>
      </c>
      <c r="C469" s="36" t="s">
        <v>1011</v>
      </c>
      <c r="D469" s="37" t="s">
        <v>296</v>
      </c>
      <c r="E469" s="42" t="s">
        <v>1005</v>
      </c>
      <c r="F469" s="39">
        <v>417.46</v>
      </c>
      <c r="G469" s="39">
        <v>79.650000000000006</v>
      </c>
      <c r="H469" s="39">
        <v>10.15</v>
      </c>
      <c r="I469" s="39">
        <v>0.16</v>
      </c>
      <c r="J469" s="49">
        <v>1.04</v>
      </c>
      <c r="K469" s="39">
        <v>0.2</v>
      </c>
      <c r="L469" s="39">
        <v>0.03</v>
      </c>
      <c r="M469" s="39"/>
      <c r="N469" s="39">
        <v>5.31</v>
      </c>
      <c r="O469" s="39">
        <v>0.01</v>
      </c>
      <c r="P469" s="39">
        <v>0.01</v>
      </c>
      <c r="Q469" s="39"/>
    </row>
    <row r="470" spans="1:17" ht="19.5" hidden="1" outlineLevel="1" x14ac:dyDescent="0.2">
      <c r="A470" s="28"/>
      <c r="B470" s="40"/>
      <c r="C470" s="41" t="s">
        <v>299</v>
      </c>
      <c r="D470" s="42" t="s">
        <v>30</v>
      </c>
      <c r="E470" s="43" t="s">
        <v>1010</v>
      </c>
      <c r="F470" s="44">
        <v>15</v>
      </c>
      <c r="G470" s="44">
        <v>15</v>
      </c>
      <c r="H470" s="39"/>
      <c r="I470" s="39"/>
      <c r="J470" s="55">
        <v>0.15</v>
      </c>
      <c r="K470" s="44">
        <v>0.15</v>
      </c>
      <c r="L470" s="39"/>
      <c r="M470" s="39"/>
      <c r="N470" s="39"/>
      <c r="O470" s="39"/>
      <c r="P470" s="39"/>
      <c r="Q470" s="39"/>
    </row>
    <row r="471" spans="1:17" ht="19.5" hidden="1" outlineLevel="1" x14ac:dyDescent="0.2">
      <c r="A471" s="28"/>
      <c r="B471" s="45" t="s">
        <v>301</v>
      </c>
      <c r="C471" s="41" t="s">
        <v>302</v>
      </c>
      <c r="D471" s="42" t="s">
        <v>34</v>
      </c>
      <c r="E471" s="43" t="s">
        <v>303</v>
      </c>
      <c r="F471" s="44">
        <v>76.88</v>
      </c>
      <c r="G471" s="39"/>
      <c r="H471" s="44">
        <v>76.88</v>
      </c>
      <c r="I471" s="44">
        <v>15.62</v>
      </c>
      <c r="J471" s="49"/>
      <c r="K471" s="39"/>
      <c r="L471" s="39"/>
      <c r="M471" s="39"/>
      <c r="N471" s="39"/>
      <c r="O471" s="39"/>
      <c r="P471" s="39"/>
      <c r="Q471" s="39"/>
    </row>
    <row r="472" spans="1:17" ht="22.5" hidden="1" outlineLevel="1" x14ac:dyDescent="0.2">
      <c r="A472" s="28"/>
      <c r="B472" s="45" t="s">
        <v>304</v>
      </c>
      <c r="C472" s="41" t="s">
        <v>305</v>
      </c>
      <c r="D472" s="42" t="s">
        <v>34</v>
      </c>
      <c r="E472" s="43" t="s">
        <v>303</v>
      </c>
      <c r="F472" s="44">
        <v>1.93</v>
      </c>
      <c r="G472" s="39"/>
      <c r="H472" s="44">
        <v>1.93</v>
      </c>
      <c r="I472" s="39"/>
      <c r="J472" s="49"/>
      <c r="K472" s="39"/>
      <c r="L472" s="39"/>
      <c r="M472" s="39"/>
      <c r="N472" s="39"/>
      <c r="O472" s="39"/>
      <c r="P472" s="39"/>
      <c r="Q472" s="39"/>
    </row>
    <row r="473" spans="1:17" ht="33.75" hidden="1" outlineLevel="1" x14ac:dyDescent="0.2">
      <c r="A473" s="28"/>
      <c r="B473" s="45" t="s">
        <v>306</v>
      </c>
      <c r="C473" s="41" t="s">
        <v>307</v>
      </c>
      <c r="D473" s="42" t="s">
        <v>34</v>
      </c>
      <c r="E473" s="43" t="s">
        <v>1009</v>
      </c>
      <c r="F473" s="44">
        <v>7.38</v>
      </c>
      <c r="G473" s="39"/>
      <c r="H473" s="44">
        <v>7.38</v>
      </c>
      <c r="I473" s="39"/>
      <c r="J473" s="49"/>
      <c r="K473" s="39"/>
      <c r="L473" s="39"/>
      <c r="M473" s="39"/>
      <c r="N473" s="39"/>
      <c r="O473" s="39"/>
      <c r="P473" s="39"/>
      <c r="Q473" s="39"/>
    </row>
    <row r="474" spans="1:17" ht="22.5" hidden="1" outlineLevel="1" x14ac:dyDescent="0.2">
      <c r="A474" s="28"/>
      <c r="B474" s="45" t="s">
        <v>100</v>
      </c>
      <c r="C474" s="41" t="s">
        <v>33</v>
      </c>
      <c r="D474" s="42" t="s">
        <v>34</v>
      </c>
      <c r="E474" s="43" t="s">
        <v>303</v>
      </c>
      <c r="F474" s="44">
        <v>109.17</v>
      </c>
      <c r="G474" s="39"/>
      <c r="H474" s="44">
        <v>109.17</v>
      </c>
      <c r="I474" s="39"/>
      <c r="J474" s="49"/>
      <c r="K474" s="39"/>
      <c r="L474" s="39"/>
      <c r="M474" s="39"/>
      <c r="N474" s="39"/>
      <c r="O474" s="39"/>
      <c r="P474" s="39"/>
      <c r="Q474" s="39"/>
    </row>
    <row r="475" spans="1:17" ht="19.5" hidden="1" outlineLevel="1" x14ac:dyDescent="0.2">
      <c r="A475" s="28"/>
      <c r="B475" s="45" t="s">
        <v>309</v>
      </c>
      <c r="C475" s="41" t="s">
        <v>287</v>
      </c>
      <c r="D475" s="42" t="s">
        <v>62</v>
      </c>
      <c r="E475" s="43" t="s">
        <v>1008</v>
      </c>
      <c r="F475" s="44">
        <v>23800</v>
      </c>
      <c r="G475" s="39"/>
      <c r="H475" s="39"/>
      <c r="I475" s="39"/>
      <c r="J475" s="55">
        <v>0.71</v>
      </c>
      <c r="K475" s="39"/>
      <c r="L475" s="39"/>
      <c r="M475" s="39"/>
      <c r="N475" s="39"/>
      <c r="O475" s="39"/>
      <c r="P475" s="39"/>
      <c r="Q475" s="39"/>
    </row>
    <row r="476" spans="1:17" ht="19.5" hidden="1" outlineLevel="1" x14ac:dyDescent="0.2">
      <c r="A476" s="28"/>
      <c r="B476" s="45" t="s">
        <v>311</v>
      </c>
      <c r="C476" s="41" t="s">
        <v>312</v>
      </c>
      <c r="D476" s="42" t="s">
        <v>62</v>
      </c>
      <c r="E476" s="43" t="s">
        <v>1007</v>
      </c>
      <c r="F476" s="44">
        <v>21030.01</v>
      </c>
      <c r="G476" s="39"/>
      <c r="H476" s="39"/>
      <c r="I476" s="39"/>
      <c r="J476" s="55">
        <v>0.11</v>
      </c>
      <c r="K476" s="39"/>
      <c r="L476" s="39"/>
      <c r="M476" s="39"/>
      <c r="N476" s="39"/>
      <c r="O476" s="39"/>
      <c r="P476" s="39"/>
      <c r="Q476" s="39"/>
    </row>
    <row r="477" spans="1:17" ht="108" collapsed="1" x14ac:dyDescent="0.2">
      <c r="A477" s="28">
        <v>68</v>
      </c>
      <c r="B477" s="35" t="s">
        <v>314</v>
      </c>
      <c r="C477" s="36" t="s">
        <v>1006</v>
      </c>
      <c r="D477" s="37" t="s">
        <v>296</v>
      </c>
      <c r="E477" s="42" t="s">
        <v>1005</v>
      </c>
      <c r="F477" s="39">
        <v>630.91</v>
      </c>
      <c r="G477" s="39">
        <v>48.95</v>
      </c>
      <c r="H477" s="39">
        <v>6.68</v>
      </c>
      <c r="I477" s="39">
        <v>0.16</v>
      </c>
      <c r="J477" s="49">
        <v>1.58</v>
      </c>
      <c r="K477" s="39">
        <v>0.12</v>
      </c>
      <c r="L477" s="39">
        <v>0.02</v>
      </c>
      <c r="M477" s="39"/>
      <c r="N477" s="39">
        <v>3.83</v>
      </c>
      <c r="O477" s="39">
        <v>0.01</v>
      </c>
      <c r="P477" s="39">
        <v>0.01</v>
      </c>
      <c r="Q477" s="39"/>
    </row>
    <row r="478" spans="1:17" ht="19.5" hidden="1" outlineLevel="1" x14ac:dyDescent="0.2">
      <c r="A478" s="28"/>
      <c r="B478" s="40"/>
      <c r="C478" s="41" t="s">
        <v>53</v>
      </c>
      <c r="D478" s="42" t="s">
        <v>30</v>
      </c>
      <c r="E478" s="43" t="s">
        <v>1004</v>
      </c>
      <c r="F478" s="44">
        <v>12.78</v>
      </c>
      <c r="G478" s="44">
        <v>12.78</v>
      </c>
      <c r="H478" s="39"/>
      <c r="I478" s="39"/>
      <c r="J478" s="55">
        <v>0.13</v>
      </c>
      <c r="K478" s="44">
        <v>0.13</v>
      </c>
      <c r="L478" s="39"/>
      <c r="M478" s="39"/>
      <c r="N478" s="39"/>
      <c r="O478" s="39"/>
      <c r="P478" s="39"/>
      <c r="Q478" s="39"/>
    </row>
    <row r="479" spans="1:17" ht="19.5" hidden="1" outlineLevel="1" x14ac:dyDescent="0.2">
      <c r="A479" s="28"/>
      <c r="B479" s="45" t="s">
        <v>301</v>
      </c>
      <c r="C479" s="41" t="s">
        <v>302</v>
      </c>
      <c r="D479" s="42" t="s">
        <v>34</v>
      </c>
      <c r="E479" s="43" t="s">
        <v>303</v>
      </c>
      <c r="F479" s="44">
        <v>76.88</v>
      </c>
      <c r="G479" s="39"/>
      <c r="H479" s="44">
        <v>76.88</v>
      </c>
      <c r="I479" s="44">
        <v>15.62</v>
      </c>
      <c r="J479" s="49"/>
      <c r="K479" s="39"/>
      <c r="L479" s="39"/>
      <c r="M479" s="39"/>
      <c r="N479" s="39"/>
      <c r="O479" s="39"/>
      <c r="P479" s="39"/>
      <c r="Q479" s="39"/>
    </row>
    <row r="480" spans="1:17" ht="22.5" hidden="1" outlineLevel="1" x14ac:dyDescent="0.2">
      <c r="A480" s="28"/>
      <c r="B480" s="45" t="s">
        <v>304</v>
      </c>
      <c r="C480" s="41" t="s">
        <v>305</v>
      </c>
      <c r="D480" s="42" t="s">
        <v>34</v>
      </c>
      <c r="E480" s="43" t="s">
        <v>303</v>
      </c>
      <c r="F480" s="44">
        <v>1.93</v>
      </c>
      <c r="G480" s="39"/>
      <c r="H480" s="44">
        <v>1.93</v>
      </c>
      <c r="I480" s="39"/>
      <c r="J480" s="49"/>
      <c r="K480" s="39"/>
      <c r="L480" s="39"/>
      <c r="M480" s="39"/>
      <c r="N480" s="39"/>
      <c r="O480" s="39"/>
      <c r="P480" s="39"/>
      <c r="Q480" s="39"/>
    </row>
    <row r="481" spans="1:17" ht="33.75" hidden="1" outlineLevel="1" x14ac:dyDescent="0.2">
      <c r="A481" s="28"/>
      <c r="B481" s="45" t="s">
        <v>306</v>
      </c>
      <c r="C481" s="41" t="s">
        <v>307</v>
      </c>
      <c r="D481" s="42" t="s">
        <v>34</v>
      </c>
      <c r="E481" s="43" t="s">
        <v>1003</v>
      </c>
      <c r="F481" s="44">
        <v>7.38</v>
      </c>
      <c r="G481" s="39"/>
      <c r="H481" s="44">
        <v>7.38</v>
      </c>
      <c r="I481" s="39"/>
      <c r="J481" s="49"/>
      <c r="K481" s="39"/>
      <c r="L481" s="39"/>
      <c r="M481" s="39"/>
      <c r="N481" s="39"/>
      <c r="O481" s="39"/>
      <c r="P481" s="39"/>
      <c r="Q481" s="39"/>
    </row>
    <row r="482" spans="1:17" ht="22.5" hidden="1" outlineLevel="1" x14ac:dyDescent="0.2">
      <c r="A482" s="28"/>
      <c r="B482" s="45" t="s">
        <v>100</v>
      </c>
      <c r="C482" s="41" t="s">
        <v>33</v>
      </c>
      <c r="D482" s="42" t="s">
        <v>34</v>
      </c>
      <c r="E482" s="43" t="s">
        <v>303</v>
      </c>
      <c r="F482" s="44">
        <v>109.17</v>
      </c>
      <c r="G482" s="39"/>
      <c r="H482" s="44">
        <v>109.17</v>
      </c>
      <c r="I482" s="39"/>
      <c r="J482" s="49"/>
      <c r="K482" s="39"/>
      <c r="L482" s="39"/>
      <c r="M482" s="39"/>
      <c r="N482" s="39"/>
      <c r="O482" s="39"/>
      <c r="P482" s="39"/>
      <c r="Q482" s="39"/>
    </row>
    <row r="483" spans="1:17" ht="19.5" hidden="1" outlineLevel="1" x14ac:dyDescent="0.2">
      <c r="A483" s="28"/>
      <c r="B483" s="45" t="s">
        <v>319</v>
      </c>
      <c r="C483" s="41" t="s">
        <v>320</v>
      </c>
      <c r="D483" s="42" t="s">
        <v>62</v>
      </c>
      <c r="E483" s="43" t="s">
        <v>1002</v>
      </c>
      <c r="F483" s="44">
        <v>7161.42</v>
      </c>
      <c r="G483" s="39"/>
      <c r="H483" s="39"/>
      <c r="I483" s="39"/>
      <c r="J483" s="55">
        <v>0.03</v>
      </c>
      <c r="K483" s="39"/>
      <c r="L483" s="39"/>
      <c r="M483" s="39"/>
      <c r="N483" s="39"/>
      <c r="O483" s="39"/>
      <c r="P483" s="39"/>
      <c r="Q483" s="39"/>
    </row>
    <row r="484" spans="1:17" ht="19.5" hidden="1" outlineLevel="1" x14ac:dyDescent="0.2">
      <c r="A484" s="28"/>
      <c r="B484" s="45" t="s">
        <v>322</v>
      </c>
      <c r="C484" s="41" t="s">
        <v>323</v>
      </c>
      <c r="D484" s="42" t="s">
        <v>62</v>
      </c>
      <c r="E484" s="43" t="s">
        <v>1001</v>
      </c>
      <c r="F484" s="44">
        <v>29750</v>
      </c>
      <c r="G484" s="39"/>
      <c r="H484" s="39"/>
      <c r="I484" s="39"/>
      <c r="J484" s="55">
        <v>1.41</v>
      </c>
      <c r="K484" s="39"/>
      <c r="L484" s="39"/>
      <c r="M484" s="39"/>
      <c r="N484" s="39"/>
      <c r="O484" s="39"/>
      <c r="P484" s="39"/>
      <c r="Q484" s="39"/>
    </row>
    <row r="485" spans="1:17" ht="19.149999999999999" customHeight="1" collapsed="1" x14ac:dyDescent="0.2">
      <c r="A485" s="151" t="s">
        <v>1000</v>
      </c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45"/>
      <c r="O485" s="145"/>
      <c r="P485" s="145"/>
      <c r="Q485" s="145"/>
    </row>
    <row r="486" spans="1:17" ht="108" x14ac:dyDescent="0.2">
      <c r="A486" s="28">
        <v>69</v>
      </c>
      <c r="B486" s="35" t="s">
        <v>892</v>
      </c>
      <c r="C486" s="36" t="s">
        <v>999</v>
      </c>
      <c r="D486" s="37" t="s">
        <v>491</v>
      </c>
      <c r="E486" s="42" t="s">
        <v>610</v>
      </c>
      <c r="F486" s="39">
        <v>1242.52</v>
      </c>
      <c r="G486" s="39">
        <v>219.95</v>
      </c>
      <c r="H486" s="39">
        <v>92.37</v>
      </c>
      <c r="I486" s="39">
        <v>4</v>
      </c>
      <c r="J486" s="49">
        <v>62.13</v>
      </c>
      <c r="K486" s="39">
        <v>11</v>
      </c>
      <c r="L486" s="39">
        <v>4.62</v>
      </c>
      <c r="M486" s="39">
        <v>0.2</v>
      </c>
      <c r="N486" s="39">
        <v>16.600000000000001</v>
      </c>
      <c r="O486" s="39">
        <v>0.83</v>
      </c>
      <c r="P486" s="39">
        <v>0.22</v>
      </c>
      <c r="Q486" s="39">
        <v>0.01</v>
      </c>
    </row>
    <row r="487" spans="1:17" ht="19.5" hidden="1" outlineLevel="1" x14ac:dyDescent="0.2">
      <c r="A487" s="28"/>
      <c r="B487" s="40"/>
      <c r="C487" s="41" t="s">
        <v>489</v>
      </c>
      <c r="D487" s="42" t="s">
        <v>30</v>
      </c>
      <c r="E487" s="43" t="s">
        <v>998</v>
      </c>
      <c r="F487" s="44">
        <v>13.25</v>
      </c>
      <c r="G487" s="44">
        <v>13.25</v>
      </c>
      <c r="H487" s="39"/>
      <c r="I487" s="39"/>
      <c r="J487" s="55">
        <v>11</v>
      </c>
      <c r="K487" s="44">
        <v>11</v>
      </c>
      <c r="L487" s="39"/>
      <c r="M487" s="39"/>
      <c r="N487" s="39"/>
      <c r="O487" s="39"/>
      <c r="P487" s="39"/>
      <c r="Q487" s="39"/>
    </row>
    <row r="488" spans="1:17" ht="33.75" hidden="1" outlineLevel="1" x14ac:dyDescent="0.2">
      <c r="A488" s="28"/>
      <c r="B488" s="45" t="s">
        <v>487</v>
      </c>
      <c r="C488" s="41" t="s">
        <v>486</v>
      </c>
      <c r="D488" s="42" t="s">
        <v>34</v>
      </c>
      <c r="E488" s="43" t="s">
        <v>996</v>
      </c>
      <c r="F488" s="44">
        <v>172.79</v>
      </c>
      <c r="G488" s="39"/>
      <c r="H488" s="44">
        <v>172.79</v>
      </c>
      <c r="I488" s="44">
        <v>18.2</v>
      </c>
      <c r="J488" s="55">
        <v>1.73</v>
      </c>
      <c r="K488" s="39"/>
      <c r="L488" s="44">
        <v>1.73</v>
      </c>
      <c r="M488" s="44">
        <v>0.18</v>
      </c>
      <c r="N488" s="39"/>
      <c r="O488" s="39"/>
      <c r="P488" s="39"/>
      <c r="Q488" s="39"/>
    </row>
    <row r="489" spans="1:17" ht="22.5" hidden="1" outlineLevel="1" x14ac:dyDescent="0.2">
      <c r="A489" s="28"/>
      <c r="B489" s="45" t="s">
        <v>640</v>
      </c>
      <c r="C489" s="41" t="s">
        <v>56</v>
      </c>
      <c r="D489" s="42" t="s">
        <v>34</v>
      </c>
      <c r="E489" s="43" t="s">
        <v>997</v>
      </c>
      <c r="F489" s="44">
        <v>8.9700000000000006</v>
      </c>
      <c r="G489" s="39"/>
      <c r="H489" s="44">
        <v>8.9700000000000006</v>
      </c>
      <c r="I489" s="39"/>
      <c r="J489" s="55">
        <v>1.44</v>
      </c>
      <c r="K489" s="39"/>
      <c r="L489" s="44">
        <v>1.44</v>
      </c>
      <c r="M489" s="39"/>
      <c r="N489" s="39"/>
      <c r="O489" s="39"/>
      <c r="P489" s="39"/>
      <c r="Q489" s="39"/>
    </row>
    <row r="490" spans="1:17" ht="22.5" hidden="1" outlineLevel="1" x14ac:dyDescent="0.2">
      <c r="A490" s="28"/>
      <c r="B490" s="45" t="s">
        <v>550</v>
      </c>
      <c r="C490" s="41" t="s">
        <v>476</v>
      </c>
      <c r="D490" s="42" t="s">
        <v>34</v>
      </c>
      <c r="E490" s="43" t="s">
        <v>996</v>
      </c>
      <c r="F490" s="44">
        <v>119.46</v>
      </c>
      <c r="G490" s="39"/>
      <c r="H490" s="44">
        <v>119.46</v>
      </c>
      <c r="I490" s="39"/>
      <c r="J490" s="55">
        <v>1.19</v>
      </c>
      <c r="K490" s="39"/>
      <c r="L490" s="44">
        <v>1.19</v>
      </c>
      <c r="M490" s="39"/>
      <c r="N490" s="39"/>
      <c r="O490" s="39"/>
      <c r="P490" s="39"/>
      <c r="Q490" s="39"/>
    </row>
    <row r="491" spans="1:17" ht="19.5" hidden="1" outlineLevel="1" x14ac:dyDescent="0.2">
      <c r="A491" s="28"/>
      <c r="B491" s="45" t="s">
        <v>886</v>
      </c>
      <c r="C491" s="41" t="s">
        <v>885</v>
      </c>
      <c r="D491" s="42" t="s">
        <v>62</v>
      </c>
      <c r="E491" s="43" t="s">
        <v>995</v>
      </c>
      <c r="F491" s="44">
        <v>6659.79</v>
      </c>
      <c r="G491" s="39"/>
      <c r="H491" s="39"/>
      <c r="I491" s="39"/>
      <c r="J491" s="55">
        <v>43.29</v>
      </c>
      <c r="K491" s="39"/>
      <c r="L491" s="39"/>
      <c r="M491" s="39"/>
      <c r="N491" s="39"/>
      <c r="O491" s="39"/>
      <c r="P491" s="39"/>
      <c r="Q491" s="39"/>
    </row>
    <row r="492" spans="1:17" ht="19.5" hidden="1" outlineLevel="1" x14ac:dyDescent="0.2">
      <c r="A492" s="28"/>
      <c r="B492" s="45" t="s">
        <v>509</v>
      </c>
      <c r="C492" s="41" t="s">
        <v>471</v>
      </c>
      <c r="D492" s="42" t="s">
        <v>38</v>
      </c>
      <c r="E492" s="43" t="s">
        <v>855</v>
      </c>
      <c r="F492" s="44">
        <v>11.66</v>
      </c>
      <c r="G492" s="39"/>
      <c r="H492" s="39"/>
      <c r="I492" s="39"/>
      <c r="J492" s="55">
        <v>0.52</v>
      </c>
      <c r="K492" s="39"/>
      <c r="L492" s="39"/>
      <c r="M492" s="39"/>
      <c r="N492" s="39"/>
      <c r="O492" s="39"/>
      <c r="P492" s="39"/>
      <c r="Q492" s="39"/>
    </row>
    <row r="493" spans="1:17" ht="19.5" hidden="1" outlineLevel="1" x14ac:dyDescent="0.2">
      <c r="A493" s="28"/>
      <c r="B493" s="45" t="s">
        <v>870</v>
      </c>
      <c r="C493" s="41" t="s">
        <v>571</v>
      </c>
      <c r="D493" s="42" t="s">
        <v>62</v>
      </c>
      <c r="E493" s="43" t="s">
        <v>994</v>
      </c>
      <c r="F493" s="44">
        <v>13387.5</v>
      </c>
      <c r="G493" s="39"/>
      <c r="H493" s="39"/>
      <c r="I493" s="39"/>
      <c r="J493" s="55">
        <v>2.48</v>
      </c>
      <c r="K493" s="39"/>
      <c r="L493" s="39"/>
      <c r="M493" s="39"/>
      <c r="N493" s="39"/>
      <c r="O493" s="39"/>
      <c r="P493" s="39"/>
      <c r="Q493" s="39"/>
    </row>
    <row r="494" spans="1:17" ht="19.5" hidden="1" outlineLevel="1" x14ac:dyDescent="0.2">
      <c r="A494" s="28"/>
      <c r="B494" s="45" t="s">
        <v>505</v>
      </c>
      <c r="C494" s="41" t="s">
        <v>44</v>
      </c>
      <c r="D494" s="42" t="s">
        <v>45</v>
      </c>
      <c r="E494" s="43" t="s">
        <v>993</v>
      </c>
      <c r="F494" s="44">
        <v>1</v>
      </c>
      <c r="G494" s="39"/>
      <c r="H494" s="39"/>
      <c r="I494" s="39"/>
      <c r="J494" s="55">
        <v>0.22</v>
      </c>
      <c r="K494" s="39"/>
      <c r="L494" s="39"/>
      <c r="M494" s="39"/>
      <c r="N494" s="39"/>
      <c r="O494" s="39"/>
      <c r="P494" s="39"/>
      <c r="Q494" s="39"/>
    </row>
    <row r="495" spans="1:17" ht="108" collapsed="1" x14ac:dyDescent="0.2">
      <c r="A495" s="28">
        <v>70</v>
      </c>
      <c r="B495" s="35" t="s">
        <v>880</v>
      </c>
      <c r="C495" s="36" t="s">
        <v>992</v>
      </c>
      <c r="D495" s="37" t="s">
        <v>458</v>
      </c>
      <c r="E495" s="42" t="s">
        <v>991</v>
      </c>
      <c r="F495" s="39">
        <v>675.07</v>
      </c>
      <c r="G495" s="39">
        <v>109.84</v>
      </c>
      <c r="H495" s="39">
        <v>63.7</v>
      </c>
      <c r="I495" s="39">
        <v>2.5499999999999998</v>
      </c>
      <c r="J495" s="49">
        <v>67.510000000000005</v>
      </c>
      <c r="K495" s="39">
        <v>10.98</v>
      </c>
      <c r="L495" s="39">
        <v>6.37</v>
      </c>
      <c r="M495" s="39">
        <v>0.26</v>
      </c>
      <c r="N495" s="39">
        <v>8.2899999999999991</v>
      </c>
      <c r="O495" s="39">
        <v>0.83</v>
      </c>
      <c r="P495" s="39">
        <v>0.14000000000000001</v>
      </c>
      <c r="Q495" s="39">
        <v>0.01</v>
      </c>
    </row>
    <row r="496" spans="1:17" ht="19.5" hidden="1" outlineLevel="1" x14ac:dyDescent="0.2">
      <c r="A496" s="28"/>
      <c r="B496" s="40"/>
      <c r="C496" s="41" t="s">
        <v>489</v>
      </c>
      <c r="D496" s="42" t="s">
        <v>30</v>
      </c>
      <c r="E496" s="43" t="s">
        <v>990</v>
      </c>
      <c r="F496" s="44">
        <v>13.25</v>
      </c>
      <c r="G496" s="44">
        <v>13.25</v>
      </c>
      <c r="H496" s="39"/>
      <c r="I496" s="39"/>
      <c r="J496" s="55">
        <v>11</v>
      </c>
      <c r="K496" s="44">
        <v>11</v>
      </c>
      <c r="L496" s="39"/>
      <c r="M496" s="39"/>
      <c r="N496" s="39"/>
      <c r="O496" s="39"/>
      <c r="P496" s="39"/>
      <c r="Q496" s="39"/>
    </row>
    <row r="497" spans="1:17" ht="33.75" hidden="1" outlineLevel="1" x14ac:dyDescent="0.2">
      <c r="A497" s="28"/>
      <c r="B497" s="45" t="s">
        <v>487</v>
      </c>
      <c r="C497" s="41" t="s">
        <v>486</v>
      </c>
      <c r="D497" s="42" t="s">
        <v>34</v>
      </c>
      <c r="E497" s="43" t="s">
        <v>988</v>
      </c>
      <c r="F497" s="44">
        <v>172.79</v>
      </c>
      <c r="G497" s="39"/>
      <c r="H497" s="44">
        <v>172.79</v>
      </c>
      <c r="I497" s="44">
        <v>18.2</v>
      </c>
      <c r="J497" s="55">
        <v>1.73</v>
      </c>
      <c r="K497" s="39"/>
      <c r="L497" s="44">
        <v>1.73</v>
      </c>
      <c r="M497" s="44">
        <v>0.18</v>
      </c>
      <c r="N497" s="39"/>
      <c r="O497" s="39"/>
      <c r="P497" s="39"/>
      <c r="Q497" s="39"/>
    </row>
    <row r="498" spans="1:17" ht="22.5" hidden="1" outlineLevel="1" x14ac:dyDescent="0.2">
      <c r="A498" s="28"/>
      <c r="B498" s="45" t="s">
        <v>640</v>
      </c>
      <c r="C498" s="41" t="s">
        <v>56</v>
      </c>
      <c r="D498" s="42" t="s">
        <v>34</v>
      </c>
      <c r="E498" s="43" t="s">
        <v>989</v>
      </c>
      <c r="F498" s="44">
        <v>8.9700000000000006</v>
      </c>
      <c r="G498" s="39"/>
      <c r="H498" s="44">
        <v>8.9700000000000006</v>
      </c>
      <c r="I498" s="39"/>
      <c r="J498" s="55">
        <v>2.2400000000000002</v>
      </c>
      <c r="K498" s="39"/>
      <c r="L498" s="44">
        <v>2.2400000000000002</v>
      </c>
      <c r="M498" s="39"/>
      <c r="N498" s="39"/>
      <c r="O498" s="39"/>
      <c r="P498" s="39"/>
      <c r="Q498" s="39"/>
    </row>
    <row r="499" spans="1:17" ht="22.5" hidden="1" outlineLevel="1" x14ac:dyDescent="0.2">
      <c r="A499" s="28"/>
      <c r="B499" s="45" t="s">
        <v>550</v>
      </c>
      <c r="C499" s="41" t="s">
        <v>476</v>
      </c>
      <c r="D499" s="42" t="s">
        <v>34</v>
      </c>
      <c r="E499" s="43" t="s">
        <v>988</v>
      </c>
      <c r="F499" s="44">
        <v>119.46</v>
      </c>
      <c r="G499" s="39"/>
      <c r="H499" s="44">
        <v>119.46</v>
      </c>
      <c r="I499" s="39"/>
      <c r="J499" s="55">
        <v>1.19</v>
      </c>
      <c r="K499" s="39"/>
      <c r="L499" s="44">
        <v>1.19</v>
      </c>
      <c r="M499" s="39"/>
      <c r="N499" s="39"/>
      <c r="O499" s="39"/>
      <c r="P499" s="39"/>
      <c r="Q499" s="39"/>
    </row>
    <row r="500" spans="1:17" ht="33.75" hidden="1" outlineLevel="1" x14ac:dyDescent="0.2">
      <c r="A500" s="28"/>
      <c r="B500" s="45" t="s">
        <v>874</v>
      </c>
      <c r="C500" s="41" t="s">
        <v>873</v>
      </c>
      <c r="D500" s="42" t="s">
        <v>62</v>
      </c>
      <c r="E500" s="43" t="s">
        <v>987</v>
      </c>
      <c r="F500" s="44">
        <v>5721.78</v>
      </c>
      <c r="G500" s="39"/>
      <c r="H500" s="39"/>
      <c r="I500" s="39"/>
      <c r="J500" s="55">
        <v>46.35</v>
      </c>
      <c r="K500" s="39"/>
      <c r="L500" s="39"/>
      <c r="M500" s="39"/>
      <c r="N500" s="39"/>
      <c r="O500" s="39"/>
      <c r="P500" s="39"/>
      <c r="Q500" s="39"/>
    </row>
    <row r="501" spans="1:17" ht="19.5" hidden="1" outlineLevel="1" x14ac:dyDescent="0.2">
      <c r="A501" s="28"/>
      <c r="B501" s="45" t="s">
        <v>509</v>
      </c>
      <c r="C501" s="41" t="s">
        <v>471</v>
      </c>
      <c r="D501" s="42" t="s">
        <v>38</v>
      </c>
      <c r="E501" s="43" t="s">
        <v>986</v>
      </c>
      <c r="F501" s="44">
        <v>11.66</v>
      </c>
      <c r="G501" s="39"/>
      <c r="H501" s="39"/>
      <c r="I501" s="39"/>
      <c r="J501" s="55">
        <v>0.91</v>
      </c>
      <c r="K501" s="39"/>
      <c r="L501" s="39"/>
      <c r="M501" s="39"/>
      <c r="N501" s="39"/>
      <c r="O501" s="39"/>
      <c r="P501" s="39"/>
      <c r="Q501" s="39"/>
    </row>
    <row r="502" spans="1:17" ht="19.5" hidden="1" outlineLevel="1" x14ac:dyDescent="0.2">
      <c r="A502" s="28"/>
      <c r="B502" s="45" t="s">
        <v>870</v>
      </c>
      <c r="C502" s="41" t="s">
        <v>571</v>
      </c>
      <c r="D502" s="42" t="s">
        <v>62</v>
      </c>
      <c r="E502" s="43" t="s">
        <v>985</v>
      </c>
      <c r="F502" s="44">
        <v>13387.5</v>
      </c>
      <c r="G502" s="39"/>
      <c r="H502" s="39"/>
      <c r="I502" s="39"/>
      <c r="J502" s="55">
        <v>2.68</v>
      </c>
      <c r="K502" s="39"/>
      <c r="L502" s="39"/>
      <c r="M502" s="39"/>
      <c r="N502" s="39"/>
      <c r="O502" s="39"/>
      <c r="P502" s="39"/>
      <c r="Q502" s="39"/>
    </row>
    <row r="503" spans="1:17" ht="19.5" hidden="1" outlineLevel="1" x14ac:dyDescent="0.2">
      <c r="A503" s="28"/>
      <c r="B503" s="45" t="s">
        <v>505</v>
      </c>
      <c r="C503" s="41" t="s">
        <v>44</v>
      </c>
      <c r="D503" s="42" t="s">
        <v>45</v>
      </c>
      <c r="E503" s="43" t="s">
        <v>984</v>
      </c>
      <c r="F503" s="44">
        <v>1</v>
      </c>
      <c r="G503" s="39"/>
      <c r="H503" s="39"/>
      <c r="I503" s="39"/>
      <c r="J503" s="55">
        <v>0.22</v>
      </c>
      <c r="K503" s="39"/>
      <c r="L503" s="39"/>
      <c r="M503" s="39"/>
      <c r="N503" s="39"/>
      <c r="O503" s="39"/>
      <c r="P503" s="39"/>
      <c r="Q503" s="39"/>
    </row>
    <row r="504" spans="1:17" collapsed="1" x14ac:dyDescent="0.2">
      <c r="A504" s="151" t="s">
        <v>385</v>
      </c>
      <c r="B504" s="145"/>
      <c r="C504" s="145"/>
      <c r="D504" s="145"/>
      <c r="E504" s="145"/>
      <c r="F504" s="145"/>
      <c r="G504" s="145"/>
      <c r="H504" s="145"/>
      <c r="I504" s="145"/>
      <c r="J504" s="56">
        <v>49052.2</v>
      </c>
      <c r="K504" s="46">
        <v>3997.89</v>
      </c>
      <c r="L504" s="46">
        <v>15928.59</v>
      </c>
      <c r="M504" s="46">
        <v>1150.01</v>
      </c>
      <c r="N504" s="39"/>
      <c r="O504" s="46">
        <v>296.77999999999997</v>
      </c>
      <c r="P504" s="39"/>
      <c r="Q504" s="46">
        <v>69.989999999999995</v>
      </c>
    </row>
    <row r="505" spans="1:17" ht="26.1" customHeight="1" x14ac:dyDescent="0.2">
      <c r="A505" s="151" t="s">
        <v>983</v>
      </c>
      <c r="B505" s="145"/>
      <c r="C505" s="145"/>
      <c r="D505" s="145"/>
      <c r="E505" s="145"/>
      <c r="F505" s="145"/>
      <c r="G505" s="145"/>
      <c r="H505" s="145"/>
      <c r="I505" s="145"/>
      <c r="J505" s="56">
        <v>49275.62</v>
      </c>
      <c r="K505" s="46">
        <v>4171.3999999999996</v>
      </c>
      <c r="L505" s="46">
        <v>15978.5</v>
      </c>
      <c r="M505" s="46">
        <v>1199.92</v>
      </c>
      <c r="N505" s="39"/>
      <c r="O505" s="46">
        <v>296.77999999999997</v>
      </c>
      <c r="P505" s="39"/>
      <c r="Q505" s="46">
        <v>69.989999999999995</v>
      </c>
    </row>
    <row r="506" spans="1:17" x14ac:dyDescent="0.2">
      <c r="A506" s="151" t="s">
        <v>387</v>
      </c>
      <c r="B506" s="145"/>
      <c r="C506" s="145"/>
      <c r="D506" s="145"/>
      <c r="E506" s="145"/>
      <c r="F506" s="145"/>
      <c r="G506" s="145"/>
      <c r="H506" s="145"/>
      <c r="I506" s="145"/>
      <c r="J506" s="56">
        <v>6938.85</v>
      </c>
      <c r="K506" s="39"/>
      <c r="L506" s="39"/>
      <c r="M506" s="39"/>
      <c r="N506" s="39"/>
      <c r="O506" s="39"/>
      <c r="P506" s="39"/>
      <c r="Q506" s="39"/>
    </row>
    <row r="507" spans="1:17" x14ac:dyDescent="0.2">
      <c r="A507" s="151" t="s">
        <v>388</v>
      </c>
      <c r="B507" s="145"/>
      <c r="C507" s="145"/>
      <c r="D507" s="145"/>
      <c r="E507" s="145"/>
      <c r="F507" s="145"/>
      <c r="G507" s="145"/>
      <c r="H507" s="145"/>
      <c r="I507" s="145"/>
      <c r="J507" s="56">
        <v>4674.3</v>
      </c>
      <c r="K507" s="39"/>
      <c r="L507" s="39"/>
      <c r="M507" s="39"/>
      <c r="N507" s="39"/>
      <c r="O507" s="39"/>
      <c r="P507" s="39"/>
      <c r="Q507" s="39"/>
    </row>
    <row r="508" spans="1:17" x14ac:dyDescent="0.2">
      <c r="A508" s="152" t="s">
        <v>982</v>
      </c>
      <c r="B508" s="145"/>
      <c r="C508" s="145"/>
      <c r="D508" s="145"/>
      <c r="E508" s="145"/>
      <c r="F508" s="145"/>
      <c r="G508" s="145"/>
      <c r="H508" s="145"/>
      <c r="I508" s="145"/>
      <c r="J508" s="49"/>
      <c r="K508" s="39"/>
      <c r="L508" s="39"/>
      <c r="M508" s="39"/>
      <c r="N508" s="39"/>
      <c r="O508" s="39"/>
      <c r="P508" s="39"/>
      <c r="Q508" s="39"/>
    </row>
    <row r="509" spans="1:17" x14ac:dyDescent="0.2">
      <c r="A509" s="151" t="s">
        <v>390</v>
      </c>
      <c r="B509" s="145"/>
      <c r="C509" s="145"/>
      <c r="D509" s="145"/>
      <c r="E509" s="145"/>
      <c r="F509" s="145"/>
      <c r="G509" s="145"/>
      <c r="H509" s="145"/>
      <c r="I509" s="145"/>
      <c r="J509" s="56">
        <v>60417.120000000003</v>
      </c>
      <c r="K509" s="39"/>
      <c r="L509" s="39"/>
      <c r="M509" s="39"/>
      <c r="N509" s="39"/>
      <c r="O509" s="46">
        <v>293.07</v>
      </c>
      <c r="P509" s="39"/>
      <c r="Q509" s="46">
        <v>69.41</v>
      </c>
    </row>
    <row r="510" spans="1:17" x14ac:dyDescent="0.2">
      <c r="A510" s="151" t="s">
        <v>391</v>
      </c>
      <c r="B510" s="145"/>
      <c r="C510" s="145"/>
      <c r="D510" s="145"/>
      <c r="E510" s="145"/>
      <c r="F510" s="145"/>
      <c r="G510" s="145"/>
      <c r="H510" s="145"/>
      <c r="I510" s="145"/>
      <c r="J510" s="56">
        <v>471.65</v>
      </c>
      <c r="K510" s="39"/>
      <c r="L510" s="39"/>
      <c r="M510" s="39"/>
      <c r="N510" s="39"/>
      <c r="O510" s="46">
        <v>3.71</v>
      </c>
      <c r="P510" s="39"/>
      <c r="Q510" s="46">
        <v>0.57999999999999996</v>
      </c>
    </row>
    <row r="511" spans="1:17" x14ac:dyDescent="0.2">
      <c r="A511" s="151" t="s">
        <v>392</v>
      </c>
      <c r="B511" s="145"/>
      <c r="C511" s="145"/>
      <c r="D511" s="145"/>
      <c r="E511" s="145"/>
      <c r="F511" s="145"/>
      <c r="G511" s="145"/>
      <c r="H511" s="145"/>
      <c r="I511" s="145"/>
      <c r="J511" s="56">
        <v>60888.77</v>
      </c>
      <c r="K511" s="39"/>
      <c r="L511" s="39"/>
      <c r="M511" s="39"/>
      <c r="N511" s="39"/>
      <c r="O511" s="46">
        <v>296.77999999999997</v>
      </c>
      <c r="P511" s="39"/>
      <c r="Q511" s="46">
        <v>69.989999999999995</v>
      </c>
    </row>
    <row r="512" spans="1:17" x14ac:dyDescent="0.2">
      <c r="A512" s="151" t="s">
        <v>393</v>
      </c>
      <c r="B512" s="145"/>
      <c r="C512" s="145"/>
      <c r="D512" s="145"/>
      <c r="E512" s="145"/>
      <c r="F512" s="145"/>
      <c r="G512" s="145"/>
      <c r="H512" s="145"/>
      <c r="I512" s="145"/>
      <c r="J512" s="49"/>
      <c r="K512" s="39"/>
      <c r="L512" s="39"/>
      <c r="M512" s="39"/>
      <c r="N512" s="39"/>
      <c r="O512" s="39"/>
      <c r="P512" s="39"/>
      <c r="Q512" s="39"/>
    </row>
    <row r="513" spans="1:23" x14ac:dyDescent="0.2">
      <c r="A513" s="151" t="s">
        <v>394</v>
      </c>
      <c r="B513" s="145"/>
      <c r="C513" s="145"/>
      <c r="D513" s="145"/>
      <c r="E513" s="145"/>
      <c r="F513" s="145"/>
      <c r="G513" s="145"/>
      <c r="H513" s="145"/>
      <c r="I513" s="145"/>
      <c r="J513" s="56">
        <v>29125.72</v>
      </c>
      <c r="K513" s="39"/>
      <c r="L513" s="39"/>
      <c r="M513" s="39"/>
      <c r="N513" s="39"/>
      <c r="O513" s="39"/>
      <c r="P513" s="39"/>
      <c r="Q513" s="39"/>
    </row>
    <row r="514" spans="1:23" x14ac:dyDescent="0.2">
      <c r="A514" s="151" t="s">
        <v>395</v>
      </c>
      <c r="B514" s="145"/>
      <c r="C514" s="145"/>
      <c r="D514" s="145"/>
      <c r="E514" s="145"/>
      <c r="F514" s="145"/>
      <c r="G514" s="145"/>
      <c r="H514" s="145"/>
      <c r="I514" s="145"/>
      <c r="J514" s="56">
        <v>15978.5</v>
      </c>
      <c r="K514" s="39"/>
      <c r="L514" s="39"/>
      <c r="M514" s="39"/>
      <c r="N514" s="39"/>
      <c r="O514" s="39"/>
      <c r="P514" s="39"/>
      <c r="Q514" s="39"/>
    </row>
    <row r="515" spans="1:23" x14ac:dyDescent="0.2">
      <c r="A515" s="151" t="s">
        <v>396</v>
      </c>
      <c r="B515" s="145"/>
      <c r="C515" s="145"/>
      <c r="D515" s="145"/>
      <c r="E515" s="145"/>
      <c r="F515" s="145"/>
      <c r="G515" s="145"/>
      <c r="H515" s="145"/>
      <c r="I515" s="145"/>
      <c r="J515" s="56">
        <v>5371.32</v>
      </c>
      <c r="K515" s="39"/>
      <c r="L515" s="39"/>
      <c r="M515" s="39"/>
      <c r="N515" s="39"/>
      <c r="O515" s="39"/>
      <c r="P515" s="39"/>
      <c r="Q515" s="39"/>
    </row>
    <row r="516" spans="1:23" x14ac:dyDescent="0.2">
      <c r="A516" s="151" t="s">
        <v>431</v>
      </c>
      <c r="B516" s="145"/>
      <c r="C516" s="145"/>
      <c r="D516" s="145"/>
      <c r="E516" s="145"/>
      <c r="F516" s="145"/>
      <c r="G516" s="145"/>
      <c r="H516" s="145"/>
      <c r="I516" s="145"/>
      <c r="J516" s="56">
        <v>49275.62</v>
      </c>
      <c r="K516" s="39"/>
      <c r="L516" s="39"/>
      <c r="M516" s="39"/>
      <c r="N516" s="39"/>
      <c r="O516" s="39"/>
      <c r="P516" s="39"/>
      <c r="Q516" s="39"/>
    </row>
    <row r="517" spans="1:23" x14ac:dyDescent="0.2">
      <c r="A517" s="151" t="s">
        <v>397</v>
      </c>
      <c r="B517" s="145"/>
      <c r="C517" s="145"/>
      <c r="D517" s="145"/>
      <c r="E517" s="145"/>
      <c r="F517" s="145"/>
      <c r="G517" s="145"/>
      <c r="H517" s="145"/>
      <c r="I517" s="145"/>
      <c r="J517" s="56">
        <v>6938.85</v>
      </c>
      <c r="K517" s="39"/>
      <c r="L517" s="39"/>
      <c r="M517" s="39"/>
      <c r="N517" s="39"/>
      <c r="O517" s="39"/>
      <c r="P517" s="39"/>
      <c r="Q517" s="39"/>
    </row>
    <row r="518" spans="1:23" x14ac:dyDescent="0.2">
      <c r="A518" s="151" t="s">
        <v>398</v>
      </c>
      <c r="B518" s="145"/>
      <c r="C518" s="145"/>
      <c r="D518" s="145"/>
      <c r="E518" s="145"/>
      <c r="F518" s="145"/>
      <c r="G518" s="145"/>
      <c r="H518" s="145"/>
      <c r="I518" s="145"/>
      <c r="J518" s="56">
        <v>4674.3</v>
      </c>
      <c r="K518" s="39"/>
      <c r="L518" s="39"/>
      <c r="M518" s="39"/>
      <c r="N518" s="39"/>
      <c r="O518" s="39"/>
      <c r="P518" s="39"/>
      <c r="Q518" s="39"/>
    </row>
    <row r="519" spans="1:23" x14ac:dyDescent="0.2">
      <c r="A519" s="152" t="s">
        <v>981</v>
      </c>
      <c r="B519" s="145"/>
      <c r="C519" s="145"/>
      <c r="D519" s="145"/>
      <c r="E519" s="145"/>
      <c r="F519" s="145"/>
      <c r="G519" s="145"/>
      <c r="H519" s="145"/>
      <c r="I519" s="145"/>
      <c r="J519" s="57">
        <v>60888.77</v>
      </c>
      <c r="K519" s="39"/>
      <c r="L519" s="39"/>
      <c r="M519" s="39"/>
      <c r="N519" s="39"/>
      <c r="O519" s="47">
        <v>296.77999999999997</v>
      </c>
      <c r="P519" s="39"/>
      <c r="Q519" s="47">
        <v>69.989999999999995</v>
      </c>
    </row>
    <row r="520" spans="1:23" ht="19.149999999999999" customHeight="1" x14ac:dyDescent="0.2">
      <c r="A520" s="144" t="s">
        <v>980</v>
      </c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45"/>
      <c r="O520" s="145"/>
      <c r="P520" s="145"/>
      <c r="Q520" s="145"/>
      <c r="W520" s="9" t="s">
        <v>1836</v>
      </c>
    </row>
    <row r="521" spans="1:23" ht="108" x14ac:dyDescent="0.2">
      <c r="A521" s="28">
        <v>71</v>
      </c>
      <c r="B521" s="35" t="s">
        <v>919</v>
      </c>
      <c r="C521" s="36" t="s">
        <v>979</v>
      </c>
      <c r="D521" s="37" t="s">
        <v>912</v>
      </c>
      <c r="E521" s="42" t="s">
        <v>978</v>
      </c>
      <c r="F521" s="39">
        <v>6287.78</v>
      </c>
      <c r="G521" s="39"/>
      <c r="H521" s="39">
        <v>6287.78</v>
      </c>
      <c r="I521" s="39">
        <v>1167.28</v>
      </c>
      <c r="J521" s="49">
        <v>265.77999999999997</v>
      </c>
      <c r="K521" s="39"/>
      <c r="L521" s="39">
        <v>265.77999999999997</v>
      </c>
      <c r="M521" s="39">
        <v>49.34</v>
      </c>
      <c r="N521" s="39"/>
      <c r="O521" s="39"/>
      <c r="P521" s="39">
        <v>74.73</v>
      </c>
      <c r="Q521" s="39">
        <v>3.16</v>
      </c>
    </row>
    <row r="522" spans="1:23" ht="33.75" hidden="1" outlineLevel="1" x14ac:dyDescent="0.2">
      <c r="A522" s="28"/>
      <c r="B522" s="45" t="s">
        <v>917</v>
      </c>
      <c r="C522" s="41" t="s">
        <v>916</v>
      </c>
      <c r="D522" s="42" t="s">
        <v>34</v>
      </c>
      <c r="E522" s="43" t="s">
        <v>977</v>
      </c>
      <c r="F522" s="44">
        <v>84.14</v>
      </c>
      <c r="G522" s="39"/>
      <c r="H522" s="44">
        <v>84.14</v>
      </c>
      <c r="I522" s="44">
        <v>15.62</v>
      </c>
      <c r="J522" s="55">
        <v>265.88</v>
      </c>
      <c r="K522" s="39"/>
      <c r="L522" s="44">
        <v>265.88</v>
      </c>
      <c r="M522" s="44">
        <v>49.36</v>
      </c>
      <c r="N522" s="39"/>
      <c r="O522" s="39"/>
      <c r="P522" s="39"/>
      <c r="Q522" s="39"/>
    </row>
    <row r="523" spans="1:23" ht="108" collapsed="1" x14ac:dyDescent="0.2">
      <c r="A523" s="28">
        <v>72</v>
      </c>
      <c r="B523" s="35" t="s">
        <v>976</v>
      </c>
      <c r="C523" s="36" t="s">
        <v>975</v>
      </c>
      <c r="D523" s="37" t="s">
        <v>974</v>
      </c>
      <c r="E523" s="42" t="s">
        <v>973</v>
      </c>
      <c r="F523" s="39">
        <v>1636.02</v>
      </c>
      <c r="G523" s="39">
        <v>117.4</v>
      </c>
      <c r="H523" s="39">
        <v>26.91</v>
      </c>
      <c r="I523" s="39">
        <v>5.47</v>
      </c>
      <c r="J523" s="49">
        <v>855.64</v>
      </c>
      <c r="K523" s="39">
        <v>61.4</v>
      </c>
      <c r="L523" s="39">
        <v>14.07</v>
      </c>
      <c r="M523" s="39">
        <v>2.86</v>
      </c>
      <c r="N523" s="39">
        <v>10.199999999999999</v>
      </c>
      <c r="O523" s="39">
        <v>5.33</v>
      </c>
      <c r="P523" s="39">
        <v>0.35</v>
      </c>
      <c r="Q523" s="39">
        <v>0.18</v>
      </c>
    </row>
    <row r="524" spans="1:23" ht="19.5" hidden="1" outlineLevel="1" x14ac:dyDescent="0.2">
      <c r="A524" s="28"/>
      <c r="B524" s="40"/>
      <c r="C524" s="41" t="s">
        <v>736</v>
      </c>
      <c r="D524" s="42" t="s">
        <v>30</v>
      </c>
      <c r="E524" s="43" t="s">
        <v>972</v>
      </c>
      <c r="F524" s="44">
        <v>11.51</v>
      </c>
      <c r="G524" s="44">
        <v>11.51</v>
      </c>
      <c r="H524" s="39"/>
      <c r="I524" s="39"/>
      <c r="J524" s="55">
        <v>61.35</v>
      </c>
      <c r="K524" s="44">
        <v>61.35</v>
      </c>
      <c r="L524" s="39"/>
      <c r="M524" s="39"/>
      <c r="N524" s="39"/>
      <c r="O524" s="39"/>
      <c r="P524" s="39"/>
      <c r="Q524" s="39"/>
    </row>
    <row r="525" spans="1:23" ht="19.5" hidden="1" outlineLevel="1" x14ac:dyDescent="0.2">
      <c r="A525" s="28"/>
      <c r="B525" s="45" t="s">
        <v>301</v>
      </c>
      <c r="C525" s="41" t="s">
        <v>302</v>
      </c>
      <c r="D525" s="42" t="s">
        <v>34</v>
      </c>
      <c r="E525" s="43" t="s">
        <v>971</v>
      </c>
      <c r="F525" s="44">
        <v>76.88</v>
      </c>
      <c r="G525" s="39"/>
      <c r="H525" s="44">
        <v>76.88</v>
      </c>
      <c r="I525" s="44">
        <v>15.62</v>
      </c>
      <c r="J525" s="55">
        <v>13.84</v>
      </c>
      <c r="K525" s="39"/>
      <c r="L525" s="44">
        <v>13.84</v>
      </c>
      <c r="M525" s="44">
        <v>2.81</v>
      </c>
      <c r="N525" s="39"/>
      <c r="O525" s="39"/>
      <c r="P525" s="39"/>
      <c r="Q525" s="39"/>
    </row>
    <row r="526" spans="1:23" ht="22.5" hidden="1" outlineLevel="1" x14ac:dyDescent="0.2">
      <c r="A526" s="28"/>
      <c r="B526" s="45" t="s">
        <v>970</v>
      </c>
      <c r="C526" s="41" t="s">
        <v>969</v>
      </c>
      <c r="D526" s="42" t="s">
        <v>104</v>
      </c>
      <c r="E526" s="43" t="s">
        <v>968</v>
      </c>
      <c r="F526" s="44">
        <v>135.61000000000001</v>
      </c>
      <c r="G526" s="39"/>
      <c r="H526" s="39"/>
      <c r="I526" s="39"/>
      <c r="J526" s="55">
        <v>780.16</v>
      </c>
      <c r="K526" s="39"/>
      <c r="L526" s="39"/>
      <c r="M526" s="39"/>
      <c r="N526" s="39"/>
      <c r="O526" s="39"/>
      <c r="P526" s="39"/>
      <c r="Q526" s="39"/>
    </row>
    <row r="527" spans="1:23" ht="108" collapsed="1" x14ac:dyDescent="0.2">
      <c r="A527" s="28">
        <v>73</v>
      </c>
      <c r="B527" s="35" t="s">
        <v>914</v>
      </c>
      <c r="C527" s="36" t="s">
        <v>967</v>
      </c>
      <c r="D527" s="37" t="s">
        <v>912</v>
      </c>
      <c r="E527" s="42" t="s">
        <v>966</v>
      </c>
      <c r="F527" s="39">
        <v>822.69</v>
      </c>
      <c r="G527" s="39"/>
      <c r="H527" s="39">
        <v>822.69</v>
      </c>
      <c r="I527" s="39">
        <v>138.55000000000001</v>
      </c>
      <c r="J527" s="49">
        <v>30.22</v>
      </c>
      <c r="K527" s="39"/>
      <c r="L527" s="39">
        <v>30.22</v>
      </c>
      <c r="M527" s="39">
        <v>5.09</v>
      </c>
      <c r="N527" s="39"/>
      <c r="O527" s="39"/>
      <c r="P527" s="39">
        <v>8.8699999999999992</v>
      </c>
      <c r="Q527" s="39">
        <v>0.33</v>
      </c>
    </row>
    <row r="528" spans="1:23" ht="22.5" hidden="1" outlineLevel="1" x14ac:dyDescent="0.2">
      <c r="A528" s="28"/>
      <c r="B528" s="45" t="s">
        <v>910</v>
      </c>
      <c r="C528" s="41" t="s">
        <v>909</v>
      </c>
      <c r="D528" s="42" t="s">
        <v>34</v>
      </c>
      <c r="E528" s="43" t="s">
        <v>965</v>
      </c>
      <c r="F528" s="44">
        <v>92.75</v>
      </c>
      <c r="G528" s="39"/>
      <c r="H528" s="44">
        <v>92.75</v>
      </c>
      <c r="I528" s="44">
        <v>15.62</v>
      </c>
      <c r="J528" s="55">
        <v>30.61</v>
      </c>
      <c r="K528" s="39"/>
      <c r="L528" s="44">
        <v>30.61</v>
      </c>
      <c r="M528" s="44">
        <v>5.15</v>
      </c>
      <c r="N528" s="39"/>
      <c r="O528" s="39"/>
      <c r="P528" s="39"/>
      <c r="Q528" s="39"/>
    </row>
    <row r="529" spans="1:17" ht="108" collapsed="1" x14ac:dyDescent="0.2">
      <c r="A529" s="28">
        <v>74</v>
      </c>
      <c r="B529" s="35" t="s">
        <v>964</v>
      </c>
      <c r="C529" s="36" t="s">
        <v>963</v>
      </c>
      <c r="D529" s="37" t="s">
        <v>959</v>
      </c>
      <c r="E529" s="42" t="s">
        <v>490</v>
      </c>
      <c r="F529" s="39">
        <v>4516.8900000000003</v>
      </c>
      <c r="G529" s="39">
        <v>4516.8900000000003</v>
      </c>
      <c r="H529" s="39"/>
      <c r="I529" s="39"/>
      <c r="J529" s="49">
        <v>90.34</v>
      </c>
      <c r="K529" s="39">
        <v>90.34</v>
      </c>
      <c r="L529" s="39"/>
      <c r="M529" s="39"/>
      <c r="N529" s="39">
        <v>411</v>
      </c>
      <c r="O529" s="39">
        <v>8.2200000000000006</v>
      </c>
      <c r="P529" s="39"/>
      <c r="Q529" s="39"/>
    </row>
    <row r="530" spans="1:17" ht="19.5" hidden="1" outlineLevel="1" x14ac:dyDescent="0.2">
      <c r="A530" s="28"/>
      <c r="B530" s="40"/>
      <c r="C530" s="41" t="s">
        <v>946</v>
      </c>
      <c r="D530" s="42" t="s">
        <v>30</v>
      </c>
      <c r="E530" s="43" t="s">
        <v>962</v>
      </c>
      <c r="F530" s="44">
        <v>10.99</v>
      </c>
      <c r="G530" s="44">
        <v>10.99</v>
      </c>
      <c r="H530" s="39"/>
      <c r="I530" s="39"/>
      <c r="J530" s="55">
        <v>90.34</v>
      </c>
      <c r="K530" s="44">
        <v>90.34</v>
      </c>
      <c r="L530" s="39"/>
      <c r="M530" s="39"/>
      <c r="N530" s="39"/>
      <c r="O530" s="39"/>
      <c r="P530" s="39"/>
      <c r="Q530" s="39"/>
    </row>
    <row r="531" spans="1:17" ht="108" collapsed="1" x14ac:dyDescent="0.2">
      <c r="A531" s="28">
        <v>75</v>
      </c>
      <c r="B531" s="35" t="s">
        <v>961</v>
      </c>
      <c r="C531" s="36" t="s">
        <v>960</v>
      </c>
      <c r="D531" s="37" t="s">
        <v>959</v>
      </c>
      <c r="E531" s="42" t="s">
        <v>958</v>
      </c>
      <c r="F531" s="39">
        <v>1027.4000000000001</v>
      </c>
      <c r="G531" s="39">
        <v>1027.4000000000001</v>
      </c>
      <c r="H531" s="39"/>
      <c r="I531" s="39"/>
      <c r="J531" s="49">
        <v>15.02</v>
      </c>
      <c r="K531" s="39">
        <v>15.02</v>
      </c>
      <c r="L531" s="39"/>
      <c r="M531" s="39"/>
      <c r="N531" s="39">
        <v>97.2</v>
      </c>
      <c r="O531" s="39">
        <v>1.42</v>
      </c>
      <c r="P531" s="39"/>
      <c r="Q531" s="39"/>
    </row>
    <row r="532" spans="1:17" ht="19.5" hidden="1" outlineLevel="1" x14ac:dyDescent="0.2">
      <c r="A532" s="28"/>
      <c r="B532" s="40"/>
      <c r="C532" s="41" t="s">
        <v>957</v>
      </c>
      <c r="D532" s="42" t="s">
        <v>30</v>
      </c>
      <c r="E532" s="43" t="s">
        <v>956</v>
      </c>
      <c r="F532" s="44">
        <v>10.57</v>
      </c>
      <c r="G532" s="44">
        <v>10.57</v>
      </c>
      <c r="H532" s="39"/>
      <c r="I532" s="39"/>
      <c r="J532" s="55">
        <v>15.01</v>
      </c>
      <c r="K532" s="44">
        <v>15.01</v>
      </c>
      <c r="L532" s="39"/>
      <c r="M532" s="39"/>
      <c r="N532" s="39"/>
      <c r="O532" s="39"/>
      <c r="P532" s="39"/>
      <c r="Q532" s="39"/>
    </row>
    <row r="533" spans="1:17" ht="96" collapsed="1" x14ac:dyDescent="0.2">
      <c r="A533" s="28">
        <v>76</v>
      </c>
      <c r="B533" s="35" t="s">
        <v>955</v>
      </c>
      <c r="C533" s="36" t="s">
        <v>954</v>
      </c>
      <c r="D533" s="37" t="s">
        <v>950</v>
      </c>
      <c r="E533" s="42" t="s">
        <v>953</v>
      </c>
      <c r="F533" s="39">
        <v>4.2699999999999996</v>
      </c>
      <c r="G533" s="39"/>
      <c r="H533" s="39">
        <v>4.2699999999999996</v>
      </c>
      <c r="I533" s="39"/>
      <c r="J533" s="49">
        <v>41.95</v>
      </c>
      <c r="K533" s="39"/>
      <c r="L533" s="39">
        <v>41.95</v>
      </c>
      <c r="M533" s="39"/>
      <c r="N533" s="39"/>
      <c r="O533" s="39"/>
      <c r="P533" s="39"/>
      <c r="Q533" s="39"/>
    </row>
    <row r="534" spans="1:17" ht="165" x14ac:dyDescent="0.2">
      <c r="A534" s="28">
        <v>77</v>
      </c>
      <c r="B534" s="35" t="s">
        <v>952</v>
      </c>
      <c r="C534" s="36" t="s">
        <v>951</v>
      </c>
      <c r="D534" s="37" t="s">
        <v>950</v>
      </c>
      <c r="E534" s="38">
        <v>19.79</v>
      </c>
      <c r="F534" s="39">
        <v>7.36</v>
      </c>
      <c r="G534" s="39"/>
      <c r="H534" s="39">
        <v>7.36</v>
      </c>
      <c r="I534" s="39"/>
      <c r="J534" s="49">
        <v>145.65</v>
      </c>
      <c r="K534" s="39"/>
      <c r="L534" s="39">
        <v>145.65</v>
      </c>
      <c r="M534" s="39"/>
      <c r="N534" s="39"/>
      <c r="O534" s="39"/>
      <c r="P534" s="39"/>
      <c r="Q534" s="39"/>
    </row>
    <row r="535" spans="1:17" ht="108" x14ac:dyDescent="0.2">
      <c r="A535" s="28">
        <v>78</v>
      </c>
      <c r="B535" s="35" t="s">
        <v>949</v>
      </c>
      <c r="C535" s="36" t="s">
        <v>948</v>
      </c>
      <c r="D535" s="37" t="s">
        <v>912</v>
      </c>
      <c r="E535" s="42" t="s">
        <v>947</v>
      </c>
      <c r="F535" s="39">
        <v>478.65</v>
      </c>
      <c r="G535" s="39">
        <v>40.11</v>
      </c>
      <c r="H535" s="39">
        <v>433.44</v>
      </c>
      <c r="I535" s="39">
        <v>67.17</v>
      </c>
      <c r="J535" s="49">
        <v>9.4700000000000006</v>
      </c>
      <c r="K535" s="39">
        <v>0.79</v>
      </c>
      <c r="L535" s="39">
        <v>8.58</v>
      </c>
      <c r="M535" s="39">
        <v>1.33</v>
      </c>
      <c r="N535" s="39">
        <v>3.65</v>
      </c>
      <c r="O535" s="39">
        <v>7.0000000000000007E-2</v>
      </c>
      <c r="P535" s="39">
        <v>3.97</v>
      </c>
      <c r="Q535" s="39">
        <v>0.08</v>
      </c>
    </row>
    <row r="536" spans="1:17" ht="19.5" hidden="1" outlineLevel="1" x14ac:dyDescent="0.2">
      <c r="A536" s="28"/>
      <c r="B536" s="40"/>
      <c r="C536" s="41" t="s">
        <v>946</v>
      </c>
      <c r="D536" s="42" t="s">
        <v>30</v>
      </c>
      <c r="E536" s="43" t="s">
        <v>945</v>
      </c>
      <c r="F536" s="44">
        <v>10.99</v>
      </c>
      <c r="G536" s="44">
        <v>10.99</v>
      </c>
      <c r="H536" s="39"/>
      <c r="I536" s="39"/>
      <c r="J536" s="55">
        <v>0.77</v>
      </c>
      <c r="K536" s="44">
        <v>0.77</v>
      </c>
      <c r="L536" s="39"/>
      <c r="M536" s="39"/>
      <c r="N536" s="39"/>
      <c r="O536" s="39"/>
      <c r="P536" s="39"/>
      <c r="Q536" s="39"/>
    </row>
    <row r="537" spans="1:17" ht="22.5" hidden="1" outlineLevel="1" x14ac:dyDescent="0.2">
      <c r="A537" s="28"/>
      <c r="B537" s="45" t="s">
        <v>944</v>
      </c>
      <c r="C537" s="41" t="s">
        <v>943</v>
      </c>
      <c r="D537" s="42" t="s">
        <v>34</v>
      </c>
      <c r="E537" s="43" t="s">
        <v>942</v>
      </c>
      <c r="F537" s="44">
        <v>106.64</v>
      </c>
      <c r="G537" s="39"/>
      <c r="H537" s="44">
        <v>106.64</v>
      </c>
      <c r="I537" s="44">
        <v>16.920000000000002</v>
      </c>
      <c r="J537" s="55">
        <v>8.5299999999999994</v>
      </c>
      <c r="K537" s="39"/>
      <c r="L537" s="44">
        <v>8.5299999999999994</v>
      </c>
      <c r="M537" s="44">
        <v>1.35</v>
      </c>
      <c r="N537" s="39"/>
      <c r="O537" s="39"/>
      <c r="P537" s="39"/>
      <c r="Q537" s="39"/>
    </row>
    <row r="538" spans="1:17" ht="22.5" hidden="1" outlineLevel="1" x14ac:dyDescent="0.2">
      <c r="A538" s="28"/>
      <c r="B538" s="45" t="s">
        <v>941</v>
      </c>
      <c r="C538" s="41" t="s">
        <v>940</v>
      </c>
      <c r="D538" s="42" t="s">
        <v>34</v>
      </c>
      <c r="E538" s="43" t="s">
        <v>128</v>
      </c>
      <c r="F538" s="44">
        <v>125.95</v>
      </c>
      <c r="G538" s="39"/>
      <c r="H538" s="44">
        <v>125.95</v>
      </c>
      <c r="I538" s="44">
        <v>16.920000000000002</v>
      </c>
      <c r="J538" s="49"/>
      <c r="K538" s="39"/>
      <c r="L538" s="39"/>
      <c r="M538" s="39"/>
      <c r="N538" s="39"/>
      <c r="O538" s="39"/>
      <c r="P538" s="39"/>
      <c r="Q538" s="39"/>
    </row>
    <row r="539" spans="1:17" ht="33.75" hidden="1" outlineLevel="1" x14ac:dyDescent="0.2">
      <c r="A539" s="28"/>
      <c r="B539" s="45" t="s">
        <v>939</v>
      </c>
      <c r="C539" s="41" t="s">
        <v>938</v>
      </c>
      <c r="D539" s="42" t="s">
        <v>104</v>
      </c>
      <c r="E539" s="43" t="s">
        <v>937</v>
      </c>
      <c r="F539" s="44">
        <v>127.52</v>
      </c>
      <c r="G539" s="39"/>
      <c r="H539" s="39"/>
      <c r="I539" s="39"/>
      <c r="J539" s="55">
        <v>0.1</v>
      </c>
      <c r="K539" s="39"/>
      <c r="L539" s="39"/>
      <c r="M539" s="39"/>
      <c r="N539" s="39"/>
      <c r="O539" s="39"/>
      <c r="P539" s="39"/>
      <c r="Q539" s="39"/>
    </row>
    <row r="540" spans="1:17" collapsed="1" x14ac:dyDescent="0.2">
      <c r="A540" s="151" t="s">
        <v>385</v>
      </c>
      <c r="B540" s="145"/>
      <c r="C540" s="145"/>
      <c r="D540" s="145"/>
      <c r="E540" s="145"/>
      <c r="F540" s="145"/>
      <c r="G540" s="145"/>
      <c r="H540" s="145"/>
      <c r="I540" s="145"/>
      <c r="J540" s="56">
        <v>1454.07</v>
      </c>
      <c r="K540" s="46">
        <v>167.55</v>
      </c>
      <c r="L540" s="46">
        <v>506.25</v>
      </c>
      <c r="M540" s="46">
        <v>58.62</v>
      </c>
      <c r="N540" s="39"/>
      <c r="O540" s="46">
        <v>15.04</v>
      </c>
      <c r="P540" s="39"/>
      <c r="Q540" s="46">
        <v>3.75</v>
      </c>
    </row>
    <row r="541" spans="1:17" ht="12.95" customHeight="1" x14ac:dyDescent="0.2">
      <c r="A541" s="151" t="s">
        <v>936</v>
      </c>
      <c r="B541" s="145"/>
      <c r="C541" s="145"/>
      <c r="D541" s="145"/>
      <c r="E541" s="145"/>
      <c r="F541" s="145"/>
      <c r="G541" s="145"/>
      <c r="H541" s="145"/>
      <c r="I541" s="145"/>
      <c r="J541" s="56">
        <v>1463.87</v>
      </c>
      <c r="K541" s="46">
        <v>174.81</v>
      </c>
      <c r="L541" s="46">
        <v>508.79</v>
      </c>
      <c r="M541" s="46">
        <v>61.16</v>
      </c>
      <c r="N541" s="39"/>
      <c r="O541" s="46">
        <v>15.04</v>
      </c>
      <c r="P541" s="39"/>
      <c r="Q541" s="46">
        <v>3.75</v>
      </c>
    </row>
    <row r="542" spans="1:17" x14ac:dyDescent="0.2">
      <c r="A542" s="151" t="s">
        <v>387</v>
      </c>
      <c r="B542" s="145"/>
      <c r="C542" s="145"/>
      <c r="D542" s="145"/>
      <c r="E542" s="145"/>
      <c r="F542" s="145"/>
      <c r="G542" s="145"/>
      <c r="H542" s="145"/>
      <c r="I542" s="145"/>
      <c r="J542" s="56">
        <v>231.14</v>
      </c>
      <c r="K542" s="39"/>
      <c r="L542" s="39"/>
      <c r="M542" s="39"/>
      <c r="N542" s="39"/>
      <c r="O542" s="39"/>
      <c r="P542" s="39"/>
      <c r="Q542" s="39"/>
    </row>
    <row r="543" spans="1:17" x14ac:dyDescent="0.2">
      <c r="A543" s="151" t="s">
        <v>388</v>
      </c>
      <c r="B543" s="145"/>
      <c r="C543" s="145"/>
      <c r="D543" s="145"/>
      <c r="E543" s="145"/>
      <c r="F543" s="145"/>
      <c r="G543" s="145"/>
      <c r="H543" s="145"/>
      <c r="I543" s="145"/>
      <c r="J543" s="56">
        <v>138.63999999999999</v>
      </c>
      <c r="K543" s="39"/>
      <c r="L543" s="39"/>
      <c r="M543" s="39"/>
      <c r="N543" s="39"/>
      <c r="O543" s="39"/>
      <c r="P543" s="39"/>
      <c r="Q543" s="39"/>
    </row>
    <row r="544" spans="1:17" x14ac:dyDescent="0.2">
      <c r="A544" s="152" t="s">
        <v>935</v>
      </c>
      <c r="B544" s="145"/>
      <c r="C544" s="145"/>
      <c r="D544" s="145"/>
      <c r="E544" s="145"/>
      <c r="F544" s="145"/>
      <c r="G544" s="145"/>
      <c r="H544" s="145"/>
      <c r="I544" s="145"/>
      <c r="J544" s="49"/>
      <c r="K544" s="39"/>
      <c r="L544" s="39"/>
      <c r="M544" s="39"/>
      <c r="N544" s="39"/>
      <c r="O544" s="39"/>
      <c r="P544" s="39"/>
      <c r="Q544" s="39"/>
    </row>
    <row r="545" spans="1:17" x14ac:dyDescent="0.2">
      <c r="A545" s="151" t="s">
        <v>895</v>
      </c>
      <c r="B545" s="145"/>
      <c r="C545" s="145"/>
      <c r="D545" s="145"/>
      <c r="E545" s="145"/>
      <c r="F545" s="145"/>
      <c r="G545" s="145"/>
      <c r="H545" s="145"/>
      <c r="I545" s="145"/>
      <c r="J545" s="56">
        <v>393.47</v>
      </c>
      <c r="K545" s="39"/>
      <c r="L545" s="39"/>
      <c r="M545" s="39"/>
      <c r="N545" s="39"/>
      <c r="O545" s="46">
        <v>7.0000000000000007E-2</v>
      </c>
      <c r="P545" s="39"/>
      <c r="Q545" s="46">
        <v>3.57</v>
      </c>
    </row>
    <row r="546" spans="1:17" x14ac:dyDescent="0.2">
      <c r="A546" s="151" t="s">
        <v>934</v>
      </c>
      <c r="B546" s="145"/>
      <c r="C546" s="145"/>
      <c r="D546" s="145"/>
      <c r="E546" s="145"/>
      <c r="F546" s="145"/>
      <c r="G546" s="145"/>
      <c r="H546" s="145"/>
      <c r="I546" s="145"/>
      <c r="J546" s="56">
        <v>1005.24</v>
      </c>
      <c r="K546" s="39"/>
      <c r="L546" s="39"/>
      <c r="M546" s="39"/>
      <c r="N546" s="39"/>
      <c r="O546" s="46">
        <v>5.33</v>
      </c>
      <c r="P546" s="39"/>
      <c r="Q546" s="46">
        <v>0.18</v>
      </c>
    </row>
    <row r="547" spans="1:17" x14ac:dyDescent="0.2">
      <c r="A547" s="151" t="s">
        <v>933</v>
      </c>
      <c r="B547" s="145"/>
      <c r="C547" s="145"/>
      <c r="D547" s="145"/>
      <c r="E547" s="145"/>
      <c r="F547" s="145"/>
      <c r="G547" s="145"/>
      <c r="H547" s="145"/>
      <c r="I547" s="145"/>
      <c r="J547" s="56">
        <v>247.34</v>
      </c>
      <c r="K547" s="39"/>
      <c r="L547" s="39"/>
      <c r="M547" s="39"/>
      <c r="N547" s="39"/>
      <c r="O547" s="46">
        <v>9.64</v>
      </c>
      <c r="P547" s="39"/>
      <c r="Q547" s="39"/>
    </row>
    <row r="548" spans="1:17" x14ac:dyDescent="0.2">
      <c r="A548" s="151" t="s">
        <v>932</v>
      </c>
      <c r="B548" s="145"/>
      <c r="C548" s="145"/>
      <c r="D548" s="145"/>
      <c r="E548" s="145"/>
      <c r="F548" s="145"/>
      <c r="G548" s="145"/>
      <c r="H548" s="145"/>
      <c r="I548" s="145"/>
      <c r="J548" s="56">
        <v>41.95</v>
      </c>
      <c r="K548" s="39"/>
      <c r="L548" s="39"/>
      <c r="M548" s="39"/>
      <c r="N548" s="39"/>
      <c r="O548" s="39"/>
      <c r="P548" s="39"/>
      <c r="Q548" s="39"/>
    </row>
    <row r="549" spans="1:17" x14ac:dyDescent="0.2">
      <c r="A549" s="151" t="s">
        <v>931</v>
      </c>
      <c r="B549" s="145"/>
      <c r="C549" s="145"/>
      <c r="D549" s="145"/>
      <c r="E549" s="145"/>
      <c r="F549" s="145"/>
      <c r="G549" s="145"/>
      <c r="H549" s="145"/>
      <c r="I549" s="145"/>
      <c r="J549" s="56">
        <v>145.65</v>
      </c>
      <c r="K549" s="39"/>
      <c r="L549" s="39"/>
      <c r="M549" s="39"/>
      <c r="N549" s="39"/>
      <c r="O549" s="39"/>
      <c r="P549" s="39"/>
      <c r="Q549" s="39"/>
    </row>
    <row r="550" spans="1:17" x14ac:dyDescent="0.2">
      <c r="A550" s="151" t="s">
        <v>392</v>
      </c>
      <c r="B550" s="145"/>
      <c r="C550" s="145"/>
      <c r="D550" s="145"/>
      <c r="E550" s="145"/>
      <c r="F550" s="145"/>
      <c r="G550" s="145"/>
      <c r="H550" s="145"/>
      <c r="I550" s="145"/>
      <c r="J550" s="56">
        <v>1833.65</v>
      </c>
      <c r="K550" s="39"/>
      <c r="L550" s="39"/>
      <c r="M550" s="39"/>
      <c r="N550" s="39"/>
      <c r="O550" s="46">
        <v>15.04</v>
      </c>
      <c r="P550" s="39"/>
      <c r="Q550" s="46">
        <v>3.75</v>
      </c>
    </row>
    <row r="551" spans="1:17" x14ac:dyDescent="0.2">
      <c r="A551" s="151" t="s">
        <v>393</v>
      </c>
      <c r="B551" s="145"/>
      <c r="C551" s="145"/>
      <c r="D551" s="145"/>
      <c r="E551" s="145"/>
      <c r="F551" s="145"/>
      <c r="G551" s="145"/>
      <c r="H551" s="145"/>
      <c r="I551" s="145"/>
      <c r="J551" s="49"/>
      <c r="K551" s="39"/>
      <c r="L551" s="39"/>
      <c r="M551" s="39"/>
      <c r="N551" s="39"/>
      <c r="O551" s="39"/>
      <c r="P551" s="39"/>
      <c r="Q551" s="39"/>
    </row>
    <row r="552" spans="1:17" x14ac:dyDescent="0.2">
      <c r="A552" s="151" t="s">
        <v>394</v>
      </c>
      <c r="B552" s="145"/>
      <c r="C552" s="145"/>
      <c r="D552" s="145"/>
      <c r="E552" s="145"/>
      <c r="F552" s="145"/>
      <c r="G552" s="145"/>
      <c r="H552" s="145"/>
      <c r="I552" s="145"/>
      <c r="J552" s="56">
        <v>780.27</v>
      </c>
      <c r="K552" s="39"/>
      <c r="L552" s="39"/>
      <c r="M552" s="39"/>
      <c r="N552" s="39"/>
      <c r="O552" s="39"/>
      <c r="P552" s="39"/>
      <c r="Q552" s="39"/>
    </row>
    <row r="553" spans="1:17" x14ac:dyDescent="0.2">
      <c r="A553" s="151" t="s">
        <v>395</v>
      </c>
      <c r="B553" s="145"/>
      <c r="C553" s="145"/>
      <c r="D553" s="145"/>
      <c r="E553" s="145"/>
      <c r="F553" s="145"/>
      <c r="G553" s="145"/>
      <c r="H553" s="145"/>
      <c r="I553" s="145"/>
      <c r="J553" s="56">
        <v>508.79</v>
      </c>
      <c r="K553" s="39"/>
      <c r="L553" s="39"/>
      <c r="M553" s="39"/>
      <c r="N553" s="39"/>
      <c r="O553" s="39"/>
      <c r="P553" s="39"/>
      <c r="Q553" s="39"/>
    </row>
    <row r="554" spans="1:17" x14ac:dyDescent="0.2">
      <c r="A554" s="151" t="s">
        <v>396</v>
      </c>
      <c r="B554" s="145"/>
      <c r="C554" s="145"/>
      <c r="D554" s="145"/>
      <c r="E554" s="145"/>
      <c r="F554" s="145"/>
      <c r="G554" s="145"/>
      <c r="H554" s="145"/>
      <c r="I554" s="145"/>
      <c r="J554" s="56">
        <v>235.97</v>
      </c>
      <c r="K554" s="39"/>
      <c r="L554" s="39"/>
      <c r="M554" s="39"/>
      <c r="N554" s="39"/>
      <c r="O554" s="39"/>
      <c r="P554" s="39"/>
      <c r="Q554" s="39"/>
    </row>
    <row r="555" spans="1:17" x14ac:dyDescent="0.2">
      <c r="A555" s="151" t="s">
        <v>397</v>
      </c>
      <c r="B555" s="145"/>
      <c r="C555" s="145"/>
      <c r="D555" s="145"/>
      <c r="E555" s="145"/>
      <c r="F555" s="145"/>
      <c r="G555" s="145"/>
      <c r="H555" s="145"/>
      <c r="I555" s="145"/>
      <c r="J555" s="56">
        <v>231.14</v>
      </c>
      <c r="K555" s="39"/>
      <c r="L555" s="39"/>
      <c r="M555" s="39"/>
      <c r="N555" s="39"/>
      <c r="O555" s="39"/>
      <c r="P555" s="39"/>
      <c r="Q555" s="39"/>
    </row>
    <row r="556" spans="1:17" x14ac:dyDescent="0.2">
      <c r="A556" s="151" t="s">
        <v>398</v>
      </c>
      <c r="B556" s="145"/>
      <c r="C556" s="145"/>
      <c r="D556" s="145"/>
      <c r="E556" s="145"/>
      <c r="F556" s="145"/>
      <c r="G556" s="145"/>
      <c r="H556" s="145"/>
      <c r="I556" s="145"/>
      <c r="J556" s="56">
        <v>138.63999999999999</v>
      </c>
      <c r="K556" s="39"/>
      <c r="L556" s="39"/>
      <c r="M556" s="39"/>
      <c r="N556" s="39"/>
      <c r="O556" s="39"/>
      <c r="P556" s="39"/>
      <c r="Q556" s="39"/>
    </row>
    <row r="557" spans="1:17" x14ac:dyDescent="0.2">
      <c r="A557" s="152" t="s">
        <v>930</v>
      </c>
      <c r="B557" s="145"/>
      <c r="C557" s="145"/>
      <c r="D557" s="145"/>
      <c r="E557" s="145"/>
      <c r="F557" s="145"/>
      <c r="G557" s="145"/>
      <c r="H557" s="145"/>
      <c r="I557" s="145"/>
      <c r="J557" s="57">
        <v>1833.65</v>
      </c>
      <c r="K557" s="39"/>
      <c r="L557" s="39"/>
      <c r="M557" s="39"/>
      <c r="N557" s="39"/>
      <c r="O557" s="47">
        <v>15.04</v>
      </c>
      <c r="P557" s="39"/>
      <c r="Q557" s="47">
        <v>3.75</v>
      </c>
    </row>
    <row r="558" spans="1:17" x14ac:dyDescent="0.2">
      <c r="A558" s="155" t="s">
        <v>407</v>
      </c>
      <c r="B558" s="156"/>
      <c r="C558" s="156"/>
      <c r="D558" s="156"/>
      <c r="E558" s="156"/>
      <c r="F558" s="156"/>
      <c r="G558" s="156"/>
      <c r="H558" s="156"/>
      <c r="I558" s="156"/>
      <c r="J558" s="156"/>
      <c r="K558" s="156"/>
      <c r="L558" s="156"/>
      <c r="M558" s="156"/>
      <c r="N558" s="156"/>
      <c r="O558" s="156"/>
      <c r="P558" s="156"/>
      <c r="Q558" s="156"/>
    </row>
    <row r="559" spans="1:17" x14ac:dyDescent="0.2">
      <c r="A559" s="151" t="s">
        <v>408</v>
      </c>
      <c r="B559" s="145"/>
      <c r="C559" s="145"/>
      <c r="D559" s="145"/>
      <c r="E559" s="145"/>
      <c r="F559" s="145"/>
      <c r="G559" s="145"/>
      <c r="H559" s="145"/>
      <c r="I559" s="145"/>
      <c r="J559" s="56">
        <v>108120.04</v>
      </c>
      <c r="K559" s="46">
        <v>4165.4399999999996</v>
      </c>
      <c r="L559" s="46">
        <v>16434.84</v>
      </c>
      <c r="M559" s="46">
        <v>1208.6300000000001</v>
      </c>
      <c r="N559" s="39"/>
      <c r="O559" s="46">
        <v>311.82</v>
      </c>
      <c r="P559" s="39"/>
      <c r="Q559" s="46">
        <v>73.739999999999995</v>
      </c>
    </row>
    <row r="560" spans="1:17" x14ac:dyDescent="0.2">
      <c r="A560" s="151" t="s">
        <v>929</v>
      </c>
      <c r="B560" s="145"/>
      <c r="C560" s="145"/>
      <c r="D560" s="145"/>
      <c r="E560" s="145"/>
      <c r="F560" s="145"/>
      <c r="G560" s="145"/>
      <c r="H560" s="145"/>
      <c r="I560" s="145"/>
      <c r="J560" s="56">
        <v>111253.33</v>
      </c>
      <c r="K560" s="46">
        <v>4346.22</v>
      </c>
      <c r="L560" s="46">
        <v>16487.3</v>
      </c>
      <c r="M560" s="46">
        <v>1261.0899999999999</v>
      </c>
      <c r="N560" s="39"/>
      <c r="O560" s="46">
        <v>311.82</v>
      </c>
      <c r="P560" s="39"/>
      <c r="Q560" s="46">
        <v>73.739999999999995</v>
      </c>
    </row>
    <row r="561" spans="1:17" x14ac:dyDescent="0.2">
      <c r="A561" s="151" t="s">
        <v>387</v>
      </c>
      <c r="B561" s="145"/>
      <c r="C561" s="145"/>
      <c r="D561" s="145"/>
      <c r="E561" s="145"/>
      <c r="F561" s="145"/>
      <c r="G561" s="145"/>
      <c r="H561" s="145"/>
      <c r="I561" s="145"/>
      <c r="J561" s="56">
        <v>7170.02</v>
      </c>
      <c r="K561" s="39"/>
      <c r="L561" s="39"/>
      <c r="M561" s="39"/>
      <c r="N561" s="39"/>
      <c r="O561" s="39"/>
      <c r="P561" s="39"/>
      <c r="Q561" s="39"/>
    </row>
    <row r="562" spans="1:17" x14ac:dyDescent="0.2">
      <c r="A562" s="151" t="s">
        <v>388</v>
      </c>
      <c r="B562" s="145"/>
      <c r="C562" s="145"/>
      <c r="D562" s="145"/>
      <c r="E562" s="145"/>
      <c r="F562" s="145"/>
      <c r="G562" s="145"/>
      <c r="H562" s="145"/>
      <c r="I562" s="145"/>
      <c r="J562" s="56">
        <v>4812.95</v>
      </c>
      <c r="K562" s="39"/>
      <c r="L562" s="39"/>
      <c r="M562" s="39"/>
      <c r="N562" s="39"/>
      <c r="O562" s="39"/>
      <c r="P562" s="39"/>
      <c r="Q562" s="39"/>
    </row>
    <row r="563" spans="1:17" x14ac:dyDescent="0.2">
      <c r="A563" s="152" t="s">
        <v>410</v>
      </c>
      <c r="B563" s="145"/>
      <c r="C563" s="145"/>
      <c r="D563" s="145"/>
      <c r="E563" s="145"/>
      <c r="F563" s="145"/>
      <c r="G563" s="145"/>
      <c r="H563" s="145"/>
      <c r="I563" s="145"/>
      <c r="J563" s="49"/>
      <c r="K563" s="39"/>
      <c r="L563" s="39"/>
      <c r="M563" s="39"/>
      <c r="N563" s="39"/>
      <c r="O563" s="39"/>
      <c r="P563" s="39"/>
      <c r="Q563" s="39"/>
    </row>
    <row r="564" spans="1:17" x14ac:dyDescent="0.2">
      <c r="A564" s="151" t="s">
        <v>390</v>
      </c>
      <c r="B564" s="145"/>
      <c r="C564" s="145"/>
      <c r="D564" s="145"/>
      <c r="E564" s="145"/>
      <c r="F564" s="145"/>
      <c r="G564" s="145"/>
      <c r="H564" s="145"/>
      <c r="I564" s="145"/>
      <c r="J564" s="56">
        <v>62250.83</v>
      </c>
      <c r="K564" s="39"/>
      <c r="L564" s="39"/>
      <c r="M564" s="39"/>
      <c r="N564" s="39"/>
      <c r="O564" s="46">
        <v>308.11</v>
      </c>
      <c r="P564" s="39"/>
      <c r="Q564" s="46">
        <v>73.16</v>
      </c>
    </row>
    <row r="565" spans="1:17" x14ac:dyDescent="0.2">
      <c r="A565" s="151" t="s">
        <v>391</v>
      </c>
      <c r="B565" s="145"/>
      <c r="C565" s="145"/>
      <c r="D565" s="145"/>
      <c r="E565" s="145"/>
      <c r="F565" s="145"/>
      <c r="G565" s="145"/>
      <c r="H565" s="145"/>
      <c r="I565" s="145"/>
      <c r="J565" s="56">
        <v>471.65</v>
      </c>
      <c r="K565" s="39"/>
      <c r="L565" s="39"/>
      <c r="M565" s="39"/>
      <c r="N565" s="39"/>
      <c r="O565" s="46">
        <v>3.71</v>
      </c>
      <c r="P565" s="39"/>
      <c r="Q565" s="46">
        <v>0.57999999999999996</v>
      </c>
    </row>
    <row r="566" spans="1:17" x14ac:dyDescent="0.2">
      <c r="A566" s="151" t="s">
        <v>432</v>
      </c>
      <c r="B566" s="145"/>
      <c r="C566" s="145"/>
      <c r="D566" s="145"/>
      <c r="E566" s="145"/>
      <c r="F566" s="145"/>
      <c r="G566" s="145"/>
      <c r="H566" s="145"/>
      <c r="I566" s="145"/>
      <c r="J566" s="56">
        <v>60513.82</v>
      </c>
      <c r="K566" s="39"/>
      <c r="L566" s="39"/>
      <c r="M566" s="39"/>
      <c r="N566" s="39"/>
      <c r="O566" s="39"/>
      <c r="P566" s="39"/>
      <c r="Q566" s="39"/>
    </row>
    <row r="567" spans="1:17" x14ac:dyDescent="0.2">
      <c r="A567" s="151" t="s">
        <v>392</v>
      </c>
      <c r="B567" s="145"/>
      <c r="C567" s="145"/>
      <c r="D567" s="145"/>
      <c r="E567" s="145"/>
      <c r="F567" s="145"/>
      <c r="G567" s="145"/>
      <c r="H567" s="145"/>
      <c r="I567" s="145"/>
      <c r="J567" s="56">
        <v>123236.3</v>
      </c>
      <c r="K567" s="39"/>
      <c r="L567" s="39"/>
      <c r="M567" s="39"/>
      <c r="N567" s="39"/>
      <c r="O567" s="46">
        <v>311.82</v>
      </c>
      <c r="P567" s="39"/>
      <c r="Q567" s="46">
        <v>73.739999999999995</v>
      </c>
    </row>
    <row r="568" spans="1:17" x14ac:dyDescent="0.2">
      <c r="A568" s="151" t="s">
        <v>393</v>
      </c>
      <c r="B568" s="145"/>
      <c r="C568" s="145"/>
      <c r="D568" s="145"/>
      <c r="E568" s="145"/>
      <c r="F568" s="145"/>
      <c r="G568" s="145"/>
      <c r="H568" s="145"/>
      <c r="I568" s="145"/>
      <c r="J568" s="49"/>
      <c r="K568" s="39"/>
      <c r="L568" s="39"/>
      <c r="M568" s="39"/>
      <c r="N568" s="39"/>
      <c r="O568" s="39"/>
      <c r="P568" s="39"/>
      <c r="Q568" s="39"/>
    </row>
    <row r="569" spans="1:17" x14ac:dyDescent="0.2">
      <c r="A569" s="151" t="s">
        <v>394</v>
      </c>
      <c r="B569" s="145"/>
      <c r="C569" s="145"/>
      <c r="D569" s="145"/>
      <c r="E569" s="145"/>
      <c r="F569" s="145"/>
      <c r="G569" s="145"/>
      <c r="H569" s="145"/>
      <c r="I569" s="145"/>
      <c r="J569" s="56">
        <v>29905.99</v>
      </c>
      <c r="K569" s="39"/>
      <c r="L569" s="39"/>
      <c r="M569" s="39"/>
      <c r="N569" s="39"/>
      <c r="O569" s="39"/>
      <c r="P569" s="39"/>
      <c r="Q569" s="39"/>
    </row>
    <row r="570" spans="1:17" x14ac:dyDescent="0.2">
      <c r="A570" s="151" t="s">
        <v>395</v>
      </c>
      <c r="B570" s="145"/>
      <c r="C570" s="145"/>
      <c r="D570" s="145"/>
      <c r="E570" s="145"/>
      <c r="F570" s="145"/>
      <c r="G570" s="145"/>
      <c r="H570" s="145"/>
      <c r="I570" s="145"/>
      <c r="J570" s="56">
        <v>16487.3</v>
      </c>
      <c r="K570" s="39"/>
      <c r="L570" s="39"/>
      <c r="M570" s="39"/>
      <c r="N570" s="39"/>
      <c r="O570" s="39"/>
      <c r="P570" s="39"/>
      <c r="Q570" s="39"/>
    </row>
    <row r="571" spans="1:17" x14ac:dyDescent="0.2">
      <c r="A571" s="151" t="s">
        <v>396</v>
      </c>
      <c r="B571" s="145"/>
      <c r="C571" s="145"/>
      <c r="D571" s="145"/>
      <c r="E571" s="145"/>
      <c r="F571" s="145"/>
      <c r="G571" s="145"/>
      <c r="H571" s="145"/>
      <c r="I571" s="145"/>
      <c r="J571" s="56">
        <v>5607.31</v>
      </c>
      <c r="K571" s="39"/>
      <c r="L571" s="39"/>
      <c r="M571" s="39"/>
      <c r="N571" s="39"/>
      <c r="O571" s="39"/>
      <c r="P571" s="39"/>
      <c r="Q571" s="39"/>
    </row>
    <row r="572" spans="1:17" x14ac:dyDescent="0.2">
      <c r="A572" s="151" t="s">
        <v>431</v>
      </c>
      <c r="B572" s="145"/>
      <c r="C572" s="145"/>
      <c r="D572" s="145"/>
      <c r="E572" s="145"/>
      <c r="F572" s="145"/>
      <c r="G572" s="145"/>
      <c r="H572" s="145"/>
      <c r="I572" s="145"/>
      <c r="J572" s="56">
        <v>60513.82</v>
      </c>
      <c r="K572" s="39"/>
      <c r="L572" s="39"/>
      <c r="M572" s="39"/>
      <c r="N572" s="39"/>
      <c r="O572" s="39"/>
      <c r="P572" s="39"/>
      <c r="Q572" s="39"/>
    </row>
    <row r="573" spans="1:17" x14ac:dyDescent="0.2">
      <c r="A573" s="151" t="s">
        <v>397</v>
      </c>
      <c r="B573" s="145"/>
      <c r="C573" s="145"/>
      <c r="D573" s="145"/>
      <c r="E573" s="145"/>
      <c r="F573" s="145"/>
      <c r="G573" s="145"/>
      <c r="H573" s="145"/>
      <c r="I573" s="145"/>
      <c r="J573" s="56">
        <v>7170.02</v>
      </c>
      <c r="K573" s="39"/>
      <c r="L573" s="39"/>
      <c r="M573" s="39"/>
      <c r="N573" s="39"/>
      <c r="O573" s="39"/>
      <c r="P573" s="39"/>
      <c r="Q573" s="39"/>
    </row>
    <row r="574" spans="1:17" x14ac:dyDescent="0.2">
      <c r="A574" s="151" t="s">
        <v>398</v>
      </c>
      <c r="B574" s="145"/>
      <c r="C574" s="145"/>
      <c r="D574" s="145"/>
      <c r="E574" s="145"/>
      <c r="F574" s="145"/>
      <c r="G574" s="145"/>
      <c r="H574" s="145"/>
      <c r="I574" s="145"/>
      <c r="J574" s="56">
        <v>4812.95</v>
      </c>
      <c r="K574" s="39"/>
      <c r="L574" s="39"/>
      <c r="M574" s="39"/>
      <c r="N574" s="39"/>
      <c r="O574" s="39"/>
      <c r="P574" s="39"/>
      <c r="Q574" s="39"/>
    </row>
    <row r="575" spans="1:17" x14ac:dyDescent="0.2">
      <c r="A575" s="152" t="s">
        <v>411</v>
      </c>
      <c r="B575" s="145"/>
      <c r="C575" s="145"/>
      <c r="D575" s="145"/>
      <c r="E575" s="145"/>
      <c r="F575" s="145"/>
      <c r="G575" s="145"/>
      <c r="H575" s="145"/>
      <c r="I575" s="145"/>
      <c r="J575" s="57">
        <v>123236.3</v>
      </c>
      <c r="K575" s="39"/>
      <c r="L575" s="39"/>
      <c r="M575" s="39"/>
      <c r="N575" s="39"/>
      <c r="O575" s="47">
        <v>311.82</v>
      </c>
      <c r="P575" s="39"/>
      <c r="Q575" s="47">
        <v>73.739999999999995</v>
      </c>
    </row>
    <row r="576" spans="1:17" x14ac:dyDescent="0.2">
      <c r="F576" s="32"/>
      <c r="G576" s="32"/>
      <c r="H576" s="32"/>
      <c r="I576" s="32"/>
      <c r="J576" s="58"/>
      <c r="K576" s="32"/>
      <c r="L576" s="32"/>
      <c r="M576" s="32"/>
      <c r="N576" s="32"/>
      <c r="O576" s="32"/>
      <c r="P576" s="32"/>
      <c r="Q576" s="32"/>
    </row>
    <row r="577" spans="1:17" x14ac:dyDescent="0.2">
      <c r="F577" s="32"/>
      <c r="G577" s="32"/>
      <c r="H577" s="32"/>
      <c r="I577" s="32"/>
      <c r="J577" s="58"/>
      <c r="K577" s="32"/>
      <c r="L577" s="32"/>
      <c r="M577" s="32"/>
      <c r="N577" s="32"/>
      <c r="O577" s="32"/>
      <c r="P577" s="32"/>
      <c r="Q577" s="32"/>
    </row>
    <row r="578" spans="1:17" x14ac:dyDescent="0.2">
      <c r="F578" s="32"/>
      <c r="G578" s="32"/>
      <c r="H578" s="32"/>
      <c r="I578" s="32"/>
      <c r="J578" s="58"/>
      <c r="K578" s="32"/>
      <c r="L578" s="32"/>
      <c r="M578" s="32"/>
      <c r="N578" s="32"/>
      <c r="O578" s="32"/>
      <c r="P578" s="32"/>
      <c r="Q578" s="32"/>
    </row>
    <row r="579" spans="1:17" x14ac:dyDescent="0.2">
      <c r="A579" s="157" t="s">
        <v>417</v>
      </c>
      <c r="B579" s="158"/>
      <c r="C579" s="158"/>
      <c r="D579" s="158"/>
      <c r="E579" s="158"/>
      <c r="F579" s="158"/>
      <c r="G579" s="158"/>
      <c r="H579" s="158"/>
      <c r="I579" s="158"/>
      <c r="J579" s="158"/>
      <c r="K579" s="158"/>
      <c r="L579" s="158"/>
      <c r="M579" s="158"/>
      <c r="N579" s="158"/>
      <c r="O579" s="158"/>
      <c r="P579" s="158"/>
      <c r="Q579" s="158"/>
    </row>
    <row r="580" spans="1:17" x14ac:dyDescent="0.2">
      <c r="A580" s="159" t="s">
        <v>418</v>
      </c>
      <c r="B580" s="158"/>
      <c r="C580" s="158"/>
      <c r="D580" s="158"/>
      <c r="E580" s="158"/>
      <c r="F580" s="158"/>
      <c r="G580" s="158"/>
      <c r="H580" s="158"/>
      <c r="I580" s="158"/>
      <c r="J580" s="158"/>
      <c r="K580" s="158"/>
      <c r="L580" s="158"/>
      <c r="M580" s="158"/>
      <c r="N580" s="158"/>
      <c r="O580" s="158"/>
      <c r="P580" s="158"/>
      <c r="Q580" s="158"/>
    </row>
    <row r="581" spans="1:17" x14ac:dyDescent="0.2">
      <c r="F581" s="32"/>
      <c r="G581" s="32"/>
      <c r="H581" s="32"/>
      <c r="I581" s="32"/>
      <c r="J581" s="58"/>
      <c r="K581" s="32"/>
      <c r="L581" s="32"/>
      <c r="M581" s="32"/>
      <c r="N581" s="32"/>
      <c r="O581" s="32"/>
      <c r="P581" s="32"/>
      <c r="Q581" s="32"/>
    </row>
    <row r="582" spans="1:17" x14ac:dyDescent="0.2">
      <c r="A582" s="157" t="s">
        <v>419</v>
      </c>
      <c r="B582" s="158"/>
      <c r="C582" s="158"/>
      <c r="D582" s="158"/>
      <c r="E582" s="158"/>
      <c r="F582" s="158"/>
      <c r="G582" s="158"/>
      <c r="H582" s="158"/>
      <c r="I582" s="158"/>
      <c r="J582" s="158"/>
      <c r="K582" s="158"/>
      <c r="L582" s="158"/>
      <c r="M582" s="158"/>
      <c r="N582" s="158"/>
      <c r="O582" s="158"/>
      <c r="P582" s="158"/>
      <c r="Q582" s="158"/>
    </row>
    <row r="583" spans="1:17" x14ac:dyDescent="0.2">
      <c r="A583" s="159" t="s">
        <v>418</v>
      </c>
      <c r="B583" s="158"/>
      <c r="C583" s="158"/>
      <c r="D583" s="158"/>
      <c r="E583" s="158"/>
      <c r="F583" s="158"/>
      <c r="G583" s="158"/>
      <c r="H583" s="158"/>
      <c r="I583" s="158"/>
      <c r="J583" s="158"/>
      <c r="K583" s="158"/>
      <c r="L583" s="158"/>
      <c r="M583" s="158"/>
      <c r="N583" s="158"/>
      <c r="O583" s="158"/>
      <c r="P583" s="158"/>
      <c r="Q583" s="158"/>
    </row>
    <row r="584" spans="1:17" x14ac:dyDescent="0.2">
      <c r="F584" s="32"/>
      <c r="G584" s="32"/>
      <c r="H584" s="32"/>
      <c r="I584" s="32"/>
      <c r="J584" s="58"/>
      <c r="K584" s="32"/>
      <c r="L584" s="32"/>
      <c r="M584" s="32"/>
      <c r="N584" s="32"/>
      <c r="O584" s="32"/>
      <c r="P584" s="32"/>
      <c r="Q584" s="32"/>
    </row>
  </sheetData>
  <mergeCells count="90">
    <mergeCell ref="F25:I25"/>
    <mergeCell ref="G26:I26"/>
    <mergeCell ref="A29:Q29"/>
    <mergeCell ref="A25:A27"/>
    <mergeCell ref="C25:C27"/>
    <mergeCell ref="D25:D27"/>
    <mergeCell ref="E25:E27"/>
    <mergeCell ref="B25:B27"/>
    <mergeCell ref="O25:O27"/>
    <mergeCell ref="N25:N27"/>
    <mergeCell ref="Q25:Q27"/>
    <mergeCell ref="J26:J27"/>
    <mergeCell ref="K26:M26"/>
    <mergeCell ref="J25:M25"/>
    <mergeCell ref="P25:P27"/>
    <mergeCell ref="A31:I31"/>
    <mergeCell ref="A32:I32"/>
    <mergeCell ref="A33:I33"/>
    <mergeCell ref="A34:I34"/>
    <mergeCell ref="F26:F27"/>
    <mergeCell ref="A39:Q39"/>
    <mergeCell ref="A443:Q443"/>
    <mergeCell ref="A485:Q485"/>
    <mergeCell ref="A504:I504"/>
    <mergeCell ref="A35:I35"/>
    <mergeCell ref="A36:I36"/>
    <mergeCell ref="A37:I37"/>
    <mergeCell ref="A38:I38"/>
    <mergeCell ref="A509:I509"/>
    <mergeCell ref="A510:I510"/>
    <mergeCell ref="A511:I511"/>
    <mergeCell ref="A512:I512"/>
    <mergeCell ref="A505:I505"/>
    <mergeCell ref="A506:I506"/>
    <mergeCell ref="A507:I507"/>
    <mergeCell ref="A508:I508"/>
    <mergeCell ref="A517:I517"/>
    <mergeCell ref="A518:I518"/>
    <mergeCell ref="A519:I519"/>
    <mergeCell ref="A520:Q520"/>
    <mergeCell ref="A513:I513"/>
    <mergeCell ref="A514:I514"/>
    <mergeCell ref="A515:I515"/>
    <mergeCell ref="A516:I516"/>
    <mergeCell ref="A544:I544"/>
    <mergeCell ref="A545:I545"/>
    <mergeCell ref="A546:I546"/>
    <mergeCell ref="A547:I547"/>
    <mergeCell ref="A540:I540"/>
    <mergeCell ref="A541:I541"/>
    <mergeCell ref="A542:I542"/>
    <mergeCell ref="A543:I543"/>
    <mergeCell ref="A552:I552"/>
    <mergeCell ref="A553:I553"/>
    <mergeCell ref="A554:I554"/>
    <mergeCell ref="A555:I555"/>
    <mergeCell ref="A548:I548"/>
    <mergeCell ref="A549:I549"/>
    <mergeCell ref="A550:I550"/>
    <mergeCell ref="A551:I551"/>
    <mergeCell ref="A560:I560"/>
    <mergeCell ref="A561:I561"/>
    <mergeCell ref="A562:I562"/>
    <mergeCell ref="A563:I563"/>
    <mergeCell ref="A556:I556"/>
    <mergeCell ref="A557:I557"/>
    <mergeCell ref="A558:Q558"/>
    <mergeCell ref="A559:I559"/>
    <mergeCell ref="A570:I570"/>
    <mergeCell ref="A571:I571"/>
    <mergeCell ref="A564:I564"/>
    <mergeCell ref="A565:I565"/>
    <mergeCell ref="A566:I566"/>
    <mergeCell ref="A567:I567"/>
    <mergeCell ref="A582:Q582"/>
    <mergeCell ref="A583:Q583"/>
    <mergeCell ref="J21:K21"/>
    <mergeCell ref="J19:K19"/>
    <mergeCell ref="J16:K16"/>
    <mergeCell ref="J20:K20"/>
    <mergeCell ref="A579:Q579"/>
    <mergeCell ref="A580:Q580"/>
    <mergeCell ref="J18:K18"/>
    <mergeCell ref="J17:K17"/>
    <mergeCell ref="A572:I572"/>
    <mergeCell ref="A573:I573"/>
    <mergeCell ref="A574:I574"/>
    <mergeCell ref="A575:I575"/>
    <mergeCell ref="A568:I568"/>
    <mergeCell ref="A569:I569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N24"/>
  <sheetViews>
    <sheetView topLeftCell="C1" workbookViewId="0">
      <selection activeCell="J9" sqref="J9"/>
    </sheetView>
  </sheetViews>
  <sheetFormatPr defaultRowHeight="12.75" x14ac:dyDescent="0.2"/>
  <cols>
    <col min="1" max="1" width="5" style="93" customWidth="1"/>
    <col min="2" max="2" width="24" style="93" customWidth="1"/>
    <col min="3" max="3" width="34.5703125" style="91" customWidth="1"/>
    <col min="4" max="8" width="15.7109375" style="91" customWidth="1"/>
    <col min="10" max="11" width="13.5703125" customWidth="1"/>
    <col min="12" max="12" width="11.42578125" customWidth="1"/>
    <col min="14" max="14" width="11" customWidth="1"/>
  </cols>
  <sheetData>
    <row r="1" spans="1:14" ht="14.25" x14ac:dyDescent="0.2">
      <c r="A1" s="60"/>
      <c r="B1" s="60"/>
      <c r="C1" s="61"/>
      <c r="D1" s="61"/>
      <c r="E1" s="162"/>
      <c r="F1" s="162"/>
      <c r="G1" s="162"/>
      <c r="H1" s="162"/>
    </row>
    <row r="2" spans="1:14" ht="18.75" customHeight="1" x14ac:dyDescent="0.2">
      <c r="A2" s="163" t="s">
        <v>1790</v>
      </c>
      <c r="B2" s="163"/>
      <c r="C2" s="163"/>
      <c r="D2" s="163"/>
      <c r="E2" s="163"/>
      <c r="F2" s="163"/>
      <c r="G2" s="163"/>
      <c r="H2" s="163"/>
    </row>
    <row r="3" spans="1:14" ht="21" customHeight="1" x14ac:dyDescent="0.2">
      <c r="A3" s="164" t="s">
        <v>1791</v>
      </c>
      <c r="B3" s="164"/>
      <c r="C3" s="164"/>
      <c r="D3" s="164"/>
      <c r="E3" s="164"/>
      <c r="F3" s="164"/>
      <c r="G3" s="164"/>
      <c r="H3" s="164"/>
    </row>
    <row r="4" spans="1:14" ht="21" customHeight="1" x14ac:dyDescent="0.2">
      <c r="A4" s="165" t="s">
        <v>1832</v>
      </c>
      <c r="B4" s="165"/>
      <c r="C4" s="165"/>
      <c r="D4" s="165"/>
      <c r="E4" s="165"/>
      <c r="F4" s="165"/>
      <c r="G4" s="165"/>
      <c r="H4" s="165"/>
    </row>
    <row r="5" spans="1:14" ht="20.25" customHeight="1" x14ac:dyDescent="0.25">
      <c r="A5" s="62" t="s">
        <v>1792</v>
      </c>
      <c r="B5" s="62"/>
      <c r="C5" s="63"/>
      <c r="D5" s="64"/>
      <c r="E5" s="63"/>
      <c r="F5" s="63"/>
      <c r="G5" s="63"/>
      <c r="H5" s="65"/>
    </row>
    <row r="6" spans="1:14" ht="15.75" customHeight="1" x14ac:dyDescent="0.2">
      <c r="A6" s="166" t="s">
        <v>1793</v>
      </c>
      <c r="B6" s="166" t="s">
        <v>1794</v>
      </c>
      <c r="C6" s="166" t="s">
        <v>1795</v>
      </c>
      <c r="D6" s="168" t="s">
        <v>1796</v>
      </c>
      <c r="E6" s="169"/>
      <c r="F6" s="169"/>
      <c r="G6" s="170"/>
      <c r="H6" s="166" t="s">
        <v>1797</v>
      </c>
    </row>
    <row r="7" spans="1:14" ht="51" customHeight="1" x14ac:dyDescent="0.2">
      <c r="A7" s="167"/>
      <c r="B7" s="167"/>
      <c r="C7" s="167"/>
      <c r="D7" s="66" t="s">
        <v>1798</v>
      </c>
      <c r="E7" s="67" t="s">
        <v>1799</v>
      </c>
      <c r="F7" s="68" t="s">
        <v>1800</v>
      </c>
      <c r="G7" s="69" t="s">
        <v>1801</v>
      </c>
      <c r="H7" s="167"/>
      <c r="J7" s="160"/>
      <c r="K7" s="161"/>
    </row>
    <row r="8" spans="1:14" ht="15" x14ac:dyDescent="0.25">
      <c r="A8" s="70" t="s">
        <v>1802</v>
      </c>
      <c r="B8" s="71" t="s">
        <v>1803</v>
      </c>
      <c r="C8" s="72" t="s">
        <v>1804</v>
      </c>
      <c r="D8" s="73" t="s">
        <v>1805</v>
      </c>
      <c r="E8" s="73" t="s">
        <v>1806</v>
      </c>
      <c r="F8" s="74" t="s">
        <v>1807</v>
      </c>
      <c r="G8" s="73" t="s">
        <v>1808</v>
      </c>
      <c r="H8" s="75" t="s">
        <v>1809</v>
      </c>
    </row>
    <row r="9" spans="1:14" ht="52.5" customHeight="1" x14ac:dyDescent="0.2">
      <c r="A9" s="76">
        <v>1</v>
      </c>
      <c r="B9" s="67" t="s">
        <v>1810</v>
      </c>
      <c r="C9" s="77" t="s">
        <v>428</v>
      </c>
      <c r="D9" s="78">
        <f>ROUND('02-01-01'!J234,0)</f>
        <v>9469</v>
      </c>
      <c r="E9" s="78">
        <f>ROUND('02-01-01'!J235,0)</f>
        <v>326</v>
      </c>
      <c r="F9" s="78">
        <v>0</v>
      </c>
      <c r="G9" s="78">
        <v>0</v>
      </c>
      <c r="H9" s="78">
        <f t="shared" ref="H9:H14" si="0">SUM(D9:G9)</f>
        <v>9795</v>
      </c>
      <c r="J9" s="141"/>
      <c r="K9" s="141"/>
      <c r="L9" s="141"/>
      <c r="M9" s="141"/>
      <c r="N9" s="141"/>
    </row>
    <row r="10" spans="1:14" ht="52.5" customHeight="1" x14ac:dyDescent="0.2">
      <c r="A10" s="76">
        <v>2</v>
      </c>
      <c r="B10" s="67" t="s">
        <v>1827</v>
      </c>
      <c r="C10" s="77" t="s">
        <v>841</v>
      </c>
      <c r="D10" s="78">
        <f>ROUND('02-01-02'!J262,0)</f>
        <v>1256</v>
      </c>
      <c r="E10" s="78">
        <f>ROUND('02-01-02'!J263,0)</f>
        <v>10094</v>
      </c>
      <c r="F10" s="78">
        <f>ROUND('02-01-02'!J264,0)</f>
        <v>7418</v>
      </c>
      <c r="G10" s="78">
        <v>0</v>
      </c>
      <c r="H10" s="78">
        <f t="shared" si="0"/>
        <v>18768</v>
      </c>
      <c r="J10" s="141"/>
      <c r="K10" s="141"/>
      <c r="L10" s="141"/>
      <c r="M10" s="141"/>
      <c r="N10" s="141"/>
    </row>
    <row r="11" spans="1:14" ht="52.5" customHeight="1" x14ac:dyDescent="0.2">
      <c r="A11" s="76">
        <v>3</v>
      </c>
      <c r="B11" s="67" t="s">
        <v>1828</v>
      </c>
      <c r="C11" s="77" t="s">
        <v>927</v>
      </c>
      <c r="D11" s="78">
        <f>ROUND('02-01-03'!J104,0)</f>
        <v>128</v>
      </c>
      <c r="E11" s="78">
        <f>ROUND('02-01-03'!J105,0)</f>
        <v>725</v>
      </c>
      <c r="F11" s="78">
        <v>0</v>
      </c>
      <c r="G11" s="78">
        <v>0</v>
      </c>
      <c r="H11" s="78">
        <f t="shared" si="0"/>
        <v>853</v>
      </c>
      <c r="J11" s="141"/>
      <c r="K11" s="141"/>
      <c r="L11" s="141"/>
      <c r="M11" s="141"/>
      <c r="N11" s="141"/>
    </row>
    <row r="12" spans="1:14" ht="52.5" customHeight="1" x14ac:dyDescent="0.2">
      <c r="A12" s="76">
        <v>4</v>
      </c>
      <c r="B12" s="67" t="s">
        <v>1829</v>
      </c>
      <c r="C12" s="77" t="s">
        <v>1788</v>
      </c>
      <c r="D12" s="78">
        <f>ROUND('06-02-04'!J564,0)</f>
        <v>62251</v>
      </c>
      <c r="E12" s="78">
        <f>ROUND('06-02-04'!J565,0)</f>
        <v>472</v>
      </c>
      <c r="F12" s="78">
        <f>ROUND('06-02-04'!J566,0)</f>
        <v>60514</v>
      </c>
      <c r="G12" s="78">
        <v>0</v>
      </c>
      <c r="H12" s="78">
        <f t="shared" si="0"/>
        <v>123237</v>
      </c>
      <c r="J12" s="141"/>
      <c r="K12" s="141"/>
      <c r="L12" s="141"/>
      <c r="M12" s="141"/>
      <c r="N12" s="141"/>
    </row>
    <row r="13" spans="1:14" ht="20.25" customHeight="1" x14ac:dyDescent="0.2">
      <c r="A13" s="76"/>
      <c r="B13" s="79"/>
      <c r="C13" s="80" t="s">
        <v>1811</v>
      </c>
      <c r="D13" s="81">
        <f>SUM(D9:D12)</f>
        <v>73104</v>
      </c>
      <c r="E13" s="81">
        <f>SUM(E9:E12)</f>
        <v>11617</v>
      </c>
      <c r="F13" s="81">
        <f>SUM(F9:F12)</f>
        <v>67932</v>
      </c>
      <c r="G13" s="81">
        <f>SUM(G9:G12)</f>
        <v>0</v>
      </c>
      <c r="H13" s="82">
        <f t="shared" si="0"/>
        <v>152653</v>
      </c>
      <c r="J13" s="141"/>
      <c r="K13" s="141"/>
      <c r="L13" s="141"/>
      <c r="M13" s="141"/>
      <c r="N13" s="141"/>
    </row>
    <row r="14" spans="1:14" s="135" customFormat="1" ht="39.75" customHeight="1" x14ac:dyDescent="0.2">
      <c r="A14" s="76"/>
      <c r="B14" s="79"/>
      <c r="C14" s="77" t="s">
        <v>1830</v>
      </c>
      <c r="D14" s="78">
        <f>ROUND(D13*3.63%,0)</f>
        <v>2654</v>
      </c>
      <c r="E14" s="78">
        <f>ROUND(E13*3.63%,0)</f>
        <v>422</v>
      </c>
      <c r="F14" s="78">
        <v>0</v>
      </c>
      <c r="G14" s="78">
        <v>0</v>
      </c>
      <c r="H14" s="78">
        <f t="shared" si="0"/>
        <v>3076</v>
      </c>
      <c r="J14" s="141"/>
      <c r="K14" s="141"/>
      <c r="L14" s="141"/>
      <c r="M14" s="141"/>
      <c r="N14" s="141"/>
    </row>
    <row r="15" spans="1:14" s="134" customFormat="1" ht="39.75" customHeight="1" x14ac:dyDescent="0.2">
      <c r="A15" s="132"/>
      <c r="B15" s="133"/>
      <c r="C15" s="84" t="s">
        <v>1831</v>
      </c>
      <c r="D15" s="81">
        <f>SUM(D13:D14)</f>
        <v>75758</v>
      </c>
      <c r="E15" s="81">
        <f>SUM(E13:E14)</f>
        <v>12039</v>
      </c>
      <c r="F15" s="81">
        <f>SUM(F13:F14)</f>
        <v>67932</v>
      </c>
      <c r="G15" s="81">
        <f>SUM(G13:G14)</f>
        <v>0</v>
      </c>
      <c r="H15" s="81">
        <f>SUM(H13:H14)</f>
        <v>155729</v>
      </c>
      <c r="J15" s="141"/>
      <c r="K15" s="141"/>
      <c r="L15" s="141"/>
      <c r="M15" s="141"/>
      <c r="N15" s="141"/>
    </row>
    <row r="16" spans="1:14" ht="43.5" customHeight="1" x14ac:dyDescent="0.2">
      <c r="A16" s="76"/>
      <c r="B16" s="79"/>
      <c r="C16" s="83" t="s">
        <v>1812</v>
      </c>
      <c r="D16" s="81">
        <f>ROUND(D15*5.56,0)</f>
        <v>421214</v>
      </c>
      <c r="E16" s="81">
        <f>ROUND(E15*5.56,0)</f>
        <v>66937</v>
      </c>
      <c r="F16" s="81">
        <f>ROUND(F15*4.19,0)</f>
        <v>284635</v>
      </c>
      <c r="G16" s="81">
        <f>ROUND(G15*9.32,0)</f>
        <v>0</v>
      </c>
      <c r="H16" s="82">
        <f>SUM(D16:G16)</f>
        <v>772786</v>
      </c>
      <c r="J16" s="141"/>
      <c r="K16" s="141"/>
      <c r="L16" s="141"/>
      <c r="M16" s="141"/>
      <c r="N16" s="141"/>
    </row>
    <row r="17" spans="1:14" ht="22.5" customHeight="1" x14ac:dyDescent="0.2">
      <c r="A17" s="76"/>
      <c r="B17" s="79"/>
      <c r="C17" s="84" t="s">
        <v>1813</v>
      </c>
      <c r="D17" s="85">
        <f>D16*18%</f>
        <v>75818.52</v>
      </c>
      <c r="E17" s="85">
        <f>E16*18%</f>
        <v>12048.66</v>
      </c>
      <c r="F17" s="85">
        <f>F16*18%</f>
        <v>51234.299999999996</v>
      </c>
      <c r="G17" s="85">
        <f>G16*18%</f>
        <v>0</v>
      </c>
      <c r="H17" s="82">
        <f>ROUND(H16*18%,2)</f>
        <v>139101.48000000001</v>
      </c>
      <c r="J17" s="141"/>
      <c r="K17" s="141"/>
      <c r="L17" s="141"/>
      <c r="M17" s="141"/>
      <c r="N17" s="141"/>
    </row>
    <row r="18" spans="1:14" ht="21" customHeight="1" x14ac:dyDescent="0.2">
      <c r="A18" s="86"/>
      <c r="B18" s="87"/>
      <c r="C18" s="136" t="s">
        <v>1814</v>
      </c>
      <c r="D18" s="88">
        <f>D16+D17</f>
        <v>497032.52</v>
      </c>
      <c r="E18" s="88">
        <f>E16+E17</f>
        <v>78985.66</v>
      </c>
      <c r="F18" s="88">
        <f>F16+F17</f>
        <v>335869.3</v>
      </c>
      <c r="G18" s="88">
        <f>G16+G17</f>
        <v>0</v>
      </c>
      <c r="H18" s="89">
        <f>H16+H17</f>
        <v>911887.48</v>
      </c>
    </row>
    <row r="20" spans="1:14" s="91" customFormat="1" x14ac:dyDescent="0.2">
      <c r="A20" s="93"/>
      <c r="B20" s="93"/>
      <c r="D20" s="90"/>
      <c r="I20"/>
      <c r="J20"/>
    </row>
    <row r="21" spans="1:14" s="91" customFormat="1" x14ac:dyDescent="0.2">
      <c r="A21" s="93"/>
      <c r="B21" s="93"/>
      <c r="D21" s="90"/>
      <c r="E21" s="90"/>
      <c r="I21"/>
      <c r="J21"/>
    </row>
    <row r="22" spans="1:14" s="91" customFormat="1" x14ac:dyDescent="0.2">
      <c r="A22" s="93"/>
      <c r="B22" s="93"/>
      <c r="D22" s="90"/>
      <c r="F22" s="92"/>
      <c r="I22"/>
      <c r="J22"/>
    </row>
    <row r="23" spans="1:14" s="91" customFormat="1" x14ac:dyDescent="0.2">
      <c r="A23" s="93"/>
      <c r="B23" s="93"/>
      <c r="D23" s="90"/>
      <c r="I23"/>
      <c r="J23"/>
    </row>
    <row r="24" spans="1:14" s="91" customFormat="1" x14ac:dyDescent="0.2">
      <c r="A24" s="93"/>
      <c r="B24" s="93"/>
      <c r="D24" s="90"/>
      <c r="I24"/>
      <c r="J24"/>
    </row>
  </sheetData>
  <mergeCells count="10">
    <mergeCell ref="J7:K7"/>
    <mergeCell ref="E1:H1"/>
    <mergeCell ref="A2:H2"/>
    <mergeCell ref="A3:H3"/>
    <mergeCell ref="A4:H4"/>
    <mergeCell ref="A6:A7"/>
    <mergeCell ref="B6:B7"/>
    <mergeCell ref="C6:C7"/>
    <mergeCell ref="D6:G6"/>
    <mergeCell ref="H6:H7"/>
  </mergeCells>
  <pageMargins left="0.39370078740157483" right="0.19685039370078741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I30"/>
  <sheetViews>
    <sheetView tabSelected="1" zoomScaleNormal="100" zoomScaleSheetLayoutView="75" workbookViewId="0">
      <selection activeCell="I19" sqref="I19"/>
    </sheetView>
  </sheetViews>
  <sheetFormatPr defaultColWidth="20.140625" defaultRowHeight="12.75" x14ac:dyDescent="0.2"/>
  <cols>
    <col min="1" max="1" width="10.7109375" style="91" customWidth="1"/>
    <col min="2" max="2" width="11.140625" style="91" customWidth="1"/>
    <col min="3" max="3" width="24.5703125" style="91" customWidth="1"/>
    <col min="4" max="5" width="20.7109375" style="91" customWidth="1"/>
    <col min="6" max="6" width="9" style="93" customWidth="1"/>
    <col min="7" max="7" width="12.7109375" style="91" customWidth="1"/>
    <col min="8" max="8" width="30.7109375" style="91" bestFit="1" customWidth="1"/>
    <col min="9" max="16384" width="20.140625" style="91"/>
  </cols>
  <sheetData>
    <row r="1" spans="1:8" s="94" customFormat="1" ht="18.75" customHeight="1" x14ac:dyDescent="0.2">
      <c r="A1" s="193" t="s">
        <v>1790</v>
      </c>
      <c r="B1" s="193"/>
      <c r="C1" s="193"/>
      <c r="D1" s="193"/>
      <c r="E1" s="193"/>
      <c r="F1" s="193"/>
      <c r="G1" s="193"/>
    </row>
    <row r="2" spans="1:8" s="94" customFormat="1" ht="12.75" customHeight="1" x14ac:dyDescent="0.2">
      <c r="A2" s="95"/>
      <c r="B2" s="95"/>
      <c r="C2" s="95"/>
      <c r="D2" s="95"/>
      <c r="E2" s="95"/>
      <c r="F2" s="95"/>
      <c r="G2" s="95"/>
    </row>
    <row r="3" spans="1:8" s="94" customFormat="1" ht="20.25" customHeight="1" x14ac:dyDescent="0.2">
      <c r="A3" s="194" t="s">
        <v>1815</v>
      </c>
      <c r="B3" s="194"/>
      <c r="C3" s="194"/>
      <c r="D3" s="194"/>
      <c r="E3" s="194"/>
      <c r="F3" s="194"/>
      <c r="G3" s="194"/>
    </row>
    <row r="4" spans="1:8" s="94" customFormat="1" ht="12.75" customHeight="1" x14ac:dyDescent="0.2">
      <c r="A4" s="97"/>
      <c r="B4" s="97"/>
      <c r="C4" s="96"/>
      <c r="D4" s="98"/>
      <c r="E4" s="97"/>
      <c r="F4" s="99"/>
      <c r="G4" s="97"/>
    </row>
    <row r="5" spans="1:8" s="102" customFormat="1" ht="23.25" customHeight="1" x14ac:dyDescent="0.3">
      <c r="A5" s="192" t="s">
        <v>1834</v>
      </c>
      <c r="B5" s="192"/>
      <c r="C5" s="192"/>
      <c r="D5" s="192"/>
      <c r="E5" s="192"/>
      <c r="F5" s="192"/>
      <c r="G5" s="192"/>
      <c r="H5" s="101"/>
    </row>
    <row r="6" spans="1:8" s="102" customFormat="1" ht="23.25" customHeight="1" x14ac:dyDescent="0.3">
      <c r="A6" s="192" t="s">
        <v>1835</v>
      </c>
      <c r="B6" s="192"/>
      <c r="C6" s="192"/>
      <c r="D6" s="192"/>
      <c r="E6" s="192"/>
      <c r="F6" s="192"/>
      <c r="G6" s="192"/>
      <c r="H6" s="101"/>
    </row>
    <row r="7" spans="1:8" s="102" customFormat="1" ht="12.75" customHeight="1" x14ac:dyDescent="0.3">
      <c r="A7" s="100"/>
      <c r="B7" s="100"/>
      <c r="C7" s="100"/>
      <c r="D7" s="100"/>
      <c r="E7" s="100"/>
      <c r="F7" s="100"/>
      <c r="G7" s="100"/>
      <c r="H7" s="101"/>
    </row>
    <row r="8" spans="1:8" s="108" customFormat="1" ht="18" customHeight="1" x14ac:dyDescent="0.25">
      <c r="A8" s="103" t="s">
        <v>1816</v>
      </c>
      <c r="B8" s="103"/>
      <c r="C8" s="103"/>
      <c r="D8" s="104"/>
      <c r="E8" s="105"/>
      <c r="F8" s="106"/>
      <c r="G8" s="107" t="s">
        <v>45</v>
      </c>
    </row>
    <row r="9" spans="1:8" s="94" customFormat="1" ht="15.75" customHeight="1" x14ac:dyDescent="0.2">
      <c r="A9" s="195" t="s">
        <v>1817</v>
      </c>
      <c r="B9" s="196"/>
      <c r="C9" s="197"/>
      <c r="D9" s="201" t="s">
        <v>1818</v>
      </c>
      <c r="E9" s="201" t="s">
        <v>1819</v>
      </c>
      <c r="F9" s="196" t="s">
        <v>1820</v>
      </c>
      <c r="G9" s="204"/>
    </row>
    <row r="10" spans="1:8" s="109" customFormat="1" ht="12.75" customHeight="1" x14ac:dyDescent="0.2">
      <c r="A10" s="174"/>
      <c r="B10" s="198"/>
      <c r="C10" s="175"/>
      <c r="D10" s="202"/>
      <c r="E10" s="202"/>
      <c r="F10" s="205"/>
      <c r="G10" s="206"/>
    </row>
    <row r="11" spans="1:8" s="109" customFormat="1" ht="12.75" customHeight="1" x14ac:dyDescent="0.2">
      <c r="A11" s="174"/>
      <c r="B11" s="198"/>
      <c r="C11" s="175"/>
      <c r="D11" s="202"/>
      <c r="E11" s="202"/>
      <c r="F11" s="205"/>
      <c r="G11" s="206"/>
    </row>
    <row r="12" spans="1:8" s="109" customFormat="1" ht="52.5" customHeight="1" x14ac:dyDescent="0.2">
      <c r="A12" s="179"/>
      <c r="B12" s="199"/>
      <c r="C12" s="200"/>
      <c r="D12" s="203"/>
      <c r="E12" s="202"/>
      <c r="F12" s="207"/>
      <c r="G12" s="208"/>
    </row>
    <row r="13" spans="1:8" s="94" customFormat="1" ht="15.75" x14ac:dyDescent="0.25">
      <c r="A13" s="209" t="s">
        <v>1802</v>
      </c>
      <c r="B13" s="210"/>
      <c r="C13" s="211"/>
      <c r="D13" s="111" t="s">
        <v>1803</v>
      </c>
      <c r="E13" s="110" t="s">
        <v>1804</v>
      </c>
      <c r="F13" s="212" t="s">
        <v>1805</v>
      </c>
      <c r="G13" s="213"/>
    </row>
    <row r="14" spans="1:8" s="114" customFormat="1" ht="65.25" customHeight="1" x14ac:dyDescent="0.2">
      <c r="A14" s="171" t="s">
        <v>428</v>
      </c>
      <c r="B14" s="172"/>
      <c r="C14" s="173"/>
      <c r="D14" s="112">
        <f>'сводка затрат'!H9</f>
        <v>9795</v>
      </c>
      <c r="E14" s="113">
        <f>ROUND('сводка затрат'!D9*5.56,0)+ROUND('сводка затрат'!E9*5.56,0)+ROUND('сводка затрат'!F9*4.19,0)</f>
        <v>54461</v>
      </c>
      <c r="F14" s="174" t="s">
        <v>1810</v>
      </c>
      <c r="G14" s="175"/>
    </row>
    <row r="15" spans="1:8" s="114" customFormat="1" ht="65.25" customHeight="1" x14ac:dyDescent="0.2">
      <c r="A15" s="171" t="s">
        <v>841</v>
      </c>
      <c r="B15" s="172"/>
      <c r="C15" s="173"/>
      <c r="D15" s="112">
        <f>'сводка затрат'!H10</f>
        <v>18768</v>
      </c>
      <c r="E15" s="113">
        <f>ROUND('сводка затрат'!D10*5.56,0)+ROUND('сводка затрат'!E10*5.56,0)+ROUND('сводка затрат'!F10*4.19,0)</f>
        <v>94187</v>
      </c>
      <c r="F15" s="174" t="s">
        <v>1827</v>
      </c>
      <c r="G15" s="175"/>
    </row>
    <row r="16" spans="1:8" s="114" customFormat="1" ht="65.25" customHeight="1" x14ac:dyDescent="0.2">
      <c r="A16" s="171" t="s">
        <v>927</v>
      </c>
      <c r="B16" s="172"/>
      <c r="C16" s="173"/>
      <c r="D16" s="112">
        <f>'сводка затрат'!H11</f>
        <v>853</v>
      </c>
      <c r="E16" s="113">
        <f>ROUND('сводка затрат'!D11*5.56,0)+ROUND('сводка затрат'!E11*5.56,0)+ROUND('сводка затрат'!F11*4.19,0)</f>
        <v>4743</v>
      </c>
      <c r="F16" s="174" t="s">
        <v>1828</v>
      </c>
      <c r="G16" s="175"/>
    </row>
    <row r="17" spans="1:9" s="114" customFormat="1" ht="65.25" customHeight="1" x14ac:dyDescent="0.2">
      <c r="A17" s="171" t="s">
        <v>1788</v>
      </c>
      <c r="B17" s="172"/>
      <c r="C17" s="173"/>
      <c r="D17" s="112">
        <f>'сводка затрат'!H12</f>
        <v>123237</v>
      </c>
      <c r="E17" s="113">
        <f>ROUND('сводка затрат'!D12*5.56,0)+ROUND('сводка затрат'!E12*5.56,0)+ROUND('сводка затрат'!F12*4.19,0)</f>
        <v>602294</v>
      </c>
      <c r="F17" s="174" t="s">
        <v>1829</v>
      </c>
      <c r="G17" s="175"/>
    </row>
    <row r="18" spans="1:9" s="114" customFormat="1" ht="27" customHeight="1" x14ac:dyDescent="0.2">
      <c r="A18" s="181" t="s">
        <v>1821</v>
      </c>
      <c r="B18" s="182"/>
      <c r="C18" s="183"/>
      <c r="D18" s="115">
        <f>SUM(D14:D17)</f>
        <v>152653</v>
      </c>
      <c r="E18" s="115">
        <f>SUM(E14:E17)</f>
        <v>755685</v>
      </c>
      <c r="F18" s="174"/>
      <c r="G18" s="184"/>
    </row>
    <row r="19" spans="1:9" s="114" customFormat="1" ht="37.5" customHeight="1" x14ac:dyDescent="0.2">
      <c r="A19" s="189" t="s">
        <v>1830</v>
      </c>
      <c r="B19" s="190"/>
      <c r="C19" s="191"/>
      <c r="D19" s="112">
        <f>'сводка затрат'!H14</f>
        <v>3076</v>
      </c>
      <c r="E19" s="112">
        <f>ROUND(D19*5.56,0)-2</f>
        <v>17101</v>
      </c>
      <c r="F19" s="137"/>
      <c r="G19" s="140"/>
    </row>
    <row r="20" spans="1:9" s="114" customFormat="1" ht="27" customHeight="1" x14ac:dyDescent="0.2">
      <c r="A20" s="181" t="s">
        <v>1821</v>
      </c>
      <c r="B20" s="182"/>
      <c r="C20" s="183"/>
      <c r="D20" s="115">
        <f>SUM(D18:D19)</f>
        <v>155729</v>
      </c>
      <c r="E20" s="116">
        <f>SUM(E18:E19)</f>
        <v>772786</v>
      </c>
      <c r="F20" s="137"/>
      <c r="G20" s="138"/>
    </row>
    <row r="21" spans="1:9" s="114" customFormat="1" ht="27" customHeight="1" x14ac:dyDescent="0.2">
      <c r="A21" s="185" t="s">
        <v>1813</v>
      </c>
      <c r="B21" s="186"/>
      <c r="C21" s="187"/>
      <c r="D21" s="139"/>
      <c r="E21" s="113">
        <f>ROUND(E20*18%,2)</f>
        <v>139101.48000000001</v>
      </c>
      <c r="F21" s="174"/>
      <c r="G21" s="188"/>
    </row>
    <row r="22" spans="1:9" s="114" customFormat="1" ht="27" customHeight="1" x14ac:dyDescent="0.2">
      <c r="A22" s="176" t="s">
        <v>1822</v>
      </c>
      <c r="B22" s="177"/>
      <c r="C22" s="178"/>
      <c r="D22" s="117"/>
      <c r="E22" s="118">
        <f>SUM(E20:E21)</f>
        <v>911887.48</v>
      </c>
      <c r="F22" s="179"/>
      <c r="G22" s="180"/>
      <c r="H22" s="119"/>
    </row>
    <row r="23" spans="1:9" s="114" customFormat="1" ht="12.75" customHeight="1" x14ac:dyDescent="0.2">
      <c r="A23" s="120"/>
      <c r="B23" s="121"/>
      <c r="C23" s="122"/>
      <c r="D23" s="123"/>
      <c r="E23" s="123"/>
      <c r="F23" s="124"/>
      <c r="G23" s="125"/>
    </row>
    <row r="24" spans="1:9" s="114" customFormat="1" ht="12.75" customHeight="1" x14ac:dyDescent="0.2">
      <c r="A24" s="120"/>
      <c r="B24" s="121"/>
      <c r="C24" s="122"/>
      <c r="D24" s="123"/>
      <c r="E24" s="123"/>
      <c r="F24" s="124"/>
      <c r="G24" s="125"/>
    </row>
    <row r="25" spans="1:9" s="114" customFormat="1" ht="12.75" customHeight="1" x14ac:dyDescent="0.2">
      <c r="A25" s="120"/>
      <c r="B25" s="121"/>
      <c r="C25" s="122"/>
      <c r="D25" s="123"/>
      <c r="E25" s="123"/>
      <c r="F25" s="124"/>
      <c r="G25" s="125"/>
    </row>
    <row r="26" spans="1:9" customFormat="1" ht="15.75" x14ac:dyDescent="0.25">
      <c r="A26" s="103" t="s">
        <v>1823</v>
      </c>
      <c r="B26" s="126"/>
      <c r="C26" s="127"/>
      <c r="D26" s="128"/>
      <c r="E26" s="103" t="s">
        <v>1824</v>
      </c>
      <c r="F26" s="93"/>
      <c r="G26" s="63"/>
      <c r="H26" s="63"/>
      <c r="I26" s="129"/>
    </row>
    <row r="27" spans="1:9" customFormat="1" ht="15.75" x14ac:dyDescent="0.25">
      <c r="A27" s="126"/>
      <c r="B27" s="126"/>
      <c r="C27" s="130"/>
      <c r="D27" s="130"/>
      <c r="E27" s="103"/>
      <c r="F27" s="63"/>
      <c r="G27" s="63"/>
      <c r="H27" s="63"/>
      <c r="I27" s="129"/>
    </row>
    <row r="28" spans="1:9" customFormat="1" ht="15.75" x14ac:dyDescent="0.25">
      <c r="A28" s="103" t="s">
        <v>1825</v>
      </c>
      <c r="B28" s="126"/>
      <c r="C28" s="127"/>
      <c r="D28" s="128"/>
      <c r="E28" s="103" t="s">
        <v>1833</v>
      </c>
      <c r="F28" s="93"/>
      <c r="G28" s="63"/>
      <c r="H28" s="63"/>
      <c r="I28" s="129"/>
    </row>
    <row r="29" spans="1:9" ht="15.75" customHeight="1" x14ac:dyDescent="0.2"/>
    <row r="30" spans="1:9" ht="15.75" customHeight="1" x14ac:dyDescent="0.25">
      <c r="A30" s="103" t="s">
        <v>1826</v>
      </c>
      <c r="D30" s="131"/>
    </row>
  </sheetData>
  <mergeCells count="26">
    <mergeCell ref="A13:C13"/>
    <mergeCell ref="F13:G13"/>
    <mergeCell ref="A14:C14"/>
    <mergeCell ref="F14:G14"/>
    <mergeCell ref="A15:C15"/>
    <mergeCell ref="A6:G6"/>
    <mergeCell ref="A1:G1"/>
    <mergeCell ref="A3:G3"/>
    <mergeCell ref="A5:G5"/>
    <mergeCell ref="A9:C12"/>
    <mergeCell ref="D9:D12"/>
    <mergeCell ref="E9:E12"/>
    <mergeCell ref="F9:G12"/>
    <mergeCell ref="A17:C17"/>
    <mergeCell ref="F15:G15"/>
    <mergeCell ref="A22:C22"/>
    <mergeCell ref="F22:G22"/>
    <mergeCell ref="A18:C18"/>
    <mergeCell ref="F18:G18"/>
    <mergeCell ref="A21:C21"/>
    <mergeCell ref="F21:G21"/>
    <mergeCell ref="A19:C19"/>
    <mergeCell ref="A20:C20"/>
    <mergeCell ref="F16:G16"/>
    <mergeCell ref="F17:G17"/>
    <mergeCell ref="A16:C16"/>
  </mergeCells>
  <printOptions horizontalCentered="1"/>
  <pageMargins left="0.78740157480314965" right="0.15748031496062992" top="0.23622047244094491" bottom="0.23622047244094491" header="0.15748031496062992" footer="0"/>
  <pageSetup paperSize="9" scale="85" firstPageNumber="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30</vt:i4>
      </vt:variant>
    </vt:vector>
  </HeadingPairs>
  <TitlesOfParts>
    <vt:vector size="37" baseType="lpstr">
      <vt:lpstr>02-01-01</vt:lpstr>
      <vt:lpstr>02-01-02</vt:lpstr>
      <vt:lpstr>02-01-03</vt:lpstr>
      <vt:lpstr>06-02-04</vt:lpstr>
      <vt:lpstr>сводка затрат</vt:lpstr>
      <vt:lpstr>НМЦ</vt:lpstr>
      <vt:lpstr>Лист1</vt:lpstr>
      <vt:lpstr>'02-01-01'!Constr</vt:lpstr>
      <vt:lpstr>'02-01-02'!Constr</vt:lpstr>
      <vt:lpstr>'02-01-03'!Constr</vt:lpstr>
      <vt:lpstr>'06-02-04'!Constr</vt:lpstr>
      <vt:lpstr>'02-01-01'!FOT</vt:lpstr>
      <vt:lpstr>'02-01-02'!FOT</vt:lpstr>
      <vt:lpstr>'02-01-03'!FOT</vt:lpstr>
      <vt:lpstr>'06-02-04'!FOT</vt:lpstr>
      <vt:lpstr>'02-01-01'!Ind</vt:lpstr>
      <vt:lpstr>'02-01-02'!Ind</vt:lpstr>
      <vt:lpstr>'02-01-03'!Ind</vt:lpstr>
      <vt:lpstr>'06-02-04'!Ind</vt:lpstr>
      <vt:lpstr>'02-01-01'!Obj</vt:lpstr>
      <vt:lpstr>'02-01-02'!Obj</vt:lpstr>
      <vt:lpstr>'02-01-03'!Obj</vt:lpstr>
      <vt:lpstr>'06-02-04'!Obj</vt:lpstr>
      <vt:lpstr>'02-01-01'!Obosn</vt:lpstr>
      <vt:lpstr>'02-01-02'!Obosn</vt:lpstr>
      <vt:lpstr>'02-01-03'!Obosn</vt:lpstr>
      <vt:lpstr>'06-02-04'!Obosn</vt:lpstr>
      <vt:lpstr>'02-01-01'!SmPr</vt:lpstr>
      <vt:lpstr>'02-01-02'!SmPr</vt:lpstr>
      <vt:lpstr>'02-01-03'!SmPr</vt:lpstr>
      <vt:lpstr>'06-02-04'!SmPr</vt:lpstr>
      <vt:lpstr>'02-01-01'!Заголовки_для_печати</vt:lpstr>
      <vt:lpstr>'02-01-02'!Заголовки_для_печати</vt:lpstr>
      <vt:lpstr>'02-01-03'!Заголовки_для_печати</vt:lpstr>
      <vt:lpstr>'06-02-04'!Заголовки_для_печати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072-KovyazinaT</cp:lastModifiedBy>
  <cp:lastPrinted>2013-10-03T10:39:46Z</cp:lastPrinted>
  <dcterms:created xsi:type="dcterms:W3CDTF">2002-02-11T05:58:42Z</dcterms:created>
  <dcterms:modified xsi:type="dcterms:W3CDTF">2013-10-24T09:48:15Z</dcterms:modified>
</cp:coreProperties>
</file>