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3"/>
  </bookViews>
  <sheets>
    <sheet name="7090" sheetId="81" r:id="rId1"/>
    <sheet name="7093" sheetId="82" r:id="rId2"/>
    <sheet name="7097" sheetId="83" r:id="rId3"/>
    <sheet name="СМР" sheetId="79" r:id="rId4"/>
    <sheet name="НМЦ договора" sheetId="80" r:id="rId5"/>
  </sheets>
  <externalReferences>
    <externalReference r:id="rId6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3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3">СМР!$A$1:$R$23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9" i="79" l="1"/>
  <c r="E8" i="79"/>
  <c r="E7" i="79"/>
  <c r="G7" i="79" l="1"/>
  <c r="H8" i="79"/>
  <c r="Q8" i="79" s="1"/>
  <c r="L8" i="79" s="1"/>
  <c r="I8" i="79"/>
  <c r="R8" i="79" s="1"/>
  <c r="M8" i="79" s="1"/>
  <c r="I9" i="79"/>
  <c r="R9" i="79" s="1"/>
  <c r="M9" i="79" s="1"/>
  <c r="H7" i="79"/>
  <c r="Q7" i="79" s="1"/>
  <c r="I7" i="79"/>
  <c r="E10" i="79"/>
  <c r="H9" i="79"/>
  <c r="Q9" i="79" s="1"/>
  <c r="L9" i="79" s="1"/>
  <c r="G9" i="79"/>
  <c r="P9" i="79" s="1"/>
  <c r="B7" i="79"/>
  <c r="D10" i="79"/>
  <c r="I10" i="79"/>
  <c r="R7" i="79"/>
  <c r="Q10" i="79" l="1"/>
  <c r="M7" i="79"/>
  <c r="R10" i="79"/>
  <c r="R11" i="79" s="1"/>
  <c r="R12" i="79" s="1"/>
  <c r="L7" i="79"/>
  <c r="H10" i="79"/>
  <c r="M10" i="79"/>
  <c r="C24" i="80" s="1"/>
  <c r="K9" i="79"/>
  <c r="J9" i="79" s="1"/>
  <c r="N9" i="79"/>
  <c r="F9" i="79"/>
  <c r="B9" i="79"/>
  <c r="P7" i="79"/>
  <c r="F7" i="79"/>
  <c r="G8" i="79"/>
  <c r="C10" i="79"/>
  <c r="B8" i="79"/>
  <c r="L10" i="79"/>
  <c r="C23" i="80" s="1"/>
  <c r="B10" i="79" l="1"/>
  <c r="Q11" i="79"/>
  <c r="G24" i="80"/>
  <c r="F24" i="80" s="1"/>
  <c r="D24" i="80" s="1"/>
  <c r="R13" i="79"/>
  <c r="F8" i="79"/>
  <c r="F10" i="79" s="1"/>
  <c r="P8" i="79"/>
  <c r="P10" i="79" s="1"/>
  <c r="G10" i="79"/>
  <c r="N7" i="79"/>
  <c r="K7" i="79"/>
  <c r="G23" i="80" l="1"/>
  <c r="F23" i="80" s="1"/>
  <c r="D23" i="80" s="1"/>
  <c r="Q12" i="79"/>
  <c r="Q13" i="79" s="1"/>
  <c r="P11" i="79"/>
  <c r="N10" i="79"/>
  <c r="J7" i="79"/>
  <c r="K8" i="79"/>
  <c r="J8" i="79" s="1"/>
  <c r="N8" i="79"/>
  <c r="J10" i="79" l="1"/>
  <c r="K10" i="79"/>
  <c r="C22" i="80" s="1"/>
  <c r="C25" i="80" s="1"/>
  <c r="G22" i="80"/>
  <c r="N11" i="79"/>
  <c r="P12" i="79"/>
  <c r="G26" i="80" s="1"/>
  <c r="P13" i="79" l="1"/>
  <c r="F26" i="80"/>
  <c r="D26" i="80" s="1"/>
  <c r="N12" i="79"/>
  <c r="G25" i="80"/>
  <c r="F25" i="80" s="1"/>
  <c r="D25" i="80" s="1"/>
  <c r="F22" i="80"/>
  <c r="D22" i="80" s="1"/>
  <c r="Q15" i="79" l="1"/>
  <c r="G27" i="80"/>
  <c r="F27" i="80" s="1"/>
  <c r="D27" i="80" s="1"/>
  <c r="N13" i="79"/>
</calcChain>
</file>

<file path=xl/sharedStrings.xml><?xml version="1.0" encoding="utf-8"?>
<sst xmlns="http://schemas.openxmlformats.org/spreadsheetml/2006/main" count="301" uniqueCount="151">
  <si>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</si>
  <si>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</si>
  <si>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</si>
  <si>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</si>
  <si>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</si>
  <si>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</si>
  <si>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</si>
  <si>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</si>
  <si>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</si>
  <si>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</si>
  <si>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</si>
  <si>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</si>
  <si>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</si>
  <si>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</si>
  <si>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</si>
  <si>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</si>
  <si>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</si>
  <si>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</si>
  <si>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</si>
  <si>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</si>
  <si>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</si>
  <si>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</si>
  <si>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</si>
  <si>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</si>
  <si>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</si>
  <si>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</si>
  <si>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</si>
  <si>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</si>
  <si>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на 2014 год</t>
  </si>
  <si>
    <t>Начальник отдела капитального строительства</t>
  </si>
  <si>
    <t>к извещению на размещение заказа</t>
  </si>
  <si>
    <t>1 шт.</t>
  </si>
  <si>
    <t>(наименование стройки)</t>
  </si>
  <si>
    <t xml:space="preserve">на </t>
  </si>
  <si>
    <t>№ пп</t>
  </si>
  <si>
    <t>Всего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</si>
  <si>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</si>
  <si>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</si>
  <si>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</si>
  <si>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</si>
  <si>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</si>
  <si>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</si>
  <si>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</si>
  <si>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</si>
  <si>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</si>
  <si>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</si>
  <si>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</si>
  <si>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</si>
  <si>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</si>
  <si>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</si>
  <si>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</si>
  <si>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</si>
  <si>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</si>
  <si>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</si>
  <si>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</si>
  <si>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</si>
  <si>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</si>
  <si>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</si>
  <si>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</si>
  <si>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</si>
  <si>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</si>
  <si>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 xml:space="preserve"> </t>
  </si>
  <si>
    <t>ТЕРп01-10-001-01</t>
  </si>
  <si>
    <t>1 сигнал</t>
  </si>
  <si>
    <t>ТЕРп02-01-002-01</t>
  </si>
  <si>
    <t>1 система</t>
  </si>
  <si>
    <t>З/пМех</t>
  </si>
  <si>
    <t>Осн.З/п</t>
  </si>
  <si>
    <t>В том числе</t>
  </si>
  <si>
    <t>Кол.</t>
  </si>
  <si>
    <t>Ед. изм.</t>
  </si>
  <si>
    <t>Наименование</t>
  </si>
  <si>
    <t>Обоснование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</si>
  <si>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</si>
  <si>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</si>
  <si>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</si>
  <si>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Итого прямые затраты по смете с учетом коэффициентов к итогам</t>
  </si>
  <si>
    <t>1 устройство</t>
  </si>
  <si>
    <t>Н.А. Басова</t>
  </si>
  <si>
    <t xml:space="preserve"> - 10,48 индекс изменения сметной стоимости прочих затрат к ТЕР 2001 (приказ ФГУП "Комбинат "Электрохимприбор" от 18.09.2013 №1902-П)</t>
  </si>
  <si>
    <t>ТЕРп01-06-010-03</t>
  </si>
  <si>
    <t>ТЕРп02-01-002-02</t>
  </si>
  <si>
    <t>1 канал</t>
  </si>
  <si>
    <t>1 участок</t>
  </si>
  <si>
    <t>________________</t>
  </si>
  <si>
    <t>"______ " _______________2014 г.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</si>
  <si>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7090</t>
    </r>
  </si>
  <si>
    <t>пусконаладочные работы стадия "вхолостую" на пожарную сигнализацию, Пл.1 Зд.403/1</t>
  </si>
  <si>
    <t>Основание: р.д.инв.№ 07-05443</t>
  </si>
  <si>
    <t>Сметная стоимость прочих _______________________________________________________________________________________________</t>
  </si>
  <si>
    <t>___________________________48,250</t>
  </si>
  <si>
    <t>___________________________2,246</t>
  </si>
  <si>
    <t>_______________________________________________________________________________________________117,5</t>
  </si>
  <si>
    <t>Составлена в ценах 2001г. с переводом в текущие цены 2014г.</t>
  </si>
  <si>
    <t>Эк.Маш.</t>
  </si>
  <si>
    <t xml:space="preserve">                           Раздел 1. Новый Раздел</t>
  </si>
  <si>
    <t>Сбор и реализация сигналов информации устройств защиты, автоматики электрических и технологических режимов</t>
  </si>
  <si>
    <t>Выпрямительный блок питания (токовый или напряжения) для питания цепей защиты, управления и сигнализации мощностью до 1 кВА со стабилизацией выходного напряжения</t>
  </si>
  <si>
    <t>ТЕРп02-01-002-03</t>
  </si>
  <si>
    <t>Автоматизированная система управления II категории технической сложности с количеством каналов (Кобщ) 10</t>
  </si>
  <si>
    <t xml:space="preserve">   Районный к-т 4,3%  (Поз. 2-4)</t>
  </si>
  <si>
    <t xml:space="preserve">   Условия работ ПЗ=1,15 (ОЗП=1,15; ЭМ=1,15; ЗПМ=1,15; МАТ=1,15)  (Поз. 2-4)</t>
  </si>
  <si>
    <t xml:space="preserve">   Стадия "вхолостую" ПЗ=0,8 (ОЗП=0,8; ЭМ=0,8; ЗПМ=0,8; МАТ=0,8)  (Поз. 2-4)</t>
  </si>
  <si>
    <t xml:space="preserve">   65% ФОТ (от 2246)  (Поз. 2-4)</t>
  </si>
  <si>
    <t xml:space="preserve">   40% ФОТ (от 2246)  (Поз. 2-4)</t>
  </si>
  <si>
    <t xml:space="preserve">  Перевод в текущие 4 604 * 10,48</t>
  </si>
  <si>
    <t>Составил: _______________________________________Гром В.В.</t>
  </si>
  <si>
    <t>(должность, подпись, расшифровка)</t>
  </si>
  <si>
    <t>Проверил: _______________________________________/_______________/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</si>
  <si>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7093</t>
    </r>
  </si>
  <si>
    <t>пусконаладочные работы стадия "вхолостую" на пожарную сигнализацию контейнерной  двухагрегатной дизельной электростанции (ДЭС), Пл.1 Зд.403/1</t>
  </si>
  <si>
    <t>Основание: Паспорт БКС-6 №0304</t>
  </si>
  <si>
    <t>___________________________67,303</t>
  </si>
  <si>
    <t>___________________________3,133</t>
  </si>
  <si>
    <t>_______________________________________________________________________________________________179,48</t>
  </si>
  <si>
    <t>Составлена в ценах 2001г. С переводом в текущие цены 2014г.</t>
  </si>
  <si>
    <t>ТЕРп01-09-001-01</t>
  </si>
  <si>
    <t>Датчик контактный механический с числом цепей управления до 2 (модули порошкового пожаротушения)</t>
  </si>
  <si>
    <t>ТЕРп01-10-002-01</t>
  </si>
  <si>
    <t>Схема образования участка сигнализации (центральной, технологической, местной, аварийной, предупредительной и др.)</t>
  </si>
  <si>
    <t>ТЕРп01-05-028-05</t>
  </si>
  <si>
    <t>Программируемый микропроцессорный комплекс</t>
  </si>
  <si>
    <t>Автоматизированная система управления II категории технической сложности с количеством каналов (Кобщ) 2</t>
  </si>
  <si>
    <t>Автоматизированная система управления II категории технической сложности с количеством каналов (Кобщ) за каждый канал свыше 2 до 9 добавлять к расценке 02-01-002-01</t>
  </si>
  <si>
    <t xml:space="preserve">   Районный к-т 4,3%  (Поз. 1-7)</t>
  </si>
  <si>
    <t xml:space="preserve">   Условия работ ПЗ=1,15 (ОЗП=1,15; ЭМ=1,15; ЗПМ=1,15; МАТ=1,15)  (Поз. 1-7)</t>
  </si>
  <si>
    <t xml:space="preserve">   Стадия "вхолостую" ПЗ=0,8 (ОЗП=0,8; ЭМ=0,8; ЗПМ=0,8; МАТ=0,8)  (Поз. 1-7)</t>
  </si>
  <si>
    <t xml:space="preserve">   65% ФОТ (от 3133)  (Поз. 1-7)</t>
  </si>
  <si>
    <t xml:space="preserve">   40% ФОТ (от 3133)  (Поз. 1-7)</t>
  </si>
  <si>
    <t xml:space="preserve">  Перевод в текущие цены 6 422 * 10,48</t>
  </si>
  <si>
    <t>Составил: _________________________________________Гром В.В.</t>
  </si>
  <si>
    <t>Проверил: ________________________________________/______________/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</si>
  <si>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7097</t>
    </r>
  </si>
  <si>
    <t>пусконаладочные работы стадия "вхолостую" на пожарную сигнализацию. Здание 637. Площадка 6.</t>
  </si>
  <si>
    <t>Основание: р.д.инв.№24411-12ПС</t>
  </si>
  <si>
    <t>___________________________30,203</t>
  </si>
  <si>
    <t>___________________________1,406</t>
  </si>
  <si>
    <t>_______________________________________________________________________________________________75,51</t>
  </si>
  <si>
    <t xml:space="preserve">   Районный к-т 4,3%  (Поз. 1-4)</t>
  </si>
  <si>
    <t xml:space="preserve">   Условия работ ПЗ=1,15 (ОЗП=1,15; ЭМ=1,15; ЗПМ=1,15; МАТ=1,15)  (Поз. 1-4)</t>
  </si>
  <si>
    <t xml:space="preserve">   Стадия "вхолостую" ПЗ=0,8 (ОЗП=0,8; ЭМ=0,8; ЗПМ=0,8; МАТ=0,8)  (Поз. 1-4)</t>
  </si>
  <si>
    <t xml:space="preserve">   65% ФОТ (от 1406)  (Поз. 1-4)</t>
  </si>
  <si>
    <t xml:space="preserve">   40% ФОТ (от 1406)  (Поз. 1-4)</t>
  </si>
  <si>
    <t xml:space="preserve">  Перевод в текущие 2 882 * 10,48</t>
  </si>
  <si>
    <t>Проверил: _______________________________________/___________/</t>
  </si>
  <si>
    <t>Пусконаладочные работы стадия "вхолостую" на пожарную сигнализацию, Пл.1 Зд.403/1</t>
  </si>
  <si>
    <t>Пусконаладочные работы стадия "вхолостую" на пожарную сигнализацию контейнерной  двухагрегатной дизельной электростанции (ДЭС), Пл.1 Зд.403/1</t>
  </si>
  <si>
    <t>Пусконаладочные работы стадия "вхолостую" на пожарную сигнализацию. Здание 637. Площадка 6.</t>
  </si>
  <si>
    <t xml:space="preserve"> - 10,48 индекс изменения сметной стоимости прочих затрат к ТЕР 2001                      (приказ ФГУП "Комбинат "Электрохимприбор" от 18.09.2013 №1902-П)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</si>
  <si>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 выполнение пусконаладочных работ на пожарную сигнализацию на объектах ФГУП "Комбинат "Электрохимприбор"</t>
  </si>
  <si>
    <t>выполнение пусконаладочных работ на пожарную сигнализацию на объектах ФГУП "Комбинат "Электрохимприбор"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</si>
</sst>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6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sz val="11"/>
      <color indexed="9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8">
    <xf numFmtId="0" fontId="0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44" fontId="33" fillId="0" borderId="0" applyFont="0" applyFill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" fillId="0" borderId="0" applyAlignment="0"/>
    <xf numFmtId="0" fontId="39" fillId="0" borderId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4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</cellStyleXfs>
  <cellXfs count="159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25" fillId="0" borderId="0" xfId="74" applyFont="1" applyFill="1" applyAlignment="1">
      <alignment wrapText="1"/>
    </xf>
    <xf numFmtId="4" fontId="25" fillId="0" borderId="0" xfId="74" applyNumberFormat="1" applyFont="1" applyFill="1" applyAlignment="1">
      <alignment horizontal="center" vertical="center" wrapText="1"/>
    </xf>
    <xf numFmtId="0" fontId="25" fillId="0" borderId="0" xfId="74" applyFont="1" applyFill="1" applyAlignment="1">
      <alignment vertical="center" wrapText="1"/>
    </xf>
    <xf numFmtId="0" fontId="26" fillId="0" borderId="0" xfId="74" applyFont="1" applyFill="1" applyAlignment="1">
      <alignment wrapText="1"/>
    </xf>
    <xf numFmtId="4" fontId="26" fillId="0" borderId="0" xfId="74" applyNumberFormat="1" applyFont="1" applyFill="1" applyAlignment="1">
      <alignment horizontal="center" vertical="center" wrapText="1"/>
    </xf>
    <xf numFmtId="4" fontId="31" fillId="0" borderId="0" xfId="74" applyNumberFormat="1" applyFont="1" applyFill="1" applyAlignment="1">
      <alignment vertical="center" wrapText="1"/>
    </xf>
    <xf numFmtId="4" fontId="25" fillId="0" borderId="0" xfId="74" applyNumberFormat="1" applyFont="1" applyFill="1" applyAlignment="1">
      <alignment horizontal="left" vertical="center" wrapText="1"/>
    </xf>
    <xf numFmtId="4" fontId="32" fillId="0" borderId="0" xfId="74" applyNumberFormat="1" applyFont="1" applyFill="1" applyAlignment="1">
      <alignment horizontal="center" vertical="center" wrapText="1"/>
    </xf>
    <xf numFmtId="0" fontId="27" fillId="0" borderId="0" xfId="74" applyFont="1" applyFill="1" applyAlignment="1">
      <alignment wrapText="1"/>
    </xf>
    <xf numFmtId="4" fontId="27" fillId="0" borderId="10" xfId="74" applyNumberFormat="1" applyFont="1" applyFill="1" applyBorder="1" applyAlignment="1">
      <alignment horizontal="center" vertical="center" wrapText="1"/>
    </xf>
    <xf numFmtId="0" fontId="27" fillId="0" borderId="10" xfId="74" applyFont="1" applyFill="1" applyBorder="1" applyAlignment="1">
      <alignment vertical="center" wrapText="1"/>
    </xf>
    <xf numFmtId="0" fontId="25" fillId="0" borderId="10" xfId="74" applyFont="1" applyFill="1" applyBorder="1" applyAlignment="1">
      <alignment vertical="center" wrapText="1"/>
    </xf>
    <xf numFmtId="0" fontId="27" fillId="0" borderId="10" xfId="74" applyFont="1" applyFill="1" applyBorder="1" applyAlignment="1">
      <alignment horizontal="right" vertical="center" wrapText="1"/>
    </xf>
    <xf numFmtId="1" fontId="25" fillId="0" borderId="0" xfId="74" applyNumberFormat="1" applyFont="1" applyFill="1" applyAlignment="1">
      <alignment horizontal="center" vertical="center" wrapText="1"/>
    </xf>
    <xf numFmtId="1" fontId="25" fillId="0" borderId="10" xfId="74" applyNumberFormat="1" applyFont="1" applyFill="1" applyBorder="1" applyAlignment="1">
      <alignment horizontal="center" vertical="center" wrapText="1"/>
    </xf>
    <xf numFmtId="0" fontId="25" fillId="0" borderId="0" xfId="74" applyFont="1" applyFill="1" applyAlignment="1">
      <alignment horizontal="center" vertical="center" wrapText="1"/>
    </xf>
    <xf numFmtId="4" fontId="25" fillId="0" borderId="12" xfId="74" applyNumberFormat="1" applyFont="1" applyFill="1" applyBorder="1" applyAlignment="1">
      <alignment horizontal="center" vertical="center" wrapText="1"/>
    </xf>
    <xf numFmtId="0" fontId="34" fillId="0" borderId="0" xfId="74" applyFont="1"/>
    <xf numFmtId="0" fontId="25" fillId="0" borderId="0" xfId="74" applyFont="1"/>
    <xf numFmtId="0" fontId="25" fillId="0" borderId="0" xfId="74" applyFont="1" applyBorder="1" applyAlignment="1">
      <alignment horizontal="center"/>
    </xf>
    <xf numFmtId="4" fontId="25" fillId="0" borderId="10" xfId="74" applyNumberFormat="1" applyFont="1" applyBorder="1" applyAlignment="1">
      <alignment horizontal="center" vertical="center"/>
    </xf>
    <xf numFmtId="4" fontId="25" fillId="0" borderId="10" xfId="74" applyNumberFormat="1" applyFont="1" applyBorder="1" applyAlignment="1">
      <alignment horizontal="center" wrapText="1"/>
    </xf>
    <xf numFmtId="4" fontId="25" fillId="0" borderId="13" xfId="74" applyNumberFormat="1" applyFont="1" applyBorder="1" applyAlignment="1">
      <alignment horizontal="center" vertical="center"/>
    </xf>
    <xf numFmtId="4" fontId="25" fillId="0" borderId="10" xfId="74" applyNumberFormat="1" applyFont="1" applyBorder="1" applyAlignment="1">
      <alignment horizontal="center"/>
    </xf>
    <xf numFmtId="4" fontId="25" fillId="0" borderId="14" xfId="74" applyNumberFormat="1" applyFont="1" applyBorder="1" applyAlignment="1">
      <alignment horizontal="center" vertical="center"/>
    </xf>
    <xf numFmtId="0" fontId="25" fillId="0" borderId="10" xfId="74" applyFont="1" applyBorder="1" applyAlignment="1">
      <alignment horizontal="center"/>
    </xf>
    <xf numFmtId="0" fontId="25" fillId="0" borderId="14" xfId="74" applyFont="1" applyBorder="1" applyAlignment="1">
      <alignment horizontal="center" vertical="center"/>
    </xf>
    <xf numFmtId="0" fontId="25" fillId="0" borderId="0" xfId="74" applyFont="1" applyBorder="1" applyAlignment="1">
      <alignment horizontal="right"/>
    </xf>
    <xf numFmtId="0" fontId="25" fillId="0" borderId="11" xfId="74" applyFont="1" applyBorder="1" applyAlignment="1"/>
    <xf numFmtId="0" fontId="25" fillId="0" borderId="0" xfId="74" applyFont="1" applyAlignment="1">
      <alignment horizontal="left" vertical="center"/>
    </xf>
    <xf numFmtId="0" fontId="35" fillId="0" borderId="0" xfId="74" applyFont="1"/>
    <xf numFmtId="0" fontId="26" fillId="0" borderId="0" xfId="74" applyFont="1"/>
    <xf numFmtId="0" fontId="36" fillId="0" borderId="0" xfId="74" applyFont="1"/>
    <xf numFmtId="0" fontId="37" fillId="0" borderId="0" xfId="74" applyFont="1" applyAlignment="1">
      <alignment horizontal="right"/>
    </xf>
    <xf numFmtId="0" fontId="26" fillId="0" borderId="0" xfId="74" applyFont="1" applyFill="1" applyAlignment="1">
      <alignment horizontal="center" wrapText="1"/>
    </xf>
    <xf numFmtId="49" fontId="6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/>
    </xf>
    <xf numFmtId="4" fontId="25" fillId="0" borderId="10" xfId="74" applyNumberFormat="1" applyFont="1" applyFill="1" applyBorder="1" applyAlignment="1">
      <alignment horizontal="center" vertical="center" wrapText="1"/>
    </xf>
    <xf numFmtId="0" fontId="26" fillId="0" borderId="0" xfId="74" applyFont="1" applyFill="1" applyAlignment="1">
      <alignment vertical="center" wrapText="1"/>
    </xf>
    <xf numFmtId="4" fontId="26" fillId="0" borderId="0" xfId="74" applyNumberFormat="1" applyFont="1" applyFill="1" applyAlignment="1">
      <alignment horizontal="left" vertical="center" wrapText="1"/>
    </xf>
    <xf numFmtId="0" fontId="26" fillId="0" borderId="0" xfId="74" applyFont="1" applyFill="1" applyAlignment="1"/>
    <xf numFmtId="0" fontId="26" fillId="0" borderId="0" xfId="74" applyFont="1" applyFill="1" applyAlignment="1">
      <alignment horizontal="right"/>
    </xf>
    <xf numFmtId="4" fontId="25" fillId="0" borderId="0" xfId="74" applyNumberFormat="1" applyFont="1" applyFill="1" applyAlignment="1">
      <alignment horizontal="right" vertical="center" wrapText="1"/>
    </xf>
    <xf numFmtId="1" fontId="25" fillId="0" borderId="10" xfId="74" applyNumberFormat="1" applyFont="1" applyFill="1" applyBorder="1" applyAlignment="1">
      <alignment horizontal="left" vertical="center" wrapText="1"/>
    </xf>
    <xf numFmtId="0" fontId="25" fillId="0" borderId="10" xfId="74" applyFont="1" applyFill="1" applyBorder="1" applyAlignment="1">
      <alignment horizontal="left" vertical="center" wrapText="1"/>
    </xf>
    <xf numFmtId="0" fontId="25" fillId="0" borderId="0" xfId="74" applyNumberFormat="1" applyFont="1" applyFill="1" applyAlignment="1">
      <alignment wrapText="1"/>
    </xf>
    <xf numFmtId="0" fontId="27" fillId="0" borderId="0" xfId="74" applyNumberFormat="1" applyFont="1" applyFill="1" applyAlignment="1">
      <alignment vertical="center" wrapText="1"/>
    </xf>
    <xf numFmtId="0" fontId="27" fillId="0" borderId="0" xfId="74" applyFont="1" applyFill="1" applyAlignment="1">
      <alignment vertical="center" wrapText="1"/>
    </xf>
    <xf numFmtId="4" fontId="26" fillId="0" borderId="0" xfId="74" applyNumberFormat="1" applyFont="1" applyFill="1" applyAlignment="1">
      <alignment horizontal="center" wrapText="1"/>
    </xf>
    <xf numFmtId="0" fontId="34" fillId="0" borderId="0" xfId="74" applyFont="1" applyAlignment="1">
      <alignment horizontal="left"/>
    </xf>
    <xf numFmtId="0" fontId="36" fillId="0" borderId="0" xfId="74" applyFont="1" applyAlignment="1">
      <alignment horizontal="left"/>
    </xf>
    <xf numFmtId="0" fontId="34" fillId="0" borderId="0" xfId="74" applyFont="1" applyAlignment="1">
      <alignment horizontal="right"/>
    </xf>
    <xf numFmtId="0" fontId="36" fillId="0" borderId="0" xfId="74" applyFont="1" applyAlignment="1">
      <alignment horizontal="right"/>
    </xf>
    <xf numFmtId="4" fontId="26" fillId="0" borderId="0" xfId="74" applyNumberFormat="1" applyFont="1" applyFill="1" applyAlignment="1">
      <alignment horizontal="right" wrapText="1"/>
    </xf>
    <xf numFmtId="0" fontId="26" fillId="0" borderId="0" xfId="74" applyFont="1" applyFill="1" applyAlignment="1">
      <alignment horizontal="left"/>
    </xf>
    <xf numFmtId="0" fontId="28" fillId="0" borderId="0" xfId="0" applyFont="1" applyBorder="1" applyAlignment="1">
      <alignment horizontal="center" vertical="top"/>
    </xf>
    <xf numFmtId="0" fontId="25" fillId="0" borderId="10" xfId="74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2" fontId="25" fillId="0" borderId="10" xfId="74" applyNumberFormat="1" applyFont="1" applyFill="1" applyBorder="1" applyAlignment="1">
      <alignment horizontal="center" vertical="center" wrapText="1"/>
    </xf>
    <xf numFmtId="4" fontId="25" fillId="0" borderId="0" xfId="74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6" fillId="0" borderId="10" xfId="0" applyFont="1" applyBorder="1" applyAlignment="1">
      <alignment horizontal="left" vertical="top" wrapText="1"/>
    </xf>
    <xf numFmtId="0" fontId="0" fillId="0" borderId="0" xfId="0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top" wrapText="1"/>
    </xf>
    <xf numFmtId="0" fontId="26" fillId="0" borderId="0" xfId="74" applyFont="1" applyFill="1" applyAlignment="1">
      <alignment horizontal="center" vertical="center" wrapText="1"/>
    </xf>
    <xf numFmtId="0" fontId="26" fillId="0" borderId="0" xfId="74" applyFont="1" applyFill="1" applyAlignment="1">
      <alignment horizontal="center" wrapText="1"/>
    </xf>
    <xf numFmtId="0" fontId="25" fillId="0" borderId="10" xfId="74" applyFont="1" applyFill="1" applyBorder="1" applyAlignment="1">
      <alignment horizontal="center" vertical="center" wrapText="1"/>
    </xf>
    <xf numFmtId="4" fontId="25" fillId="0" borderId="14" xfId="74" applyNumberFormat="1" applyFont="1" applyFill="1" applyBorder="1" applyAlignment="1">
      <alignment horizontal="center" vertical="center" wrapText="1"/>
    </xf>
    <xf numFmtId="4" fontId="25" fillId="0" borderId="15" xfId="74" applyNumberFormat="1" applyFont="1" applyFill="1" applyBorder="1" applyAlignment="1">
      <alignment horizontal="center" vertical="center" wrapText="1"/>
    </xf>
    <xf numFmtId="4" fontId="25" fillId="0" borderId="16" xfId="74" applyNumberFormat="1" applyFont="1" applyFill="1" applyBorder="1" applyAlignment="1">
      <alignment horizontal="center" vertical="center" wrapText="1"/>
    </xf>
    <xf numFmtId="4" fontId="25" fillId="0" borderId="0" xfId="74" applyNumberFormat="1" applyFont="1" applyFill="1" applyAlignment="1">
      <alignment horizontal="center" vertical="center" wrapText="1"/>
    </xf>
    <xf numFmtId="0" fontId="26" fillId="0" borderId="0" xfId="74" applyFont="1" applyFill="1" applyAlignment="1">
      <alignment wrapText="1"/>
    </xf>
    <xf numFmtId="0" fontId="26" fillId="0" borderId="0" xfId="74" applyFont="1" applyFill="1" applyAlignment="1"/>
    <xf numFmtId="0" fontId="26" fillId="0" borderId="0" xfId="74" applyFont="1" applyFill="1" applyAlignment="1">
      <alignment horizontal="left" vertical="center" wrapText="1"/>
    </xf>
    <xf numFmtId="0" fontId="26" fillId="0" borderId="0" xfId="74" applyFont="1" applyFill="1" applyAlignment="1">
      <alignment vertical="center" wrapText="1"/>
    </xf>
    <xf numFmtId="4" fontId="26" fillId="0" borderId="0" xfId="74" applyNumberFormat="1" applyFont="1" applyFill="1" applyAlignment="1">
      <alignment horizontal="left" wrapText="1"/>
    </xf>
    <xf numFmtId="4" fontId="25" fillId="0" borderId="10" xfId="74" applyNumberFormat="1" applyFont="1" applyFill="1" applyBorder="1" applyAlignment="1">
      <alignment horizontal="center" vertical="center" wrapText="1"/>
    </xf>
    <xf numFmtId="4" fontId="25" fillId="0" borderId="13" xfId="74" applyNumberFormat="1" applyFont="1" applyBorder="1" applyAlignment="1">
      <alignment horizontal="center" vertical="center"/>
    </xf>
    <xf numFmtId="4" fontId="25" fillId="0" borderId="19" xfId="74" applyNumberFormat="1" applyFont="1" applyBorder="1" applyAlignment="1">
      <alignment horizontal="center" vertical="center"/>
    </xf>
    <xf numFmtId="0" fontId="25" fillId="0" borderId="0" xfId="74" applyFont="1" applyAlignment="1">
      <alignment horizontal="center"/>
    </xf>
    <xf numFmtId="0" fontId="26" fillId="0" borderId="0" xfId="74" applyFont="1" applyAlignment="1">
      <alignment horizontal="center"/>
    </xf>
    <xf numFmtId="0" fontId="26" fillId="0" borderId="0" xfId="74" applyFont="1" applyAlignment="1">
      <alignment horizontal="center" vertical="center" wrapText="1"/>
    </xf>
    <xf numFmtId="0" fontId="25" fillId="0" borderId="13" xfId="74" applyFont="1" applyBorder="1" applyAlignment="1">
      <alignment horizontal="center" vertical="center" wrapText="1"/>
    </xf>
    <xf numFmtId="0" fontId="25" fillId="0" borderId="19" xfId="74" applyFont="1" applyBorder="1" applyAlignment="1">
      <alignment horizontal="center" vertical="center" wrapText="1"/>
    </xf>
    <xf numFmtId="0" fontId="25" fillId="0" borderId="20" xfId="74" applyFont="1" applyBorder="1" applyAlignment="1">
      <alignment horizontal="center" vertical="center" wrapText="1"/>
    </xf>
    <xf numFmtId="0" fontId="25" fillId="0" borderId="21" xfId="74" applyFont="1" applyBorder="1" applyAlignment="1">
      <alignment horizontal="center" vertical="center" wrapText="1"/>
    </xf>
    <xf numFmtId="0" fontId="25" fillId="0" borderId="17" xfId="74" applyFont="1" applyBorder="1" applyAlignment="1">
      <alignment horizontal="center" vertical="center"/>
    </xf>
    <xf numFmtId="0" fontId="25" fillId="0" borderId="18" xfId="74" applyFont="1" applyBorder="1" applyAlignment="1">
      <alignment horizontal="center" vertical="center"/>
    </xf>
    <xf numFmtId="0" fontId="25" fillId="0" borderId="12" xfId="74" applyFont="1" applyBorder="1" applyAlignment="1">
      <alignment horizontal="center" vertical="center"/>
    </xf>
    <xf numFmtId="0" fontId="25" fillId="0" borderId="17" xfId="74" applyFont="1" applyBorder="1" applyAlignment="1">
      <alignment horizontal="center" vertical="center" wrapText="1"/>
    </xf>
    <xf numFmtId="0" fontId="25" fillId="0" borderId="18" xfId="74" applyFont="1" applyBorder="1" applyAlignment="1">
      <alignment horizontal="center" vertical="center" wrapText="1"/>
    </xf>
    <xf numFmtId="0" fontId="25" fillId="0" borderId="12" xfId="74" applyFont="1" applyBorder="1" applyAlignment="1">
      <alignment horizontal="center" vertical="center" wrapText="1"/>
    </xf>
    <xf numFmtId="0" fontId="25" fillId="0" borderId="14" xfId="74" applyFont="1" applyBorder="1" applyAlignment="1">
      <alignment horizontal="center" vertical="center"/>
    </xf>
    <xf numFmtId="0" fontId="25" fillId="0" borderId="16" xfId="74" applyFont="1" applyBorder="1" applyAlignment="1">
      <alignment horizontal="center" vertical="center"/>
    </xf>
    <xf numFmtId="0" fontId="25" fillId="0" borderId="13" xfId="74" applyFont="1" applyBorder="1" applyAlignment="1">
      <alignment horizontal="center" vertical="center"/>
    </xf>
    <xf numFmtId="0" fontId="25" fillId="0" borderId="19" xfId="74" applyFont="1" applyBorder="1" applyAlignment="1">
      <alignment horizontal="center" vertical="center"/>
    </xf>
    <xf numFmtId="0" fontId="25" fillId="0" borderId="10" xfId="74" applyFont="1" applyBorder="1" applyAlignment="1">
      <alignment horizontal="left" vertical="center"/>
    </xf>
    <xf numFmtId="0" fontId="25" fillId="0" borderId="10" xfId="74" applyFont="1" applyBorder="1" applyAlignment="1">
      <alignment horizontal="left" vertical="center" wrapText="1"/>
    </xf>
    <xf numFmtId="4" fontId="25" fillId="0" borderId="10" xfId="74" applyNumberFormat="1" applyFont="1" applyBorder="1" applyAlignment="1">
      <alignment horizontal="center" vertical="center"/>
    </xf>
    <xf numFmtId="0" fontId="25" fillId="0" borderId="14" xfId="74" applyFont="1" applyBorder="1" applyAlignment="1">
      <alignment horizontal="left" vertical="center"/>
    </xf>
    <xf numFmtId="0" fontId="25" fillId="0" borderId="15" xfId="74" applyFont="1" applyBorder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41" fillId="0" borderId="11" xfId="0" applyFont="1" applyBorder="1" applyAlignment="1">
      <alignment horizontal="center" vertical="top"/>
    </xf>
    <xf numFmtId="0" fontId="5" fillId="0" borderId="11" xfId="0" applyFont="1" applyBorder="1" applyAlignment="1">
      <alignment horizontal="right" vertical="top"/>
    </xf>
    <xf numFmtId="0" fontId="42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0" fillId="0" borderId="0" xfId="0" applyFont="1" applyBorder="1" applyAlignment="1">
      <alignment horizontal="center" vertical="top"/>
    </xf>
    <xf numFmtId="0" fontId="43" fillId="0" borderId="0" xfId="0" applyFont="1" applyAlignment="1">
      <alignment horizontal="center" vertical="top"/>
    </xf>
    <xf numFmtId="0" fontId="41" fillId="0" borderId="0" xfId="0" applyFont="1" applyAlignment="1">
      <alignment horizontal="center" vertical="top"/>
    </xf>
    <xf numFmtId="0" fontId="45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right" vertical="top"/>
    </xf>
    <xf numFmtId="0" fontId="41" fillId="0" borderId="0" xfId="0" applyFont="1" applyFill="1" applyBorder="1" applyAlignment="1">
      <alignment horizontal="right" vertical="top"/>
    </xf>
    <xf numFmtId="0" fontId="41" fillId="0" borderId="11" xfId="0" applyFont="1" applyBorder="1" applyAlignment="1">
      <alignment horizontal="left" vertical="top"/>
    </xf>
    <xf numFmtId="0" fontId="41" fillId="0" borderId="11" xfId="0" applyFont="1" applyFill="1" applyBorder="1" applyAlignment="1">
      <alignment horizontal="center" vertical="top"/>
    </xf>
    <xf numFmtId="0" fontId="41" fillId="0" borderId="11" xfId="0" applyFont="1" applyFill="1" applyBorder="1" applyAlignment="1">
      <alignment horizontal="right" vertical="top"/>
    </xf>
    <xf numFmtId="0" fontId="41" fillId="0" borderId="11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29" fillId="0" borderId="0" xfId="0" applyFont="1" applyAlignment="1">
      <alignment horizontal="center" vertical="top"/>
    </xf>
    <xf numFmtId="49" fontId="29" fillId="0" borderId="0" xfId="0" applyNumberFormat="1" applyFont="1" applyAlignment="1">
      <alignment horizontal="left" vertical="top"/>
    </xf>
    <xf numFmtId="0" fontId="5" fillId="0" borderId="0" xfId="0" applyFont="1" applyAlignment="1"/>
    <xf numFmtId="0" fontId="41" fillId="0" borderId="0" xfId="0" applyFont="1" applyAlignment="1">
      <alignment horizontal="left"/>
    </xf>
    <xf numFmtId="49" fontId="41" fillId="0" borderId="0" xfId="0" applyNumberFormat="1" applyFont="1" applyAlignment="1">
      <alignment horizontal="left" vertical="top"/>
    </xf>
    <xf numFmtId="0" fontId="41" fillId="0" borderId="0" xfId="0" applyFont="1" applyAlignment="1">
      <alignment horizontal="right" vertical="top"/>
    </xf>
    <xf numFmtId="0" fontId="41" fillId="0" borderId="0" xfId="0" applyFont="1" applyAlignment="1">
      <alignment horizontal="right"/>
    </xf>
    <xf numFmtId="0" fontId="41" fillId="0" borderId="0" xfId="0" applyFont="1" applyAlignment="1">
      <alignment horizontal="left" vertical="top"/>
    </xf>
    <xf numFmtId="0" fontId="41" fillId="0" borderId="0" xfId="0" applyFont="1" applyAlignment="1"/>
    <xf numFmtId="0" fontId="5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right" vertical="top"/>
    </xf>
    <xf numFmtId="0" fontId="45" fillId="0" borderId="10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29" fillId="0" borderId="0" xfId="0" applyFont="1" applyAlignment="1">
      <alignment horizontal="center" vertical="top" wrapText="1"/>
    </xf>
    <xf numFmtId="0" fontId="41" fillId="0" borderId="0" xfId="0" applyFont="1"/>
    <xf numFmtId="0" fontId="36" fillId="0" borderId="0" xfId="74" applyFont="1" applyAlignment="1">
      <alignment horizontal="left" vertical="center" wrapText="1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opLeftCell="A31" workbookViewId="0">
      <selection activeCell="C12" sqref="C12"/>
    </sheetView>
  </sheetViews>
  <sheetFormatPr defaultRowHeight="12.75" x14ac:dyDescent="0.2"/>
  <cols>
    <col min="3" max="3" width="22.5703125" customWidth="1"/>
  </cols>
  <sheetData>
    <row r="1" spans="1:13" x14ac:dyDescent="0.2">
      <c r="A1" s="2"/>
      <c r="B1" s="1"/>
      <c r="C1" s="7"/>
      <c r="D1" s="67"/>
      <c r="E1" s="70"/>
      <c r="F1" s="3"/>
      <c r="G1" s="3"/>
      <c r="H1" s="3"/>
      <c r="I1" s="3"/>
      <c r="J1" s="2" t="s">
        <v>36</v>
      </c>
      <c r="K1" s="3"/>
      <c r="L1" s="3"/>
      <c r="M1" s="3"/>
    </row>
    <row r="2" spans="1:13" x14ac:dyDescent="0.2">
      <c r="A2" s="5"/>
      <c r="B2" s="1"/>
      <c r="C2" s="7"/>
      <c r="D2" s="67"/>
      <c r="E2" s="70"/>
      <c r="F2" s="3"/>
      <c r="G2" s="3"/>
      <c r="H2" s="3"/>
      <c r="I2" s="3"/>
      <c r="J2" s="5"/>
      <c r="K2" s="3"/>
      <c r="L2" s="3"/>
      <c r="M2" s="3"/>
    </row>
    <row r="3" spans="1:13" x14ac:dyDescent="0.2">
      <c r="A3" s="5"/>
      <c r="B3" s="1"/>
      <c r="C3" s="7"/>
      <c r="D3" s="67"/>
      <c r="E3" s="70"/>
      <c r="F3" s="3"/>
      <c r="G3" s="3"/>
      <c r="H3" s="3"/>
      <c r="I3" s="3"/>
      <c r="J3" s="5"/>
      <c r="K3" s="3"/>
      <c r="L3" s="3"/>
      <c r="M3" s="3"/>
    </row>
    <row r="4" spans="1:13" x14ac:dyDescent="0.2">
      <c r="A4" s="5"/>
      <c r="B4" s="1"/>
      <c r="C4" s="7"/>
      <c r="D4" s="67"/>
      <c r="E4" s="70"/>
      <c r="F4" s="3"/>
      <c r="G4" s="3"/>
      <c r="H4" s="3"/>
      <c r="I4" s="3"/>
      <c r="J4" s="5" t="s">
        <v>84</v>
      </c>
      <c r="K4" s="3"/>
      <c r="L4" s="3"/>
      <c r="M4" s="3"/>
    </row>
    <row r="5" spans="1:13" x14ac:dyDescent="0.2">
      <c r="A5" s="123"/>
      <c r="B5" s="1"/>
      <c r="C5" s="7"/>
      <c r="D5" s="67"/>
      <c r="E5" s="70"/>
      <c r="F5" s="3"/>
      <c r="G5" s="3"/>
      <c r="H5" s="3"/>
      <c r="I5" s="3"/>
      <c r="J5" s="123" t="s">
        <v>85</v>
      </c>
      <c r="K5" s="3"/>
      <c r="L5" s="3"/>
      <c r="M5" s="3"/>
    </row>
    <row r="6" spans="1:13" ht="14.25" x14ac:dyDescent="0.2">
      <c r="A6" s="75"/>
      <c r="B6" s="1"/>
      <c r="C6" s="124"/>
      <c r="D6" s="125" t="s">
        <v>49</v>
      </c>
      <c r="E6" s="125"/>
      <c r="F6" s="126"/>
      <c r="G6" s="126"/>
      <c r="H6" s="125"/>
      <c r="I6" s="126"/>
      <c r="J6" s="126"/>
      <c r="K6" s="3"/>
      <c r="L6" s="3"/>
      <c r="M6" s="3"/>
    </row>
    <row r="7" spans="1:13" ht="14.25" x14ac:dyDescent="0.2">
      <c r="A7" s="75"/>
      <c r="B7" s="1"/>
      <c r="C7" s="123"/>
      <c r="D7" s="75"/>
      <c r="E7" s="127" t="s">
        <v>32</v>
      </c>
      <c r="F7" s="128"/>
      <c r="G7" s="128"/>
      <c r="H7" s="3"/>
      <c r="I7" s="129"/>
      <c r="J7" s="3"/>
      <c r="K7" s="3"/>
      <c r="L7" s="3"/>
      <c r="M7" s="3"/>
    </row>
    <row r="8" spans="1:13" ht="14.25" x14ac:dyDescent="0.2">
      <c r="A8" s="75"/>
      <c r="B8" s="1"/>
      <c r="C8" s="123"/>
      <c r="D8" s="75"/>
      <c r="E8" s="127"/>
      <c r="F8" s="128"/>
      <c r="G8" s="128"/>
      <c r="H8" s="3"/>
      <c r="I8" s="129"/>
      <c r="J8" s="3"/>
      <c r="K8" s="3"/>
      <c r="L8" s="3"/>
      <c r="M8" s="3"/>
    </row>
    <row r="9" spans="1:13" ht="18" x14ac:dyDescent="0.2">
      <c r="A9" s="75"/>
      <c r="B9" s="1"/>
      <c r="C9" s="123"/>
      <c r="D9" s="130" t="s">
        <v>86</v>
      </c>
      <c r="E9" s="70"/>
      <c r="F9" s="3"/>
      <c r="G9" s="3"/>
      <c r="H9" s="3"/>
      <c r="I9" s="3"/>
      <c r="J9" s="3"/>
      <c r="K9" s="3"/>
      <c r="L9" s="3"/>
      <c r="M9" s="3"/>
    </row>
    <row r="10" spans="1:13" ht="14.25" x14ac:dyDescent="0.2">
      <c r="A10" s="75"/>
      <c r="B10" s="1"/>
      <c r="C10" s="123"/>
      <c r="D10" s="131" t="s">
        <v>59</v>
      </c>
      <c r="E10" s="70"/>
      <c r="F10" s="3"/>
      <c r="G10" s="3"/>
      <c r="H10" s="3"/>
      <c r="I10" s="132"/>
      <c r="J10" s="3"/>
      <c r="K10" s="3"/>
      <c r="L10" s="3"/>
      <c r="M10" s="3"/>
    </row>
    <row r="11" spans="1:13" x14ac:dyDescent="0.2">
      <c r="A11" s="75"/>
      <c r="B11" s="1"/>
      <c r="C11" s="133"/>
      <c r="D11" s="75"/>
      <c r="E11" s="134"/>
      <c r="F11" s="135"/>
      <c r="G11" s="135"/>
      <c r="H11" s="3"/>
      <c r="I11" s="8"/>
      <c r="J11" s="3"/>
      <c r="K11" s="3"/>
      <c r="L11" s="3"/>
      <c r="M11" s="3"/>
    </row>
    <row r="12" spans="1:13" ht="14.25" x14ac:dyDescent="0.2">
      <c r="A12" s="75"/>
      <c r="B12" s="136" t="s">
        <v>33</v>
      </c>
      <c r="C12" s="137" t="s">
        <v>87</v>
      </c>
      <c r="D12" s="125"/>
      <c r="E12" s="138"/>
      <c r="F12" s="139"/>
      <c r="G12" s="139"/>
      <c r="H12" s="140"/>
      <c r="I12" s="126"/>
      <c r="J12" s="126"/>
      <c r="K12" s="3"/>
      <c r="L12" s="3"/>
      <c r="M12" s="3"/>
    </row>
    <row r="13" spans="1:13" ht="14.25" x14ac:dyDescent="0.2">
      <c r="A13" s="75"/>
      <c r="B13" s="1"/>
      <c r="C13" s="141"/>
      <c r="D13" s="75"/>
      <c r="E13" s="65" t="s">
        <v>58</v>
      </c>
      <c r="F13" s="3"/>
      <c r="G13" s="128"/>
      <c r="H13" s="131"/>
      <c r="I13" s="128"/>
      <c r="J13" s="128"/>
      <c r="K13" s="3"/>
      <c r="L13" s="3"/>
      <c r="M13" s="3"/>
    </row>
    <row r="14" spans="1:13" x14ac:dyDescent="0.2">
      <c r="A14" s="142"/>
      <c r="B14" s="143"/>
      <c r="C14" s="123"/>
      <c r="D14" s="75"/>
      <c r="E14" s="144"/>
      <c r="F14" s="3"/>
      <c r="G14" s="3"/>
      <c r="H14" s="3"/>
      <c r="I14" s="3"/>
      <c r="J14" s="3"/>
      <c r="K14" s="3"/>
      <c r="L14" s="3"/>
      <c r="M14" s="3"/>
    </row>
    <row r="15" spans="1:13" ht="14.25" x14ac:dyDescent="0.2">
      <c r="A15" s="75"/>
      <c r="B15" s="1"/>
      <c r="C15" s="145" t="s">
        <v>88</v>
      </c>
      <c r="D15" s="75"/>
      <c r="E15" s="8"/>
      <c r="F15" s="3"/>
      <c r="G15" s="3"/>
      <c r="H15" s="3"/>
      <c r="I15" s="145"/>
      <c r="J15" s="145"/>
      <c r="K15" s="3"/>
      <c r="L15" s="3"/>
      <c r="M15" s="3"/>
    </row>
    <row r="16" spans="1:13" ht="14.25" x14ac:dyDescent="0.2">
      <c r="A16" s="131"/>
      <c r="B16" s="146"/>
      <c r="C16" s="145" t="s">
        <v>89</v>
      </c>
      <c r="D16" s="147"/>
      <c r="E16" s="148" t="s">
        <v>90</v>
      </c>
      <c r="F16" s="79"/>
      <c r="G16" s="149" t="s">
        <v>57</v>
      </c>
      <c r="H16" s="147"/>
      <c r="I16" s="145"/>
      <c r="J16" s="145"/>
      <c r="K16" s="147"/>
      <c r="L16" s="147"/>
      <c r="M16" s="147"/>
    </row>
    <row r="17" spans="1:13" ht="14.25" x14ac:dyDescent="0.2">
      <c r="A17" s="131"/>
      <c r="B17" s="146"/>
      <c r="C17" s="145" t="s">
        <v>73</v>
      </c>
      <c r="D17" s="131"/>
      <c r="E17" s="148" t="s">
        <v>91</v>
      </c>
      <c r="F17" s="79"/>
      <c r="G17" s="149" t="s">
        <v>57</v>
      </c>
      <c r="H17" s="147"/>
      <c r="I17" s="145"/>
      <c r="J17" s="145"/>
      <c r="K17" s="147"/>
      <c r="L17" s="147"/>
      <c r="M17" s="147"/>
    </row>
    <row r="18" spans="1:13" ht="14.25" x14ac:dyDescent="0.2">
      <c r="A18" s="131"/>
      <c r="B18" s="146"/>
      <c r="C18" s="145" t="s">
        <v>47</v>
      </c>
      <c r="D18" s="131"/>
      <c r="E18" s="148" t="s">
        <v>92</v>
      </c>
      <c r="F18" s="79"/>
      <c r="G18" s="149" t="s">
        <v>48</v>
      </c>
      <c r="H18" s="147"/>
      <c r="I18" s="145"/>
      <c r="J18" s="145"/>
      <c r="K18" s="147"/>
      <c r="L18" s="147"/>
      <c r="M18" s="147"/>
    </row>
    <row r="19" spans="1:13" ht="14.25" x14ac:dyDescent="0.2">
      <c r="A19" s="75"/>
      <c r="B19" s="1"/>
      <c r="C19" s="150" t="s">
        <v>93</v>
      </c>
      <c r="D19" s="75"/>
      <c r="E19" s="8"/>
      <c r="F19" s="3"/>
      <c r="G19" s="3"/>
      <c r="H19" s="3"/>
      <c r="I19" s="3"/>
      <c r="J19" s="3"/>
      <c r="K19" s="3"/>
      <c r="L19" s="3"/>
      <c r="M19" s="3"/>
    </row>
    <row r="20" spans="1:13" x14ac:dyDescent="0.2">
      <c r="A20" s="75"/>
      <c r="B20" s="1"/>
      <c r="C20" s="123"/>
      <c r="D20" s="75"/>
      <c r="E20" s="8"/>
      <c r="F20" s="3"/>
      <c r="G20" s="3"/>
      <c r="H20" s="3"/>
      <c r="I20" s="3"/>
      <c r="J20" s="3"/>
      <c r="K20" s="3"/>
      <c r="L20" s="3"/>
      <c r="M20" s="3"/>
    </row>
    <row r="21" spans="1:13" x14ac:dyDescent="0.2">
      <c r="A21" s="75"/>
      <c r="B21" s="1"/>
      <c r="C21" s="123"/>
      <c r="D21" s="75"/>
      <c r="E21" s="8"/>
      <c r="F21" s="3"/>
      <c r="G21" s="3"/>
      <c r="H21" s="3"/>
      <c r="I21" s="3"/>
      <c r="J21" s="3"/>
      <c r="K21" s="3"/>
      <c r="L21" s="3"/>
      <c r="M21" s="3"/>
    </row>
    <row r="22" spans="1:13" x14ac:dyDescent="0.2">
      <c r="A22" s="80" t="s">
        <v>34</v>
      </c>
      <c r="B22" s="82" t="s">
        <v>72</v>
      </c>
      <c r="C22" s="80" t="s">
        <v>71</v>
      </c>
      <c r="D22" s="80" t="s">
        <v>70</v>
      </c>
      <c r="E22" s="80" t="s">
        <v>69</v>
      </c>
      <c r="F22" s="80" t="s">
        <v>56</v>
      </c>
      <c r="G22" s="81"/>
      <c r="H22" s="81"/>
      <c r="I22" s="81"/>
      <c r="J22" s="80" t="s">
        <v>55</v>
      </c>
      <c r="K22" s="81"/>
      <c r="L22" s="81"/>
      <c r="M22" s="81"/>
    </row>
    <row r="23" spans="1:13" x14ac:dyDescent="0.2">
      <c r="A23" s="81"/>
      <c r="B23" s="83"/>
      <c r="C23" s="84"/>
      <c r="D23" s="80"/>
      <c r="E23" s="80"/>
      <c r="F23" s="80" t="s">
        <v>35</v>
      </c>
      <c r="G23" s="80" t="s">
        <v>68</v>
      </c>
      <c r="H23" s="81"/>
      <c r="I23" s="81"/>
      <c r="J23" s="80" t="s">
        <v>35</v>
      </c>
      <c r="K23" s="80" t="s">
        <v>68</v>
      </c>
      <c r="L23" s="81"/>
      <c r="M23" s="81"/>
    </row>
    <row r="24" spans="1:13" x14ac:dyDescent="0.2">
      <c r="A24" s="81"/>
      <c r="B24" s="83"/>
      <c r="C24" s="84"/>
      <c r="D24" s="80"/>
      <c r="E24" s="80"/>
      <c r="F24" s="81"/>
      <c r="G24" s="72" t="s">
        <v>67</v>
      </c>
      <c r="H24" s="72" t="s">
        <v>94</v>
      </c>
      <c r="I24" s="72" t="s">
        <v>66</v>
      </c>
      <c r="J24" s="81"/>
      <c r="K24" s="72" t="s">
        <v>67</v>
      </c>
      <c r="L24" s="72" t="s">
        <v>94</v>
      </c>
      <c r="M24" s="72" t="s">
        <v>66</v>
      </c>
    </row>
    <row r="25" spans="1:13" x14ac:dyDescent="0.2">
      <c r="A25" s="6">
        <v>1</v>
      </c>
      <c r="B25" s="74">
        <v>2</v>
      </c>
      <c r="C25" s="72">
        <v>3</v>
      </c>
      <c r="D25" s="72">
        <v>4</v>
      </c>
      <c r="E25" s="9">
        <v>5</v>
      </c>
      <c r="F25" s="73">
        <v>6</v>
      </c>
      <c r="G25" s="73">
        <v>7</v>
      </c>
      <c r="H25" s="73">
        <v>8</v>
      </c>
      <c r="I25" s="73">
        <v>9</v>
      </c>
      <c r="J25" s="73">
        <v>10</v>
      </c>
      <c r="K25" s="73">
        <v>11</v>
      </c>
      <c r="L25" s="73">
        <v>12</v>
      </c>
      <c r="M25" s="73">
        <v>13</v>
      </c>
    </row>
    <row r="26" spans="1:13" x14ac:dyDescent="0.2">
      <c r="A26" s="85" t="s">
        <v>95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</row>
    <row r="27" spans="1:13" ht="72" x14ac:dyDescent="0.2">
      <c r="A27" s="6">
        <v>2</v>
      </c>
      <c r="B27" s="45" t="s">
        <v>62</v>
      </c>
      <c r="C27" s="71" t="s">
        <v>96</v>
      </c>
      <c r="D27" s="9" t="s">
        <v>63</v>
      </c>
      <c r="E27" s="46">
        <v>5</v>
      </c>
      <c r="F27" s="151">
        <v>24.72</v>
      </c>
      <c r="G27" s="151">
        <v>24.72</v>
      </c>
      <c r="H27" s="152"/>
      <c r="I27" s="152"/>
      <c r="J27" s="152">
        <v>124</v>
      </c>
      <c r="K27" s="152">
        <v>124</v>
      </c>
      <c r="L27" s="152"/>
      <c r="M27" s="152"/>
    </row>
    <row r="28" spans="1:13" ht="108" x14ac:dyDescent="0.2">
      <c r="A28" s="6">
        <v>3</v>
      </c>
      <c r="B28" s="45" t="s">
        <v>80</v>
      </c>
      <c r="C28" s="71" t="s">
        <v>97</v>
      </c>
      <c r="D28" s="9" t="s">
        <v>77</v>
      </c>
      <c r="E28" s="46">
        <v>1</v>
      </c>
      <c r="F28" s="151">
        <v>444.28</v>
      </c>
      <c r="G28" s="151">
        <v>444.28</v>
      </c>
      <c r="H28" s="152"/>
      <c r="I28" s="152"/>
      <c r="J28" s="152">
        <v>444</v>
      </c>
      <c r="K28" s="152">
        <v>444</v>
      </c>
      <c r="L28" s="152"/>
      <c r="M28" s="152"/>
    </row>
    <row r="29" spans="1:13" ht="60" x14ac:dyDescent="0.2">
      <c r="A29" s="6">
        <v>4</v>
      </c>
      <c r="B29" s="45" t="s">
        <v>98</v>
      </c>
      <c r="C29" s="71" t="s">
        <v>99</v>
      </c>
      <c r="D29" s="9" t="s">
        <v>65</v>
      </c>
      <c r="E29" s="46">
        <v>1</v>
      </c>
      <c r="F29" s="151">
        <v>1772.34</v>
      </c>
      <c r="G29" s="151">
        <v>1772.34</v>
      </c>
      <c r="H29" s="152"/>
      <c r="I29" s="152"/>
      <c r="J29" s="152">
        <v>1772</v>
      </c>
      <c r="K29" s="152">
        <v>1772</v>
      </c>
      <c r="L29" s="152"/>
      <c r="M29" s="152"/>
    </row>
    <row r="30" spans="1:13" x14ac:dyDescent="0.2">
      <c r="A30" s="76" t="s">
        <v>37</v>
      </c>
      <c r="B30" s="77"/>
      <c r="C30" s="77"/>
      <c r="D30" s="77"/>
      <c r="E30" s="77"/>
      <c r="F30" s="77"/>
      <c r="G30" s="77"/>
      <c r="H30" s="77"/>
      <c r="I30" s="77"/>
      <c r="J30" s="151">
        <v>2340</v>
      </c>
      <c r="K30" s="151">
        <v>2340</v>
      </c>
      <c r="L30" s="152"/>
      <c r="M30" s="152"/>
    </row>
    <row r="31" spans="1:13" x14ac:dyDescent="0.2">
      <c r="A31" s="76" t="s">
        <v>76</v>
      </c>
      <c r="B31" s="77"/>
      <c r="C31" s="77"/>
      <c r="D31" s="77"/>
      <c r="E31" s="77"/>
      <c r="F31" s="77"/>
      <c r="G31" s="77"/>
      <c r="H31" s="77"/>
      <c r="I31" s="77"/>
      <c r="J31" s="151">
        <v>2246</v>
      </c>
      <c r="K31" s="151">
        <v>2246</v>
      </c>
      <c r="L31" s="152"/>
      <c r="M31" s="152"/>
    </row>
    <row r="32" spans="1:13" x14ac:dyDescent="0.2">
      <c r="A32" s="76" t="s">
        <v>54</v>
      </c>
      <c r="B32" s="77"/>
      <c r="C32" s="77"/>
      <c r="D32" s="77"/>
      <c r="E32" s="77"/>
      <c r="F32" s="77"/>
      <c r="G32" s="77"/>
      <c r="H32" s="77"/>
      <c r="I32" s="77"/>
      <c r="J32" s="152"/>
      <c r="K32" s="152"/>
      <c r="L32" s="152"/>
      <c r="M32" s="152"/>
    </row>
    <row r="33" spans="1:13" x14ac:dyDescent="0.2">
      <c r="A33" s="76" t="s">
        <v>100</v>
      </c>
      <c r="B33" s="77"/>
      <c r="C33" s="77"/>
      <c r="D33" s="77"/>
      <c r="E33" s="77"/>
      <c r="F33" s="77"/>
      <c r="G33" s="77"/>
      <c r="H33" s="77"/>
      <c r="I33" s="77"/>
      <c r="J33" s="151">
        <v>101</v>
      </c>
      <c r="K33" s="151">
        <v>101</v>
      </c>
      <c r="L33" s="152"/>
      <c r="M33" s="152"/>
    </row>
    <row r="34" spans="1:13" x14ac:dyDescent="0.2">
      <c r="A34" s="76" t="s">
        <v>101</v>
      </c>
      <c r="B34" s="77"/>
      <c r="C34" s="77"/>
      <c r="D34" s="77"/>
      <c r="E34" s="77"/>
      <c r="F34" s="77"/>
      <c r="G34" s="77"/>
      <c r="H34" s="77"/>
      <c r="I34" s="77"/>
      <c r="J34" s="151">
        <v>366</v>
      </c>
      <c r="K34" s="151">
        <v>366</v>
      </c>
      <c r="L34" s="152"/>
      <c r="M34" s="152"/>
    </row>
    <row r="35" spans="1:13" x14ac:dyDescent="0.2">
      <c r="A35" s="76" t="s">
        <v>102</v>
      </c>
      <c r="B35" s="77"/>
      <c r="C35" s="77"/>
      <c r="D35" s="77"/>
      <c r="E35" s="77"/>
      <c r="F35" s="77"/>
      <c r="G35" s="77"/>
      <c r="H35" s="77"/>
      <c r="I35" s="77"/>
      <c r="J35" s="151">
        <v>-561</v>
      </c>
      <c r="K35" s="151">
        <v>-561</v>
      </c>
      <c r="L35" s="152"/>
      <c r="M35" s="152"/>
    </row>
    <row r="36" spans="1:13" x14ac:dyDescent="0.2">
      <c r="A36" s="76" t="s">
        <v>38</v>
      </c>
      <c r="B36" s="77"/>
      <c r="C36" s="77"/>
      <c r="D36" s="77"/>
      <c r="E36" s="77"/>
      <c r="F36" s="77"/>
      <c r="G36" s="77"/>
      <c r="H36" s="77"/>
      <c r="I36" s="77"/>
      <c r="J36" s="151">
        <v>1460</v>
      </c>
      <c r="K36" s="152"/>
      <c r="L36" s="152"/>
      <c r="M36" s="152"/>
    </row>
    <row r="37" spans="1:13" x14ac:dyDescent="0.2">
      <c r="A37" s="76" t="s">
        <v>54</v>
      </c>
      <c r="B37" s="77"/>
      <c r="C37" s="77"/>
      <c r="D37" s="77"/>
      <c r="E37" s="77"/>
      <c r="F37" s="77"/>
      <c r="G37" s="77"/>
      <c r="H37" s="77"/>
      <c r="I37" s="77"/>
      <c r="J37" s="152"/>
      <c r="K37" s="152"/>
      <c r="L37" s="152"/>
      <c r="M37" s="152"/>
    </row>
    <row r="38" spans="1:13" x14ac:dyDescent="0.2">
      <c r="A38" s="76" t="s">
        <v>103</v>
      </c>
      <c r="B38" s="77"/>
      <c r="C38" s="77"/>
      <c r="D38" s="77"/>
      <c r="E38" s="77"/>
      <c r="F38" s="77"/>
      <c r="G38" s="77"/>
      <c r="H38" s="77"/>
      <c r="I38" s="77"/>
      <c r="J38" s="151">
        <v>1460</v>
      </c>
      <c r="K38" s="152"/>
      <c r="L38" s="152"/>
      <c r="M38" s="152"/>
    </row>
    <row r="39" spans="1:13" x14ac:dyDescent="0.2">
      <c r="A39" s="76" t="s">
        <v>39</v>
      </c>
      <c r="B39" s="77"/>
      <c r="C39" s="77"/>
      <c r="D39" s="77"/>
      <c r="E39" s="77"/>
      <c r="F39" s="77"/>
      <c r="G39" s="77"/>
      <c r="H39" s="77"/>
      <c r="I39" s="77"/>
      <c r="J39" s="151">
        <v>898</v>
      </c>
      <c r="K39" s="152"/>
      <c r="L39" s="152"/>
      <c r="M39" s="152"/>
    </row>
    <row r="40" spans="1:13" x14ac:dyDescent="0.2">
      <c r="A40" s="76" t="s">
        <v>54</v>
      </c>
      <c r="B40" s="77"/>
      <c r="C40" s="77"/>
      <c r="D40" s="77"/>
      <c r="E40" s="77"/>
      <c r="F40" s="77"/>
      <c r="G40" s="77"/>
      <c r="H40" s="77"/>
      <c r="I40" s="77"/>
      <c r="J40" s="152"/>
      <c r="K40" s="152"/>
      <c r="L40" s="152"/>
      <c r="M40" s="152"/>
    </row>
    <row r="41" spans="1:13" x14ac:dyDescent="0.2">
      <c r="A41" s="76" t="s">
        <v>104</v>
      </c>
      <c r="B41" s="77"/>
      <c r="C41" s="77"/>
      <c r="D41" s="77"/>
      <c r="E41" s="77"/>
      <c r="F41" s="77"/>
      <c r="G41" s="77"/>
      <c r="H41" s="77"/>
      <c r="I41" s="77"/>
      <c r="J41" s="151">
        <v>898</v>
      </c>
      <c r="K41" s="152"/>
      <c r="L41" s="152"/>
      <c r="M41" s="152"/>
    </row>
    <row r="42" spans="1:13" x14ac:dyDescent="0.2">
      <c r="A42" s="78" t="s">
        <v>40</v>
      </c>
      <c r="B42" s="77"/>
      <c r="C42" s="77"/>
      <c r="D42" s="77"/>
      <c r="E42" s="77"/>
      <c r="F42" s="77"/>
      <c r="G42" s="77"/>
      <c r="H42" s="77"/>
      <c r="I42" s="77"/>
      <c r="J42" s="152"/>
      <c r="K42" s="152"/>
      <c r="L42" s="152"/>
      <c r="M42" s="152"/>
    </row>
    <row r="43" spans="1:13" x14ac:dyDescent="0.2">
      <c r="A43" s="76" t="s">
        <v>41</v>
      </c>
      <c r="B43" s="77"/>
      <c r="C43" s="77"/>
      <c r="D43" s="77"/>
      <c r="E43" s="77"/>
      <c r="F43" s="77"/>
      <c r="G43" s="77"/>
      <c r="H43" s="77"/>
      <c r="I43" s="77"/>
      <c r="J43" s="151">
        <v>4604</v>
      </c>
      <c r="K43" s="152"/>
      <c r="L43" s="152"/>
      <c r="M43" s="152"/>
    </row>
    <row r="44" spans="1:13" x14ac:dyDescent="0.2">
      <c r="A44" s="76" t="s">
        <v>42</v>
      </c>
      <c r="B44" s="77"/>
      <c r="C44" s="77"/>
      <c r="D44" s="77"/>
      <c r="E44" s="77"/>
      <c r="F44" s="77"/>
      <c r="G44" s="77"/>
      <c r="H44" s="77"/>
      <c r="I44" s="77"/>
      <c r="J44" s="152"/>
      <c r="K44" s="152"/>
      <c r="L44" s="152"/>
      <c r="M44" s="152"/>
    </row>
    <row r="45" spans="1:13" x14ac:dyDescent="0.2">
      <c r="A45" s="76" t="s">
        <v>43</v>
      </c>
      <c r="B45" s="77"/>
      <c r="C45" s="77"/>
      <c r="D45" s="77"/>
      <c r="E45" s="77"/>
      <c r="F45" s="77"/>
      <c r="G45" s="77"/>
      <c r="H45" s="77"/>
      <c r="I45" s="77"/>
      <c r="J45" s="151">
        <v>2246</v>
      </c>
      <c r="K45" s="152"/>
      <c r="L45" s="152"/>
      <c r="M45" s="152"/>
    </row>
    <row r="46" spans="1:13" x14ac:dyDescent="0.2">
      <c r="A46" s="76" t="s">
        <v>44</v>
      </c>
      <c r="B46" s="77"/>
      <c r="C46" s="77"/>
      <c r="D46" s="77"/>
      <c r="E46" s="77"/>
      <c r="F46" s="77"/>
      <c r="G46" s="77"/>
      <c r="H46" s="77"/>
      <c r="I46" s="77"/>
      <c r="J46" s="151">
        <v>1460</v>
      </c>
      <c r="K46" s="152"/>
      <c r="L46" s="152"/>
      <c r="M46" s="152"/>
    </row>
    <row r="47" spans="1:13" x14ac:dyDescent="0.2">
      <c r="A47" s="76" t="s">
        <v>45</v>
      </c>
      <c r="B47" s="77"/>
      <c r="C47" s="77"/>
      <c r="D47" s="77"/>
      <c r="E47" s="77"/>
      <c r="F47" s="77"/>
      <c r="G47" s="77"/>
      <c r="H47" s="77"/>
      <c r="I47" s="77"/>
      <c r="J47" s="151">
        <v>898</v>
      </c>
      <c r="K47" s="152"/>
      <c r="L47" s="152"/>
      <c r="M47" s="152"/>
    </row>
    <row r="48" spans="1:13" x14ac:dyDescent="0.2">
      <c r="A48" s="76" t="s">
        <v>105</v>
      </c>
      <c r="B48" s="77"/>
      <c r="C48" s="77"/>
      <c r="D48" s="77"/>
      <c r="E48" s="77"/>
      <c r="F48" s="77"/>
      <c r="G48" s="77"/>
      <c r="H48" s="77"/>
      <c r="I48" s="77"/>
      <c r="J48" s="151">
        <v>48250</v>
      </c>
      <c r="K48" s="152"/>
      <c r="L48" s="152"/>
      <c r="M48" s="152"/>
    </row>
    <row r="49" spans="1:13" x14ac:dyDescent="0.2">
      <c r="A49" s="78" t="s">
        <v>46</v>
      </c>
      <c r="B49" s="77"/>
      <c r="C49" s="77"/>
      <c r="D49" s="77"/>
      <c r="E49" s="77"/>
      <c r="F49" s="77"/>
      <c r="G49" s="77"/>
      <c r="H49" s="77"/>
      <c r="I49" s="77"/>
      <c r="J49" s="153">
        <v>48250</v>
      </c>
      <c r="K49" s="152"/>
      <c r="L49" s="152"/>
      <c r="M49" s="152"/>
    </row>
    <row r="50" spans="1:13" x14ac:dyDescent="0.2">
      <c r="A50" s="75"/>
      <c r="B50" s="1"/>
      <c r="C50" s="7"/>
      <c r="D50" s="67"/>
      <c r="E50" s="70"/>
      <c r="F50" s="3"/>
      <c r="G50" s="3"/>
      <c r="H50" s="3"/>
      <c r="I50" s="3"/>
      <c r="J50" s="3"/>
      <c r="K50" s="3"/>
      <c r="L50" s="3"/>
      <c r="M50" s="3"/>
    </row>
    <row r="51" spans="1:13" x14ac:dyDescent="0.2">
      <c r="A51" s="75"/>
      <c r="B51" s="1"/>
      <c r="C51" s="7"/>
      <c r="D51" s="67"/>
      <c r="E51" s="70"/>
      <c r="F51" s="3"/>
      <c r="G51" s="3"/>
      <c r="H51" s="3"/>
      <c r="I51" s="3"/>
      <c r="J51" s="3"/>
      <c r="K51" s="3"/>
      <c r="L51" s="3"/>
      <c r="M51" s="3"/>
    </row>
    <row r="52" spans="1:13" x14ac:dyDescent="0.2">
      <c r="A52" s="75"/>
      <c r="B52" s="1"/>
      <c r="C52" s="7"/>
      <c r="D52" s="67"/>
      <c r="E52" s="70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154" t="s">
        <v>106</v>
      </c>
      <c r="B53" s="155"/>
      <c r="C53" s="155"/>
      <c r="D53" s="155"/>
      <c r="E53" s="155"/>
      <c r="F53" s="155"/>
      <c r="G53" s="155"/>
      <c r="H53" s="155"/>
      <c r="I53" s="155"/>
      <c r="J53" s="155"/>
      <c r="K53" s="155"/>
      <c r="L53" s="155"/>
      <c r="M53" s="155"/>
    </row>
    <row r="54" spans="1:13" x14ac:dyDescent="0.2">
      <c r="A54" s="156" t="s">
        <v>107</v>
      </c>
      <c r="B54" s="155"/>
      <c r="C54" s="155"/>
      <c r="D54" s="155"/>
      <c r="E54" s="155"/>
      <c r="F54" s="155"/>
      <c r="G54" s="155"/>
      <c r="H54" s="155"/>
      <c r="I54" s="155"/>
      <c r="J54" s="155"/>
      <c r="K54" s="155"/>
      <c r="L54" s="155"/>
      <c r="M54" s="155"/>
    </row>
    <row r="55" spans="1:13" x14ac:dyDescent="0.2">
      <c r="A55" s="75"/>
      <c r="B55" s="1"/>
      <c r="C55" s="7"/>
      <c r="D55" s="67"/>
      <c r="E55" s="70"/>
      <c r="F55" s="3"/>
      <c r="G55" s="3"/>
      <c r="H55" s="3"/>
      <c r="I55" s="3"/>
      <c r="J55" s="3"/>
      <c r="K55" s="3"/>
      <c r="L55" s="3"/>
      <c r="M55" s="3"/>
    </row>
    <row r="56" spans="1:13" x14ac:dyDescent="0.2">
      <c r="A56" s="154" t="s">
        <v>108</v>
      </c>
      <c r="B56" s="15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</row>
    <row r="57" spans="1:13" x14ac:dyDescent="0.2">
      <c r="A57" s="156" t="s">
        <v>107</v>
      </c>
      <c r="B57" s="155"/>
      <c r="C57" s="155"/>
      <c r="D57" s="155"/>
      <c r="E57" s="155"/>
      <c r="F57" s="155"/>
      <c r="G57" s="155"/>
      <c r="H57" s="155"/>
      <c r="I57" s="155"/>
      <c r="J57" s="155"/>
      <c r="K57" s="155"/>
      <c r="L57" s="155"/>
      <c r="M57" s="155"/>
    </row>
    <row r="58" spans="1:13" x14ac:dyDescent="0.2">
      <c r="A58" s="75"/>
      <c r="B58" s="1"/>
      <c r="C58" s="7"/>
      <c r="D58" s="67"/>
      <c r="E58" s="70"/>
      <c r="F58" s="3"/>
      <c r="G58" s="3"/>
      <c r="H58" s="3"/>
      <c r="I58" s="3"/>
      <c r="J58" s="3"/>
      <c r="K58" s="3"/>
      <c r="L58" s="3"/>
      <c r="M58" s="3"/>
    </row>
    <row r="59" spans="1:13" x14ac:dyDescent="0.2">
      <c r="A59" s="75"/>
      <c r="B59" s="1"/>
      <c r="C59" s="7"/>
      <c r="D59" s="67"/>
      <c r="E59" s="70"/>
      <c r="F59" s="3"/>
      <c r="G59" s="3"/>
      <c r="H59" s="3"/>
      <c r="I59" s="3"/>
      <c r="J59" s="3"/>
      <c r="K59" s="3"/>
      <c r="L59" s="3"/>
      <c r="M59" s="3"/>
    </row>
    <row r="60" spans="1:13" x14ac:dyDescent="0.2">
      <c r="A60" s="75"/>
      <c r="B60" s="1"/>
      <c r="C60" s="7"/>
      <c r="D60" s="67"/>
      <c r="E60" s="70"/>
      <c r="F60" s="3"/>
      <c r="G60" s="3"/>
      <c r="H60" s="3"/>
      <c r="I60" s="3"/>
      <c r="J60" s="3"/>
      <c r="K60" s="3"/>
      <c r="L60" s="3"/>
      <c r="M60" s="3"/>
    </row>
  </sheetData>
  <mergeCells count="39">
    <mergeCell ref="A48:I48"/>
    <mergeCell ref="A49:I49"/>
    <mergeCell ref="A53:M53"/>
    <mergeCell ref="A54:M54"/>
    <mergeCell ref="A56:M56"/>
    <mergeCell ref="A57:M57"/>
    <mergeCell ref="A42:I42"/>
    <mergeCell ref="A43:I43"/>
    <mergeCell ref="A44:I44"/>
    <mergeCell ref="A45:I45"/>
    <mergeCell ref="A46:I46"/>
    <mergeCell ref="A47:I47"/>
    <mergeCell ref="A36:I36"/>
    <mergeCell ref="A37:I37"/>
    <mergeCell ref="A38:I38"/>
    <mergeCell ref="A39:I39"/>
    <mergeCell ref="A40:I40"/>
    <mergeCell ref="A41:I41"/>
    <mergeCell ref="A30:I30"/>
    <mergeCell ref="A31:I31"/>
    <mergeCell ref="A32:I32"/>
    <mergeCell ref="A33:I33"/>
    <mergeCell ref="A34:I34"/>
    <mergeCell ref="A35:I35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31" workbookViewId="0">
      <selection activeCell="C12" sqref="C12"/>
    </sheetView>
  </sheetViews>
  <sheetFormatPr defaultRowHeight="12.75" x14ac:dyDescent="0.2"/>
  <cols>
    <col min="3" max="3" width="33.140625" customWidth="1"/>
  </cols>
  <sheetData>
    <row r="1" spans="1:15" x14ac:dyDescent="0.2">
      <c r="A1" s="2"/>
      <c r="B1" s="1"/>
      <c r="C1" s="7"/>
      <c r="D1" s="67"/>
      <c r="E1" s="70"/>
      <c r="F1" s="3"/>
      <c r="G1" s="3"/>
      <c r="H1" s="3"/>
      <c r="I1" s="3"/>
      <c r="J1" s="2" t="s">
        <v>36</v>
      </c>
      <c r="K1" s="3"/>
      <c r="L1" s="3"/>
      <c r="M1" s="3"/>
      <c r="N1" s="4"/>
      <c r="O1" s="4"/>
    </row>
    <row r="2" spans="1:15" x14ac:dyDescent="0.2">
      <c r="A2" s="5"/>
      <c r="B2" s="1"/>
      <c r="C2" s="7"/>
      <c r="D2" s="67"/>
      <c r="E2" s="70"/>
      <c r="F2" s="3"/>
      <c r="G2" s="3"/>
      <c r="H2" s="3"/>
      <c r="I2" s="3"/>
      <c r="J2" s="5"/>
      <c r="K2" s="3"/>
      <c r="L2" s="3"/>
      <c r="M2" s="3"/>
      <c r="N2" s="4"/>
      <c r="O2" s="4"/>
    </row>
    <row r="3" spans="1:15" x14ac:dyDescent="0.2">
      <c r="A3" s="5"/>
      <c r="B3" s="1"/>
      <c r="C3" s="7"/>
      <c r="D3" s="67"/>
      <c r="E3" s="70"/>
      <c r="F3" s="3"/>
      <c r="G3" s="3"/>
      <c r="H3" s="3"/>
      <c r="I3" s="3"/>
      <c r="J3" s="5"/>
      <c r="K3" s="3"/>
      <c r="L3" s="3"/>
      <c r="M3" s="3"/>
      <c r="N3" s="4"/>
      <c r="O3" s="4"/>
    </row>
    <row r="4" spans="1:15" x14ac:dyDescent="0.2">
      <c r="A4" s="5"/>
      <c r="B4" s="1"/>
      <c r="C4" s="7"/>
      <c r="D4" s="67"/>
      <c r="E4" s="70"/>
      <c r="F4" s="3"/>
      <c r="G4" s="3"/>
      <c r="H4" s="3"/>
      <c r="I4" s="3"/>
      <c r="J4" s="5" t="s">
        <v>84</v>
      </c>
      <c r="K4" s="3"/>
      <c r="L4" s="3"/>
      <c r="M4" s="3"/>
      <c r="N4" s="4"/>
      <c r="O4" s="4"/>
    </row>
    <row r="5" spans="1:15" x14ac:dyDescent="0.2">
      <c r="A5" s="123"/>
      <c r="B5" s="1"/>
      <c r="C5" s="7"/>
      <c r="D5" s="67"/>
      <c r="E5" s="70"/>
      <c r="F5" s="3"/>
      <c r="G5" s="3"/>
      <c r="H5" s="3"/>
      <c r="I5" s="3"/>
      <c r="J5" s="123" t="s">
        <v>85</v>
      </c>
      <c r="K5" s="3"/>
      <c r="L5" s="3"/>
      <c r="M5" s="3"/>
      <c r="N5" s="4"/>
      <c r="O5" s="4"/>
    </row>
    <row r="6" spans="1:15" ht="14.25" x14ac:dyDescent="0.2">
      <c r="A6" s="75"/>
      <c r="B6" s="1"/>
      <c r="C6" s="124"/>
      <c r="D6" s="125" t="s">
        <v>49</v>
      </c>
      <c r="E6" s="125"/>
      <c r="F6" s="126"/>
      <c r="G6" s="126"/>
      <c r="H6" s="125"/>
      <c r="I6" s="126"/>
      <c r="J6" s="126"/>
      <c r="K6" s="3"/>
      <c r="L6" s="3"/>
      <c r="M6" s="3"/>
      <c r="N6" s="4"/>
      <c r="O6" s="4"/>
    </row>
    <row r="7" spans="1:15" ht="14.25" x14ac:dyDescent="0.2">
      <c r="A7" s="75"/>
      <c r="B7" s="1"/>
      <c r="C7" s="123"/>
      <c r="D7" s="75"/>
      <c r="E7" s="127" t="s">
        <v>32</v>
      </c>
      <c r="F7" s="128"/>
      <c r="G7" s="128"/>
      <c r="H7" s="3"/>
      <c r="I7" s="129"/>
      <c r="J7" s="3"/>
      <c r="K7" s="3"/>
      <c r="L7" s="3"/>
      <c r="M7" s="3"/>
      <c r="N7" s="4"/>
      <c r="O7" s="4"/>
    </row>
    <row r="8" spans="1:15" ht="14.25" x14ac:dyDescent="0.2">
      <c r="A8" s="75"/>
      <c r="B8" s="1"/>
      <c r="C8" s="123"/>
      <c r="D8" s="75"/>
      <c r="E8" s="127"/>
      <c r="F8" s="128"/>
      <c r="G8" s="128"/>
      <c r="H8" s="3"/>
      <c r="I8" s="129"/>
      <c r="J8" s="3"/>
      <c r="K8" s="3"/>
      <c r="L8" s="3"/>
      <c r="M8" s="3"/>
      <c r="N8" s="4"/>
      <c r="O8" s="4"/>
    </row>
    <row r="9" spans="1:15" ht="18" x14ac:dyDescent="0.2">
      <c r="A9" s="75"/>
      <c r="B9" s="1"/>
      <c r="C9" s="123"/>
      <c r="D9" s="130" t="s">
        <v>109</v>
      </c>
      <c r="E9" s="70"/>
      <c r="F9" s="3"/>
      <c r="G9" s="3"/>
      <c r="H9" s="3"/>
      <c r="I9" s="3"/>
      <c r="J9" s="3"/>
      <c r="K9" s="3"/>
      <c r="L9" s="3"/>
      <c r="M9" s="3"/>
      <c r="N9" s="4"/>
      <c r="O9" s="4"/>
    </row>
    <row r="10" spans="1:15" ht="14.25" x14ac:dyDescent="0.2">
      <c r="A10" s="75"/>
      <c r="B10" s="1"/>
      <c r="C10" s="123"/>
      <c r="D10" s="131" t="s">
        <v>59</v>
      </c>
      <c r="E10" s="70"/>
      <c r="F10" s="3"/>
      <c r="G10" s="3"/>
      <c r="H10" s="3"/>
      <c r="I10" s="132"/>
      <c r="J10" s="3"/>
      <c r="K10" s="3"/>
      <c r="L10" s="3"/>
      <c r="M10" s="3"/>
      <c r="N10" s="4"/>
      <c r="O10" s="4"/>
    </row>
    <row r="11" spans="1:15" x14ac:dyDescent="0.2">
      <c r="A11" s="75"/>
      <c r="B11" s="1"/>
      <c r="C11" s="133"/>
      <c r="D11" s="75"/>
      <c r="E11" s="134"/>
      <c r="F11" s="135"/>
      <c r="G11" s="135"/>
      <c r="H11" s="3"/>
      <c r="I11" s="8"/>
      <c r="J11" s="3"/>
      <c r="K11" s="3"/>
      <c r="L11" s="3"/>
      <c r="M11" s="3"/>
      <c r="N11" s="4"/>
      <c r="O11" s="4"/>
    </row>
    <row r="12" spans="1:15" ht="14.25" x14ac:dyDescent="0.2">
      <c r="A12" s="75"/>
      <c r="B12" s="136" t="s">
        <v>33</v>
      </c>
      <c r="C12" s="137" t="s">
        <v>110</v>
      </c>
      <c r="D12" s="125"/>
      <c r="E12" s="138"/>
      <c r="F12" s="139"/>
      <c r="G12" s="139"/>
      <c r="H12" s="140"/>
      <c r="I12" s="126"/>
      <c r="J12" s="126"/>
      <c r="K12" s="3"/>
      <c r="L12" s="3"/>
      <c r="M12" s="3"/>
      <c r="N12" s="4"/>
      <c r="O12" s="4"/>
    </row>
    <row r="13" spans="1:15" ht="14.25" x14ac:dyDescent="0.2">
      <c r="A13" s="75"/>
      <c r="B13" s="1"/>
      <c r="C13" s="141"/>
      <c r="D13" s="75"/>
      <c r="E13" s="65" t="s">
        <v>58</v>
      </c>
      <c r="F13" s="3"/>
      <c r="G13" s="128"/>
      <c r="H13" s="131"/>
      <c r="I13" s="128"/>
      <c r="J13" s="128"/>
      <c r="K13" s="3"/>
      <c r="L13" s="3"/>
      <c r="M13" s="3"/>
      <c r="N13" s="4"/>
      <c r="O13" s="4"/>
    </row>
    <row r="14" spans="1:15" x14ac:dyDescent="0.2">
      <c r="A14" s="142"/>
      <c r="B14" s="143"/>
      <c r="C14" s="123"/>
      <c r="D14" s="75"/>
      <c r="E14" s="144"/>
      <c r="F14" s="3"/>
      <c r="G14" s="3"/>
      <c r="H14" s="3"/>
      <c r="I14" s="3"/>
      <c r="J14" s="3"/>
      <c r="K14" s="3"/>
      <c r="L14" s="3"/>
      <c r="M14" s="3"/>
      <c r="N14" s="4"/>
      <c r="O14" s="4"/>
    </row>
    <row r="15" spans="1:15" ht="14.25" x14ac:dyDescent="0.2">
      <c r="A15" s="75"/>
      <c r="B15" s="1"/>
      <c r="C15" s="145" t="s">
        <v>111</v>
      </c>
      <c r="D15" s="75"/>
      <c r="E15" s="8"/>
      <c r="F15" s="3"/>
      <c r="G15" s="3"/>
      <c r="H15" s="3"/>
      <c r="I15" s="145"/>
      <c r="J15" s="145"/>
      <c r="K15" s="3"/>
      <c r="L15" s="3"/>
      <c r="M15" s="3"/>
      <c r="N15" s="147"/>
      <c r="O15" s="4"/>
    </row>
    <row r="16" spans="1:15" ht="14.25" x14ac:dyDescent="0.2">
      <c r="A16" s="131"/>
      <c r="B16" s="146"/>
      <c r="C16" s="145" t="s">
        <v>89</v>
      </c>
      <c r="D16" s="147"/>
      <c r="E16" s="148" t="s">
        <v>112</v>
      </c>
      <c r="F16" s="79"/>
      <c r="G16" s="149" t="s">
        <v>57</v>
      </c>
      <c r="H16" s="147"/>
      <c r="I16" s="145"/>
      <c r="J16" s="145"/>
      <c r="K16" s="147"/>
      <c r="L16" s="147"/>
      <c r="M16" s="147"/>
      <c r="N16" s="157"/>
      <c r="O16" s="157"/>
    </row>
    <row r="17" spans="1:15" ht="14.25" x14ac:dyDescent="0.2">
      <c r="A17" s="131"/>
      <c r="B17" s="146"/>
      <c r="C17" s="145" t="s">
        <v>73</v>
      </c>
      <c r="D17" s="131"/>
      <c r="E17" s="148" t="s">
        <v>113</v>
      </c>
      <c r="F17" s="79"/>
      <c r="G17" s="149" t="s">
        <v>57</v>
      </c>
      <c r="H17" s="147"/>
      <c r="I17" s="145"/>
      <c r="J17" s="145"/>
      <c r="K17" s="147"/>
      <c r="L17" s="147"/>
      <c r="M17" s="147"/>
      <c r="N17" s="157"/>
      <c r="O17" s="157"/>
    </row>
    <row r="18" spans="1:15" ht="14.25" x14ac:dyDescent="0.2">
      <c r="A18" s="131"/>
      <c r="B18" s="146"/>
      <c r="C18" s="145" t="s">
        <v>47</v>
      </c>
      <c r="D18" s="131"/>
      <c r="E18" s="148" t="s">
        <v>114</v>
      </c>
      <c r="F18" s="79"/>
      <c r="G18" s="149" t="s">
        <v>48</v>
      </c>
      <c r="H18" s="147"/>
      <c r="I18" s="145"/>
      <c r="J18" s="145"/>
      <c r="K18" s="147"/>
      <c r="L18" s="147"/>
      <c r="M18" s="147"/>
      <c r="N18" s="157"/>
      <c r="O18" s="157"/>
    </row>
    <row r="19" spans="1:15" ht="14.25" x14ac:dyDescent="0.2">
      <c r="A19" s="75"/>
      <c r="B19" s="1"/>
      <c r="C19" s="150" t="s">
        <v>115</v>
      </c>
      <c r="D19" s="75"/>
      <c r="E19" s="8"/>
      <c r="F19" s="3"/>
      <c r="G19" s="3"/>
      <c r="H19" s="3"/>
      <c r="I19" s="3"/>
      <c r="J19" s="3"/>
      <c r="K19" s="3"/>
      <c r="L19" s="3"/>
      <c r="M19" s="3"/>
      <c r="N19" s="4"/>
      <c r="O19" s="4"/>
    </row>
    <row r="20" spans="1:15" x14ac:dyDescent="0.2">
      <c r="A20" s="75"/>
      <c r="B20" s="1"/>
      <c r="C20" s="123"/>
      <c r="D20" s="75"/>
      <c r="E20" s="8"/>
      <c r="F20" s="3"/>
      <c r="G20" s="3"/>
      <c r="H20" s="3"/>
      <c r="I20" s="3"/>
      <c r="J20" s="3"/>
      <c r="K20" s="3"/>
      <c r="L20" s="3"/>
      <c r="M20" s="3"/>
      <c r="N20" s="4"/>
      <c r="O20" s="4"/>
    </row>
    <row r="21" spans="1:15" x14ac:dyDescent="0.2">
      <c r="A21" s="75"/>
      <c r="B21" s="1"/>
      <c r="C21" s="123"/>
      <c r="D21" s="75"/>
      <c r="E21" s="8"/>
      <c r="F21" s="3"/>
      <c r="G21" s="3"/>
      <c r="H21" s="3"/>
      <c r="I21" s="3"/>
      <c r="J21" s="3"/>
      <c r="K21" s="3"/>
      <c r="L21" s="3"/>
      <c r="M21" s="3"/>
      <c r="N21" s="4"/>
      <c r="O21" s="4"/>
    </row>
    <row r="22" spans="1:15" x14ac:dyDescent="0.2">
      <c r="A22" s="80" t="s">
        <v>34</v>
      </c>
      <c r="B22" s="82" t="s">
        <v>72</v>
      </c>
      <c r="C22" s="80" t="s">
        <v>71</v>
      </c>
      <c r="D22" s="80" t="s">
        <v>70</v>
      </c>
      <c r="E22" s="80" t="s">
        <v>69</v>
      </c>
      <c r="F22" s="80" t="s">
        <v>56</v>
      </c>
      <c r="G22" s="81"/>
      <c r="H22" s="81"/>
      <c r="I22" s="81"/>
      <c r="J22" s="80" t="s">
        <v>55</v>
      </c>
      <c r="K22" s="81"/>
      <c r="L22" s="81"/>
      <c r="M22" s="81"/>
      <c r="N22" s="4"/>
      <c r="O22" s="4"/>
    </row>
    <row r="23" spans="1:15" x14ac:dyDescent="0.2">
      <c r="A23" s="81"/>
      <c r="B23" s="83"/>
      <c r="C23" s="84"/>
      <c r="D23" s="80"/>
      <c r="E23" s="80"/>
      <c r="F23" s="80" t="s">
        <v>35</v>
      </c>
      <c r="G23" s="80" t="s">
        <v>68</v>
      </c>
      <c r="H23" s="81"/>
      <c r="I23" s="81"/>
      <c r="J23" s="80" t="s">
        <v>35</v>
      </c>
      <c r="K23" s="80" t="s">
        <v>68</v>
      </c>
      <c r="L23" s="81"/>
      <c r="M23" s="81"/>
      <c r="N23" s="4"/>
      <c r="O23" s="4"/>
    </row>
    <row r="24" spans="1:15" x14ac:dyDescent="0.2">
      <c r="A24" s="81"/>
      <c r="B24" s="83"/>
      <c r="C24" s="84"/>
      <c r="D24" s="80"/>
      <c r="E24" s="80"/>
      <c r="F24" s="81"/>
      <c r="G24" s="72" t="s">
        <v>67</v>
      </c>
      <c r="H24" s="72" t="s">
        <v>94</v>
      </c>
      <c r="I24" s="72" t="s">
        <v>66</v>
      </c>
      <c r="J24" s="81"/>
      <c r="K24" s="72" t="s">
        <v>67</v>
      </c>
      <c r="L24" s="72" t="s">
        <v>94</v>
      </c>
      <c r="M24" s="72" t="s">
        <v>66</v>
      </c>
      <c r="N24" s="4"/>
      <c r="O24" s="4"/>
    </row>
    <row r="25" spans="1:15" x14ac:dyDescent="0.2">
      <c r="A25" s="6">
        <v>1</v>
      </c>
      <c r="B25" s="74">
        <v>2</v>
      </c>
      <c r="C25" s="72">
        <v>3</v>
      </c>
      <c r="D25" s="72">
        <v>4</v>
      </c>
      <c r="E25" s="9">
        <v>5</v>
      </c>
      <c r="F25" s="73">
        <v>6</v>
      </c>
      <c r="G25" s="73">
        <v>7</v>
      </c>
      <c r="H25" s="73">
        <v>8</v>
      </c>
      <c r="I25" s="73">
        <v>9</v>
      </c>
      <c r="J25" s="73">
        <v>10</v>
      </c>
      <c r="K25" s="73">
        <v>11</v>
      </c>
      <c r="L25" s="73">
        <v>12</v>
      </c>
      <c r="M25" s="73">
        <v>13</v>
      </c>
      <c r="N25" s="4"/>
      <c r="O25" s="4"/>
    </row>
    <row r="26" spans="1:15" x14ac:dyDescent="0.2">
      <c r="A26" s="85" t="s">
        <v>95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4"/>
      <c r="O26" s="4"/>
    </row>
    <row r="27" spans="1:15" ht="72" x14ac:dyDescent="0.2">
      <c r="A27" s="6">
        <v>1</v>
      </c>
      <c r="B27" s="45" t="s">
        <v>80</v>
      </c>
      <c r="C27" s="71" t="s">
        <v>97</v>
      </c>
      <c r="D27" s="9" t="s">
        <v>77</v>
      </c>
      <c r="E27" s="46">
        <v>1</v>
      </c>
      <c r="F27" s="151">
        <v>444.28</v>
      </c>
      <c r="G27" s="151">
        <v>444.28</v>
      </c>
      <c r="H27" s="152"/>
      <c r="I27" s="152"/>
      <c r="J27" s="152">
        <v>444</v>
      </c>
      <c r="K27" s="152">
        <v>444</v>
      </c>
      <c r="L27" s="152"/>
      <c r="M27" s="152"/>
      <c r="N27" s="4"/>
      <c r="O27" s="4"/>
    </row>
    <row r="28" spans="1:15" ht="48" x14ac:dyDescent="0.2">
      <c r="A28" s="6">
        <v>2</v>
      </c>
      <c r="B28" s="45" t="s">
        <v>62</v>
      </c>
      <c r="C28" s="71" t="s">
        <v>96</v>
      </c>
      <c r="D28" s="9" t="s">
        <v>63</v>
      </c>
      <c r="E28" s="46">
        <v>6</v>
      </c>
      <c r="F28" s="151">
        <v>24.72</v>
      </c>
      <c r="G28" s="151">
        <v>24.72</v>
      </c>
      <c r="H28" s="152"/>
      <c r="I28" s="152"/>
      <c r="J28" s="152">
        <v>148</v>
      </c>
      <c r="K28" s="152">
        <v>148</v>
      </c>
      <c r="L28" s="152"/>
      <c r="M28" s="152"/>
      <c r="N28" s="4"/>
      <c r="O28" s="4"/>
    </row>
    <row r="29" spans="1:15" ht="48" x14ac:dyDescent="0.2">
      <c r="A29" s="6">
        <v>3</v>
      </c>
      <c r="B29" s="45" t="s">
        <v>116</v>
      </c>
      <c r="C29" s="71" t="s">
        <v>117</v>
      </c>
      <c r="D29" s="9" t="s">
        <v>31</v>
      </c>
      <c r="E29" s="46">
        <v>2</v>
      </c>
      <c r="F29" s="151">
        <v>37.729999999999997</v>
      </c>
      <c r="G29" s="151">
        <v>37.729999999999997</v>
      </c>
      <c r="H29" s="152"/>
      <c r="I29" s="152"/>
      <c r="J29" s="152">
        <v>75</v>
      </c>
      <c r="K29" s="152">
        <v>75</v>
      </c>
      <c r="L29" s="152"/>
      <c r="M29" s="152"/>
      <c r="N29" s="4"/>
      <c r="O29" s="4"/>
    </row>
    <row r="30" spans="1:15" ht="48" x14ac:dyDescent="0.2">
      <c r="A30" s="6">
        <v>4</v>
      </c>
      <c r="B30" s="45" t="s">
        <v>118</v>
      </c>
      <c r="C30" s="71" t="s">
        <v>119</v>
      </c>
      <c r="D30" s="9" t="s">
        <v>83</v>
      </c>
      <c r="E30" s="46">
        <v>2</v>
      </c>
      <c r="F30" s="151">
        <v>477.92</v>
      </c>
      <c r="G30" s="151">
        <v>477.92</v>
      </c>
      <c r="H30" s="152"/>
      <c r="I30" s="152"/>
      <c r="J30" s="152">
        <v>956</v>
      </c>
      <c r="K30" s="152">
        <v>956</v>
      </c>
      <c r="L30" s="152"/>
      <c r="M30" s="152"/>
      <c r="N30" s="4"/>
      <c r="O30" s="4"/>
    </row>
    <row r="31" spans="1:15" ht="36" x14ac:dyDescent="0.2">
      <c r="A31" s="6">
        <v>5</v>
      </c>
      <c r="B31" s="45" t="s">
        <v>120</v>
      </c>
      <c r="C31" s="71" t="s">
        <v>121</v>
      </c>
      <c r="D31" s="9" t="s">
        <v>77</v>
      </c>
      <c r="E31" s="46">
        <v>1</v>
      </c>
      <c r="F31" s="151">
        <v>568.66999999999996</v>
      </c>
      <c r="G31" s="151">
        <v>568.66999999999996</v>
      </c>
      <c r="H31" s="152"/>
      <c r="I31" s="152"/>
      <c r="J31" s="152">
        <v>569</v>
      </c>
      <c r="K31" s="152">
        <v>569</v>
      </c>
      <c r="L31" s="152"/>
      <c r="M31" s="152"/>
      <c r="N31" s="4"/>
      <c r="O31" s="4"/>
    </row>
    <row r="32" spans="1:15" ht="48" x14ac:dyDescent="0.2">
      <c r="A32" s="6">
        <v>6</v>
      </c>
      <c r="B32" s="45" t="s">
        <v>64</v>
      </c>
      <c r="C32" s="71" t="s">
        <v>122</v>
      </c>
      <c r="D32" s="9" t="s">
        <v>65</v>
      </c>
      <c r="E32" s="46">
        <v>1</v>
      </c>
      <c r="F32" s="151">
        <v>366.98</v>
      </c>
      <c r="G32" s="151">
        <v>366.98</v>
      </c>
      <c r="H32" s="152"/>
      <c r="I32" s="152"/>
      <c r="J32" s="152">
        <v>367</v>
      </c>
      <c r="K32" s="152">
        <v>367</v>
      </c>
      <c r="L32" s="152"/>
      <c r="M32" s="152"/>
      <c r="N32" s="4"/>
      <c r="O32" s="4"/>
    </row>
    <row r="33" spans="1:15" ht="60" x14ac:dyDescent="0.2">
      <c r="A33" s="6">
        <v>7</v>
      </c>
      <c r="B33" s="45" t="s">
        <v>81</v>
      </c>
      <c r="C33" s="71" t="s">
        <v>123</v>
      </c>
      <c r="D33" s="9" t="s">
        <v>82</v>
      </c>
      <c r="E33" s="46">
        <v>4</v>
      </c>
      <c r="F33" s="151">
        <v>176.61</v>
      </c>
      <c r="G33" s="151">
        <v>176.61</v>
      </c>
      <c r="H33" s="152"/>
      <c r="I33" s="152"/>
      <c r="J33" s="152">
        <v>706</v>
      </c>
      <c r="K33" s="152">
        <v>706</v>
      </c>
      <c r="L33" s="152"/>
      <c r="M33" s="152"/>
      <c r="N33" s="4"/>
      <c r="O33" s="4"/>
    </row>
    <row r="34" spans="1:15" x14ac:dyDescent="0.2">
      <c r="A34" s="76" t="s">
        <v>37</v>
      </c>
      <c r="B34" s="77"/>
      <c r="C34" s="77"/>
      <c r="D34" s="77"/>
      <c r="E34" s="77"/>
      <c r="F34" s="77"/>
      <c r="G34" s="77"/>
      <c r="H34" s="77"/>
      <c r="I34" s="77"/>
      <c r="J34" s="151">
        <v>3265</v>
      </c>
      <c r="K34" s="151">
        <v>3265</v>
      </c>
      <c r="L34" s="152"/>
      <c r="M34" s="152"/>
      <c r="N34" s="4"/>
      <c r="O34" s="4"/>
    </row>
    <row r="35" spans="1:15" x14ac:dyDescent="0.2">
      <c r="A35" s="76" t="s">
        <v>76</v>
      </c>
      <c r="B35" s="77"/>
      <c r="C35" s="77"/>
      <c r="D35" s="77"/>
      <c r="E35" s="77"/>
      <c r="F35" s="77"/>
      <c r="G35" s="77"/>
      <c r="H35" s="77"/>
      <c r="I35" s="77"/>
      <c r="J35" s="151">
        <v>3133</v>
      </c>
      <c r="K35" s="151">
        <v>3133</v>
      </c>
      <c r="L35" s="152"/>
      <c r="M35" s="152"/>
      <c r="N35" s="4"/>
      <c r="O35" s="4"/>
    </row>
    <row r="36" spans="1:15" x14ac:dyDescent="0.2">
      <c r="A36" s="76" t="s">
        <v>54</v>
      </c>
      <c r="B36" s="77"/>
      <c r="C36" s="77"/>
      <c r="D36" s="77"/>
      <c r="E36" s="77"/>
      <c r="F36" s="77"/>
      <c r="G36" s="77"/>
      <c r="H36" s="77"/>
      <c r="I36" s="77"/>
      <c r="J36" s="152"/>
      <c r="K36" s="152"/>
      <c r="L36" s="152"/>
      <c r="M36" s="152"/>
      <c r="N36" s="4"/>
      <c r="O36" s="4"/>
    </row>
    <row r="37" spans="1:15" x14ac:dyDescent="0.2">
      <c r="A37" s="76" t="s">
        <v>124</v>
      </c>
      <c r="B37" s="77"/>
      <c r="C37" s="77"/>
      <c r="D37" s="77"/>
      <c r="E37" s="77"/>
      <c r="F37" s="77"/>
      <c r="G37" s="77"/>
      <c r="H37" s="77"/>
      <c r="I37" s="77"/>
      <c r="J37" s="151">
        <v>140</v>
      </c>
      <c r="K37" s="151">
        <v>140</v>
      </c>
      <c r="L37" s="152"/>
      <c r="M37" s="152"/>
      <c r="N37" s="4"/>
      <c r="O37" s="4"/>
    </row>
    <row r="38" spans="1:15" x14ac:dyDescent="0.2">
      <c r="A38" s="76" t="s">
        <v>125</v>
      </c>
      <c r="B38" s="77"/>
      <c r="C38" s="77"/>
      <c r="D38" s="77"/>
      <c r="E38" s="77"/>
      <c r="F38" s="77"/>
      <c r="G38" s="77"/>
      <c r="H38" s="77"/>
      <c r="I38" s="77"/>
      <c r="J38" s="151">
        <v>511</v>
      </c>
      <c r="K38" s="151">
        <v>511</v>
      </c>
      <c r="L38" s="152"/>
      <c r="M38" s="152"/>
      <c r="N38" s="4"/>
      <c r="O38" s="4"/>
    </row>
    <row r="39" spans="1:15" x14ac:dyDescent="0.2">
      <c r="A39" s="76" t="s">
        <v>126</v>
      </c>
      <c r="B39" s="77"/>
      <c r="C39" s="77"/>
      <c r="D39" s="77"/>
      <c r="E39" s="77"/>
      <c r="F39" s="77"/>
      <c r="G39" s="77"/>
      <c r="H39" s="77"/>
      <c r="I39" s="77"/>
      <c r="J39" s="151">
        <v>-783</v>
      </c>
      <c r="K39" s="151">
        <v>-783</v>
      </c>
      <c r="L39" s="152"/>
      <c r="M39" s="152"/>
      <c r="N39" s="4"/>
      <c r="O39" s="4"/>
    </row>
    <row r="40" spans="1:15" x14ac:dyDescent="0.2">
      <c r="A40" s="76" t="s">
        <v>38</v>
      </c>
      <c r="B40" s="77"/>
      <c r="C40" s="77"/>
      <c r="D40" s="77"/>
      <c r="E40" s="77"/>
      <c r="F40" s="77"/>
      <c r="G40" s="77"/>
      <c r="H40" s="77"/>
      <c r="I40" s="77"/>
      <c r="J40" s="151">
        <v>2036</v>
      </c>
      <c r="K40" s="152"/>
      <c r="L40" s="152"/>
      <c r="M40" s="152"/>
      <c r="N40" s="4"/>
      <c r="O40" s="4"/>
    </row>
    <row r="41" spans="1:15" x14ac:dyDescent="0.2">
      <c r="A41" s="76" t="s">
        <v>54</v>
      </c>
      <c r="B41" s="77"/>
      <c r="C41" s="77"/>
      <c r="D41" s="77"/>
      <c r="E41" s="77"/>
      <c r="F41" s="77"/>
      <c r="G41" s="77"/>
      <c r="H41" s="77"/>
      <c r="I41" s="77"/>
      <c r="J41" s="152"/>
      <c r="K41" s="152"/>
      <c r="L41" s="152"/>
      <c r="M41" s="152"/>
      <c r="N41" s="4"/>
      <c r="O41" s="4"/>
    </row>
    <row r="42" spans="1:15" x14ac:dyDescent="0.2">
      <c r="A42" s="76" t="s">
        <v>127</v>
      </c>
      <c r="B42" s="77"/>
      <c r="C42" s="77"/>
      <c r="D42" s="77"/>
      <c r="E42" s="77"/>
      <c r="F42" s="77"/>
      <c r="G42" s="77"/>
      <c r="H42" s="77"/>
      <c r="I42" s="77"/>
      <c r="J42" s="151">
        <v>2036</v>
      </c>
      <c r="K42" s="152"/>
      <c r="L42" s="152"/>
      <c r="M42" s="152"/>
      <c r="N42" s="4"/>
      <c r="O42" s="4"/>
    </row>
    <row r="43" spans="1:15" x14ac:dyDescent="0.2">
      <c r="A43" s="76" t="s">
        <v>39</v>
      </c>
      <c r="B43" s="77"/>
      <c r="C43" s="77"/>
      <c r="D43" s="77"/>
      <c r="E43" s="77"/>
      <c r="F43" s="77"/>
      <c r="G43" s="77"/>
      <c r="H43" s="77"/>
      <c r="I43" s="77"/>
      <c r="J43" s="151">
        <v>1253</v>
      </c>
      <c r="K43" s="152"/>
      <c r="L43" s="152"/>
      <c r="M43" s="152"/>
      <c r="N43" s="4"/>
      <c r="O43" s="4"/>
    </row>
    <row r="44" spans="1:15" x14ac:dyDescent="0.2">
      <c r="A44" s="76" t="s">
        <v>54</v>
      </c>
      <c r="B44" s="77"/>
      <c r="C44" s="77"/>
      <c r="D44" s="77"/>
      <c r="E44" s="77"/>
      <c r="F44" s="77"/>
      <c r="G44" s="77"/>
      <c r="H44" s="77"/>
      <c r="I44" s="77"/>
      <c r="J44" s="152"/>
      <c r="K44" s="152"/>
      <c r="L44" s="152"/>
      <c r="M44" s="152"/>
      <c r="N44" s="4"/>
      <c r="O44" s="4"/>
    </row>
    <row r="45" spans="1:15" x14ac:dyDescent="0.2">
      <c r="A45" s="76" t="s">
        <v>128</v>
      </c>
      <c r="B45" s="77"/>
      <c r="C45" s="77"/>
      <c r="D45" s="77"/>
      <c r="E45" s="77"/>
      <c r="F45" s="77"/>
      <c r="G45" s="77"/>
      <c r="H45" s="77"/>
      <c r="I45" s="77"/>
      <c r="J45" s="151">
        <v>1253</v>
      </c>
      <c r="K45" s="152"/>
      <c r="L45" s="152"/>
      <c r="M45" s="152"/>
      <c r="N45" s="4"/>
      <c r="O45" s="4"/>
    </row>
    <row r="46" spans="1:15" x14ac:dyDescent="0.2">
      <c r="A46" s="78" t="s">
        <v>40</v>
      </c>
      <c r="B46" s="77"/>
      <c r="C46" s="77"/>
      <c r="D46" s="77"/>
      <c r="E46" s="77"/>
      <c r="F46" s="77"/>
      <c r="G46" s="77"/>
      <c r="H46" s="77"/>
      <c r="I46" s="77"/>
      <c r="J46" s="152"/>
      <c r="K46" s="152"/>
      <c r="L46" s="152"/>
      <c r="M46" s="152"/>
      <c r="N46" s="4"/>
      <c r="O46" s="4"/>
    </row>
    <row r="47" spans="1:15" x14ac:dyDescent="0.2">
      <c r="A47" s="76" t="s">
        <v>41</v>
      </c>
      <c r="B47" s="77"/>
      <c r="C47" s="77"/>
      <c r="D47" s="77"/>
      <c r="E47" s="77"/>
      <c r="F47" s="77"/>
      <c r="G47" s="77"/>
      <c r="H47" s="77"/>
      <c r="I47" s="77"/>
      <c r="J47" s="151">
        <v>6422</v>
      </c>
      <c r="K47" s="152"/>
      <c r="L47" s="152"/>
      <c r="M47" s="152"/>
      <c r="N47" s="4"/>
      <c r="O47" s="4"/>
    </row>
    <row r="48" spans="1:15" x14ac:dyDescent="0.2">
      <c r="A48" s="76" t="s">
        <v>42</v>
      </c>
      <c r="B48" s="77"/>
      <c r="C48" s="77"/>
      <c r="D48" s="77"/>
      <c r="E48" s="77"/>
      <c r="F48" s="77"/>
      <c r="G48" s="77"/>
      <c r="H48" s="77"/>
      <c r="I48" s="77"/>
      <c r="J48" s="152"/>
      <c r="K48" s="152"/>
      <c r="L48" s="152"/>
      <c r="M48" s="152"/>
      <c r="N48" s="4"/>
      <c r="O48" s="4"/>
    </row>
    <row r="49" spans="1:15" x14ac:dyDescent="0.2">
      <c r="A49" s="76" t="s">
        <v>43</v>
      </c>
      <c r="B49" s="77"/>
      <c r="C49" s="77"/>
      <c r="D49" s="77"/>
      <c r="E49" s="77"/>
      <c r="F49" s="77"/>
      <c r="G49" s="77"/>
      <c r="H49" s="77"/>
      <c r="I49" s="77"/>
      <c r="J49" s="151">
        <v>3133</v>
      </c>
      <c r="K49" s="152"/>
      <c r="L49" s="152"/>
      <c r="M49" s="152"/>
      <c r="N49" s="4"/>
      <c r="O49" s="4"/>
    </row>
    <row r="50" spans="1:15" x14ac:dyDescent="0.2">
      <c r="A50" s="76" t="s">
        <v>44</v>
      </c>
      <c r="B50" s="77"/>
      <c r="C50" s="77"/>
      <c r="D50" s="77"/>
      <c r="E50" s="77"/>
      <c r="F50" s="77"/>
      <c r="G50" s="77"/>
      <c r="H50" s="77"/>
      <c r="I50" s="77"/>
      <c r="J50" s="151">
        <v>2036</v>
      </c>
      <c r="K50" s="152"/>
      <c r="L50" s="152"/>
      <c r="M50" s="152"/>
      <c r="N50" s="4"/>
      <c r="O50" s="4"/>
    </row>
    <row r="51" spans="1:15" x14ac:dyDescent="0.2">
      <c r="A51" s="76" t="s">
        <v>45</v>
      </c>
      <c r="B51" s="77"/>
      <c r="C51" s="77"/>
      <c r="D51" s="77"/>
      <c r="E51" s="77"/>
      <c r="F51" s="77"/>
      <c r="G51" s="77"/>
      <c r="H51" s="77"/>
      <c r="I51" s="77"/>
      <c r="J51" s="151">
        <v>1253</v>
      </c>
      <c r="K51" s="152"/>
      <c r="L51" s="152"/>
      <c r="M51" s="152"/>
      <c r="N51" s="4"/>
      <c r="O51" s="4"/>
    </row>
    <row r="52" spans="1:15" x14ac:dyDescent="0.2">
      <c r="A52" s="76" t="s">
        <v>129</v>
      </c>
      <c r="B52" s="77"/>
      <c r="C52" s="77"/>
      <c r="D52" s="77"/>
      <c r="E52" s="77"/>
      <c r="F52" s="77"/>
      <c r="G52" s="77"/>
      <c r="H52" s="77"/>
      <c r="I52" s="77"/>
      <c r="J52" s="151">
        <v>67303</v>
      </c>
      <c r="K52" s="152"/>
      <c r="L52" s="152"/>
      <c r="M52" s="152"/>
      <c r="N52" s="4"/>
      <c r="O52" s="4"/>
    </row>
    <row r="53" spans="1:15" x14ac:dyDescent="0.2">
      <c r="A53" s="78" t="s">
        <v>46</v>
      </c>
      <c r="B53" s="77"/>
      <c r="C53" s="77"/>
      <c r="D53" s="77"/>
      <c r="E53" s="77"/>
      <c r="F53" s="77"/>
      <c r="G53" s="77"/>
      <c r="H53" s="77"/>
      <c r="I53" s="77"/>
      <c r="J53" s="153">
        <v>67303</v>
      </c>
      <c r="K53" s="152"/>
      <c r="L53" s="152"/>
      <c r="M53" s="152"/>
      <c r="N53" s="4"/>
      <c r="O53" s="4"/>
    </row>
    <row r="54" spans="1:15" x14ac:dyDescent="0.2">
      <c r="A54" s="75"/>
      <c r="B54" s="1"/>
      <c r="C54" s="7"/>
      <c r="D54" s="67"/>
      <c r="E54" s="70"/>
      <c r="F54" s="3"/>
      <c r="G54" s="3"/>
      <c r="H54" s="3"/>
      <c r="I54" s="3"/>
      <c r="J54" s="3"/>
      <c r="K54" s="3"/>
      <c r="L54" s="3"/>
      <c r="M54" s="3"/>
      <c r="N54" s="4"/>
      <c r="O54" s="4"/>
    </row>
    <row r="55" spans="1:15" x14ac:dyDescent="0.2">
      <c r="A55" s="75"/>
      <c r="B55" s="1"/>
      <c r="C55" s="7"/>
      <c r="D55" s="67"/>
      <c r="E55" s="70"/>
      <c r="F55" s="3"/>
      <c r="G55" s="3"/>
      <c r="H55" s="3"/>
      <c r="I55" s="3"/>
      <c r="J55" s="3"/>
      <c r="K55" s="3"/>
      <c r="L55" s="3"/>
      <c r="M55" s="3"/>
      <c r="N55" s="4"/>
      <c r="O55" s="4"/>
    </row>
    <row r="56" spans="1:15" x14ac:dyDescent="0.2">
      <c r="A56" s="75"/>
      <c r="B56" s="1"/>
      <c r="C56" s="7"/>
      <c r="D56" s="67"/>
      <c r="E56" s="70"/>
      <c r="F56" s="3"/>
      <c r="G56" s="3"/>
      <c r="H56" s="3"/>
      <c r="I56" s="3"/>
      <c r="J56" s="3"/>
      <c r="K56" s="3"/>
      <c r="L56" s="3"/>
      <c r="M56" s="3"/>
      <c r="N56" s="4"/>
      <c r="O56" s="4"/>
    </row>
    <row r="57" spans="1:15" x14ac:dyDescent="0.2">
      <c r="A57" s="154" t="s">
        <v>130</v>
      </c>
      <c r="B57" s="155"/>
      <c r="C57" s="155"/>
      <c r="D57" s="155"/>
      <c r="E57" s="155"/>
      <c r="F57" s="155"/>
      <c r="G57" s="155"/>
      <c r="H57" s="155"/>
      <c r="I57" s="155"/>
      <c r="J57" s="155"/>
      <c r="K57" s="155"/>
      <c r="L57" s="155"/>
      <c r="M57" s="155"/>
      <c r="N57" s="4"/>
      <c r="O57" s="4"/>
    </row>
    <row r="58" spans="1:15" x14ac:dyDescent="0.2">
      <c r="A58" s="156" t="s">
        <v>107</v>
      </c>
      <c r="B58" s="155"/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  <c r="N58" s="4"/>
      <c r="O58" s="4"/>
    </row>
    <row r="59" spans="1:15" x14ac:dyDescent="0.2">
      <c r="A59" s="75"/>
      <c r="B59" s="1"/>
      <c r="C59" s="7"/>
      <c r="D59" s="67"/>
      <c r="E59" s="70"/>
      <c r="F59" s="3"/>
      <c r="G59" s="3"/>
      <c r="H59" s="3"/>
      <c r="I59" s="3"/>
      <c r="J59" s="3"/>
      <c r="K59" s="3"/>
      <c r="L59" s="3"/>
      <c r="M59" s="3"/>
      <c r="N59" s="4"/>
      <c r="O59" s="4"/>
    </row>
    <row r="60" spans="1:15" x14ac:dyDescent="0.2">
      <c r="A60" s="154" t="s">
        <v>131</v>
      </c>
      <c r="B60" s="155"/>
      <c r="C60" s="155"/>
      <c r="D60" s="155"/>
      <c r="E60" s="155"/>
      <c r="F60" s="155"/>
      <c r="G60" s="155"/>
      <c r="H60" s="155"/>
      <c r="I60" s="155"/>
      <c r="J60" s="155"/>
      <c r="K60" s="155"/>
      <c r="L60" s="155"/>
      <c r="M60" s="155"/>
      <c r="N60" s="4"/>
      <c r="O60" s="4"/>
    </row>
    <row r="61" spans="1:15" x14ac:dyDescent="0.2">
      <c r="A61" s="156" t="s">
        <v>107</v>
      </c>
      <c r="B61" s="155"/>
      <c r="C61" s="155"/>
      <c r="D61" s="155"/>
      <c r="E61" s="155"/>
      <c r="F61" s="155"/>
      <c r="G61" s="155"/>
      <c r="H61" s="155"/>
      <c r="I61" s="155"/>
      <c r="J61" s="155"/>
      <c r="K61" s="155"/>
      <c r="L61" s="155"/>
      <c r="M61" s="155"/>
      <c r="N61" s="4"/>
      <c r="O61" s="4"/>
    </row>
    <row r="62" spans="1:15" x14ac:dyDescent="0.2">
      <c r="A62" s="75"/>
      <c r="B62" s="1"/>
      <c r="C62" s="7"/>
      <c r="D62" s="67"/>
      <c r="E62" s="70"/>
      <c r="F62" s="3"/>
      <c r="G62" s="3"/>
      <c r="H62" s="3"/>
      <c r="I62" s="3"/>
      <c r="J62" s="3"/>
      <c r="K62" s="3"/>
      <c r="L62" s="3"/>
      <c r="M62" s="3"/>
      <c r="N62" s="4"/>
      <c r="O62" s="4"/>
    </row>
    <row r="63" spans="1:15" x14ac:dyDescent="0.2">
      <c r="A63" s="75"/>
      <c r="B63" s="1"/>
      <c r="C63" s="7"/>
      <c r="D63" s="67"/>
      <c r="E63" s="70"/>
      <c r="F63" s="3"/>
      <c r="G63" s="3"/>
      <c r="H63" s="3"/>
      <c r="I63" s="3"/>
      <c r="J63" s="3"/>
      <c r="K63" s="3"/>
      <c r="L63" s="3"/>
      <c r="M63" s="3"/>
      <c r="N63" s="4"/>
      <c r="O63" s="4"/>
    </row>
    <row r="64" spans="1:15" x14ac:dyDescent="0.2">
      <c r="A64" s="75"/>
      <c r="B64" s="1"/>
      <c r="C64" s="7"/>
      <c r="D64" s="67"/>
      <c r="E64" s="70"/>
      <c r="F64" s="3"/>
      <c r="G64" s="3"/>
      <c r="H64" s="3"/>
      <c r="I64" s="3"/>
      <c r="J64" s="3"/>
      <c r="K64" s="3"/>
      <c r="L64" s="3"/>
      <c r="M64" s="3"/>
      <c r="N64" s="4"/>
      <c r="O64" s="4"/>
    </row>
  </sheetData>
  <mergeCells count="39">
    <mergeCell ref="A52:I52"/>
    <mergeCell ref="A53:I53"/>
    <mergeCell ref="A57:M57"/>
    <mergeCell ref="A58:M58"/>
    <mergeCell ref="A60:M60"/>
    <mergeCell ref="A61:M61"/>
    <mergeCell ref="A46:I46"/>
    <mergeCell ref="A47:I47"/>
    <mergeCell ref="A48:I48"/>
    <mergeCell ref="A49:I49"/>
    <mergeCell ref="A50:I50"/>
    <mergeCell ref="A51:I51"/>
    <mergeCell ref="A40:I40"/>
    <mergeCell ref="A41:I41"/>
    <mergeCell ref="A42:I42"/>
    <mergeCell ref="A43:I43"/>
    <mergeCell ref="A44:I44"/>
    <mergeCell ref="A45:I45"/>
    <mergeCell ref="A34:I34"/>
    <mergeCell ref="A35:I35"/>
    <mergeCell ref="A36:I36"/>
    <mergeCell ref="A37:I37"/>
    <mergeCell ref="A38:I38"/>
    <mergeCell ref="A39:I39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opLeftCell="A31" workbookViewId="0">
      <selection activeCell="C12" sqref="C12"/>
    </sheetView>
  </sheetViews>
  <sheetFormatPr defaultRowHeight="12.75" x14ac:dyDescent="0.2"/>
  <cols>
    <col min="3" max="3" width="36.5703125" customWidth="1"/>
  </cols>
  <sheetData>
    <row r="1" spans="1:13" x14ac:dyDescent="0.2">
      <c r="A1" s="2"/>
      <c r="B1" s="1"/>
      <c r="C1" s="7"/>
      <c r="D1" s="67"/>
      <c r="E1" s="70"/>
      <c r="F1" s="3"/>
      <c r="G1" s="3"/>
      <c r="H1" s="3"/>
      <c r="I1" s="3"/>
      <c r="J1" s="2" t="s">
        <v>36</v>
      </c>
      <c r="K1" s="3"/>
      <c r="L1" s="3"/>
      <c r="M1" s="3"/>
    </row>
    <row r="2" spans="1:13" x14ac:dyDescent="0.2">
      <c r="A2" s="5"/>
      <c r="B2" s="1"/>
      <c r="C2" s="7"/>
      <c r="D2" s="67"/>
      <c r="E2" s="70"/>
      <c r="F2" s="3"/>
      <c r="G2" s="3"/>
      <c r="H2" s="3"/>
      <c r="I2" s="3"/>
      <c r="J2" s="5"/>
      <c r="K2" s="3"/>
      <c r="L2" s="3"/>
      <c r="M2" s="3"/>
    </row>
    <row r="3" spans="1:13" x14ac:dyDescent="0.2">
      <c r="A3" s="5"/>
      <c r="B3" s="1"/>
      <c r="C3" s="7"/>
      <c r="D3" s="67"/>
      <c r="E3" s="70"/>
      <c r="F3" s="3"/>
      <c r="G3" s="3"/>
      <c r="H3" s="3"/>
      <c r="I3" s="3"/>
      <c r="J3" s="5"/>
      <c r="K3" s="3"/>
      <c r="L3" s="3"/>
      <c r="M3" s="3"/>
    </row>
    <row r="4" spans="1:13" x14ac:dyDescent="0.2">
      <c r="A4" s="5"/>
      <c r="B4" s="1"/>
      <c r="C4" s="7"/>
      <c r="D4" s="67"/>
      <c r="E4" s="70"/>
      <c r="F4" s="3"/>
      <c r="G4" s="3"/>
      <c r="H4" s="3"/>
      <c r="I4" s="3"/>
      <c r="J4" s="5" t="s">
        <v>84</v>
      </c>
      <c r="K4" s="3"/>
      <c r="L4" s="3"/>
      <c r="M4" s="3"/>
    </row>
    <row r="5" spans="1:13" x14ac:dyDescent="0.2">
      <c r="A5" s="123"/>
      <c r="B5" s="1"/>
      <c r="C5" s="7"/>
      <c r="D5" s="67"/>
      <c r="E5" s="70"/>
      <c r="F5" s="3"/>
      <c r="G5" s="3"/>
      <c r="H5" s="3"/>
      <c r="I5" s="3"/>
      <c r="J5" s="123" t="s">
        <v>85</v>
      </c>
      <c r="K5" s="3"/>
      <c r="L5" s="3"/>
      <c r="M5" s="3"/>
    </row>
    <row r="6" spans="1:13" ht="14.25" x14ac:dyDescent="0.2">
      <c r="A6" s="75"/>
      <c r="B6" s="1"/>
      <c r="C6" s="124"/>
      <c r="D6" s="125" t="s">
        <v>49</v>
      </c>
      <c r="E6" s="125"/>
      <c r="F6" s="126"/>
      <c r="G6" s="126"/>
      <c r="H6" s="125"/>
      <c r="I6" s="126"/>
      <c r="J6" s="126"/>
      <c r="K6" s="3"/>
      <c r="L6" s="3"/>
      <c r="M6" s="3"/>
    </row>
    <row r="7" spans="1:13" ht="14.25" x14ac:dyDescent="0.2">
      <c r="A7" s="75"/>
      <c r="B7" s="1"/>
      <c r="C7" s="123"/>
      <c r="D7" s="75"/>
      <c r="E7" s="127" t="s">
        <v>32</v>
      </c>
      <c r="F7" s="128"/>
      <c r="G7" s="128"/>
      <c r="H7" s="3"/>
      <c r="I7" s="129"/>
      <c r="J7" s="3"/>
      <c r="K7" s="3"/>
      <c r="L7" s="3"/>
      <c r="M7" s="3"/>
    </row>
    <row r="8" spans="1:13" ht="14.25" x14ac:dyDescent="0.2">
      <c r="A8" s="75"/>
      <c r="B8" s="1"/>
      <c r="C8" s="123"/>
      <c r="D8" s="75"/>
      <c r="E8" s="127"/>
      <c r="F8" s="128"/>
      <c r="G8" s="128"/>
      <c r="H8" s="3"/>
      <c r="I8" s="129"/>
      <c r="J8" s="3"/>
      <c r="K8" s="3"/>
      <c r="L8" s="3"/>
      <c r="M8" s="3"/>
    </row>
    <row r="9" spans="1:13" ht="18" x14ac:dyDescent="0.2">
      <c r="A9" s="75"/>
      <c r="B9" s="1"/>
      <c r="C9" s="123"/>
      <c r="D9" s="130" t="s">
        <v>132</v>
      </c>
      <c r="E9" s="70"/>
      <c r="F9" s="3"/>
      <c r="G9" s="3"/>
      <c r="H9" s="3"/>
      <c r="I9" s="3"/>
      <c r="J9" s="3"/>
      <c r="K9" s="3"/>
      <c r="L9" s="3"/>
      <c r="M9" s="3"/>
    </row>
    <row r="10" spans="1:13" ht="14.25" x14ac:dyDescent="0.2">
      <c r="A10" s="75"/>
      <c r="B10" s="1"/>
      <c r="C10" s="123"/>
      <c r="D10" s="131" t="s">
        <v>59</v>
      </c>
      <c r="E10" s="70"/>
      <c r="F10" s="3"/>
      <c r="G10" s="3"/>
      <c r="H10" s="3"/>
      <c r="I10" s="132"/>
      <c r="J10" s="3"/>
      <c r="K10" s="3"/>
      <c r="L10" s="3"/>
      <c r="M10" s="3"/>
    </row>
    <row r="11" spans="1:13" x14ac:dyDescent="0.2">
      <c r="A11" s="75"/>
      <c r="B11" s="1"/>
      <c r="C11" s="133"/>
      <c r="D11" s="75"/>
      <c r="E11" s="134"/>
      <c r="F11" s="135"/>
      <c r="G11" s="135"/>
      <c r="H11" s="3"/>
      <c r="I11" s="8"/>
      <c r="J11" s="3"/>
      <c r="K11" s="3"/>
      <c r="L11" s="3"/>
      <c r="M11" s="3"/>
    </row>
    <row r="12" spans="1:13" ht="14.25" x14ac:dyDescent="0.2">
      <c r="A12" s="75"/>
      <c r="B12" s="136" t="s">
        <v>33</v>
      </c>
      <c r="C12" s="137" t="s">
        <v>133</v>
      </c>
      <c r="D12" s="125"/>
      <c r="E12" s="138"/>
      <c r="F12" s="139"/>
      <c r="G12" s="139"/>
      <c r="H12" s="140"/>
      <c r="I12" s="126"/>
      <c r="J12" s="126"/>
      <c r="K12" s="3"/>
      <c r="L12" s="3"/>
      <c r="M12" s="3"/>
    </row>
    <row r="13" spans="1:13" ht="14.25" x14ac:dyDescent="0.2">
      <c r="A13" s="75"/>
      <c r="B13" s="1"/>
      <c r="C13" s="141"/>
      <c r="D13" s="75"/>
      <c r="E13" s="65" t="s">
        <v>58</v>
      </c>
      <c r="F13" s="3"/>
      <c r="G13" s="128"/>
      <c r="H13" s="131"/>
      <c r="I13" s="128"/>
      <c r="J13" s="128"/>
      <c r="K13" s="3"/>
      <c r="L13" s="3"/>
      <c r="M13" s="3"/>
    </row>
    <row r="14" spans="1:13" x14ac:dyDescent="0.2">
      <c r="A14" s="142"/>
      <c r="B14" s="143"/>
      <c r="C14" s="123"/>
      <c r="D14" s="75"/>
      <c r="E14" s="144"/>
      <c r="F14" s="3"/>
      <c r="G14" s="3"/>
      <c r="H14" s="3"/>
      <c r="I14" s="3"/>
      <c r="J14" s="3"/>
      <c r="K14" s="3"/>
      <c r="L14" s="3"/>
      <c r="M14" s="3"/>
    </row>
    <row r="15" spans="1:13" ht="14.25" x14ac:dyDescent="0.2">
      <c r="A15" s="75"/>
      <c r="B15" s="1"/>
      <c r="C15" s="145" t="s">
        <v>134</v>
      </c>
      <c r="D15" s="75"/>
      <c r="E15" s="8"/>
      <c r="F15" s="3"/>
      <c r="G15" s="3"/>
      <c r="H15" s="3"/>
      <c r="I15" s="145"/>
      <c r="J15" s="145"/>
      <c r="K15" s="3"/>
      <c r="L15" s="3"/>
      <c r="M15" s="3"/>
    </row>
    <row r="16" spans="1:13" ht="14.25" x14ac:dyDescent="0.2">
      <c r="A16" s="131"/>
      <c r="B16" s="146"/>
      <c r="C16" s="145" t="s">
        <v>89</v>
      </c>
      <c r="D16" s="147"/>
      <c r="E16" s="148" t="s">
        <v>135</v>
      </c>
      <c r="F16" s="79"/>
      <c r="G16" s="149" t="s">
        <v>57</v>
      </c>
      <c r="H16" s="147"/>
      <c r="I16" s="145"/>
      <c r="J16" s="145"/>
      <c r="K16" s="147"/>
      <c r="L16" s="147"/>
      <c r="M16" s="147"/>
    </row>
    <row r="17" spans="1:13" ht="14.25" x14ac:dyDescent="0.2">
      <c r="A17" s="131"/>
      <c r="B17" s="146"/>
      <c r="C17" s="145" t="s">
        <v>73</v>
      </c>
      <c r="D17" s="131"/>
      <c r="E17" s="148" t="s">
        <v>136</v>
      </c>
      <c r="F17" s="79"/>
      <c r="G17" s="149" t="s">
        <v>57</v>
      </c>
      <c r="H17" s="147"/>
      <c r="I17" s="145"/>
      <c r="J17" s="145"/>
      <c r="K17" s="147"/>
      <c r="L17" s="147"/>
      <c r="M17" s="147"/>
    </row>
    <row r="18" spans="1:13" ht="14.25" x14ac:dyDescent="0.2">
      <c r="A18" s="131"/>
      <c r="B18" s="146"/>
      <c r="C18" s="145" t="s">
        <v>47</v>
      </c>
      <c r="D18" s="131"/>
      <c r="E18" s="148" t="s">
        <v>137</v>
      </c>
      <c r="F18" s="79"/>
      <c r="G18" s="149" t="s">
        <v>48</v>
      </c>
      <c r="H18" s="147"/>
      <c r="I18" s="145"/>
      <c r="J18" s="145"/>
      <c r="K18" s="147"/>
      <c r="L18" s="147"/>
      <c r="M18" s="147"/>
    </row>
    <row r="19" spans="1:13" ht="14.25" x14ac:dyDescent="0.2">
      <c r="A19" s="75"/>
      <c r="B19" s="1"/>
      <c r="C19" s="150" t="s">
        <v>93</v>
      </c>
      <c r="D19" s="75"/>
      <c r="E19" s="8"/>
      <c r="F19" s="3"/>
      <c r="G19" s="3"/>
      <c r="H19" s="3"/>
      <c r="I19" s="3"/>
      <c r="J19" s="3"/>
      <c r="K19" s="3"/>
      <c r="L19" s="3"/>
      <c r="M19" s="3"/>
    </row>
    <row r="20" spans="1:13" x14ac:dyDescent="0.2">
      <c r="A20" s="75"/>
      <c r="B20" s="1"/>
      <c r="C20" s="123"/>
      <c r="D20" s="75"/>
      <c r="E20" s="8"/>
      <c r="F20" s="3"/>
      <c r="G20" s="3"/>
      <c r="H20" s="3"/>
      <c r="I20" s="3"/>
      <c r="J20" s="3"/>
      <c r="K20" s="3"/>
      <c r="L20" s="3"/>
      <c r="M20" s="3"/>
    </row>
    <row r="21" spans="1:13" x14ac:dyDescent="0.2">
      <c r="A21" s="75"/>
      <c r="B21" s="1"/>
      <c r="C21" s="123"/>
      <c r="D21" s="75"/>
      <c r="E21" s="8"/>
      <c r="F21" s="3"/>
      <c r="G21" s="3"/>
      <c r="H21" s="3"/>
      <c r="I21" s="3"/>
      <c r="J21" s="3"/>
      <c r="K21" s="3"/>
      <c r="L21" s="3"/>
      <c r="M21" s="3"/>
    </row>
    <row r="22" spans="1:13" x14ac:dyDescent="0.2">
      <c r="A22" s="80" t="s">
        <v>34</v>
      </c>
      <c r="B22" s="82" t="s">
        <v>72</v>
      </c>
      <c r="C22" s="80" t="s">
        <v>71</v>
      </c>
      <c r="D22" s="80" t="s">
        <v>70</v>
      </c>
      <c r="E22" s="80" t="s">
        <v>69</v>
      </c>
      <c r="F22" s="80" t="s">
        <v>56</v>
      </c>
      <c r="G22" s="81"/>
      <c r="H22" s="81"/>
      <c r="I22" s="81"/>
      <c r="J22" s="80" t="s">
        <v>55</v>
      </c>
      <c r="K22" s="81"/>
      <c r="L22" s="81"/>
      <c r="M22" s="81"/>
    </row>
    <row r="23" spans="1:13" x14ac:dyDescent="0.2">
      <c r="A23" s="81"/>
      <c r="B23" s="83"/>
      <c r="C23" s="84"/>
      <c r="D23" s="80"/>
      <c r="E23" s="80"/>
      <c r="F23" s="80" t="s">
        <v>35</v>
      </c>
      <c r="G23" s="80" t="s">
        <v>68</v>
      </c>
      <c r="H23" s="81"/>
      <c r="I23" s="81"/>
      <c r="J23" s="80" t="s">
        <v>35</v>
      </c>
      <c r="K23" s="80" t="s">
        <v>68</v>
      </c>
      <c r="L23" s="81"/>
      <c r="M23" s="81"/>
    </row>
    <row r="24" spans="1:13" x14ac:dyDescent="0.2">
      <c r="A24" s="81"/>
      <c r="B24" s="83"/>
      <c r="C24" s="84"/>
      <c r="D24" s="80"/>
      <c r="E24" s="80"/>
      <c r="F24" s="81"/>
      <c r="G24" s="72" t="s">
        <v>67</v>
      </c>
      <c r="H24" s="72" t="s">
        <v>94</v>
      </c>
      <c r="I24" s="72" t="s">
        <v>66</v>
      </c>
      <c r="J24" s="81"/>
      <c r="K24" s="72" t="s">
        <v>67</v>
      </c>
      <c r="L24" s="72" t="s">
        <v>94</v>
      </c>
      <c r="M24" s="72" t="s">
        <v>66</v>
      </c>
    </row>
    <row r="25" spans="1:13" x14ac:dyDescent="0.2">
      <c r="A25" s="6">
        <v>1</v>
      </c>
      <c r="B25" s="74">
        <v>2</v>
      </c>
      <c r="C25" s="72">
        <v>3</v>
      </c>
      <c r="D25" s="72">
        <v>4</v>
      </c>
      <c r="E25" s="9">
        <v>5</v>
      </c>
      <c r="F25" s="73">
        <v>6</v>
      </c>
      <c r="G25" s="73">
        <v>7</v>
      </c>
      <c r="H25" s="73">
        <v>8</v>
      </c>
      <c r="I25" s="73">
        <v>9</v>
      </c>
      <c r="J25" s="73">
        <v>10</v>
      </c>
      <c r="K25" s="73">
        <v>11</v>
      </c>
      <c r="L25" s="73">
        <v>12</v>
      </c>
      <c r="M25" s="73">
        <v>13</v>
      </c>
    </row>
    <row r="26" spans="1:13" x14ac:dyDescent="0.2">
      <c r="A26" s="85" t="s">
        <v>95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</row>
    <row r="27" spans="1:13" ht="36" x14ac:dyDescent="0.2">
      <c r="A27" s="6">
        <v>1</v>
      </c>
      <c r="B27" s="45" t="s">
        <v>62</v>
      </c>
      <c r="C27" s="71" t="s">
        <v>96</v>
      </c>
      <c r="D27" s="9" t="s">
        <v>63</v>
      </c>
      <c r="E27" s="46">
        <v>5</v>
      </c>
      <c r="F27" s="151">
        <v>24.72</v>
      </c>
      <c r="G27" s="151">
        <v>24.72</v>
      </c>
      <c r="H27" s="152"/>
      <c r="I27" s="152"/>
      <c r="J27" s="152">
        <v>124</v>
      </c>
      <c r="K27" s="152">
        <v>124</v>
      </c>
      <c r="L27" s="152"/>
      <c r="M27" s="152"/>
    </row>
    <row r="28" spans="1:13" ht="60" x14ac:dyDescent="0.2">
      <c r="A28" s="6">
        <v>2</v>
      </c>
      <c r="B28" s="45" t="s">
        <v>80</v>
      </c>
      <c r="C28" s="71" t="s">
        <v>97</v>
      </c>
      <c r="D28" s="9" t="s">
        <v>77</v>
      </c>
      <c r="E28" s="46">
        <v>1</v>
      </c>
      <c r="F28" s="151">
        <v>444.28</v>
      </c>
      <c r="G28" s="151">
        <v>444.28</v>
      </c>
      <c r="H28" s="152"/>
      <c r="I28" s="152"/>
      <c r="J28" s="152">
        <v>444</v>
      </c>
      <c r="K28" s="152">
        <v>444</v>
      </c>
      <c r="L28" s="152"/>
      <c r="M28" s="152"/>
    </row>
    <row r="29" spans="1:13" ht="36" x14ac:dyDescent="0.2">
      <c r="A29" s="6">
        <v>3</v>
      </c>
      <c r="B29" s="45" t="s">
        <v>64</v>
      </c>
      <c r="C29" s="71" t="s">
        <v>122</v>
      </c>
      <c r="D29" s="9" t="s">
        <v>65</v>
      </c>
      <c r="E29" s="46">
        <v>1</v>
      </c>
      <c r="F29" s="151">
        <v>366.98</v>
      </c>
      <c r="G29" s="151">
        <v>366.98</v>
      </c>
      <c r="H29" s="152"/>
      <c r="I29" s="152"/>
      <c r="J29" s="152">
        <v>367</v>
      </c>
      <c r="K29" s="152">
        <v>367</v>
      </c>
      <c r="L29" s="152"/>
      <c r="M29" s="152"/>
    </row>
    <row r="30" spans="1:13" ht="60" x14ac:dyDescent="0.2">
      <c r="A30" s="6">
        <v>4</v>
      </c>
      <c r="B30" s="45" t="s">
        <v>81</v>
      </c>
      <c r="C30" s="71" t="s">
        <v>123</v>
      </c>
      <c r="D30" s="9" t="s">
        <v>82</v>
      </c>
      <c r="E30" s="46">
        <v>3</v>
      </c>
      <c r="F30" s="151">
        <v>176.61</v>
      </c>
      <c r="G30" s="151">
        <v>176.61</v>
      </c>
      <c r="H30" s="152"/>
      <c r="I30" s="152"/>
      <c r="J30" s="152">
        <v>530</v>
      </c>
      <c r="K30" s="152">
        <v>530</v>
      </c>
      <c r="L30" s="152"/>
      <c r="M30" s="152"/>
    </row>
    <row r="31" spans="1:13" x14ac:dyDescent="0.2">
      <c r="A31" s="76" t="s">
        <v>37</v>
      </c>
      <c r="B31" s="77"/>
      <c r="C31" s="77"/>
      <c r="D31" s="77"/>
      <c r="E31" s="77"/>
      <c r="F31" s="77"/>
      <c r="G31" s="77"/>
      <c r="H31" s="77"/>
      <c r="I31" s="77"/>
      <c r="J31" s="151">
        <v>1465</v>
      </c>
      <c r="K31" s="151">
        <v>1465</v>
      </c>
      <c r="L31" s="152"/>
      <c r="M31" s="152"/>
    </row>
    <row r="32" spans="1:13" x14ac:dyDescent="0.2">
      <c r="A32" s="76" t="s">
        <v>76</v>
      </c>
      <c r="B32" s="77"/>
      <c r="C32" s="77"/>
      <c r="D32" s="77"/>
      <c r="E32" s="77"/>
      <c r="F32" s="77"/>
      <c r="G32" s="77"/>
      <c r="H32" s="77"/>
      <c r="I32" s="77"/>
      <c r="J32" s="151">
        <v>1406</v>
      </c>
      <c r="K32" s="151">
        <v>1406</v>
      </c>
      <c r="L32" s="152"/>
      <c r="M32" s="152"/>
    </row>
    <row r="33" spans="1:13" x14ac:dyDescent="0.2">
      <c r="A33" s="76" t="s">
        <v>54</v>
      </c>
      <c r="B33" s="77"/>
      <c r="C33" s="77"/>
      <c r="D33" s="77"/>
      <c r="E33" s="77"/>
      <c r="F33" s="77"/>
      <c r="G33" s="77"/>
      <c r="H33" s="77"/>
      <c r="I33" s="77"/>
      <c r="J33" s="152"/>
      <c r="K33" s="152"/>
      <c r="L33" s="152"/>
      <c r="M33" s="152"/>
    </row>
    <row r="34" spans="1:13" x14ac:dyDescent="0.2">
      <c r="A34" s="76" t="s">
        <v>138</v>
      </c>
      <c r="B34" s="77"/>
      <c r="C34" s="77"/>
      <c r="D34" s="77"/>
      <c r="E34" s="77"/>
      <c r="F34" s="77"/>
      <c r="G34" s="77"/>
      <c r="H34" s="77"/>
      <c r="I34" s="77"/>
      <c r="J34" s="151">
        <v>63</v>
      </c>
      <c r="K34" s="151">
        <v>63</v>
      </c>
      <c r="L34" s="152"/>
      <c r="M34" s="152"/>
    </row>
    <row r="35" spans="1:13" x14ac:dyDescent="0.2">
      <c r="A35" s="76" t="s">
        <v>139</v>
      </c>
      <c r="B35" s="77"/>
      <c r="C35" s="77"/>
      <c r="D35" s="77"/>
      <c r="E35" s="77"/>
      <c r="F35" s="77"/>
      <c r="G35" s="77"/>
      <c r="H35" s="77"/>
      <c r="I35" s="77"/>
      <c r="J35" s="151">
        <v>229</v>
      </c>
      <c r="K35" s="151">
        <v>229</v>
      </c>
      <c r="L35" s="152"/>
      <c r="M35" s="152"/>
    </row>
    <row r="36" spans="1:13" x14ac:dyDescent="0.2">
      <c r="A36" s="76" t="s">
        <v>140</v>
      </c>
      <c r="B36" s="77"/>
      <c r="C36" s="77"/>
      <c r="D36" s="77"/>
      <c r="E36" s="77"/>
      <c r="F36" s="77"/>
      <c r="G36" s="77"/>
      <c r="H36" s="77"/>
      <c r="I36" s="77"/>
      <c r="J36" s="151">
        <v>-351</v>
      </c>
      <c r="K36" s="151">
        <v>-351</v>
      </c>
      <c r="L36" s="152"/>
      <c r="M36" s="152"/>
    </row>
    <row r="37" spans="1:13" x14ac:dyDescent="0.2">
      <c r="A37" s="76" t="s">
        <v>38</v>
      </c>
      <c r="B37" s="77"/>
      <c r="C37" s="77"/>
      <c r="D37" s="77"/>
      <c r="E37" s="77"/>
      <c r="F37" s="77"/>
      <c r="G37" s="77"/>
      <c r="H37" s="77"/>
      <c r="I37" s="77"/>
      <c r="J37" s="151">
        <v>914</v>
      </c>
      <c r="K37" s="152"/>
      <c r="L37" s="152"/>
      <c r="M37" s="152"/>
    </row>
    <row r="38" spans="1:13" x14ac:dyDescent="0.2">
      <c r="A38" s="76" t="s">
        <v>54</v>
      </c>
      <c r="B38" s="77"/>
      <c r="C38" s="77"/>
      <c r="D38" s="77"/>
      <c r="E38" s="77"/>
      <c r="F38" s="77"/>
      <c r="G38" s="77"/>
      <c r="H38" s="77"/>
      <c r="I38" s="77"/>
      <c r="J38" s="152"/>
      <c r="K38" s="152"/>
      <c r="L38" s="152"/>
      <c r="M38" s="152"/>
    </row>
    <row r="39" spans="1:13" x14ac:dyDescent="0.2">
      <c r="A39" s="76" t="s">
        <v>141</v>
      </c>
      <c r="B39" s="77"/>
      <c r="C39" s="77"/>
      <c r="D39" s="77"/>
      <c r="E39" s="77"/>
      <c r="F39" s="77"/>
      <c r="G39" s="77"/>
      <c r="H39" s="77"/>
      <c r="I39" s="77"/>
      <c r="J39" s="151">
        <v>914</v>
      </c>
      <c r="K39" s="152"/>
      <c r="L39" s="152"/>
      <c r="M39" s="152"/>
    </row>
    <row r="40" spans="1:13" x14ac:dyDescent="0.2">
      <c r="A40" s="76" t="s">
        <v>39</v>
      </c>
      <c r="B40" s="77"/>
      <c r="C40" s="77"/>
      <c r="D40" s="77"/>
      <c r="E40" s="77"/>
      <c r="F40" s="77"/>
      <c r="G40" s="77"/>
      <c r="H40" s="77"/>
      <c r="I40" s="77"/>
      <c r="J40" s="151">
        <v>562</v>
      </c>
      <c r="K40" s="152"/>
      <c r="L40" s="152"/>
      <c r="M40" s="152"/>
    </row>
    <row r="41" spans="1:13" x14ac:dyDescent="0.2">
      <c r="A41" s="76" t="s">
        <v>54</v>
      </c>
      <c r="B41" s="77"/>
      <c r="C41" s="77"/>
      <c r="D41" s="77"/>
      <c r="E41" s="77"/>
      <c r="F41" s="77"/>
      <c r="G41" s="77"/>
      <c r="H41" s="77"/>
      <c r="I41" s="77"/>
      <c r="J41" s="152"/>
      <c r="K41" s="152"/>
      <c r="L41" s="152"/>
      <c r="M41" s="152"/>
    </row>
    <row r="42" spans="1:13" x14ac:dyDescent="0.2">
      <c r="A42" s="76" t="s">
        <v>142</v>
      </c>
      <c r="B42" s="77"/>
      <c r="C42" s="77"/>
      <c r="D42" s="77"/>
      <c r="E42" s="77"/>
      <c r="F42" s="77"/>
      <c r="G42" s="77"/>
      <c r="H42" s="77"/>
      <c r="I42" s="77"/>
      <c r="J42" s="151">
        <v>562</v>
      </c>
      <c r="K42" s="152"/>
      <c r="L42" s="152"/>
      <c r="M42" s="152"/>
    </row>
    <row r="43" spans="1:13" x14ac:dyDescent="0.2">
      <c r="A43" s="78" t="s">
        <v>40</v>
      </c>
      <c r="B43" s="77"/>
      <c r="C43" s="77"/>
      <c r="D43" s="77"/>
      <c r="E43" s="77"/>
      <c r="F43" s="77"/>
      <c r="G43" s="77"/>
      <c r="H43" s="77"/>
      <c r="I43" s="77"/>
      <c r="J43" s="152"/>
      <c r="K43" s="152"/>
      <c r="L43" s="152"/>
      <c r="M43" s="152"/>
    </row>
    <row r="44" spans="1:13" x14ac:dyDescent="0.2">
      <c r="A44" s="76" t="s">
        <v>41</v>
      </c>
      <c r="B44" s="77"/>
      <c r="C44" s="77"/>
      <c r="D44" s="77"/>
      <c r="E44" s="77"/>
      <c r="F44" s="77"/>
      <c r="G44" s="77"/>
      <c r="H44" s="77"/>
      <c r="I44" s="77"/>
      <c r="J44" s="151">
        <v>2882</v>
      </c>
      <c r="K44" s="152"/>
      <c r="L44" s="152"/>
      <c r="M44" s="152"/>
    </row>
    <row r="45" spans="1:13" x14ac:dyDescent="0.2">
      <c r="A45" s="76" t="s">
        <v>42</v>
      </c>
      <c r="B45" s="77"/>
      <c r="C45" s="77"/>
      <c r="D45" s="77"/>
      <c r="E45" s="77"/>
      <c r="F45" s="77"/>
      <c r="G45" s="77"/>
      <c r="H45" s="77"/>
      <c r="I45" s="77"/>
      <c r="J45" s="152"/>
      <c r="K45" s="152"/>
      <c r="L45" s="152"/>
      <c r="M45" s="152"/>
    </row>
    <row r="46" spans="1:13" x14ac:dyDescent="0.2">
      <c r="A46" s="76" t="s">
        <v>43</v>
      </c>
      <c r="B46" s="77"/>
      <c r="C46" s="77"/>
      <c r="D46" s="77"/>
      <c r="E46" s="77"/>
      <c r="F46" s="77"/>
      <c r="G46" s="77"/>
      <c r="H46" s="77"/>
      <c r="I46" s="77"/>
      <c r="J46" s="151">
        <v>1406</v>
      </c>
      <c r="K46" s="152"/>
      <c r="L46" s="152"/>
      <c r="M46" s="152"/>
    </row>
    <row r="47" spans="1:13" x14ac:dyDescent="0.2">
      <c r="A47" s="76" t="s">
        <v>44</v>
      </c>
      <c r="B47" s="77"/>
      <c r="C47" s="77"/>
      <c r="D47" s="77"/>
      <c r="E47" s="77"/>
      <c r="F47" s="77"/>
      <c r="G47" s="77"/>
      <c r="H47" s="77"/>
      <c r="I47" s="77"/>
      <c r="J47" s="151">
        <v>914</v>
      </c>
      <c r="K47" s="152"/>
      <c r="L47" s="152"/>
      <c r="M47" s="152"/>
    </row>
    <row r="48" spans="1:13" x14ac:dyDescent="0.2">
      <c r="A48" s="76" t="s">
        <v>45</v>
      </c>
      <c r="B48" s="77"/>
      <c r="C48" s="77"/>
      <c r="D48" s="77"/>
      <c r="E48" s="77"/>
      <c r="F48" s="77"/>
      <c r="G48" s="77"/>
      <c r="H48" s="77"/>
      <c r="I48" s="77"/>
      <c r="J48" s="151">
        <v>562</v>
      </c>
      <c r="K48" s="152"/>
      <c r="L48" s="152"/>
      <c r="M48" s="152"/>
    </row>
    <row r="49" spans="1:13" x14ac:dyDescent="0.2">
      <c r="A49" s="76" t="s">
        <v>143</v>
      </c>
      <c r="B49" s="77"/>
      <c r="C49" s="77"/>
      <c r="D49" s="77"/>
      <c r="E49" s="77"/>
      <c r="F49" s="77"/>
      <c r="G49" s="77"/>
      <c r="H49" s="77"/>
      <c r="I49" s="77"/>
      <c r="J49" s="151">
        <v>30203</v>
      </c>
      <c r="K49" s="152"/>
      <c r="L49" s="152"/>
      <c r="M49" s="152"/>
    </row>
    <row r="50" spans="1:13" x14ac:dyDescent="0.2">
      <c r="A50" s="78" t="s">
        <v>46</v>
      </c>
      <c r="B50" s="77"/>
      <c r="C50" s="77"/>
      <c r="D50" s="77"/>
      <c r="E50" s="77"/>
      <c r="F50" s="77"/>
      <c r="G50" s="77"/>
      <c r="H50" s="77"/>
      <c r="I50" s="77"/>
      <c r="J50" s="153">
        <v>30203</v>
      </c>
      <c r="K50" s="152"/>
      <c r="L50" s="152"/>
      <c r="M50" s="152"/>
    </row>
    <row r="51" spans="1:13" x14ac:dyDescent="0.2">
      <c r="A51" s="75"/>
      <c r="B51" s="1"/>
      <c r="C51" s="7"/>
      <c r="D51" s="67"/>
      <c r="E51" s="70"/>
      <c r="F51" s="3"/>
      <c r="G51" s="3"/>
      <c r="H51" s="3"/>
      <c r="I51" s="3"/>
      <c r="J51" s="3"/>
      <c r="K51" s="3"/>
      <c r="L51" s="3"/>
      <c r="M51" s="3"/>
    </row>
    <row r="52" spans="1:13" x14ac:dyDescent="0.2">
      <c r="A52" s="75"/>
      <c r="B52" s="1"/>
      <c r="C52" s="7"/>
      <c r="D52" s="67"/>
      <c r="E52" s="70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75"/>
      <c r="B53" s="1"/>
      <c r="C53" s="7"/>
      <c r="D53" s="67"/>
      <c r="E53" s="70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154" t="s">
        <v>106</v>
      </c>
      <c r="B54" s="155"/>
      <c r="C54" s="155"/>
      <c r="D54" s="155"/>
      <c r="E54" s="155"/>
      <c r="F54" s="155"/>
      <c r="G54" s="155"/>
      <c r="H54" s="155"/>
      <c r="I54" s="155"/>
      <c r="J54" s="155"/>
      <c r="K54" s="155"/>
      <c r="L54" s="155"/>
      <c r="M54" s="155"/>
    </row>
    <row r="55" spans="1:13" x14ac:dyDescent="0.2">
      <c r="A55" s="156" t="s">
        <v>107</v>
      </c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55"/>
    </row>
    <row r="56" spans="1:13" x14ac:dyDescent="0.2">
      <c r="A56" s="75"/>
      <c r="B56" s="1"/>
      <c r="C56" s="7"/>
      <c r="D56" s="67"/>
      <c r="E56" s="70"/>
      <c r="F56" s="3"/>
      <c r="G56" s="3"/>
      <c r="H56" s="3"/>
      <c r="I56" s="3"/>
      <c r="J56" s="3"/>
      <c r="K56" s="3"/>
      <c r="L56" s="3"/>
      <c r="M56" s="3"/>
    </row>
    <row r="57" spans="1:13" x14ac:dyDescent="0.2">
      <c r="A57" s="154" t="s">
        <v>144</v>
      </c>
      <c r="B57" s="155"/>
      <c r="C57" s="155"/>
      <c r="D57" s="155"/>
      <c r="E57" s="155"/>
      <c r="F57" s="155"/>
      <c r="G57" s="155"/>
      <c r="H57" s="155"/>
      <c r="I57" s="155"/>
      <c r="J57" s="155"/>
      <c r="K57" s="155"/>
      <c r="L57" s="155"/>
      <c r="M57" s="155"/>
    </row>
    <row r="58" spans="1:13" x14ac:dyDescent="0.2">
      <c r="A58" s="156" t="s">
        <v>107</v>
      </c>
      <c r="B58" s="155"/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</row>
    <row r="59" spans="1:13" x14ac:dyDescent="0.2">
      <c r="A59" s="75"/>
      <c r="B59" s="1"/>
      <c r="C59" s="7"/>
      <c r="D59" s="67"/>
      <c r="E59" s="70"/>
      <c r="F59" s="3"/>
      <c r="G59" s="3"/>
      <c r="H59" s="3"/>
      <c r="I59" s="3"/>
      <c r="J59" s="3"/>
      <c r="K59" s="3"/>
      <c r="L59" s="3"/>
      <c r="M59" s="3"/>
    </row>
    <row r="60" spans="1:13" x14ac:dyDescent="0.2">
      <c r="A60" s="75"/>
      <c r="B60" s="1"/>
      <c r="C60" s="7"/>
      <c r="D60" s="67"/>
      <c r="E60" s="70"/>
      <c r="F60" s="3"/>
      <c r="G60" s="3"/>
      <c r="H60" s="3"/>
      <c r="I60" s="3"/>
      <c r="J60" s="3"/>
      <c r="K60" s="3"/>
      <c r="L60" s="3"/>
      <c r="M60" s="3"/>
    </row>
    <row r="61" spans="1:13" x14ac:dyDescent="0.2">
      <c r="A61" s="75"/>
      <c r="B61" s="1"/>
      <c r="C61" s="7"/>
      <c r="D61" s="67"/>
      <c r="E61" s="70"/>
      <c r="F61" s="3"/>
      <c r="G61" s="3"/>
      <c r="H61" s="3"/>
      <c r="I61" s="3"/>
      <c r="J61" s="3"/>
      <c r="K61" s="3"/>
      <c r="L61" s="3"/>
      <c r="M61" s="3"/>
    </row>
    <row r="62" spans="1:13" x14ac:dyDescent="0.2">
      <c r="A62" s="75"/>
      <c r="B62" s="1"/>
      <c r="C62" s="7"/>
      <c r="D62" s="67"/>
      <c r="E62" s="70"/>
      <c r="F62" s="3"/>
      <c r="G62" s="3"/>
      <c r="H62" s="3"/>
      <c r="I62" s="3"/>
      <c r="J62" s="3"/>
      <c r="K62" s="3"/>
      <c r="L62" s="3"/>
      <c r="M62" s="3"/>
    </row>
  </sheetData>
  <mergeCells count="39">
    <mergeCell ref="A49:I49"/>
    <mergeCell ref="A50:I50"/>
    <mergeCell ref="A54:M54"/>
    <mergeCell ref="A55:M55"/>
    <mergeCell ref="A57:M57"/>
    <mergeCell ref="A58:M58"/>
    <mergeCell ref="A43:I43"/>
    <mergeCell ref="A44:I44"/>
    <mergeCell ref="A45:I45"/>
    <mergeCell ref="A46:I46"/>
    <mergeCell ref="A47:I47"/>
    <mergeCell ref="A48:I48"/>
    <mergeCell ref="A37:I37"/>
    <mergeCell ref="A38:I38"/>
    <mergeCell ref="A39:I39"/>
    <mergeCell ref="A40:I40"/>
    <mergeCell ref="A41:I41"/>
    <mergeCell ref="A42:I42"/>
    <mergeCell ref="A31:I31"/>
    <mergeCell ref="A32:I32"/>
    <mergeCell ref="A33:I33"/>
    <mergeCell ref="A34:I34"/>
    <mergeCell ref="A35:I35"/>
    <mergeCell ref="A36:I36"/>
    <mergeCell ref="J22:M22"/>
    <mergeCell ref="F23:F24"/>
    <mergeCell ref="G23:I23"/>
    <mergeCell ref="J23:J24"/>
    <mergeCell ref="K23:M23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"/>
  <sheetViews>
    <sheetView showZeros="0" tabSelected="1" zoomScale="80" zoomScaleNormal="80" workbookViewId="0">
      <selection activeCell="G7" sqref="G7"/>
    </sheetView>
  </sheetViews>
  <sheetFormatPr defaultRowHeight="15.75" x14ac:dyDescent="0.25"/>
  <cols>
    <col min="1" max="1" width="44.140625" style="12" customWidth="1"/>
    <col min="2" max="4" width="15.7109375" style="11" customWidth="1"/>
    <col min="5" max="5" width="11.7109375" style="11" customWidth="1"/>
    <col min="6" max="8" width="15.7109375" style="11" customWidth="1"/>
    <col min="9" max="9" width="11.7109375" style="11" customWidth="1"/>
    <col min="10" max="12" width="15.7109375" style="11" customWidth="1"/>
    <col min="13" max="13" width="11.7109375" style="11" customWidth="1"/>
    <col min="14" max="14" width="18" style="11" customWidth="1"/>
    <col min="15" max="15" width="20.42578125" style="11" customWidth="1"/>
    <col min="16" max="17" width="15.7109375" style="11" customWidth="1"/>
    <col min="18" max="18" width="15.42578125" style="11" customWidth="1"/>
    <col min="19" max="19" width="11.42578125" style="10" customWidth="1"/>
    <col min="20" max="20" width="17.28515625" style="10" customWidth="1"/>
    <col min="21" max="16384" width="9.140625" style="10"/>
  </cols>
  <sheetData>
    <row r="1" spans="1:19" ht="18.75" customHeight="1" x14ac:dyDescent="0.25">
      <c r="A1" s="86" t="s">
        <v>27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</row>
    <row r="2" spans="1:19" ht="18.75" customHeight="1" x14ac:dyDescent="0.25">
      <c r="A2" s="86" t="s">
        <v>150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9" ht="1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44"/>
      <c r="R3" s="44"/>
    </row>
    <row r="4" spans="1:19" s="25" customFormat="1" ht="35.25" customHeight="1" x14ac:dyDescent="0.2">
      <c r="A4" s="88" t="s">
        <v>11</v>
      </c>
      <c r="B4" s="89" t="s">
        <v>10</v>
      </c>
      <c r="C4" s="90"/>
      <c r="D4" s="90"/>
      <c r="E4" s="91"/>
      <c r="F4" s="89" t="s">
        <v>9</v>
      </c>
      <c r="G4" s="90"/>
      <c r="H4" s="90"/>
      <c r="I4" s="91"/>
      <c r="J4" s="89" t="s">
        <v>8</v>
      </c>
      <c r="K4" s="90"/>
      <c r="L4" s="90"/>
      <c r="M4" s="91"/>
      <c r="N4" s="98" t="s">
        <v>50</v>
      </c>
      <c r="O4" s="98" t="s">
        <v>51</v>
      </c>
      <c r="P4" s="98" t="s">
        <v>7</v>
      </c>
      <c r="Q4" s="98"/>
      <c r="R4" s="98"/>
    </row>
    <row r="5" spans="1:19" s="25" customFormat="1" ht="73.5" customHeight="1" x14ac:dyDescent="0.2">
      <c r="A5" s="88"/>
      <c r="B5" s="26" t="s">
        <v>35</v>
      </c>
      <c r="C5" s="26" t="s">
        <v>6</v>
      </c>
      <c r="D5" s="26" t="s">
        <v>5</v>
      </c>
      <c r="E5" s="26" t="s">
        <v>4</v>
      </c>
      <c r="F5" s="26" t="s">
        <v>35</v>
      </c>
      <c r="G5" s="26" t="s">
        <v>6</v>
      </c>
      <c r="H5" s="26" t="s">
        <v>5</v>
      </c>
      <c r="I5" s="26" t="s">
        <v>4</v>
      </c>
      <c r="J5" s="26" t="s">
        <v>35</v>
      </c>
      <c r="K5" s="26" t="s">
        <v>6</v>
      </c>
      <c r="L5" s="26" t="s">
        <v>5</v>
      </c>
      <c r="M5" s="26" t="s">
        <v>4</v>
      </c>
      <c r="N5" s="98"/>
      <c r="O5" s="98"/>
      <c r="P5" s="26" t="s">
        <v>6</v>
      </c>
      <c r="Q5" s="26" t="s">
        <v>5</v>
      </c>
      <c r="R5" s="26" t="s">
        <v>4</v>
      </c>
    </row>
    <row r="6" spans="1:19" s="23" customFormat="1" x14ac:dyDescent="0.2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  <c r="N6" s="24">
        <v>14</v>
      </c>
      <c r="O6" s="24">
        <v>15</v>
      </c>
      <c r="P6" s="24">
        <v>16</v>
      </c>
      <c r="Q6" s="24">
        <v>17</v>
      </c>
      <c r="R6" s="24">
        <v>18</v>
      </c>
    </row>
    <row r="7" spans="1:19" s="23" customFormat="1" ht="72" customHeight="1" x14ac:dyDescent="0.2">
      <c r="A7" s="53" t="s">
        <v>145</v>
      </c>
      <c r="B7" s="47">
        <f t="shared" ref="B7:B9" si="0">SUM(C7:E7)</f>
        <v>4604</v>
      </c>
      <c r="C7" s="47">
        <v>0</v>
      </c>
      <c r="D7" s="68">
        <v>0</v>
      </c>
      <c r="E7" s="68">
        <f>'7090'!J43</f>
        <v>4604</v>
      </c>
      <c r="F7" s="47">
        <f t="shared" ref="F7:F9" si="1">SUM(G7:I7)</f>
        <v>4604</v>
      </c>
      <c r="G7" s="47">
        <f>C7</f>
        <v>0</v>
      </c>
      <c r="H7" s="47">
        <f>D7</f>
        <v>0</v>
      </c>
      <c r="I7" s="47">
        <f>E7</f>
        <v>4604</v>
      </c>
      <c r="J7" s="47">
        <f t="shared" ref="J7:J9" si="2">SUM(K7:M7)</f>
        <v>4604</v>
      </c>
      <c r="K7" s="47">
        <f>P7</f>
        <v>0</v>
      </c>
      <c r="L7" s="47">
        <f>Q7</f>
        <v>0</v>
      </c>
      <c r="M7" s="47">
        <f>R7</f>
        <v>4604</v>
      </c>
      <c r="N7" s="47">
        <f t="shared" ref="N7:N12" si="3">SUM(P7:R7)</f>
        <v>4604</v>
      </c>
      <c r="O7" s="24">
        <v>7090</v>
      </c>
      <c r="P7" s="47">
        <f>G7</f>
        <v>0</v>
      </c>
      <c r="Q7" s="47">
        <f>H7</f>
        <v>0</v>
      </c>
      <c r="R7" s="47">
        <f>I7</f>
        <v>4604</v>
      </c>
    </row>
    <row r="8" spans="1:19" s="57" customFormat="1" ht="69.75" customHeight="1" x14ac:dyDescent="0.2">
      <c r="A8" s="54" t="s">
        <v>146</v>
      </c>
      <c r="B8" s="47">
        <f t="shared" si="0"/>
        <v>6422</v>
      </c>
      <c r="C8" s="47">
        <v>0</v>
      </c>
      <c r="D8" s="47">
        <v>0</v>
      </c>
      <c r="E8" s="47">
        <f>'7093'!J47</f>
        <v>6422</v>
      </c>
      <c r="F8" s="47">
        <f t="shared" si="1"/>
        <v>6422</v>
      </c>
      <c r="G8" s="47">
        <f t="shared" ref="G8:G9" si="4">C8</f>
        <v>0</v>
      </c>
      <c r="H8" s="47">
        <f t="shared" ref="H8:H9" si="5">D8</f>
        <v>0</v>
      </c>
      <c r="I8" s="47">
        <f t="shared" ref="I8:I9" si="6">E8</f>
        <v>6422</v>
      </c>
      <c r="J8" s="47">
        <f t="shared" si="2"/>
        <v>6422</v>
      </c>
      <c r="K8" s="47">
        <f t="shared" ref="K8" si="7">P8</f>
        <v>0</v>
      </c>
      <c r="L8" s="47">
        <f t="shared" ref="L8:L9" si="8">Q8</f>
        <v>0</v>
      </c>
      <c r="M8" s="47">
        <f t="shared" ref="M8:M9" si="9">R8</f>
        <v>6422</v>
      </c>
      <c r="N8" s="47">
        <f t="shared" si="3"/>
        <v>6422</v>
      </c>
      <c r="O8" s="66">
        <v>7093</v>
      </c>
      <c r="P8" s="68">
        <f t="shared" ref="P8:P9" si="10">G8</f>
        <v>0</v>
      </c>
      <c r="Q8" s="47">
        <f t="shared" ref="Q8:Q9" si="11">H8</f>
        <v>0</v>
      </c>
      <c r="R8" s="47">
        <f t="shared" ref="R8:R9" si="12">I8</f>
        <v>6422</v>
      </c>
      <c r="S8" s="56"/>
    </row>
    <row r="9" spans="1:19" s="57" customFormat="1" ht="49.5" customHeight="1" x14ac:dyDescent="0.2">
      <c r="A9" s="54" t="s">
        <v>147</v>
      </c>
      <c r="B9" s="47">
        <f t="shared" si="0"/>
        <v>2882</v>
      </c>
      <c r="C9" s="47">
        <v>0</v>
      </c>
      <c r="D9" s="47">
        <v>0</v>
      </c>
      <c r="E9" s="47">
        <f>'7097'!J44</f>
        <v>2882</v>
      </c>
      <c r="F9" s="47">
        <f t="shared" si="1"/>
        <v>2882</v>
      </c>
      <c r="G9" s="47">
        <f t="shared" si="4"/>
        <v>0</v>
      </c>
      <c r="H9" s="47">
        <f t="shared" si="5"/>
        <v>0</v>
      </c>
      <c r="I9" s="47">
        <f t="shared" si="6"/>
        <v>2882</v>
      </c>
      <c r="J9" s="47">
        <f t="shared" si="2"/>
        <v>2882</v>
      </c>
      <c r="K9" s="47">
        <f>P9</f>
        <v>0</v>
      </c>
      <c r="L9" s="47">
        <f t="shared" si="8"/>
        <v>0</v>
      </c>
      <c r="M9" s="47">
        <f t="shared" si="9"/>
        <v>2882</v>
      </c>
      <c r="N9" s="47">
        <f t="shared" si="3"/>
        <v>2882</v>
      </c>
      <c r="O9" s="66">
        <v>7097</v>
      </c>
      <c r="P9" s="47">
        <f t="shared" si="10"/>
        <v>0</v>
      </c>
      <c r="Q9" s="47">
        <f t="shared" si="11"/>
        <v>0</v>
      </c>
      <c r="R9" s="47">
        <f t="shared" si="12"/>
        <v>2882</v>
      </c>
      <c r="S9" s="56"/>
    </row>
    <row r="10" spans="1:19" ht="47.25" customHeight="1" x14ac:dyDescent="0.25">
      <c r="A10" s="22" t="s">
        <v>3</v>
      </c>
      <c r="B10" s="19">
        <f t="shared" ref="B10:M10" si="13">SUM(B7:B9)</f>
        <v>13908</v>
      </c>
      <c r="C10" s="19">
        <f t="shared" si="13"/>
        <v>0</v>
      </c>
      <c r="D10" s="19">
        <f t="shared" si="13"/>
        <v>0</v>
      </c>
      <c r="E10" s="19">
        <f t="shared" si="13"/>
        <v>13908</v>
      </c>
      <c r="F10" s="19">
        <f t="shared" si="13"/>
        <v>13908</v>
      </c>
      <c r="G10" s="19">
        <f t="shared" si="13"/>
        <v>0</v>
      </c>
      <c r="H10" s="19">
        <f t="shared" si="13"/>
        <v>0</v>
      </c>
      <c r="I10" s="19">
        <f t="shared" si="13"/>
        <v>13908</v>
      </c>
      <c r="J10" s="19">
        <f t="shared" si="13"/>
        <v>13908</v>
      </c>
      <c r="K10" s="19">
        <f t="shared" si="13"/>
        <v>0</v>
      </c>
      <c r="L10" s="19">
        <f t="shared" si="13"/>
        <v>0</v>
      </c>
      <c r="M10" s="19">
        <f t="shared" si="13"/>
        <v>13908</v>
      </c>
      <c r="N10" s="19">
        <f>SUM(P10:R10)</f>
        <v>13908</v>
      </c>
      <c r="O10" s="19"/>
      <c r="P10" s="19">
        <f>SUM(P7:P9)</f>
        <v>0</v>
      </c>
      <c r="Q10" s="19">
        <f>SUM(Q7:Q9)</f>
        <v>0</v>
      </c>
      <c r="R10" s="19">
        <f>SUM(R7:R9)</f>
        <v>13908</v>
      </c>
      <c r="S10" s="55"/>
    </row>
    <row r="11" spans="1:19" ht="45.75" customHeight="1" x14ac:dyDescent="0.25">
      <c r="A11" s="20" t="s">
        <v>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>
        <f t="shared" si="3"/>
        <v>145756</v>
      </c>
      <c r="O11" s="19"/>
      <c r="P11" s="19">
        <f>ROUND(P10*5.98,0)</f>
        <v>0</v>
      </c>
      <c r="Q11" s="19">
        <f>ROUND(Q10*4.21,0)</f>
        <v>0</v>
      </c>
      <c r="R11" s="19">
        <f>ROUND(R10*10.48,0)</f>
        <v>145756</v>
      </c>
      <c r="S11" s="55"/>
    </row>
    <row r="12" spans="1:19" ht="63" customHeight="1" x14ac:dyDescent="0.25">
      <c r="A12" s="21" t="s">
        <v>52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>
        <f t="shared" si="3"/>
        <v>26236.080000000002</v>
      </c>
      <c r="O12" s="47"/>
      <c r="P12" s="47">
        <f>ROUND(P11*18%,2)</f>
        <v>0</v>
      </c>
      <c r="Q12" s="47">
        <f>ROUND(Q11*18%,2)</f>
        <v>0</v>
      </c>
      <c r="R12" s="47">
        <f>ROUND(R11*18%,2)</f>
        <v>26236.080000000002</v>
      </c>
      <c r="S12" s="55"/>
    </row>
    <row r="13" spans="1:19" ht="56.25" customHeight="1" x14ac:dyDescent="0.25">
      <c r="A13" s="20" t="s">
        <v>1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>
        <f>SUM(P13:R13)</f>
        <v>171992.08000000002</v>
      </c>
      <c r="O13" s="19"/>
      <c r="P13" s="19">
        <f>SUM(P11:P12)</f>
        <v>0</v>
      </c>
      <c r="Q13" s="19">
        <f>SUM(Q11:Q12)</f>
        <v>0</v>
      </c>
      <c r="R13" s="19">
        <f>SUM(R11:R12)</f>
        <v>171992.08000000002</v>
      </c>
      <c r="S13" s="55"/>
    </row>
    <row r="14" spans="1:19" ht="48.75" customHeight="1" x14ac:dyDescent="0.25">
      <c r="P14" s="17">
        <v>60000000</v>
      </c>
      <c r="S14" s="55"/>
    </row>
    <row r="15" spans="1:19" ht="60.75" customHeight="1" x14ac:dyDescent="0.25">
      <c r="A15" s="96" t="s">
        <v>0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15">
        <f>P14-P13</f>
        <v>60000000</v>
      </c>
      <c r="R15" s="48"/>
      <c r="S15" s="55"/>
    </row>
    <row r="16" spans="1:19" s="18" customFormat="1" ht="30.75" customHeight="1" x14ac:dyDescent="0.25">
      <c r="A16" s="95" t="s">
        <v>79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11"/>
      <c r="M16" s="11"/>
      <c r="N16" s="11"/>
      <c r="O16" s="11"/>
      <c r="P16" s="11"/>
      <c r="Q16" s="11"/>
      <c r="R16" s="11"/>
    </row>
    <row r="17" spans="1:20" s="18" customFormat="1" ht="24.95" customHeight="1" x14ac:dyDescent="0.25">
      <c r="A17" s="12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</row>
    <row r="18" spans="1:20" ht="24.95" customHeight="1" x14ac:dyDescent="0.3">
      <c r="A18" s="93" t="s">
        <v>29</v>
      </c>
      <c r="B18" s="93"/>
      <c r="C18" s="9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4"/>
      <c r="Q18" s="14"/>
      <c r="R18" s="14"/>
    </row>
    <row r="19" spans="1:20" s="18" customFormat="1" ht="24.95" customHeight="1" x14ac:dyDescent="0.3">
      <c r="A19" s="93" t="s">
        <v>49</v>
      </c>
      <c r="B19" s="93"/>
      <c r="C19" s="93"/>
      <c r="D19" s="13"/>
      <c r="E19" s="13"/>
      <c r="F19" s="13"/>
      <c r="G19" s="50"/>
      <c r="H19" s="94" t="s">
        <v>60</v>
      </c>
      <c r="I19" s="94"/>
      <c r="J19" s="50"/>
      <c r="K19" s="13"/>
      <c r="L19" s="13"/>
      <c r="M19" s="13"/>
      <c r="N19" s="13"/>
      <c r="O19" s="13"/>
      <c r="P19" s="14"/>
      <c r="Q19" s="14"/>
      <c r="R19" s="14"/>
    </row>
    <row r="20" spans="1:20" ht="20.25" customHeight="1" x14ac:dyDescent="0.25">
      <c r="H20" s="92"/>
      <c r="I20" s="92"/>
      <c r="T20" s="16"/>
    </row>
    <row r="21" spans="1:20" ht="24.95" customHeight="1" x14ac:dyDescent="0.3">
      <c r="A21" s="93" t="s">
        <v>53</v>
      </c>
      <c r="B21" s="93"/>
      <c r="C21" s="58"/>
      <c r="D21" s="58"/>
      <c r="E21" s="58"/>
      <c r="F21" s="58"/>
      <c r="G21" s="58"/>
      <c r="H21" s="97" t="s">
        <v>78</v>
      </c>
      <c r="I21" s="97"/>
      <c r="J21" s="58"/>
      <c r="K21" s="58"/>
      <c r="L21" s="58"/>
      <c r="M21" s="58"/>
      <c r="N21" s="58"/>
      <c r="O21" s="58"/>
      <c r="P21" s="58"/>
      <c r="Q21" s="58"/>
      <c r="R21" s="58"/>
      <c r="S21" s="12"/>
      <c r="T21" s="12"/>
    </row>
    <row r="22" spans="1:20" ht="24.95" customHeight="1" x14ac:dyDescent="0.25">
      <c r="H22" s="92"/>
      <c r="I22" s="92"/>
      <c r="S22" s="12"/>
      <c r="T22" s="12"/>
    </row>
    <row r="23" spans="1:20" ht="12.75" customHeight="1" x14ac:dyDescent="0.25">
      <c r="A23" s="48" t="s">
        <v>74</v>
      </c>
      <c r="B23" s="14"/>
      <c r="C23" s="14"/>
      <c r="D23" s="14"/>
      <c r="E23" s="14"/>
      <c r="F23" s="14"/>
      <c r="G23" s="14"/>
      <c r="H23" s="49" t="s">
        <v>75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4" spans="1:20" s="13" customFormat="1" ht="18.75" customHeight="1" x14ac:dyDescent="0.3">
      <c r="A24" s="12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20" s="13" customFormat="1" ht="18.75" customHeight="1" x14ac:dyDescent="0.3">
      <c r="A25" s="12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 t="s">
        <v>61</v>
      </c>
      <c r="N25" s="11"/>
      <c r="O25" s="11"/>
      <c r="P25" s="11"/>
      <c r="Q25" s="11"/>
      <c r="R25" s="11"/>
    </row>
    <row r="26" spans="1:20" ht="18.75" customHeight="1" x14ac:dyDescent="0.25"/>
    <row r="27" spans="1:20" s="13" customFormat="1" ht="19.5" customHeight="1" x14ac:dyDescent="0.3">
      <c r="A27" s="12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9" spans="1:20" s="13" customFormat="1" ht="18.75" x14ac:dyDescent="0.3">
      <c r="A29" s="12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</sheetData>
  <mergeCells count="19">
    <mergeCell ref="A15:P15"/>
    <mergeCell ref="F4:I4"/>
    <mergeCell ref="H21:I21"/>
    <mergeCell ref="P4:R4"/>
    <mergeCell ref="O4:O5"/>
    <mergeCell ref="J4:M4"/>
    <mergeCell ref="A18:C18"/>
    <mergeCell ref="N4:N5"/>
    <mergeCell ref="A16:K16"/>
    <mergeCell ref="H22:I22"/>
    <mergeCell ref="A21:B21"/>
    <mergeCell ref="A19:C19"/>
    <mergeCell ref="H19:I19"/>
    <mergeCell ref="H20:I20"/>
    <mergeCell ref="A1:R1"/>
    <mergeCell ref="A2:R2"/>
    <mergeCell ref="A3:P3"/>
    <mergeCell ref="A4:A5"/>
    <mergeCell ref="B4:E4"/>
  </mergeCells>
  <phoneticPr fontId="38" type="noConversion"/>
  <pageMargins left="0.39370078740157483" right="0.19685039370078741" top="0.19685039370078741" bottom="0" header="0.31496062992125984" footer="0.31496062992125984"/>
  <pageSetup paperSize="8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opLeftCell="A4" workbookViewId="0">
      <selection activeCell="A9" sqref="A9:G9"/>
    </sheetView>
  </sheetViews>
  <sheetFormatPr defaultRowHeight="15" x14ac:dyDescent="0.25"/>
  <cols>
    <col min="1" max="1" width="9.5703125" style="27" customWidth="1"/>
    <col min="2" max="2" width="7.42578125" style="27" customWidth="1"/>
    <col min="3" max="3" width="23" style="27" customWidth="1"/>
    <col min="4" max="4" width="9.140625" style="27"/>
    <col min="5" max="5" width="12.28515625" style="27" customWidth="1"/>
    <col min="6" max="6" width="19.85546875" style="27" customWidth="1"/>
    <col min="7" max="7" width="18" style="27" customWidth="1"/>
    <col min="8" max="16384" width="9.140625" style="27"/>
  </cols>
  <sheetData>
    <row r="1" spans="1:7" ht="15.75" x14ac:dyDescent="0.25">
      <c r="G1" s="43" t="s">
        <v>26</v>
      </c>
    </row>
    <row r="2" spans="1:7" ht="15.75" x14ac:dyDescent="0.25">
      <c r="G2" s="43" t="s">
        <v>30</v>
      </c>
    </row>
    <row r="3" spans="1:7" ht="15.75" x14ac:dyDescent="0.25">
      <c r="G3" s="43" t="s">
        <v>25</v>
      </c>
    </row>
    <row r="4" spans="1:7" ht="15.75" x14ac:dyDescent="0.25">
      <c r="G4" s="43" t="s">
        <v>24</v>
      </c>
    </row>
    <row r="5" spans="1:7" ht="15.75" x14ac:dyDescent="0.25">
      <c r="G5" s="39"/>
    </row>
    <row r="6" spans="1:7" ht="15.75" x14ac:dyDescent="0.25">
      <c r="G6" s="39"/>
    </row>
    <row r="7" spans="1:7" ht="15.75" x14ac:dyDescent="0.25">
      <c r="G7" s="39"/>
    </row>
    <row r="8" spans="1:7" ht="18.75" x14ac:dyDescent="0.3">
      <c r="A8" s="102" t="s">
        <v>23</v>
      </c>
      <c r="B8" s="102"/>
      <c r="C8" s="102"/>
      <c r="D8" s="102"/>
      <c r="E8" s="102"/>
      <c r="F8" s="102"/>
      <c r="G8" s="102"/>
    </row>
    <row r="9" spans="1:7" ht="63" customHeight="1" x14ac:dyDescent="0.25">
      <c r="A9" s="103" t="s">
        <v>149</v>
      </c>
      <c r="B9" s="103"/>
      <c r="C9" s="103"/>
      <c r="D9" s="103"/>
      <c r="E9" s="103"/>
      <c r="F9" s="103"/>
      <c r="G9" s="103"/>
    </row>
    <row r="10" spans="1:7" ht="18.75" x14ac:dyDescent="0.3">
      <c r="A10" s="102" t="s">
        <v>28</v>
      </c>
      <c r="B10" s="102"/>
      <c r="C10" s="102"/>
      <c r="D10" s="102"/>
      <c r="E10" s="102"/>
      <c r="F10" s="102"/>
      <c r="G10" s="102"/>
    </row>
    <row r="11" spans="1:7" ht="15.75" x14ac:dyDescent="0.25">
      <c r="A11" s="101"/>
      <c r="B11" s="101"/>
      <c r="C11" s="101"/>
      <c r="D11" s="101"/>
      <c r="E11" s="101"/>
      <c r="F11" s="101"/>
      <c r="G11" s="101"/>
    </row>
    <row r="12" spans="1:7" ht="15.75" x14ac:dyDescent="0.25">
      <c r="A12" s="28"/>
      <c r="B12" s="28"/>
      <c r="C12" s="28"/>
      <c r="D12" s="28"/>
      <c r="E12" s="28"/>
      <c r="F12" s="28"/>
      <c r="G12" s="28"/>
    </row>
    <row r="13" spans="1:7" ht="15.75" x14ac:dyDescent="0.25">
      <c r="A13" s="28"/>
      <c r="B13" s="28"/>
      <c r="C13" s="28"/>
      <c r="D13" s="28"/>
      <c r="E13" s="28"/>
      <c r="F13" s="38"/>
      <c r="G13" s="37" t="s">
        <v>22</v>
      </c>
    </row>
    <row r="14" spans="1:7" ht="12.75" customHeight="1" x14ac:dyDescent="0.25">
      <c r="A14" s="104" t="s">
        <v>21</v>
      </c>
      <c r="B14" s="105"/>
      <c r="C14" s="111" t="s">
        <v>20</v>
      </c>
      <c r="D14" s="104" t="s">
        <v>19</v>
      </c>
      <c r="E14" s="105"/>
      <c r="F14" s="111" t="s">
        <v>18</v>
      </c>
      <c r="G14" s="111" t="s">
        <v>17</v>
      </c>
    </row>
    <row r="15" spans="1:7" ht="31.5" customHeight="1" x14ac:dyDescent="0.25">
      <c r="A15" s="106"/>
      <c r="B15" s="107"/>
      <c r="C15" s="112"/>
      <c r="D15" s="106"/>
      <c r="E15" s="107"/>
      <c r="F15" s="112"/>
      <c r="G15" s="112"/>
    </row>
    <row r="16" spans="1:7" x14ac:dyDescent="0.25">
      <c r="A16" s="106"/>
      <c r="B16" s="107"/>
      <c r="C16" s="112"/>
      <c r="D16" s="106"/>
      <c r="E16" s="107"/>
      <c r="F16" s="112"/>
      <c r="G16" s="113"/>
    </row>
    <row r="17" spans="1:7" x14ac:dyDescent="0.25">
      <c r="A17" s="106"/>
      <c r="B17" s="107"/>
      <c r="C17" s="112"/>
      <c r="D17" s="106"/>
      <c r="E17" s="107"/>
      <c r="F17" s="112"/>
      <c r="G17" s="108" t="s">
        <v>16</v>
      </c>
    </row>
    <row r="18" spans="1:7" x14ac:dyDescent="0.25">
      <c r="A18" s="106"/>
      <c r="B18" s="107"/>
      <c r="C18" s="112"/>
      <c r="D18" s="106"/>
      <c r="E18" s="107"/>
      <c r="F18" s="112"/>
      <c r="G18" s="109"/>
    </row>
    <row r="19" spans="1:7" x14ac:dyDescent="0.25">
      <c r="A19" s="106"/>
      <c r="B19" s="107"/>
      <c r="C19" s="112"/>
      <c r="D19" s="106"/>
      <c r="E19" s="107"/>
      <c r="F19" s="112"/>
      <c r="G19" s="109"/>
    </row>
    <row r="20" spans="1:7" x14ac:dyDescent="0.25">
      <c r="A20" s="106"/>
      <c r="B20" s="107"/>
      <c r="C20" s="113"/>
      <c r="D20" s="106"/>
      <c r="E20" s="107"/>
      <c r="F20" s="113"/>
      <c r="G20" s="110"/>
    </row>
    <row r="21" spans="1:7" ht="15.75" x14ac:dyDescent="0.25">
      <c r="A21" s="114">
        <v>1</v>
      </c>
      <c r="B21" s="115"/>
      <c r="C21" s="36">
        <v>2</v>
      </c>
      <c r="D21" s="114">
        <v>3</v>
      </c>
      <c r="E21" s="115"/>
      <c r="F21" s="36">
        <v>4</v>
      </c>
      <c r="G21" s="35">
        <v>5</v>
      </c>
    </row>
    <row r="22" spans="1:7" ht="32.25" customHeight="1" x14ac:dyDescent="0.25">
      <c r="A22" s="116" t="s">
        <v>6</v>
      </c>
      <c r="B22" s="117"/>
      <c r="C22" s="32">
        <f>СМР!K10</f>
        <v>0</v>
      </c>
      <c r="D22" s="99">
        <f t="shared" ref="D22:D27" si="0">F22</f>
        <v>0</v>
      </c>
      <c r="E22" s="100"/>
      <c r="F22" s="32">
        <f t="shared" ref="F22:F27" si="1">G22</f>
        <v>0</v>
      </c>
      <c r="G22" s="30">
        <f>СМР!P11</f>
        <v>0</v>
      </c>
    </row>
    <row r="23" spans="1:7" ht="32.25" customHeight="1" x14ac:dyDescent="0.25">
      <c r="A23" s="116" t="s">
        <v>5</v>
      </c>
      <c r="B23" s="117"/>
      <c r="C23" s="32">
        <f>СМР!L10</f>
        <v>0</v>
      </c>
      <c r="D23" s="99">
        <f t="shared" si="0"/>
        <v>0</v>
      </c>
      <c r="E23" s="100"/>
      <c r="F23" s="32">
        <f t="shared" si="1"/>
        <v>0</v>
      </c>
      <c r="G23" s="30">
        <f>СМР!Q11</f>
        <v>0</v>
      </c>
    </row>
    <row r="24" spans="1:7" ht="32.25" customHeight="1" x14ac:dyDescent="0.25">
      <c r="A24" s="116" t="s">
        <v>15</v>
      </c>
      <c r="B24" s="117"/>
      <c r="C24" s="32">
        <f>СМР!M10</f>
        <v>13908</v>
      </c>
      <c r="D24" s="99">
        <f t="shared" si="0"/>
        <v>145756</v>
      </c>
      <c r="E24" s="100"/>
      <c r="F24" s="32">
        <f t="shared" si="1"/>
        <v>145756</v>
      </c>
      <c r="G24" s="30">
        <f>СМР!R11</f>
        <v>145756</v>
      </c>
    </row>
    <row r="25" spans="1:7" ht="21.75" customHeight="1" x14ac:dyDescent="0.25">
      <c r="A25" s="118" t="s">
        <v>1</v>
      </c>
      <c r="B25" s="118"/>
      <c r="C25" s="34">
        <f>SUM(C22:C24)</f>
        <v>13908</v>
      </c>
      <c r="D25" s="99">
        <f t="shared" si="0"/>
        <v>145756</v>
      </c>
      <c r="E25" s="100"/>
      <c r="F25" s="32">
        <f t="shared" si="1"/>
        <v>145756</v>
      </c>
      <c r="G25" s="30">
        <f>SUM(G22:G24)</f>
        <v>145756</v>
      </c>
    </row>
    <row r="26" spans="1:7" ht="22.5" customHeight="1" x14ac:dyDescent="0.25">
      <c r="A26" s="121" t="s">
        <v>14</v>
      </c>
      <c r="B26" s="122"/>
      <c r="C26" s="33"/>
      <c r="D26" s="99">
        <f t="shared" si="0"/>
        <v>26236.080000000002</v>
      </c>
      <c r="E26" s="100"/>
      <c r="F26" s="32">
        <f t="shared" si="1"/>
        <v>26236.080000000002</v>
      </c>
      <c r="G26" s="30">
        <f>СМР!P12+СМР!Q12+СМР!R12</f>
        <v>26236.080000000002</v>
      </c>
    </row>
    <row r="27" spans="1:7" ht="21" customHeight="1" x14ac:dyDescent="0.25">
      <c r="A27" s="119" t="s">
        <v>13</v>
      </c>
      <c r="B27" s="119"/>
      <c r="C27" s="31"/>
      <c r="D27" s="120">
        <f t="shared" si="0"/>
        <v>171992.08000000002</v>
      </c>
      <c r="E27" s="120"/>
      <c r="F27" s="30">
        <f t="shared" si="1"/>
        <v>171992.08000000002</v>
      </c>
      <c r="G27" s="30">
        <f>СМР!P13+СМР!Q13+СМР!R13</f>
        <v>171992.08000000002</v>
      </c>
    </row>
    <row r="28" spans="1:7" ht="15.75" customHeight="1" x14ac:dyDescent="0.25">
      <c r="A28" s="29"/>
      <c r="B28" s="29"/>
      <c r="C28" s="29"/>
      <c r="D28" s="29"/>
      <c r="E28" s="29"/>
      <c r="F28" s="29"/>
      <c r="G28" s="29"/>
    </row>
    <row r="29" spans="1:7" s="40" customFormat="1" ht="18.75" x14ac:dyDescent="0.3">
      <c r="A29" s="41" t="s">
        <v>12</v>
      </c>
      <c r="B29" s="41"/>
      <c r="C29" s="41"/>
      <c r="D29" s="41"/>
      <c r="E29" s="41"/>
      <c r="F29" s="41"/>
      <c r="G29" s="41"/>
    </row>
    <row r="30" spans="1:7" s="40" customFormat="1" ht="12" customHeight="1" x14ac:dyDescent="0.3">
      <c r="A30" s="42"/>
      <c r="B30" s="42"/>
      <c r="C30" s="42"/>
      <c r="D30" s="42"/>
      <c r="E30" s="42"/>
      <c r="F30" s="42"/>
      <c r="G30" s="42"/>
    </row>
    <row r="31" spans="1:7" s="40" customFormat="1" ht="40.5" customHeight="1" x14ac:dyDescent="0.25">
      <c r="A31" s="158" t="s">
        <v>148</v>
      </c>
      <c r="B31" s="158"/>
      <c r="C31" s="158"/>
      <c r="D31" s="158"/>
      <c r="E31" s="158"/>
      <c r="F31" s="158"/>
      <c r="G31" s="158"/>
    </row>
    <row r="33" spans="1:14" s="13" customFormat="1" ht="18.75" customHeight="1" x14ac:dyDescent="0.3">
      <c r="A33" s="93" t="s">
        <v>29</v>
      </c>
      <c r="B33" s="93"/>
      <c r="C33" s="93"/>
      <c r="D33" s="93"/>
      <c r="K33" s="14"/>
      <c r="L33" s="14"/>
      <c r="M33" s="14"/>
      <c r="N33" s="14"/>
    </row>
    <row r="34" spans="1:14" s="13" customFormat="1" ht="18.75" customHeight="1" x14ac:dyDescent="0.3">
      <c r="A34" s="93" t="s">
        <v>49</v>
      </c>
      <c r="B34" s="93"/>
      <c r="C34" s="93"/>
      <c r="D34" s="93"/>
      <c r="F34" s="51"/>
      <c r="G34" s="64" t="s">
        <v>60</v>
      </c>
      <c r="L34" s="14"/>
      <c r="M34" s="14"/>
      <c r="N34" s="14"/>
    </row>
    <row r="35" spans="1:14" s="10" customFormat="1" ht="18.75" customHeight="1" x14ac:dyDescent="0.3">
      <c r="A35" s="12"/>
      <c r="B35" s="11"/>
      <c r="C35" s="11"/>
      <c r="D35" s="11"/>
      <c r="E35" s="11"/>
      <c r="F35" s="52"/>
      <c r="G35" s="64"/>
      <c r="H35" s="11"/>
      <c r="I35" s="11"/>
      <c r="J35" s="11"/>
      <c r="K35" s="11"/>
      <c r="L35" s="11"/>
      <c r="M35" s="11"/>
      <c r="N35" s="11"/>
    </row>
    <row r="36" spans="1:14" s="13" customFormat="1" ht="19.5" customHeight="1" x14ac:dyDescent="0.3">
      <c r="A36" s="93" t="s">
        <v>53</v>
      </c>
      <c r="B36" s="93"/>
      <c r="C36" s="93"/>
      <c r="D36" s="93"/>
      <c r="E36" s="58"/>
      <c r="F36" s="63"/>
      <c r="G36" s="64" t="s">
        <v>78</v>
      </c>
      <c r="H36" s="58"/>
      <c r="I36" s="58"/>
      <c r="J36" s="58"/>
      <c r="K36" s="58"/>
      <c r="L36" s="58"/>
      <c r="M36" s="58"/>
      <c r="N36" s="58"/>
    </row>
    <row r="37" spans="1:14" x14ac:dyDescent="0.25">
      <c r="F37" s="61"/>
      <c r="G37" s="59"/>
    </row>
    <row r="38" spans="1:14" s="42" customFormat="1" ht="18.75" x14ac:dyDescent="0.3">
      <c r="A38" s="42" t="s">
        <v>74</v>
      </c>
      <c r="F38" s="62"/>
      <c r="G38" s="60" t="s">
        <v>75</v>
      </c>
    </row>
  </sheetData>
  <mergeCells count="28">
    <mergeCell ref="A36:D36"/>
    <mergeCell ref="A31:G31"/>
    <mergeCell ref="A33:D33"/>
    <mergeCell ref="A34:D34"/>
    <mergeCell ref="F14:F20"/>
    <mergeCell ref="G14:G16"/>
    <mergeCell ref="A21:B21"/>
    <mergeCell ref="A24:B24"/>
    <mergeCell ref="A23:B23"/>
    <mergeCell ref="D23:E23"/>
    <mergeCell ref="A22:B22"/>
    <mergeCell ref="A25:B25"/>
    <mergeCell ref="D24:E24"/>
    <mergeCell ref="A27:B27"/>
    <mergeCell ref="D27:E27"/>
    <mergeCell ref="A26:B26"/>
    <mergeCell ref="D26:E26"/>
    <mergeCell ref="D25:E25"/>
    <mergeCell ref="A11:G11"/>
    <mergeCell ref="A8:G8"/>
    <mergeCell ref="A9:G9"/>
    <mergeCell ref="A10:G10"/>
    <mergeCell ref="D22:E22"/>
    <mergeCell ref="A14:B20"/>
    <mergeCell ref="D14:E20"/>
    <mergeCell ref="G17:G20"/>
    <mergeCell ref="C14:C20"/>
    <mergeCell ref="D21:E21"/>
  </mergeCells>
  <phoneticPr fontId="38" type="noConversion"/>
  <pageMargins left="0.59055118110236227" right="0.39370078740157483" top="0.59055118110236227" bottom="0.3937007874015748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7090</vt:lpstr>
      <vt:lpstr>7093</vt:lpstr>
      <vt:lpstr>7097</vt:lpstr>
      <vt:lpstr>СМР</vt:lpstr>
      <vt:lpstr>НМЦ договора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072-Basova</cp:lastModifiedBy>
  <cp:lastPrinted>2014-08-06T05:40:11Z</cp:lastPrinted>
  <dcterms:created xsi:type="dcterms:W3CDTF">2002-02-11T05:58:42Z</dcterms:created>
  <dcterms:modified xsi:type="dcterms:W3CDTF">2014-08-15T05:04:13Z</dcterms:modified>
</cp:coreProperties>
</file>