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I9" i="2" l="1"/>
  <c r="I8" i="2"/>
  <c r="H9" i="2" l="1"/>
  <c r="H11" i="2"/>
  <c r="H8" i="2"/>
  <c r="J8" i="2" s="1"/>
  <c r="J11" i="2" l="1"/>
  <c r="J9" i="2"/>
  <c r="H10" i="2"/>
  <c r="J10" i="2" l="1"/>
  <c r="J12" i="2" s="1"/>
  <c r="J13" i="2" s="1"/>
  <c r="J14" i="2" s="1"/>
</calcChain>
</file>

<file path=xl/sharedStrings.xml><?xml version="1.0" encoding="utf-8"?>
<sst xmlns="http://schemas.openxmlformats.org/spreadsheetml/2006/main" count="42" uniqueCount="42">
  <si>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</si>
  <si>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</si>
  <si>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</si>
  <si>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</si>
  <si>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</si>
  <si>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</si>
  <si>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</si>
  <si>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</si>
  <si>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</si>
  <si>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</si>
  <si>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</si>
  <si>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</si>
  <si>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</si>
  <si>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</si>
  <si>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</si>
  <si>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</si>
  <si>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</si>
  <si>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</si>
  <si>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</si>
  <si>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</si>
  <si>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СМР в базисных ценах на 01.01.2001</t>
  </si>
  <si>
    <t>Сметная стоимость оборудования в базисных ценах на 01.01.2001</t>
  </si>
  <si>
    <t xml:space="preserve">Ремонт кровли </t>
  </si>
  <si>
    <t>Сметная стоимость в текущих ценах с коэфф.5,98</t>
  </si>
  <si>
    <t>Непредвиденные затраты</t>
  </si>
  <si>
    <t xml:space="preserve">на выполнение работ по ремонту  зданий цеха 010 и пр-ва 220  ФГУП «Комбинат «Электрохимприбор»   </t>
  </si>
  <si>
    <t>010</t>
  </si>
  <si>
    <t>238</t>
  </si>
  <si>
    <t xml:space="preserve">238а </t>
  </si>
  <si>
    <t>363</t>
  </si>
  <si>
    <t>270</t>
  </si>
  <si>
    <t>5600310</t>
  </si>
  <si>
    <t>8211242</t>
  </si>
  <si>
    <t>5400351</t>
  </si>
  <si>
    <t>6500309</t>
  </si>
  <si>
    <t>7гн-14</t>
  </si>
  <si>
    <t>8гн-14</t>
  </si>
  <si>
    <t>96гн-14</t>
  </si>
  <si>
    <t>107/1гн-14</t>
  </si>
  <si>
    <t>Ремонт кровли, замена дверных и оконных блоков</t>
  </si>
  <si>
    <t>Ремонт кровли.</t>
  </si>
  <si>
    <t>Ремонт септика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</si>
</sst>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7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62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right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43" fontId="0" fillId="0" borderId="0" xfId="0" applyNumberFormat="1"/>
    <xf numFmtId="0" fontId="6" fillId="3" borderId="1" xfId="5" applyFont="1" applyFill="1" applyBorder="1" applyAlignment="1">
      <alignment horizontal="center" vertical="center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0" fontId="14" fillId="2" borderId="0" xfId="1" applyFont="1" applyFill="1" applyBorder="1" applyAlignment="1">
      <alignment horizontal="right" vertical="center" wrapText="1"/>
    </xf>
    <xf numFmtId="0" fontId="14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5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5" applyFont="1" applyBorder="1" applyAlignment="1">
      <alignment vertical="center"/>
    </xf>
    <xf numFmtId="0" fontId="6" fillId="0" borderId="0" xfId="0" applyFont="1"/>
    <xf numFmtId="43" fontId="6" fillId="0" borderId="0" xfId="0" applyNumberFormat="1" applyFont="1"/>
    <xf numFmtId="0" fontId="2" fillId="0" borderId="0" xfId="0" applyFont="1" applyBorder="1" applyAlignment="1">
      <alignment wrapText="1"/>
    </xf>
    <xf numFmtId="164" fontId="11" fillId="2" borderId="0" xfId="7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11" fillId="2" borderId="5" xfId="7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49" fontId="5" fillId="0" borderId="2" xfId="6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2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49" fontId="6" fillId="2" borderId="1" xfId="5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16" fillId="0" borderId="6" xfId="1" quotePrefix="1" applyNumberFormat="1" applyFont="1" applyFill="1" applyBorder="1" applyAlignment="1">
      <alignment horizontal="center" vertical="center" wrapText="1"/>
    </xf>
    <xf numFmtId="49" fontId="16" fillId="2" borderId="1" xfId="3" applyNumberFormat="1" applyFont="1" applyFill="1" applyBorder="1" applyAlignment="1">
      <alignment horizontal="center" vertical="center" wrapText="1"/>
    </xf>
    <xf numFmtId="49" fontId="16" fillId="2" borderId="6" xfId="3" quotePrefix="1" applyNumberFormat="1" applyFont="1" applyFill="1" applyBorder="1" applyAlignment="1">
      <alignment horizontal="center" vertical="center" wrapText="1"/>
    </xf>
    <xf numFmtId="49" fontId="16" fillId="0" borderId="6" xfId="7" quotePrefix="1" applyNumberFormat="1" applyFont="1" applyFill="1" applyBorder="1" applyAlignment="1">
      <alignment horizontal="center" vertical="center" wrapText="1"/>
    </xf>
    <xf numFmtId="49" fontId="16" fillId="2" borderId="7" xfId="7" applyNumberFormat="1" applyFont="1" applyFill="1" applyBorder="1" applyAlignment="1">
      <alignment horizontal="center" vertical="center" wrapText="1"/>
    </xf>
    <xf numFmtId="49" fontId="16" fillId="2" borderId="6" xfId="7" applyNumberFormat="1" applyFont="1" applyFill="1" applyBorder="1" applyAlignment="1">
      <alignment horizontal="center" vertical="center" wrapText="1"/>
    </xf>
    <xf numFmtId="0" fontId="16" fillId="2" borderId="1" xfId="4" applyFont="1" applyFill="1" applyBorder="1" applyAlignment="1">
      <alignment vertical="top" wrapText="1"/>
    </xf>
    <xf numFmtId="0" fontId="16" fillId="0" borderId="1" xfId="3" applyFont="1" applyFill="1" applyBorder="1" applyAlignment="1">
      <alignment vertical="top"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2" workbookViewId="0">
      <selection activeCell="K27" sqref="K27"/>
    </sheetView>
  </sheetViews>
  <sheetFormatPr defaultRowHeight="12.75" x14ac:dyDescent="0.2"/>
  <cols>
    <col min="1" max="1" width="4" style="3" customWidth="1"/>
    <col min="2" max="2" width="8.5703125" style="3" customWidth="1"/>
    <col min="3" max="3" width="10.85546875" style="3" customWidth="1"/>
    <col min="4" max="4" width="11.28515625" style="4" customWidth="1"/>
    <col min="5" max="5" width="10.42578125" customWidth="1"/>
    <col min="6" max="6" width="14.28515625" style="12" customWidth="1"/>
    <col min="7" max="7" width="15.5703125" style="12" customWidth="1"/>
    <col min="8" max="8" width="15.5703125" customWidth="1"/>
    <col min="9" max="9" width="11.42578125" style="12" customWidth="1"/>
    <col min="10" max="10" width="19.140625" style="12" customWidth="1"/>
    <col min="11" max="11" width="24.7109375" customWidth="1"/>
    <col min="12" max="12" width="14.5703125" bestFit="1" customWidth="1"/>
  </cols>
  <sheetData>
    <row r="1" spans="1:12" ht="15.75" x14ac:dyDescent="0.25">
      <c r="A1" s="41" t="s">
        <v>0</v>
      </c>
      <c r="B1" s="41"/>
      <c r="C1" s="41"/>
      <c r="D1" s="41"/>
      <c r="E1" s="42"/>
      <c r="F1" s="42"/>
      <c r="G1" s="42"/>
      <c r="H1" s="42"/>
      <c r="I1" s="42"/>
      <c r="J1" s="42"/>
      <c r="K1" s="42"/>
    </row>
    <row r="2" spans="1:12" ht="15.75" x14ac:dyDescent="0.25">
      <c r="A2" s="43" t="s">
        <v>1</v>
      </c>
      <c r="B2" s="43"/>
      <c r="C2" s="43"/>
      <c r="D2" s="43"/>
      <c r="E2" s="42"/>
      <c r="F2" s="42"/>
      <c r="G2" s="42"/>
      <c r="H2" s="42"/>
      <c r="I2" s="42"/>
      <c r="J2" s="42"/>
      <c r="K2" s="42"/>
    </row>
    <row r="3" spans="1:12" ht="15.75" x14ac:dyDescent="0.25">
      <c r="A3" s="1"/>
      <c r="B3" s="8"/>
      <c r="C3" s="1"/>
      <c r="D3" s="1"/>
      <c r="E3" s="9"/>
      <c r="F3" s="9"/>
      <c r="G3" s="9"/>
      <c r="H3" s="9"/>
      <c r="I3" s="9"/>
      <c r="J3" s="9"/>
      <c r="K3" s="9"/>
    </row>
    <row r="4" spans="1:12" ht="18.75" customHeight="1" x14ac:dyDescent="0.25">
      <c r="A4" s="44" t="s">
        <v>25</v>
      </c>
      <c r="B4" s="44"/>
      <c r="C4" s="44"/>
      <c r="D4" s="44"/>
      <c r="E4" s="45"/>
      <c r="F4" s="45"/>
      <c r="G4" s="45"/>
      <c r="H4" s="45"/>
      <c r="I4" s="45"/>
      <c r="J4" s="45"/>
      <c r="K4" s="45"/>
    </row>
    <row r="5" spans="1:12" ht="14.25" customHeight="1" x14ac:dyDescent="0.2">
      <c r="A5" s="50" t="s">
        <v>18</v>
      </c>
      <c r="B5" s="51"/>
      <c r="C5" s="51"/>
      <c r="D5" s="51"/>
      <c r="E5" s="51"/>
      <c r="F5" s="51"/>
      <c r="G5" s="51"/>
      <c r="H5" s="51"/>
      <c r="I5" s="30"/>
      <c r="J5" s="30"/>
      <c r="K5" s="13" t="s">
        <v>17</v>
      </c>
    </row>
    <row r="6" spans="1:12" ht="46.5" customHeight="1" x14ac:dyDescent="0.2">
      <c r="A6" s="49" t="s">
        <v>7</v>
      </c>
      <c r="B6" s="46" t="s">
        <v>12</v>
      </c>
      <c r="C6" s="46"/>
      <c r="D6" s="34" t="s">
        <v>8</v>
      </c>
      <c r="E6" s="47" t="s">
        <v>3</v>
      </c>
      <c r="F6" s="39" t="s">
        <v>20</v>
      </c>
      <c r="G6" s="39" t="s">
        <v>21</v>
      </c>
      <c r="H6" s="34" t="s">
        <v>23</v>
      </c>
      <c r="I6" s="35" t="s">
        <v>24</v>
      </c>
      <c r="J6" s="34" t="s">
        <v>2</v>
      </c>
      <c r="K6" s="34" t="s">
        <v>9</v>
      </c>
    </row>
    <row r="7" spans="1:12" ht="51.75" customHeight="1" x14ac:dyDescent="0.2">
      <c r="A7" s="49"/>
      <c r="B7" s="10" t="s">
        <v>14</v>
      </c>
      <c r="C7" s="10" t="s">
        <v>13</v>
      </c>
      <c r="D7" s="34"/>
      <c r="E7" s="48"/>
      <c r="F7" s="40"/>
      <c r="G7" s="40"/>
      <c r="H7" s="34"/>
      <c r="I7" s="36"/>
      <c r="J7" s="34"/>
      <c r="K7" s="34"/>
    </row>
    <row r="8" spans="1:12" s="12" customFormat="1" ht="25.5" x14ac:dyDescent="0.2">
      <c r="A8" s="17">
        <v>1</v>
      </c>
      <c r="B8" s="52" t="s">
        <v>26</v>
      </c>
      <c r="C8" s="54" t="s">
        <v>27</v>
      </c>
      <c r="D8" s="54" t="s">
        <v>31</v>
      </c>
      <c r="E8" s="57" t="s">
        <v>35</v>
      </c>
      <c r="F8" s="18">
        <v>147717</v>
      </c>
      <c r="G8" s="18">
        <v>0</v>
      </c>
      <c r="H8" s="19">
        <f>ROUND(F8*5.98,0)</f>
        <v>883348</v>
      </c>
      <c r="I8" s="19">
        <f>ROUND(H8*0.03,0)</f>
        <v>26500</v>
      </c>
      <c r="J8" s="19">
        <f>ROUND(H8+I8,0)</f>
        <v>909848</v>
      </c>
      <c r="K8" s="61" t="s">
        <v>39</v>
      </c>
      <c r="L8" s="16"/>
    </row>
    <row r="9" spans="1:12" s="12" customFormat="1" ht="15" x14ac:dyDescent="0.2">
      <c r="A9" s="17">
        <v>2</v>
      </c>
      <c r="B9" s="53"/>
      <c r="C9" s="54" t="s">
        <v>28</v>
      </c>
      <c r="D9" s="54" t="s">
        <v>32</v>
      </c>
      <c r="E9" s="57" t="s">
        <v>36</v>
      </c>
      <c r="F9" s="18">
        <v>136401</v>
      </c>
      <c r="G9" s="18">
        <v>0</v>
      </c>
      <c r="H9" s="19">
        <f>ROUND(F9*5.98,0)</f>
        <v>815678</v>
      </c>
      <c r="I9" s="19">
        <f t="shared" ref="I9:I10" si="0">ROUND(H9*0.03,0)</f>
        <v>24470</v>
      </c>
      <c r="J9" s="19">
        <f t="shared" ref="J9:J11" si="1">ROUND(H9+I9,0)</f>
        <v>840148</v>
      </c>
      <c r="K9" s="61" t="s">
        <v>40</v>
      </c>
    </row>
    <row r="10" spans="1:12" s="12" customFormat="1" ht="39" customHeight="1" x14ac:dyDescent="0.2">
      <c r="A10" s="17">
        <v>3</v>
      </c>
      <c r="B10" s="33">
        <v>220</v>
      </c>
      <c r="C10" s="55" t="s">
        <v>29</v>
      </c>
      <c r="D10" s="55" t="s">
        <v>33</v>
      </c>
      <c r="E10" s="58" t="s">
        <v>38</v>
      </c>
      <c r="F10" s="18">
        <v>33444.82</v>
      </c>
      <c r="G10" s="18">
        <v>0</v>
      </c>
      <c r="H10" s="19">
        <f>ROUND(F10*5.98,0)</f>
        <v>200000</v>
      </c>
      <c r="I10" s="19">
        <v>0</v>
      </c>
      <c r="J10" s="19">
        <f t="shared" si="1"/>
        <v>200000</v>
      </c>
      <c r="K10" s="60" t="s">
        <v>41</v>
      </c>
    </row>
    <row r="11" spans="1:12" s="12" customFormat="1" ht="15" x14ac:dyDescent="0.2">
      <c r="A11" s="17">
        <v>4</v>
      </c>
      <c r="B11" s="33"/>
      <c r="C11" s="56" t="s">
        <v>30</v>
      </c>
      <c r="D11" s="56" t="s">
        <v>34</v>
      </c>
      <c r="E11" s="59" t="s">
        <v>37</v>
      </c>
      <c r="F11" s="18">
        <v>334448</v>
      </c>
      <c r="G11" s="18">
        <v>0</v>
      </c>
      <c r="H11" s="19">
        <f>ROUND(F11*5.98,0)</f>
        <v>1999999</v>
      </c>
      <c r="I11" s="19">
        <v>0</v>
      </c>
      <c r="J11" s="19">
        <f t="shared" si="1"/>
        <v>1999999</v>
      </c>
      <c r="K11" s="60" t="s">
        <v>22</v>
      </c>
    </row>
    <row r="12" spans="1:12" s="12" customFormat="1" ht="15" customHeight="1" x14ac:dyDescent="0.25">
      <c r="A12" s="20"/>
      <c r="B12" s="27"/>
      <c r="C12" s="27"/>
      <c r="D12" s="21"/>
      <c r="E12" s="28"/>
      <c r="G12" s="11"/>
      <c r="H12" s="37" t="s">
        <v>10</v>
      </c>
      <c r="I12" s="38"/>
      <c r="J12" s="29">
        <f>SUM(J8:J11)</f>
        <v>3949995</v>
      </c>
      <c r="K12" s="22"/>
    </row>
    <row r="13" spans="1:12" s="12" customFormat="1" ht="15" x14ac:dyDescent="0.25">
      <c r="A13" s="23"/>
      <c r="B13" s="24"/>
      <c r="C13" s="25"/>
      <c r="D13" s="25"/>
      <c r="E13" s="28"/>
      <c r="G13" s="11"/>
      <c r="H13" s="31" t="s">
        <v>4</v>
      </c>
      <c r="I13" s="32"/>
      <c r="J13" s="29">
        <f>J12*0.18</f>
        <v>710999.1</v>
      </c>
      <c r="K13" s="26"/>
    </row>
    <row r="14" spans="1:12" s="12" customFormat="1" ht="18" customHeight="1" x14ac:dyDescent="0.25">
      <c r="A14" s="23"/>
      <c r="B14" s="24"/>
      <c r="C14" s="25"/>
      <c r="D14" s="25"/>
      <c r="E14" s="28"/>
      <c r="G14" s="11"/>
      <c r="H14" s="31" t="s">
        <v>5</v>
      </c>
      <c r="I14" s="32"/>
      <c r="J14" s="29">
        <f>J12+J13</f>
        <v>4660994.0999999996</v>
      </c>
      <c r="K14" s="26"/>
    </row>
    <row r="15" spans="1:12" ht="15.75" x14ac:dyDescent="0.25">
      <c r="A15" s="7"/>
      <c r="B15" s="7"/>
      <c r="C15" s="7"/>
      <c r="D15" s="14"/>
      <c r="E15" s="15"/>
      <c r="F15" s="15"/>
      <c r="G15" s="15"/>
      <c r="H15" s="15"/>
      <c r="I15" s="15"/>
      <c r="J15" s="15"/>
      <c r="K15" s="15"/>
    </row>
    <row r="16" spans="1:12" ht="15.75" x14ac:dyDescent="0.25">
      <c r="A16" s="2"/>
      <c r="B16" s="2"/>
      <c r="C16" s="2"/>
      <c r="D16" s="5"/>
      <c r="E16" s="9"/>
      <c r="F16" s="9"/>
      <c r="G16" s="9"/>
      <c r="H16" s="9"/>
      <c r="I16" s="9"/>
      <c r="J16" s="9"/>
      <c r="K16" s="9"/>
    </row>
    <row r="17" spans="1:10" ht="15.75" x14ac:dyDescent="0.25">
      <c r="A17" s="2"/>
      <c r="B17" s="2" t="s">
        <v>11</v>
      </c>
      <c r="C17" s="2"/>
      <c r="D17" s="2"/>
      <c r="E17" s="9"/>
      <c r="F17" s="9"/>
      <c r="G17" s="9"/>
      <c r="H17" s="9"/>
      <c r="I17" s="6" t="s">
        <v>16</v>
      </c>
      <c r="J17" s="9"/>
    </row>
    <row r="18" spans="1:10" ht="15.75" x14ac:dyDescent="0.25">
      <c r="A18" s="2"/>
      <c r="B18" s="2"/>
      <c r="C18" s="2"/>
      <c r="D18" s="6"/>
      <c r="E18" s="9"/>
      <c r="F18" s="9"/>
      <c r="G18" s="9"/>
      <c r="H18" s="9"/>
      <c r="I18" s="9"/>
      <c r="J18" s="9"/>
    </row>
    <row r="19" spans="1:10" ht="15.75" x14ac:dyDescent="0.25">
      <c r="A19" s="2"/>
      <c r="B19" s="2" t="s">
        <v>19</v>
      </c>
      <c r="C19" s="7"/>
      <c r="D19" s="5"/>
      <c r="E19" s="9"/>
      <c r="F19" s="9"/>
      <c r="G19" s="9"/>
      <c r="H19" s="9"/>
      <c r="I19" s="6" t="s">
        <v>6</v>
      </c>
      <c r="J19" s="9"/>
    </row>
    <row r="21" spans="1:10" ht="15.75" x14ac:dyDescent="0.25">
      <c r="B21" s="2" t="s">
        <v>15</v>
      </c>
    </row>
  </sheetData>
  <mergeCells count="19">
    <mergeCell ref="A1:K1"/>
    <mergeCell ref="A2:K2"/>
    <mergeCell ref="A4:K4"/>
    <mergeCell ref="K6:K7"/>
    <mergeCell ref="B6:C6"/>
    <mergeCell ref="E6:E7"/>
    <mergeCell ref="A6:A7"/>
    <mergeCell ref="D6:D7"/>
    <mergeCell ref="H6:H7"/>
    <mergeCell ref="A5:H5"/>
    <mergeCell ref="G6:G7"/>
    <mergeCell ref="H13:I13"/>
    <mergeCell ref="H14:I14"/>
    <mergeCell ref="B10:B11"/>
    <mergeCell ref="J6:J7"/>
    <mergeCell ref="I6:I7"/>
    <mergeCell ref="H12:I12"/>
    <mergeCell ref="F6:F7"/>
    <mergeCell ref="B8:B9"/>
  </mergeCells>
  <phoneticPr fontId="1" type="noConversion"/>
  <pageMargins left="0.11811023622047245" right="0.11811023622047245" top="0.15748031496062992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2014-01-21T05:32:01Z</cp:lastPrinted>
  <dcterms:created xsi:type="dcterms:W3CDTF">2002-02-11T05:58:42Z</dcterms:created>
  <dcterms:modified xsi:type="dcterms:W3CDTF">2014-01-21T06:50:19Z</dcterms:modified>
</cp:coreProperties>
</file>