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9" i="1" l="1"/>
  <c r="F9" i="1" s="1"/>
  <c r="E8" i="1"/>
  <c r="F8" i="1" s="1"/>
  <c r="E6" i="1"/>
  <c r="F10" i="1" l="1"/>
  <c r="F11" i="1" s="1"/>
  <c r="F6" i="1"/>
  <c r="F7" i="1" s="1"/>
  <c r="F13" i="1" s="1"/>
  <c r="F14" i="1" s="1"/>
  <c r="F15" i="1" s="1"/>
  <c r="F17" i="1" l="1"/>
  <c r="F16" i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<sst xmlns="http://schemas.openxmlformats.org/spreadsheetml/2006/main" count="19" uniqueCount="19">
  <si>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</si>
  <si>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</si>
  <si>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</si>
  <si>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</si>
  <si>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</si>
  <si>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18%</t>
  </si>
  <si>
    <t>ВСЕГО в текущих ценах</t>
  </si>
  <si>
    <t>С индексом-дефлятором в размере 1,0047 с ноября  2013 года  до декабря 2013 года</t>
  </si>
  <si>
    <t>С индексом-дефлятором в размере 1,048 с декабря 2013 года  до декабря 2014 года</t>
  </si>
  <si>
    <t>Цех № 11 корпус 706. Капитальный ремонт помещений и кровли столовой (№ ЛС-Ц11-706-2013-СМ2)</t>
  </si>
  <si>
    <t>Сметная стоимость строительства в текущем уровне цен на 2012г./2013г., руб.</t>
  </si>
  <si>
    <t>С индексом-дефлятором в размере 1,056 с декабря  2012 года  до декабря 2013 года</t>
  </si>
  <si>
    <t>Цех № 54 корпус 450. Капитальный ремонт. Ремонт подвесного потолка в помещениях 3,4,7,7А,8,9,10 (№ ЛС-Ц54-450-2014-СМ12)</t>
  </si>
  <si>
    <t>Цех №54 корпус 752. Капитальный ремонт. Замена входных дверных блоков (№ ЛС-Ц54-752-2014-СМ11)</t>
  </si>
  <si>
    <t>ИТОГО по сметам ноября 2013 года</t>
  </si>
  <si>
    <t>ВСЕГО по сметам декабря 2013 года</t>
  </si>
  <si>
    <t>ВСЕГО с договорным коэффициентом к=0,998999999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</si>
  <si>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</si>
  <si>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работ по капитальному и текущему ремонту зданий, сооружений и объектов ОАО "ЧМЗ"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</si>
</sst>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000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J16" sqref="J16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7" t="s">
        <v>17</v>
      </c>
      <c r="D1" s="27"/>
      <c r="E1" s="27"/>
      <c r="F1" s="27"/>
    </row>
    <row r="2" spans="1:6" x14ac:dyDescent="0.25">
      <c r="A2" s="1"/>
      <c r="B2" s="1"/>
      <c r="C2" s="1"/>
      <c r="D2" s="1"/>
      <c r="E2" s="8"/>
      <c r="F2" s="8"/>
    </row>
    <row r="3" spans="1:6" ht="55.5" customHeight="1" x14ac:dyDescent="0.25">
      <c r="A3" s="25" t="s">
        <v>18</v>
      </c>
      <c r="B3" s="26"/>
      <c r="C3" s="26"/>
      <c r="D3" s="26"/>
      <c r="E3" s="26"/>
      <c r="F3" s="26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9" t="s">
        <v>0</v>
      </c>
      <c r="B5" s="10" t="s">
        <v>1</v>
      </c>
      <c r="C5" s="12" t="s">
        <v>2</v>
      </c>
      <c r="D5" s="9" t="s">
        <v>10</v>
      </c>
      <c r="E5" s="9" t="s">
        <v>3</v>
      </c>
      <c r="F5" s="9" t="s">
        <v>4</v>
      </c>
    </row>
    <row r="6" spans="1:6" ht="87" customHeight="1" x14ac:dyDescent="0.25">
      <c r="A6" s="14">
        <v>1</v>
      </c>
      <c r="B6" s="15" t="s">
        <v>9</v>
      </c>
      <c r="C6" s="16">
        <v>35378</v>
      </c>
      <c r="D6" s="16">
        <v>231010</v>
      </c>
      <c r="E6" s="16">
        <f>D6</f>
        <v>231010</v>
      </c>
      <c r="F6" s="16">
        <f t="shared" ref="F6" si="0">E6</f>
        <v>231010</v>
      </c>
    </row>
    <row r="7" spans="1:6" s="1" customFormat="1" ht="50.25" customHeight="1" x14ac:dyDescent="0.25">
      <c r="A7" s="14"/>
      <c r="B7" s="19" t="s">
        <v>11</v>
      </c>
      <c r="C7" s="16"/>
      <c r="D7" s="16"/>
      <c r="E7" s="16"/>
      <c r="F7" s="18">
        <f>ROUND(F6*1.056,2)</f>
        <v>243946.56</v>
      </c>
    </row>
    <row r="8" spans="1:6" s="1" customFormat="1" ht="87" customHeight="1" x14ac:dyDescent="0.25">
      <c r="A8" s="14">
        <v>2</v>
      </c>
      <c r="B8" s="15" t="s">
        <v>12</v>
      </c>
      <c r="C8" s="16">
        <v>41630</v>
      </c>
      <c r="D8" s="16">
        <v>280549</v>
      </c>
      <c r="E8" s="16">
        <f>D8</f>
        <v>280549</v>
      </c>
      <c r="F8" s="16">
        <f>E8</f>
        <v>280549</v>
      </c>
    </row>
    <row r="9" spans="1:6" s="1" customFormat="1" ht="87" customHeight="1" x14ac:dyDescent="0.25">
      <c r="A9" s="14">
        <v>3</v>
      </c>
      <c r="B9" s="15" t="s">
        <v>13</v>
      </c>
      <c r="C9" s="16">
        <v>114042</v>
      </c>
      <c r="D9" s="16">
        <v>400782</v>
      </c>
      <c r="E9" s="16">
        <f>D9</f>
        <v>400782</v>
      </c>
      <c r="F9" s="16">
        <f>E9</f>
        <v>400782</v>
      </c>
    </row>
    <row r="10" spans="1:6" s="1" customFormat="1" ht="30.75" customHeight="1" x14ac:dyDescent="0.25">
      <c r="A10" s="14"/>
      <c r="B10" s="19" t="s">
        <v>14</v>
      </c>
      <c r="C10" s="16"/>
      <c r="D10" s="16"/>
      <c r="E10" s="16"/>
      <c r="F10" s="18">
        <f>SUM(F8:F9)</f>
        <v>681331</v>
      </c>
    </row>
    <row r="11" spans="1:6" ht="42.75" x14ac:dyDescent="0.25">
      <c r="A11" s="21"/>
      <c r="B11" s="19" t="s">
        <v>7</v>
      </c>
      <c r="C11" s="18"/>
      <c r="D11" s="18"/>
      <c r="E11" s="18"/>
      <c r="F11" s="18">
        <f>ROUND(F10*1.0047,2)</f>
        <v>684533.26</v>
      </c>
    </row>
    <row r="12" spans="1:6" s="1" customFormat="1" x14ac:dyDescent="0.25">
      <c r="A12" s="21"/>
      <c r="B12" s="19"/>
      <c r="C12" s="18"/>
      <c r="D12" s="18"/>
      <c r="E12" s="18"/>
      <c r="F12" s="18"/>
    </row>
    <row r="13" spans="1:6" s="1" customFormat="1" ht="28.5" customHeight="1" x14ac:dyDescent="0.25">
      <c r="A13" s="21"/>
      <c r="B13" s="19" t="s">
        <v>15</v>
      </c>
      <c r="C13" s="22"/>
      <c r="D13" s="22"/>
      <c r="E13" s="23"/>
      <c r="F13" s="18">
        <f>F7+F11</f>
        <v>928479.82000000007</v>
      </c>
    </row>
    <row r="14" spans="1:6" s="1" customFormat="1" ht="44.25" customHeight="1" x14ac:dyDescent="0.25">
      <c r="A14" s="21"/>
      <c r="B14" s="19" t="s">
        <v>8</v>
      </c>
      <c r="C14" s="13"/>
      <c r="D14" s="13"/>
      <c r="E14" s="20"/>
      <c r="F14" s="18">
        <f>ROUND(F13*1.048,2)</f>
        <v>973046.85</v>
      </c>
    </row>
    <row r="15" spans="1:6" s="1" customFormat="1" ht="31.5" customHeight="1" x14ac:dyDescent="0.25">
      <c r="A15" s="21"/>
      <c r="B15" s="19" t="s">
        <v>16</v>
      </c>
      <c r="C15" s="13"/>
      <c r="D15" s="13"/>
      <c r="E15" s="20"/>
      <c r="F15" s="18">
        <f>ROUND(F14*0.998999999,2)</f>
        <v>972073.8</v>
      </c>
    </row>
    <row r="16" spans="1:6" ht="19.5" customHeight="1" x14ac:dyDescent="0.25">
      <c r="A16" s="21"/>
      <c r="B16" s="17" t="s">
        <v>5</v>
      </c>
      <c r="C16" s="18"/>
      <c r="D16" s="18"/>
      <c r="E16" s="24"/>
      <c r="F16" s="18">
        <f>ROUND(F15*0.18,2)</f>
        <v>174973.28</v>
      </c>
    </row>
    <row r="17" spans="1:6" ht="20.25" customHeight="1" x14ac:dyDescent="0.25">
      <c r="A17" s="21"/>
      <c r="B17" s="17" t="s">
        <v>6</v>
      </c>
      <c r="C17" s="18"/>
      <c r="D17" s="18"/>
      <c r="E17" s="24"/>
      <c r="F17" s="18">
        <f>F15+F16</f>
        <v>1147047.08</v>
      </c>
    </row>
    <row r="18" spans="1:6" x14ac:dyDescent="0.25">
      <c r="A18" s="4"/>
      <c r="B18" s="5"/>
      <c r="C18" s="6"/>
      <c r="D18" s="6"/>
      <c r="E18" s="7"/>
      <c r="F18" s="7"/>
    </row>
    <row r="19" spans="1:6" x14ac:dyDescent="0.25">
      <c r="A19" s="11"/>
      <c r="B19" s="11"/>
      <c r="C19" s="11"/>
      <c r="D19" s="11"/>
      <c r="E19" s="11"/>
      <c r="F19" s="11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2014-05-07T09:47:51Z</cp:lastPrinted>
  <dcterms:created xsi:type="dcterms:W3CDTF">2014-03-18T07:35:04Z</dcterms:created>
  <dcterms:modified xsi:type="dcterms:W3CDTF">2014-05-13T11:41:53Z</dcterms:modified>
</cp:coreProperties>
</file>