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 activeTab="5"/>
  </bookViews>
  <sheets>
    <sheet name="7086" sheetId="96" r:id="rId1"/>
    <sheet name="7100" sheetId="97" r:id="rId2"/>
    <sheet name="7102" sheetId="98" r:id="rId3"/>
    <sheet name="7104" sheetId="99" r:id="rId4"/>
    <sheet name="СМР" sheetId="79" r:id="rId5"/>
    <sheet name="НМЦ договора" sheetId="80" r:id="rId6"/>
  </sheets>
  <externalReferences>
    <externalReference r:id="rId7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4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4">СМР!$A$1:$R$24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R12" i="79" l="1"/>
  <c r="R13" i="79" l="1"/>
  <c r="G26" i="80" s="1"/>
  <c r="F26" i="80" l="1"/>
  <c r="E10" i="79"/>
  <c r="E9" i="79"/>
  <c r="E8" i="79"/>
  <c r="E7" i="79"/>
  <c r="D11" i="79" l="1"/>
  <c r="C11" i="79" l="1"/>
  <c r="I10" i="79"/>
  <c r="R10" i="79" s="1"/>
  <c r="M10" i="79" s="1"/>
  <c r="H10" i="79"/>
  <c r="B10" i="79"/>
  <c r="Q10" i="79" l="1"/>
  <c r="G10" i="79"/>
  <c r="F10" i="79" s="1"/>
  <c r="I7" i="79"/>
  <c r="H8" i="79"/>
  <c r="Q8" i="79" s="1"/>
  <c r="L8" i="79" s="1"/>
  <c r="I8" i="79"/>
  <c r="I9" i="79"/>
  <c r="H9" i="79"/>
  <c r="G9" i="79"/>
  <c r="G8" i="79"/>
  <c r="G7" i="79"/>
  <c r="H7" i="79"/>
  <c r="Q7" i="79" s="1"/>
  <c r="L7" i="79" s="1"/>
  <c r="R8" i="79" l="1"/>
  <c r="M8" i="79" s="1"/>
  <c r="M7" i="79"/>
  <c r="R7" i="79"/>
  <c r="R9" i="79"/>
  <c r="M9" i="79" s="1"/>
  <c r="H11" i="79"/>
  <c r="L10" i="79"/>
  <c r="P10" i="79"/>
  <c r="Q9" i="79"/>
  <c r="L9" i="79" s="1"/>
  <c r="F8" i="79"/>
  <c r="R11" i="79"/>
  <c r="P8" i="79"/>
  <c r="K8" i="79" s="1"/>
  <c r="B8" i="79"/>
  <c r="P9" i="79"/>
  <c r="K9" i="79" s="1"/>
  <c r="B9" i="79"/>
  <c r="J8" i="79" l="1"/>
  <c r="Q11" i="79"/>
  <c r="G11" i="79"/>
  <c r="Q12" i="79"/>
  <c r="N10" i="79"/>
  <c r="K10" i="79"/>
  <c r="J10" i="79" s="1"/>
  <c r="N8" i="79"/>
  <c r="N9" i="79"/>
  <c r="J9" i="79"/>
  <c r="P7" i="79"/>
  <c r="K7" i="79" s="1"/>
  <c r="B7" i="79"/>
  <c r="B11" i="79" s="1"/>
  <c r="F9" i="79"/>
  <c r="L11" i="79" l="1"/>
  <c r="C23" i="80" s="1"/>
  <c r="I11" i="79"/>
  <c r="E11" i="79"/>
  <c r="P11" i="79"/>
  <c r="M11" i="79"/>
  <c r="C24" i="80" s="1"/>
  <c r="Q13" i="79"/>
  <c r="Q14" i="79" s="1"/>
  <c r="G23" i="80"/>
  <c r="F23" i="80" s="1"/>
  <c r="D23" i="80" s="1"/>
  <c r="G24" i="80"/>
  <c r="F24" i="80" s="1"/>
  <c r="D24" i="80" s="1"/>
  <c r="F7" i="79"/>
  <c r="F11" i="79" s="1"/>
  <c r="P12" i="79" l="1"/>
  <c r="G22" i="80" s="1"/>
  <c r="K11" i="79"/>
  <c r="C22" i="80" s="1"/>
  <c r="P13" i="79"/>
  <c r="N7" i="79"/>
  <c r="N11" i="79" s="1"/>
  <c r="P14" i="79" l="1"/>
  <c r="G25" i="80"/>
  <c r="F25" i="80" s="1"/>
  <c r="F22" i="80"/>
  <c r="J7" i="79"/>
  <c r="J11" i="79" s="1"/>
  <c r="C25" i="80" l="1"/>
  <c r="N12" i="79" l="1"/>
  <c r="D25" i="80" l="1"/>
  <c r="D22" i="80"/>
  <c r="Q16" i="79"/>
  <c r="D26" i="80"/>
  <c r="N13" i="79" l="1"/>
  <c r="R14" i="79"/>
  <c r="G27" i="80" s="1"/>
  <c r="F27" i="80" s="1"/>
  <c r="D27" i="80" s="1"/>
  <c r="N14" i="79"/>
</calcChain>
</file>

<file path=xl/sharedStrings.xml><?xml version="1.0" encoding="utf-8"?>
<sst xmlns="http://schemas.openxmlformats.org/spreadsheetml/2006/main" count="449" uniqueCount="189">
  <si>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</si>
  <si>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</si>
  <si>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</si>
  <si>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</si>
  <si>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</si>
  <si>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</si>
  <si>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</si>
  <si>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</si>
  <si>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</si>
  <si>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</si>
  <si>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</si>
  <si>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</si>
  <si>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</si>
  <si>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</si>
  <si>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</si>
  <si>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</si>
  <si>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</si>
  <si>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</si>
  <si>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</si>
  <si>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</si>
  <si>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</si>
  <si>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</si>
  <si>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</si>
  <si>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</si>
  <si>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</si>
  <si>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</si>
  <si>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</si>
  <si>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В.В. Моляков</t>
  </si>
  <si>
    <t xml:space="preserve"> 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</si>
  <si>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</si>
  <si>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</si>
  <si>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</si>
  <si>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</si>
  <si>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</si>
  <si>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</si>
  <si>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</si>
  <si>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</si>
  <si>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</si>
  <si>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</si>
  <si>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</si>
  <si>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</si>
  <si>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</si>
  <si>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</si>
  <si>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</si>
  <si>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</si>
  <si>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</si>
  <si>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</si>
  <si>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</si>
  <si>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</si>
  <si>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</si>
  <si>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</si>
  <si>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</si>
  <si>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по строительству объекта</t>
  </si>
  <si>
    <t>на выполнение комплекса работ</t>
  </si>
  <si>
    <t>Приложение №1</t>
  </si>
  <si>
    <t>Расчет начальной (максимальной) цены на</t>
  </si>
  <si>
    <t>на 2014 год</t>
  </si>
  <si>
    <t>Начальник отдела капитального строительства</t>
  </si>
  <si>
    <t>к извещению на размещение заказа</t>
  </si>
  <si>
    <t>(должность, подпись, расшифровка)</t>
  </si>
  <si>
    <t>1 шт.</t>
  </si>
  <si>
    <t>З/пМех</t>
  </si>
  <si>
    <t>Осн.З/п</t>
  </si>
  <si>
    <t>В том числе</t>
  </si>
  <si>
    <t>Кол.</t>
  </si>
  <si>
    <t>Ед. изм.</t>
  </si>
  <si>
    <t>Наименование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</si>
  <si>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</si>
  <si>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</si>
  <si>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</si>
  <si>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Итого прямые затраты по смете с учетом коэффициентов к итогам</t>
  </si>
  <si>
    <t>1 компл.</t>
  </si>
  <si>
    <t>Н.А. Басова</t>
  </si>
  <si>
    <t>УТВЕРЖДАЮ:</t>
  </si>
  <si>
    <t>________________</t>
  </si>
  <si>
    <t>"______ " _______________2014 г.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</si>
  <si>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7086</t>
    </r>
  </si>
  <si>
    <t xml:space="preserve">пусконаладочные работы стадия "вхолостую" на электрооборудование бассейна профилактория. Водоподготовка. (инв.№6200391) </t>
  </si>
  <si>
    <t>Основание: р.д.инв.№ 12-027-ЭМ; 12-027-АТХ</t>
  </si>
  <si>
    <t>Сметная стоимость прочих _______________________________________________________________________________________________</t>
  </si>
  <si>
    <t>___________________________982,479</t>
  </si>
  <si>
    <t>___________________________45,731</t>
  </si>
  <si>
    <t>_______________________________________________________________________________________________2279,16</t>
  </si>
  <si>
    <t>Составлена в ценах 2001 г. с переводом в текущие цены 2014г.</t>
  </si>
  <si>
    <t>Обоснование</t>
  </si>
  <si>
    <t>Эк.Маш.</t>
  </si>
  <si>
    <t xml:space="preserve">                           Раздел 1. Новый Раздел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</si>
  <si>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</si>
  <si>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</si>
  <si>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</si>
  <si>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>ТЕРп01-11-024-01</t>
  </si>
  <si>
    <t>Фазировка электрической линии или трансформатора с сетью напряжением до 1 кВ</t>
  </si>
  <si>
    <t>1 фазировка</t>
  </si>
  <si>
    <t>ТЕРп01-11-013-01</t>
  </si>
  <si>
    <t>Замер полного сопротивления цепи «фаза-нуль»</t>
  </si>
  <si>
    <t>1 токоприемник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</si>
  <si>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</si>
  <si>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</si>
  <si>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</si>
  <si>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ТЕРп01-03-002-04</t>
  </si>
  <si>
    <t>Выключатель трехполюсный напряжением до 1 кВ с электромагнитным, тепловым или комбинированным расцепителем, номинальный ток до 50 А</t>
  </si>
  <si>
    <t>ТЕРп01-03-002-05</t>
  </si>
  <si>
    <t>Выключатель трехполюсный напряжением до 1 кВ с электромагнитным, тепловым или комбинированным расцепителем, номинальный ток до 200 А</t>
  </si>
  <si>
    <t>ТЕРп01-03-001-01</t>
  </si>
  <si>
    <t>Выключатель однополюсный напряжением до 1 кВ с электромагнитным, тепловым или комбинированным расцепителем</t>
  </si>
  <si>
    <t>ТЕРп01-03-001-02</t>
  </si>
  <si>
    <t>Выключатель однополюсный напряжением до 1 кВ с устройством защитного отключения</t>
  </si>
  <si>
    <t>ТЕРп01-11-028-02</t>
  </si>
  <si>
    <t>Измерение сопротивления изоляции мегаомметром обмоток машин и аппаратов</t>
  </si>
  <si>
    <t>1 измерение</t>
  </si>
  <si>
    <t>ТЕРп01-04-002-01</t>
  </si>
  <si>
    <t>Максимальная токовая тепловая защита с одним реле</t>
  </si>
  <si>
    <t>ТЕРп01-07-004-01</t>
  </si>
  <si>
    <t>Электродвигатель переменного тока напряжением до 1 кВ однофазный</t>
  </si>
  <si>
    <t>ТЕРп01-12-029-01</t>
  </si>
  <si>
    <t>Испытание цепи вторичной коммутации</t>
  </si>
  <si>
    <t>1 испытание</t>
  </si>
  <si>
    <t>ТЕРп01-09-001-01</t>
  </si>
  <si>
    <t>Датчик контактный механический с числом цепей управления до 2</t>
  </si>
  <si>
    <t>ТЕРп01-06-010-03</t>
  </si>
  <si>
    <t>Выпрямительный блок питания (токовый или напряжения) для питания цепей защиты, управления и сигнализации мощностью до 1 кВА со стабилизацией выходного напряжения</t>
  </si>
  <si>
    <t>1 устройство</t>
  </si>
  <si>
    <t>ТЕРп01-09-010-03</t>
  </si>
  <si>
    <t>Функциональная группа управления релейно-контакторная с общим числом внешних блокировочных связей до 10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</si>
  <si>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</si>
  <si>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</si>
  <si>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ТЕРп02-01-003-11</t>
  </si>
  <si>
    <t>Автоматизированная система управления III категории технической сложности с количеством каналов (Кобщ) 160</t>
  </si>
  <si>
    <t>1 система</t>
  </si>
  <si>
    <t xml:space="preserve">   Районный к-т 4,3%  (Поз. 1-16, 18)</t>
  </si>
  <si>
    <t xml:space="preserve">   Условия работ ПЗ=1,15 (ОЗП=1,15; ЭМ=1,15; ЗПМ=1,15; МАТ=1,15)  (Поз. 1-16, 18)</t>
  </si>
  <si>
    <t xml:space="preserve">   Стадия "вхолостую" ПЗ=0,8 (ОЗП=0,8; ЭМ=0,8; ЗПМ=0,8; МАТ=0,8)  (Поз. 1-16, 18)</t>
  </si>
  <si>
    <t xml:space="preserve">   65% ФОТ (от 45731)  (Поз. 1-16, 18)</t>
  </si>
  <si>
    <t xml:space="preserve">   40% ФОТ (от 45731)  (Поз. 1-16, 18)</t>
  </si>
  <si>
    <t xml:space="preserve">  Перевод в текущие  93 748 * 10,48</t>
  </si>
  <si>
    <t>Составил: _________________________________________Гром В.В.</t>
  </si>
  <si>
    <t>Проверил: _________________________________________/_____________/</t>
  </si>
  <si>
    <t>Пусконаладочные работы стадия "вхолостую" на электрооборудование бассейна профилактория. Водоподготовка. (инв.№6200391)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</si>
  <si>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7100</t>
    </r>
  </si>
  <si>
    <t>пусконаладочные работы стадия "вхолостую" на электрооборудование. Ул.Островского 2 (инв.8811031)</t>
  </si>
  <si>
    <t>Основание: р.д.инв.№24684-13-ЭМО</t>
  </si>
  <si>
    <t>___________________________48,082</t>
  </si>
  <si>
    <t>___________________________2,238</t>
  </si>
  <si>
    <t>_______________________________________________________________________________________________139,84</t>
  </si>
  <si>
    <t>Составлена в ценах 2001г. с переводом в текущие цены 2014г.</t>
  </si>
  <si>
    <t>ТЕРп01-06-021-02</t>
  </si>
  <si>
    <t>Схема разводки трехпроводной системы с количеством панелей (шкафов, ячеек) за каждую последующую панель (шкаф, ячейку) свыше 2</t>
  </si>
  <si>
    <t>1 схема</t>
  </si>
  <si>
    <t>Электродвигатель переменного тока напряжением до 1 кВ однофазный (кондиционеры)</t>
  </si>
  <si>
    <t xml:space="preserve">   Районный к-т 4,3%  (Поз. 1-4, 7, 5-6, 8-9)</t>
  </si>
  <si>
    <t xml:space="preserve">   Условия работ ПЗ=1,15 (ОЗП=1,15; ЭМ=1,15; ЗПМ=1,15; МАТ=1,15)  (Поз. 1-4, 7, 5-6, 8-9)</t>
  </si>
  <si>
    <t xml:space="preserve">   Стадия "вхолостую" ПЗ=0,8 (ОЗП=0,8; ЭМ=0,8; ЗПМ=0,8; МАТ=0,8)  (Поз. 1-4, 7, 5-6, 8-9)</t>
  </si>
  <si>
    <t xml:space="preserve">   65% ФОТ (от 2238)  (Поз. 1-4, 7, 5-6, 8-9)</t>
  </si>
  <si>
    <t xml:space="preserve">   40% ФОТ (от 2238)  (Поз. 1-4, 7, 5-6, 8-9)</t>
  </si>
  <si>
    <t xml:space="preserve">  Перевод в текущие 4 588 * 10,48</t>
  </si>
  <si>
    <t>Составил: ___________________________________________Гром В.В.</t>
  </si>
  <si>
    <t>Проверил: ___________________________________________/_______________/</t>
  </si>
  <si>
    <t>Пусконаладочные работы стадия "вхолостую" на электрооборудование. Ул.Островского 2 (инв.8811031)</t>
  </si>
  <si>
    <t>"______ " _______________2011 г.</t>
  </si>
  <si>
    <r>
      <t xml:space="preserve">ЛОКАЛЬНЫЙ СМЕТНЫЙ РАСЧЕТ № </t>
    </r>
    <r>
      <rPr>
        <b/>
        <sz val="14"/>
        <rFont val="Arial"/>
        <family val="2"/>
        <charset val="204"/>
      </rPr>
      <t>7102</t>
    </r>
  </si>
  <si>
    <t>пусконаладочные работы стадия "вхолостую" на электрооборудование. Ул.Мамина-Сибиряка, 3 (инв.4900006)</t>
  </si>
  <si>
    <t>Основание: р.д.инв.№ 24713-13-ЭМО</t>
  </si>
  <si>
    <t>___________________________67,250</t>
  </si>
  <si>
    <t>___________________________3,130</t>
  </si>
  <si>
    <t>_______________________________________________________________________________________________200,82</t>
  </si>
  <si>
    <t xml:space="preserve">   Районный к-т 4,3%  (Поз. 1-8)</t>
  </si>
  <si>
    <t xml:space="preserve">   Условия работ ПЗ=1,15 (ОЗП=1,15; ЭМ=1,15; ЗПМ=1,15; МАТ=1,15)  (Поз. 1-8)</t>
  </si>
  <si>
    <t xml:space="preserve">   Стадия "вхолостую" ПЗ=0,8 (ОЗП=0,8; ЭМ=0,8; ЗПМ=0,8; МАТ=0,8)  (Поз. 1-8)</t>
  </si>
  <si>
    <t xml:space="preserve">   65% ФОТ (от 3130)  (Поз. 1-8)</t>
  </si>
  <si>
    <t xml:space="preserve">   40% ФОТ (от 3130)  (Поз. 1-8)</t>
  </si>
  <si>
    <t xml:space="preserve">  Перевод в текущие  6 417 * 10,48</t>
  </si>
  <si>
    <t>Проверил: ___________________________________________/_________________/</t>
  </si>
  <si>
    <t>Пусконаладочные работы стадия "вхолостую" на электрооборудование. Ул.Мамина-Сибиряка, 3 (инв.4900006)</t>
  </si>
  <si>
    <r>
      <t>ЛОКАЛЬНЫЙ СМЕТНЫЙ РАСЧЕТ №</t>
    </r>
    <r>
      <rPr>
        <b/>
        <sz val="14"/>
        <rFont val="Arial"/>
        <family val="2"/>
        <charset val="204"/>
      </rPr>
      <t xml:space="preserve"> 7104</t>
    </r>
    <r>
      <rPr>
        <b/>
        <sz val="12"/>
        <rFont val="Arial"/>
        <family val="2"/>
        <charset val="204"/>
      </rPr>
      <t xml:space="preserve"> </t>
    </r>
  </si>
  <si>
    <t>пусконаладочные работы стадия "вхолостую" на электрооборудование. Поликлиника. ФГУЗ ЦМСЧ-91 (инв.6912852)</t>
  </si>
  <si>
    <t>Основание: р.д.инв.№ 24048-11-ЭМ</t>
  </si>
  <si>
    <t>___________________________22,668</t>
  </si>
  <si>
    <t>___________________________1,055</t>
  </si>
  <si>
    <t>_______________________________________________________________________________________________66,7</t>
  </si>
  <si>
    <t xml:space="preserve">   65% ФОТ (от 1055)  (Поз. 1-8)</t>
  </si>
  <si>
    <t xml:space="preserve">   40% ФОТ (от 1055)  (Поз. 1-8)</t>
  </si>
  <si>
    <t xml:space="preserve">  Перевод в текущие 2 163 * 10,48</t>
  </si>
  <si>
    <t>Проверил: _________________________________________/____________/</t>
  </si>
  <si>
    <t>Пусконаладочные работы стадия "вхолостую" на электрооборудование. Поликлиника. ФГУЗ ЦМСЧ-91 (инв.6912852)</t>
  </si>
  <si>
    <t xml:space="preserve"> - 10,48  индекс изменения сметной стоимости прочих затрат к ТЕР 2001  (приказ ФГУП "Комбинат "Электрохимприбор" от 18.09.2013 №1902-П).</t>
  </si>
  <si>
    <t xml:space="preserve"> - 10,48  индекс изменения сметной стоимости прочих затрат к ТЕР 2001  (приказ ФГУП "Комбинат "Электрохимприбор" от 18.09.2013 №1902-П)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</si>
  <si>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 выполнение пусконаладочных работ</t>
  </si>
  <si>
    <t>выполнение пусконаладочных работ</t>
  </si>
  <si>
    <t>Сметная стоимость строительства в  текущем уровне цен, пересчитанная на момент проведения процедуры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</si>
</sst>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" fillId="0" borderId="0" applyAlignment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" fillId="0" borderId="0"/>
    <xf numFmtId="0" fontId="34" fillId="0" borderId="0" applyNumberFormat="0" applyFill="0" applyBorder="0" applyAlignment="0" applyProtection="0">
      <alignment vertical="top"/>
      <protection locked="0"/>
    </xf>
    <xf numFmtId="44" fontId="35" fillId="0" borderId="0" applyFont="0" applyFill="0" applyBorder="0" applyAlignment="0" applyProtection="0"/>
  </cellStyleXfs>
  <cellXfs count="163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1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 wrapText="1"/>
    </xf>
    <xf numFmtId="0" fontId="7" fillId="0" borderId="0" xfId="0" applyFont="1"/>
    <xf numFmtId="0" fontId="27" fillId="0" borderId="0" xfId="85" applyFont="1" applyFill="1" applyAlignment="1">
      <alignment wrapText="1"/>
    </xf>
    <xf numFmtId="4" fontId="27" fillId="0" borderId="0" xfId="85" applyNumberFormat="1" applyFont="1" applyFill="1" applyAlignment="1">
      <alignment horizontal="center" vertical="center" wrapText="1"/>
    </xf>
    <xf numFmtId="0" fontId="27" fillId="0" borderId="0" xfId="85" applyFont="1" applyFill="1" applyAlignment="1">
      <alignment vertical="center" wrapText="1"/>
    </xf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center" vertical="center" wrapText="1"/>
    </xf>
    <xf numFmtId="4" fontId="32" fillId="0" borderId="0" xfId="85" applyNumberFormat="1" applyFont="1" applyFill="1" applyAlignment="1">
      <alignment vertical="center" wrapText="1"/>
    </xf>
    <xf numFmtId="4" fontId="27" fillId="0" borderId="0" xfId="85" applyNumberFormat="1" applyFont="1" applyFill="1" applyAlignment="1">
      <alignment horizontal="left" vertical="center" wrapText="1"/>
    </xf>
    <xf numFmtId="4" fontId="33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4" fontId="29" fillId="0" borderId="11" xfId="85" applyNumberFormat="1" applyFont="1" applyFill="1" applyBorder="1" applyAlignment="1">
      <alignment horizontal="center" vertical="center" wrapText="1"/>
    </xf>
    <xf numFmtId="0" fontId="29" fillId="0" borderId="11" xfId="85" applyFont="1" applyFill="1" applyBorder="1" applyAlignment="1">
      <alignment vertical="center" wrapText="1"/>
    </xf>
    <xf numFmtId="0" fontId="27" fillId="0" borderId="11" xfId="85" applyFont="1" applyFill="1" applyBorder="1" applyAlignment="1">
      <alignment vertical="center" wrapText="1"/>
    </xf>
    <xf numFmtId="0" fontId="29" fillId="0" borderId="0" xfId="85" applyNumberFormat="1" applyFont="1" applyFill="1" applyAlignment="1">
      <alignment wrapText="1"/>
    </xf>
    <xf numFmtId="0" fontId="29" fillId="0" borderId="11" xfId="85" applyFont="1" applyFill="1" applyBorder="1" applyAlignment="1">
      <alignment horizontal="right" vertical="center" wrapText="1"/>
    </xf>
    <xf numFmtId="1" fontId="27" fillId="0" borderId="0" xfId="85" applyNumberFormat="1" applyFont="1" applyFill="1" applyAlignment="1">
      <alignment horizontal="center" vertical="center" wrapText="1"/>
    </xf>
    <xf numFmtId="1" fontId="27" fillId="0" borderId="11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horizontal="center" vertical="center" wrapText="1"/>
    </xf>
    <xf numFmtId="4" fontId="27" fillId="0" borderId="16" xfId="85" applyNumberFormat="1" applyFont="1" applyFill="1" applyBorder="1" applyAlignment="1">
      <alignment horizontal="center" vertical="center" wrapText="1"/>
    </xf>
    <xf numFmtId="0" fontId="36" fillId="0" borderId="0" xfId="85" applyFont="1"/>
    <xf numFmtId="0" fontId="27" fillId="0" borderId="0" xfId="85" applyFont="1"/>
    <xf numFmtId="0" fontId="27" fillId="0" borderId="0" xfId="85" applyFont="1" applyBorder="1" applyAlignment="1">
      <alignment horizontal="center"/>
    </xf>
    <xf numFmtId="4" fontId="27" fillId="0" borderId="11" xfId="85" applyNumberFormat="1" applyFont="1" applyBorder="1" applyAlignment="1">
      <alignment horizontal="center" vertical="center"/>
    </xf>
    <xf numFmtId="4" fontId="27" fillId="0" borderId="11" xfId="85" applyNumberFormat="1" applyFont="1" applyBorder="1" applyAlignment="1">
      <alignment horizontal="center" wrapText="1"/>
    </xf>
    <xf numFmtId="4" fontId="27" fillId="0" borderId="18" xfId="85" applyNumberFormat="1" applyFont="1" applyBorder="1" applyAlignment="1">
      <alignment horizontal="center" vertical="center"/>
    </xf>
    <xf numFmtId="4" fontId="27" fillId="0" borderId="11" xfId="85" applyNumberFormat="1" applyFont="1" applyBorder="1" applyAlignment="1">
      <alignment horizontal="center"/>
    </xf>
    <xf numFmtId="4" fontId="27" fillId="0" borderId="17" xfId="85" applyNumberFormat="1" applyFont="1" applyBorder="1" applyAlignment="1">
      <alignment horizontal="center" vertical="center"/>
    </xf>
    <xf numFmtId="0" fontId="27" fillId="0" borderId="11" xfId="85" applyFont="1" applyBorder="1" applyAlignment="1">
      <alignment horizontal="center"/>
    </xf>
    <xf numFmtId="0" fontId="27" fillId="0" borderId="17" xfId="85" applyFont="1" applyBorder="1" applyAlignment="1">
      <alignment horizontal="center" vertical="center"/>
    </xf>
    <xf numFmtId="0" fontId="27" fillId="0" borderId="0" xfId="85" applyFont="1" applyBorder="1" applyAlignment="1">
      <alignment horizontal="right"/>
    </xf>
    <xf numFmtId="0" fontId="27" fillId="0" borderId="10" xfId="85" applyFont="1" applyBorder="1" applyAlignment="1"/>
    <xf numFmtId="0" fontId="27" fillId="0" borderId="0" xfId="85" applyFont="1" applyAlignment="1">
      <alignment horizontal="left" vertical="center"/>
    </xf>
    <xf numFmtId="0" fontId="37" fillId="0" borderId="0" xfId="85" applyFont="1"/>
    <xf numFmtId="0" fontId="28" fillId="0" borderId="0" xfId="85" applyFont="1"/>
    <xf numFmtId="0" fontId="38" fillId="0" borderId="0" xfId="85" applyFont="1"/>
    <xf numFmtId="0" fontId="39" fillId="0" borderId="0" xfId="85" applyFont="1" applyAlignment="1">
      <alignment horizontal="right"/>
    </xf>
    <xf numFmtId="49" fontId="8" fillId="0" borderId="11" xfId="0" applyNumberFormat="1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/>
    </xf>
    <xf numFmtId="0" fontId="28" fillId="0" borderId="0" xfId="85" applyFont="1" applyFill="1" applyAlignment="1">
      <alignment wrapText="1"/>
    </xf>
    <xf numFmtId="4" fontId="27" fillId="0" borderId="11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28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vertical="center" wrapText="1"/>
    </xf>
    <xf numFmtId="0" fontId="28" fillId="0" borderId="0" xfId="85" applyFont="1" applyFill="1" applyAlignment="1"/>
    <xf numFmtId="0" fontId="28" fillId="0" borderId="0" xfId="85" applyFont="1" applyFill="1" applyAlignment="1">
      <alignment horizontal="right"/>
    </xf>
    <xf numFmtId="4" fontId="27" fillId="0" borderId="0" xfId="85" applyNumberFormat="1" applyFont="1" applyFill="1" applyAlignment="1">
      <alignment horizontal="right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wrapText="1"/>
    </xf>
    <xf numFmtId="4" fontId="27" fillId="0" borderId="11" xfId="85" applyNumberFormat="1" applyFont="1" applyFill="1" applyBorder="1" applyAlignment="1">
      <alignment horizontal="center" vertical="center" wrapText="1"/>
    </xf>
    <xf numFmtId="0" fontId="27" fillId="0" borderId="11" xfId="85" applyFont="1" applyFill="1" applyBorder="1" applyAlignment="1">
      <alignment horizontal="left" vertical="center" wrapText="1"/>
    </xf>
    <xf numFmtId="0" fontId="27" fillId="0" borderId="0" xfId="85" applyNumberFormat="1" applyFont="1" applyFill="1" applyAlignment="1">
      <alignment wrapText="1"/>
    </xf>
    <xf numFmtId="0" fontId="29" fillId="0" borderId="0" xfId="85" applyNumberFormat="1" applyFont="1" applyFill="1" applyAlignment="1">
      <alignment vertical="center" wrapText="1"/>
    </xf>
    <xf numFmtId="0" fontId="29" fillId="0" borderId="0" xfId="85" applyFont="1" applyFill="1" applyAlignment="1">
      <alignment vertical="center" wrapText="1"/>
    </xf>
    <xf numFmtId="4" fontId="28" fillId="0" borderId="0" xfId="85" applyNumberFormat="1" applyFont="1" applyFill="1" applyAlignment="1">
      <alignment horizontal="center" wrapText="1"/>
    </xf>
    <xf numFmtId="0" fontId="36" fillId="0" borderId="0" xfId="85" applyFont="1" applyAlignment="1">
      <alignment horizontal="left"/>
    </xf>
    <xf numFmtId="0" fontId="38" fillId="0" borderId="0" xfId="85" applyFont="1" applyAlignment="1">
      <alignment horizontal="left"/>
    </xf>
    <xf numFmtId="0" fontId="36" fillId="0" borderId="0" xfId="85" applyFont="1" applyAlignment="1">
      <alignment horizontal="right"/>
    </xf>
    <xf numFmtId="0" fontId="38" fillId="0" borderId="0" xfId="85" applyFont="1" applyAlignment="1">
      <alignment horizontal="right"/>
    </xf>
    <xf numFmtId="4" fontId="28" fillId="0" borderId="0" xfId="85" applyNumberFormat="1" applyFont="1" applyFill="1" applyAlignment="1">
      <alignment horizontal="right" wrapText="1"/>
    </xf>
    <xf numFmtId="0" fontId="28" fillId="0" borderId="0" xfId="85" applyFont="1" applyFill="1" applyAlignment="1">
      <alignment horizontal="left"/>
    </xf>
    <xf numFmtId="4" fontId="27" fillId="0" borderId="11" xfId="85" applyNumberFormat="1" applyFont="1" applyFill="1" applyBorder="1" applyAlignment="1">
      <alignment horizontal="center" vertical="center" wrapText="1"/>
    </xf>
    <xf numFmtId="0" fontId="27" fillId="0" borderId="11" xfId="85" applyNumberFormat="1" applyFont="1" applyFill="1" applyBorder="1" applyAlignment="1">
      <alignment horizontal="center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4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7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right" vertical="top"/>
    </xf>
    <xf numFmtId="0" fontId="4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41" fillId="0" borderId="0" xfId="0" applyFont="1" applyBorder="1" applyAlignment="1">
      <alignment horizontal="center" vertical="top"/>
    </xf>
    <xf numFmtId="0" fontId="4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44" fillId="0" borderId="0" xfId="0" applyFont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7" fillId="0" borderId="0" xfId="0" applyFont="1" applyFill="1" applyBorder="1" applyAlignment="1">
      <alignment horizontal="right" vertical="top"/>
    </xf>
    <xf numFmtId="0" fontId="7" fillId="0" borderId="10" xfId="0" applyFont="1" applyBorder="1" applyAlignment="1">
      <alignment horizontal="left" vertical="top"/>
    </xf>
    <xf numFmtId="0" fontId="7" fillId="0" borderId="10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right" vertical="top"/>
    </xf>
    <xf numFmtId="0" fontId="7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30" fillId="0" borderId="0" xfId="0" applyFont="1" applyBorder="1" applyAlignment="1">
      <alignment horizontal="center" vertical="top"/>
    </xf>
    <xf numFmtId="0" fontId="31" fillId="0" borderId="0" xfId="0" applyFont="1" applyAlignment="1">
      <alignment horizontal="center" vertical="top"/>
    </xf>
    <xf numFmtId="49" fontId="31" fillId="0" borderId="0" xfId="0" applyNumberFormat="1" applyFont="1" applyAlignment="1">
      <alignment horizontal="left" vertical="top"/>
    </xf>
    <xf numFmtId="0" fontId="6" fillId="0" borderId="0" xfId="0" applyFont="1" applyAlignment="1"/>
    <xf numFmtId="0" fontId="7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/>
    <xf numFmtId="0" fontId="6" fillId="0" borderId="11" xfId="0" applyFont="1" applyBorder="1" applyAlignment="1">
      <alignment horizontal="right" vertical="top" wrapText="1"/>
    </xf>
    <xf numFmtId="0" fontId="6" fillId="0" borderId="11" xfId="0" applyFont="1" applyBorder="1" applyAlignment="1">
      <alignment horizontal="right" vertical="top"/>
    </xf>
    <xf numFmtId="0" fontId="44" fillId="0" borderId="11" xfId="0" applyFont="1" applyBorder="1" applyAlignment="1">
      <alignment horizontal="right" vertical="top" wrapText="1"/>
    </xf>
    <xf numFmtId="0" fontId="3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8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28" fillId="0" borderId="0" xfId="85" applyFont="1" applyFill="1" applyAlignment="1">
      <alignment wrapText="1"/>
    </xf>
    <xf numFmtId="4" fontId="27" fillId="0" borderId="11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27" fillId="0" borderId="11" xfId="85" applyFont="1" applyFill="1" applyBorder="1" applyAlignment="1">
      <alignment horizontal="center" vertical="center" wrapText="1"/>
    </xf>
    <xf numFmtId="4" fontId="27" fillId="0" borderId="17" xfId="85" applyNumberFormat="1" applyFont="1" applyFill="1" applyBorder="1" applyAlignment="1">
      <alignment horizontal="center" vertical="center" wrapText="1"/>
    </xf>
    <xf numFmtId="4" fontId="27" fillId="0" borderId="19" xfId="85" applyNumberFormat="1" applyFont="1" applyFill="1" applyBorder="1" applyAlignment="1">
      <alignment horizontal="center" vertical="center"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wrapText="1"/>
    </xf>
    <xf numFmtId="0" fontId="28" fillId="0" borderId="0" xfId="85" applyFont="1" applyFill="1" applyAlignment="1"/>
    <xf numFmtId="0" fontId="28" fillId="0" borderId="0" xfId="85" applyFont="1" applyAlignment="1">
      <alignment horizontal="center"/>
    </xf>
    <xf numFmtId="0" fontId="28" fillId="0" borderId="0" xfId="85" applyFont="1" applyAlignment="1">
      <alignment horizontal="center" vertical="center" wrapText="1"/>
    </xf>
    <xf numFmtId="4" fontId="27" fillId="0" borderId="18" xfId="85" applyNumberFormat="1" applyFont="1" applyBorder="1" applyAlignment="1">
      <alignment horizontal="center" vertical="center"/>
    </xf>
    <xf numFmtId="4" fontId="27" fillId="0" borderId="21" xfId="85" applyNumberFormat="1" applyFont="1" applyBorder="1" applyAlignment="1">
      <alignment horizontal="center" vertical="center"/>
    </xf>
    <xf numFmtId="0" fontId="27" fillId="0" borderId="18" xfId="85" applyFont="1" applyBorder="1" applyAlignment="1">
      <alignment horizontal="center" vertical="center" wrapText="1"/>
    </xf>
    <xf numFmtId="0" fontId="27" fillId="0" borderId="21" xfId="85" applyFont="1" applyBorder="1" applyAlignment="1">
      <alignment horizontal="center" vertical="center" wrapText="1"/>
    </xf>
    <xf numFmtId="0" fontId="27" fillId="0" borderId="15" xfId="85" applyFont="1" applyBorder="1" applyAlignment="1">
      <alignment horizontal="center" vertical="center" wrapText="1"/>
    </xf>
    <xf numFmtId="0" fontId="27" fillId="0" borderId="14" xfId="85" applyFont="1" applyBorder="1" applyAlignment="1">
      <alignment horizontal="center" vertical="center" wrapText="1"/>
    </xf>
    <xf numFmtId="0" fontId="27" fillId="0" borderId="20" xfId="85" applyFont="1" applyBorder="1" applyAlignment="1">
      <alignment horizontal="center" vertical="center"/>
    </xf>
    <xf numFmtId="0" fontId="27" fillId="0" borderId="13" xfId="85" applyFont="1" applyBorder="1" applyAlignment="1">
      <alignment horizontal="center" vertical="center"/>
    </xf>
    <xf numFmtId="0" fontId="27" fillId="0" borderId="16" xfId="85" applyFont="1" applyBorder="1" applyAlignment="1">
      <alignment horizontal="center" vertical="center"/>
    </xf>
    <xf numFmtId="0" fontId="27" fillId="0" borderId="20" xfId="85" applyFont="1" applyBorder="1" applyAlignment="1">
      <alignment horizontal="center" vertical="center" wrapText="1"/>
    </xf>
    <xf numFmtId="0" fontId="27" fillId="0" borderId="13" xfId="85" applyFont="1" applyBorder="1" applyAlignment="1">
      <alignment horizontal="center" vertical="center" wrapText="1"/>
    </xf>
    <xf numFmtId="0" fontId="27" fillId="0" borderId="16" xfId="85" applyFont="1" applyBorder="1" applyAlignment="1">
      <alignment horizontal="center" vertical="center" wrapText="1"/>
    </xf>
    <xf numFmtId="0" fontId="27" fillId="0" borderId="0" xfId="85" applyFont="1" applyAlignment="1">
      <alignment horizontal="center"/>
    </xf>
    <xf numFmtId="0" fontId="27" fillId="0" borderId="17" xfId="85" applyFont="1" applyBorder="1" applyAlignment="1">
      <alignment horizontal="center" vertical="center"/>
    </xf>
    <xf numFmtId="0" fontId="27" fillId="0" borderId="12" xfId="85" applyFont="1" applyBorder="1" applyAlignment="1">
      <alignment horizontal="center" vertical="center"/>
    </xf>
    <xf numFmtId="0" fontId="27" fillId="0" borderId="18" xfId="85" applyFont="1" applyBorder="1" applyAlignment="1">
      <alignment horizontal="center" vertical="center"/>
    </xf>
    <xf numFmtId="0" fontId="27" fillId="0" borderId="21" xfId="85" applyFont="1" applyBorder="1" applyAlignment="1">
      <alignment horizontal="center" vertical="center"/>
    </xf>
    <xf numFmtId="0" fontId="38" fillId="0" borderId="0" xfId="85" applyFont="1" applyAlignment="1">
      <alignment vertical="center" wrapText="1"/>
    </xf>
    <xf numFmtId="0" fontId="27" fillId="0" borderId="11" xfId="85" applyFont="1" applyBorder="1" applyAlignment="1">
      <alignment horizontal="left" vertical="center" wrapText="1"/>
    </xf>
    <xf numFmtId="4" fontId="27" fillId="0" borderId="11" xfId="85" applyNumberFormat="1" applyFont="1" applyBorder="1" applyAlignment="1">
      <alignment horizontal="center" vertical="center"/>
    </xf>
    <xf numFmtId="0" fontId="27" fillId="0" borderId="17" xfId="85" applyFont="1" applyBorder="1" applyAlignment="1">
      <alignment horizontal="left" vertical="center"/>
    </xf>
    <xf numFmtId="0" fontId="27" fillId="0" borderId="19" xfId="85" applyFont="1" applyBorder="1" applyAlignment="1">
      <alignment horizontal="left" vertical="center"/>
    </xf>
    <xf numFmtId="0" fontId="27" fillId="0" borderId="11" xfId="85" applyFont="1" applyBorder="1" applyAlignment="1">
      <alignment horizontal="left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opLeftCell="A7" workbookViewId="0">
      <selection activeCell="C12" sqref="C12"/>
    </sheetView>
  </sheetViews>
  <sheetFormatPr defaultRowHeight="12.75" x14ac:dyDescent="0.2"/>
  <cols>
    <col min="3" max="3" width="33.28515625" customWidth="1"/>
  </cols>
  <sheetData>
    <row r="1" spans="1:13" x14ac:dyDescent="0.2">
      <c r="A1" s="79"/>
      <c r="B1" s="1"/>
      <c r="C1" s="6"/>
      <c r="D1" s="78"/>
      <c r="E1" s="80"/>
      <c r="F1" s="2"/>
      <c r="G1" s="2"/>
      <c r="H1" s="2"/>
      <c r="I1" s="2"/>
      <c r="J1" s="79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80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80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80"/>
      <c r="F4" s="2"/>
      <c r="G4" s="2"/>
      <c r="H4" s="2"/>
      <c r="I4" s="2"/>
      <c r="J4" s="4" t="s">
        <v>74</v>
      </c>
      <c r="K4" s="2"/>
      <c r="L4" s="2"/>
      <c r="M4" s="2"/>
    </row>
    <row r="5" spans="1:13" x14ac:dyDescent="0.2">
      <c r="A5" s="81"/>
      <c r="B5" s="1"/>
      <c r="C5" s="6"/>
      <c r="D5" s="78"/>
      <c r="E5" s="80"/>
      <c r="F5" s="2"/>
      <c r="G5" s="2"/>
      <c r="H5" s="2"/>
      <c r="I5" s="2"/>
      <c r="J5" s="81" t="s">
        <v>75</v>
      </c>
      <c r="K5" s="2"/>
      <c r="L5" s="2"/>
      <c r="M5" s="2"/>
    </row>
    <row r="6" spans="1:13" ht="14.25" x14ac:dyDescent="0.2">
      <c r="A6" s="8"/>
      <c r="B6" s="1"/>
      <c r="C6" s="82"/>
      <c r="D6" s="83" t="s">
        <v>16</v>
      </c>
      <c r="E6" s="83"/>
      <c r="F6" s="84"/>
      <c r="G6" s="84"/>
      <c r="H6" s="83"/>
      <c r="I6" s="84"/>
      <c r="J6" s="84"/>
      <c r="K6" s="2"/>
      <c r="L6" s="2"/>
      <c r="M6" s="2"/>
    </row>
    <row r="7" spans="1:13" ht="14.25" x14ac:dyDescent="0.2">
      <c r="A7" s="8"/>
      <c r="B7" s="1"/>
      <c r="C7" s="81"/>
      <c r="D7" s="8"/>
      <c r="E7" s="85" t="s">
        <v>0</v>
      </c>
      <c r="F7" s="86"/>
      <c r="G7" s="86"/>
      <c r="H7" s="2"/>
      <c r="I7" s="87"/>
      <c r="J7" s="2"/>
      <c r="K7" s="2"/>
      <c r="L7" s="2"/>
      <c r="M7" s="2"/>
    </row>
    <row r="8" spans="1:13" ht="14.25" x14ac:dyDescent="0.2">
      <c r="A8" s="8"/>
      <c r="B8" s="1"/>
      <c r="C8" s="81"/>
      <c r="D8" s="8"/>
      <c r="E8" s="85"/>
      <c r="F8" s="86"/>
      <c r="G8" s="86"/>
      <c r="H8" s="2"/>
      <c r="I8" s="87"/>
      <c r="J8" s="2"/>
      <c r="K8" s="2"/>
      <c r="L8" s="2"/>
      <c r="M8" s="2"/>
    </row>
    <row r="9" spans="1:13" ht="18" x14ac:dyDescent="0.2">
      <c r="A9" s="8"/>
      <c r="B9" s="1"/>
      <c r="C9" s="81"/>
      <c r="D9" s="88" t="s">
        <v>76</v>
      </c>
      <c r="E9" s="80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81"/>
      <c r="D10" s="89" t="s">
        <v>26</v>
      </c>
      <c r="E10" s="80"/>
      <c r="F10" s="2"/>
      <c r="G10" s="2"/>
      <c r="H10" s="2"/>
      <c r="I10" s="90"/>
      <c r="J10" s="2"/>
      <c r="K10" s="2"/>
      <c r="L10" s="2"/>
      <c r="M10" s="2"/>
    </row>
    <row r="11" spans="1:13" x14ac:dyDescent="0.2">
      <c r="A11" s="8"/>
      <c r="B11" s="1"/>
      <c r="C11" s="91"/>
      <c r="D11" s="8"/>
      <c r="E11" s="92"/>
      <c r="F11" s="93"/>
      <c r="G11" s="93"/>
      <c r="H11" s="2"/>
      <c r="I11" s="7"/>
      <c r="J11" s="2"/>
      <c r="K11" s="2"/>
      <c r="L11" s="2"/>
      <c r="M11" s="2"/>
    </row>
    <row r="12" spans="1:13" ht="14.25" x14ac:dyDescent="0.2">
      <c r="A12" s="8"/>
      <c r="B12" s="94" t="s">
        <v>1</v>
      </c>
      <c r="C12" s="95" t="s">
        <v>77</v>
      </c>
      <c r="D12" s="83"/>
      <c r="E12" s="96"/>
      <c r="F12" s="97"/>
      <c r="G12" s="97"/>
      <c r="H12" s="98"/>
      <c r="I12" s="84"/>
      <c r="J12" s="84"/>
      <c r="K12" s="2"/>
      <c r="L12" s="2"/>
      <c r="M12" s="2"/>
    </row>
    <row r="13" spans="1:13" ht="14.25" x14ac:dyDescent="0.2">
      <c r="A13" s="8"/>
      <c r="B13" s="1"/>
      <c r="C13" s="99"/>
      <c r="D13" s="8"/>
      <c r="E13" s="100" t="s">
        <v>25</v>
      </c>
      <c r="F13" s="2"/>
      <c r="G13" s="86"/>
      <c r="H13" s="89"/>
      <c r="I13" s="86"/>
      <c r="J13" s="86"/>
      <c r="K13" s="2"/>
      <c r="L13" s="2"/>
      <c r="M13" s="2"/>
    </row>
    <row r="14" spans="1:13" x14ac:dyDescent="0.2">
      <c r="A14" s="101"/>
      <c r="B14" s="102"/>
      <c r="C14" s="81"/>
      <c r="D14" s="8"/>
      <c r="E14" s="10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04" t="s">
        <v>78</v>
      </c>
      <c r="D15" s="8"/>
      <c r="E15" s="7"/>
      <c r="F15" s="2"/>
      <c r="G15" s="2"/>
      <c r="H15" s="2"/>
      <c r="I15" s="104"/>
      <c r="J15" s="104"/>
      <c r="K15" s="2"/>
      <c r="L15" s="2"/>
      <c r="M15" s="2"/>
    </row>
    <row r="16" spans="1:13" ht="14.25" x14ac:dyDescent="0.2">
      <c r="A16" s="89"/>
      <c r="B16" s="105"/>
      <c r="C16" s="104" t="s">
        <v>79</v>
      </c>
      <c r="D16" s="106"/>
      <c r="E16" s="114" t="s">
        <v>80</v>
      </c>
      <c r="F16" s="115"/>
      <c r="G16" s="107" t="s">
        <v>24</v>
      </c>
      <c r="H16" s="106"/>
      <c r="I16" s="104"/>
      <c r="J16" s="104"/>
      <c r="K16" s="106"/>
      <c r="L16" s="106"/>
      <c r="M16" s="106"/>
    </row>
    <row r="17" spans="1:13" ht="14.25" x14ac:dyDescent="0.2">
      <c r="A17" s="89"/>
      <c r="B17" s="105"/>
      <c r="C17" s="104" t="s">
        <v>67</v>
      </c>
      <c r="D17" s="89"/>
      <c r="E17" s="114" t="s">
        <v>81</v>
      </c>
      <c r="F17" s="115"/>
      <c r="G17" s="107" t="s">
        <v>24</v>
      </c>
      <c r="H17" s="106"/>
      <c r="I17" s="104"/>
      <c r="J17" s="104"/>
      <c r="K17" s="106"/>
      <c r="L17" s="106"/>
      <c r="M17" s="106"/>
    </row>
    <row r="18" spans="1:13" ht="14.25" x14ac:dyDescent="0.2">
      <c r="A18" s="89"/>
      <c r="B18" s="105"/>
      <c r="C18" s="104" t="s">
        <v>14</v>
      </c>
      <c r="D18" s="89"/>
      <c r="E18" s="114" t="s">
        <v>82</v>
      </c>
      <c r="F18" s="115"/>
      <c r="G18" s="107" t="s">
        <v>15</v>
      </c>
      <c r="H18" s="106"/>
      <c r="I18" s="104"/>
      <c r="J18" s="104"/>
      <c r="K18" s="106"/>
      <c r="L18" s="106"/>
      <c r="M18" s="106"/>
    </row>
    <row r="19" spans="1:13" ht="14.25" x14ac:dyDescent="0.2">
      <c r="A19" s="8"/>
      <c r="B19" s="1"/>
      <c r="C19" s="108" t="s">
        <v>83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81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81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116" t="s">
        <v>2</v>
      </c>
      <c r="B22" s="118" t="s">
        <v>84</v>
      </c>
      <c r="C22" s="116" t="s">
        <v>66</v>
      </c>
      <c r="D22" s="116" t="s">
        <v>65</v>
      </c>
      <c r="E22" s="116" t="s">
        <v>64</v>
      </c>
      <c r="F22" s="116" t="s">
        <v>23</v>
      </c>
      <c r="G22" s="117"/>
      <c r="H22" s="117"/>
      <c r="I22" s="117"/>
      <c r="J22" s="116" t="s">
        <v>22</v>
      </c>
      <c r="K22" s="117"/>
      <c r="L22" s="117"/>
      <c r="M22" s="117"/>
    </row>
    <row r="23" spans="1:13" x14ac:dyDescent="0.2">
      <c r="A23" s="117"/>
      <c r="B23" s="119"/>
      <c r="C23" s="120"/>
      <c r="D23" s="116"/>
      <c r="E23" s="116"/>
      <c r="F23" s="116" t="s">
        <v>3</v>
      </c>
      <c r="G23" s="116" t="s">
        <v>63</v>
      </c>
      <c r="H23" s="117"/>
      <c r="I23" s="117"/>
      <c r="J23" s="116" t="s">
        <v>3</v>
      </c>
      <c r="K23" s="116" t="s">
        <v>63</v>
      </c>
      <c r="L23" s="117"/>
      <c r="M23" s="117"/>
    </row>
    <row r="24" spans="1:13" x14ac:dyDescent="0.2">
      <c r="A24" s="117"/>
      <c r="B24" s="119"/>
      <c r="C24" s="120"/>
      <c r="D24" s="116"/>
      <c r="E24" s="116"/>
      <c r="F24" s="117"/>
      <c r="G24" s="75" t="s">
        <v>62</v>
      </c>
      <c r="H24" s="75" t="s">
        <v>85</v>
      </c>
      <c r="I24" s="75" t="s">
        <v>61</v>
      </c>
      <c r="J24" s="117"/>
      <c r="K24" s="75" t="s">
        <v>62</v>
      </c>
      <c r="L24" s="75" t="s">
        <v>85</v>
      </c>
      <c r="M24" s="75" t="s">
        <v>61</v>
      </c>
    </row>
    <row r="25" spans="1:13" x14ac:dyDescent="0.2">
      <c r="A25" s="5">
        <v>1</v>
      </c>
      <c r="B25" s="77">
        <v>2</v>
      </c>
      <c r="C25" s="75">
        <v>3</v>
      </c>
      <c r="D25" s="75">
        <v>4</v>
      </c>
      <c r="E25" s="9">
        <v>5</v>
      </c>
      <c r="F25" s="76">
        <v>6</v>
      </c>
      <c r="G25" s="76">
        <v>7</v>
      </c>
      <c r="H25" s="76">
        <v>8</v>
      </c>
      <c r="I25" s="76">
        <v>9</v>
      </c>
      <c r="J25" s="76">
        <v>10</v>
      </c>
      <c r="K25" s="76">
        <v>11</v>
      </c>
      <c r="L25" s="76">
        <v>12</v>
      </c>
      <c r="M25" s="76">
        <v>13</v>
      </c>
    </row>
    <row r="26" spans="1:13" x14ac:dyDescent="0.2">
      <c r="A26" s="112" t="s">
        <v>86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</row>
    <row r="27" spans="1:13" ht="96" x14ac:dyDescent="0.2">
      <c r="A27" s="5">
        <v>1</v>
      </c>
      <c r="B27" s="46" t="s">
        <v>87</v>
      </c>
      <c r="C27" s="74" t="s">
        <v>88</v>
      </c>
      <c r="D27" s="9" t="s">
        <v>89</v>
      </c>
      <c r="E27" s="47">
        <v>37</v>
      </c>
      <c r="F27" s="109">
        <v>7.22</v>
      </c>
      <c r="G27" s="109">
        <v>7.22</v>
      </c>
      <c r="H27" s="110"/>
      <c r="I27" s="110"/>
      <c r="J27" s="110">
        <v>267</v>
      </c>
      <c r="K27" s="110">
        <v>267</v>
      </c>
      <c r="L27" s="110"/>
      <c r="M27" s="110"/>
    </row>
    <row r="28" spans="1:13" ht="36" x14ac:dyDescent="0.2">
      <c r="A28" s="5">
        <v>2</v>
      </c>
      <c r="B28" s="46" t="s">
        <v>90</v>
      </c>
      <c r="C28" s="74" t="s">
        <v>91</v>
      </c>
      <c r="D28" s="9" t="s">
        <v>92</v>
      </c>
      <c r="E28" s="47">
        <v>4</v>
      </c>
      <c r="F28" s="109">
        <v>18.04</v>
      </c>
      <c r="G28" s="109">
        <v>18.04</v>
      </c>
      <c r="H28" s="110"/>
      <c r="I28" s="110"/>
      <c r="J28" s="110">
        <v>72</v>
      </c>
      <c r="K28" s="110">
        <v>72</v>
      </c>
      <c r="L28" s="110"/>
      <c r="M28" s="110"/>
    </row>
    <row r="29" spans="1:13" ht="36" x14ac:dyDescent="0.2">
      <c r="A29" s="5">
        <v>3</v>
      </c>
      <c r="B29" s="46" t="s">
        <v>93</v>
      </c>
      <c r="C29" s="74" t="s">
        <v>94</v>
      </c>
      <c r="D29" s="9" t="s">
        <v>95</v>
      </c>
      <c r="E29" s="47">
        <v>15</v>
      </c>
      <c r="F29" s="109">
        <v>27.06</v>
      </c>
      <c r="G29" s="109">
        <v>27.06</v>
      </c>
      <c r="H29" s="110"/>
      <c r="I29" s="110"/>
      <c r="J29" s="110">
        <v>406</v>
      </c>
      <c r="K29" s="110">
        <v>406</v>
      </c>
      <c r="L29" s="110"/>
      <c r="M29" s="110"/>
    </row>
    <row r="30" spans="1:13" ht="36" x14ac:dyDescent="0.2">
      <c r="A30" s="5">
        <v>4</v>
      </c>
      <c r="B30" s="46" t="s">
        <v>96</v>
      </c>
      <c r="C30" s="74" t="s">
        <v>97</v>
      </c>
      <c r="D30" s="9" t="s">
        <v>98</v>
      </c>
      <c r="E30" s="47">
        <v>0.46</v>
      </c>
      <c r="F30" s="109">
        <v>288.64</v>
      </c>
      <c r="G30" s="109">
        <v>288.64</v>
      </c>
      <c r="H30" s="110"/>
      <c r="I30" s="110"/>
      <c r="J30" s="110">
        <v>133</v>
      </c>
      <c r="K30" s="110">
        <v>133</v>
      </c>
      <c r="L30" s="110"/>
      <c r="M30" s="110"/>
    </row>
    <row r="31" spans="1:13" ht="60" x14ac:dyDescent="0.2">
      <c r="A31" s="5">
        <v>5</v>
      </c>
      <c r="B31" s="46" t="s">
        <v>99</v>
      </c>
      <c r="C31" s="74" t="s">
        <v>100</v>
      </c>
      <c r="D31" s="9" t="s">
        <v>60</v>
      </c>
      <c r="E31" s="47">
        <v>18</v>
      </c>
      <c r="F31" s="109">
        <v>26.47</v>
      </c>
      <c r="G31" s="109">
        <v>26.47</v>
      </c>
      <c r="H31" s="110"/>
      <c r="I31" s="110"/>
      <c r="J31" s="110">
        <v>476</v>
      </c>
      <c r="K31" s="110">
        <v>476</v>
      </c>
      <c r="L31" s="110"/>
      <c r="M31" s="110"/>
    </row>
    <row r="32" spans="1:13" ht="60" x14ac:dyDescent="0.2">
      <c r="A32" s="5">
        <v>6</v>
      </c>
      <c r="B32" s="46" t="s">
        <v>101</v>
      </c>
      <c r="C32" s="74" t="s">
        <v>102</v>
      </c>
      <c r="D32" s="9" t="s">
        <v>60</v>
      </c>
      <c r="E32" s="47">
        <v>1</v>
      </c>
      <c r="F32" s="109">
        <v>39.71</v>
      </c>
      <c r="G32" s="109">
        <v>39.71</v>
      </c>
      <c r="H32" s="110"/>
      <c r="I32" s="110"/>
      <c r="J32" s="110">
        <v>40</v>
      </c>
      <c r="K32" s="110">
        <v>40</v>
      </c>
      <c r="L32" s="110"/>
      <c r="M32" s="110"/>
    </row>
    <row r="33" spans="1:13" ht="48" x14ac:dyDescent="0.2">
      <c r="A33" s="5">
        <v>7</v>
      </c>
      <c r="B33" s="46" t="s">
        <v>103</v>
      </c>
      <c r="C33" s="74" t="s">
        <v>104</v>
      </c>
      <c r="D33" s="9" t="s">
        <v>60</v>
      </c>
      <c r="E33" s="47">
        <v>12</v>
      </c>
      <c r="F33" s="109">
        <v>19.850000000000001</v>
      </c>
      <c r="G33" s="109">
        <v>19.850000000000001</v>
      </c>
      <c r="H33" s="110"/>
      <c r="I33" s="110"/>
      <c r="J33" s="110">
        <v>238</v>
      </c>
      <c r="K33" s="110">
        <v>238</v>
      </c>
      <c r="L33" s="110"/>
      <c r="M33" s="110"/>
    </row>
    <row r="34" spans="1:13" ht="36" x14ac:dyDescent="0.2">
      <c r="A34" s="5">
        <v>8</v>
      </c>
      <c r="B34" s="46" t="s">
        <v>105</v>
      </c>
      <c r="C34" s="74" t="s">
        <v>106</v>
      </c>
      <c r="D34" s="9" t="s">
        <v>60</v>
      </c>
      <c r="E34" s="47">
        <v>8</v>
      </c>
      <c r="F34" s="109">
        <v>26.47</v>
      </c>
      <c r="G34" s="109">
        <v>26.47</v>
      </c>
      <c r="H34" s="110"/>
      <c r="I34" s="110"/>
      <c r="J34" s="110">
        <v>212</v>
      </c>
      <c r="K34" s="110">
        <v>212</v>
      </c>
      <c r="L34" s="110"/>
      <c r="M34" s="110"/>
    </row>
    <row r="35" spans="1:13" ht="36" x14ac:dyDescent="0.2">
      <c r="A35" s="5">
        <v>9</v>
      </c>
      <c r="B35" s="46" t="s">
        <v>107</v>
      </c>
      <c r="C35" s="74" t="s">
        <v>108</v>
      </c>
      <c r="D35" s="9" t="s">
        <v>109</v>
      </c>
      <c r="E35" s="47">
        <v>5</v>
      </c>
      <c r="F35" s="109">
        <v>1.8</v>
      </c>
      <c r="G35" s="109">
        <v>1.8</v>
      </c>
      <c r="H35" s="110"/>
      <c r="I35" s="110"/>
      <c r="J35" s="110">
        <v>9</v>
      </c>
      <c r="K35" s="110">
        <v>9</v>
      </c>
      <c r="L35" s="110"/>
      <c r="M35" s="110"/>
    </row>
    <row r="36" spans="1:13" ht="24" x14ac:dyDescent="0.2">
      <c r="A36" s="5">
        <v>10</v>
      </c>
      <c r="B36" s="46" t="s">
        <v>110</v>
      </c>
      <c r="C36" s="74" t="s">
        <v>111</v>
      </c>
      <c r="D36" s="9" t="s">
        <v>71</v>
      </c>
      <c r="E36" s="47">
        <v>5</v>
      </c>
      <c r="F36" s="109">
        <v>53.64</v>
      </c>
      <c r="G36" s="109">
        <v>53.64</v>
      </c>
      <c r="H36" s="110"/>
      <c r="I36" s="110"/>
      <c r="J36" s="110">
        <v>268</v>
      </c>
      <c r="K36" s="110">
        <v>268</v>
      </c>
      <c r="L36" s="110"/>
      <c r="M36" s="110"/>
    </row>
    <row r="37" spans="1:13" ht="24" x14ac:dyDescent="0.2">
      <c r="A37" s="5">
        <v>11</v>
      </c>
      <c r="B37" s="46" t="s">
        <v>112</v>
      </c>
      <c r="C37" s="74" t="s">
        <v>113</v>
      </c>
      <c r="D37" s="9" t="s">
        <v>60</v>
      </c>
      <c r="E37" s="47">
        <v>10</v>
      </c>
      <c r="F37" s="109">
        <v>31.82</v>
      </c>
      <c r="G37" s="109">
        <v>31.82</v>
      </c>
      <c r="H37" s="110"/>
      <c r="I37" s="110"/>
      <c r="J37" s="110">
        <v>318</v>
      </c>
      <c r="K37" s="110">
        <v>318</v>
      </c>
      <c r="L37" s="110"/>
      <c r="M37" s="110"/>
    </row>
    <row r="38" spans="1:13" ht="36" x14ac:dyDescent="0.2">
      <c r="A38" s="5">
        <v>12</v>
      </c>
      <c r="B38" s="46" t="s">
        <v>114</v>
      </c>
      <c r="C38" s="74" t="s">
        <v>115</v>
      </c>
      <c r="D38" s="9" t="s">
        <v>116</v>
      </c>
      <c r="E38" s="47">
        <v>15</v>
      </c>
      <c r="F38" s="109">
        <v>33.950000000000003</v>
      </c>
      <c r="G38" s="109">
        <v>33.950000000000003</v>
      </c>
      <c r="H38" s="110"/>
      <c r="I38" s="110"/>
      <c r="J38" s="110">
        <v>509</v>
      </c>
      <c r="K38" s="110">
        <v>509</v>
      </c>
      <c r="L38" s="110"/>
      <c r="M38" s="110"/>
    </row>
    <row r="39" spans="1:13" ht="24" x14ac:dyDescent="0.2">
      <c r="A39" s="5">
        <v>13</v>
      </c>
      <c r="B39" s="46" t="s">
        <v>117</v>
      </c>
      <c r="C39" s="74" t="s">
        <v>118</v>
      </c>
      <c r="D39" s="9" t="s">
        <v>60</v>
      </c>
      <c r="E39" s="47">
        <v>48</v>
      </c>
      <c r="F39" s="109">
        <v>37.729999999999997</v>
      </c>
      <c r="G39" s="109">
        <v>37.729999999999997</v>
      </c>
      <c r="H39" s="110"/>
      <c r="I39" s="110"/>
      <c r="J39" s="110">
        <v>1811</v>
      </c>
      <c r="K39" s="110">
        <v>1811</v>
      </c>
      <c r="L39" s="110"/>
      <c r="M39" s="110"/>
    </row>
    <row r="40" spans="1:13" ht="72" x14ac:dyDescent="0.2">
      <c r="A40" s="5">
        <v>14</v>
      </c>
      <c r="B40" s="46" t="s">
        <v>119</v>
      </c>
      <c r="C40" s="74" t="s">
        <v>120</v>
      </c>
      <c r="D40" s="9" t="s">
        <v>121</v>
      </c>
      <c r="E40" s="47">
        <v>6</v>
      </c>
      <c r="F40" s="109">
        <v>444.28</v>
      </c>
      <c r="G40" s="109">
        <v>444.28</v>
      </c>
      <c r="H40" s="110"/>
      <c r="I40" s="110"/>
      <c r="J40" s="110">
        <v>2666</v>
      </c>
      <c r="K40" s="110">
        <v>2666</v>
      </c>
      <c r="L40" s="110"/>
      <c r="M40" s="110"/>
    </row>
    <row r="41" spans="1:13" ht="48" x14ac:dyDescent="0.2">
      <c r="A41" s="5">
        <v>15</v>
      </c>
      <c r="B41" s="46" t="s">
        <v>122</v>
      </c>
      <c r="C41" s="74" t="s">
        <v>123</v>
      </c>
      <c r="D41" s="9" t="s">
        <v>60</v>
      </c>
      <c r="E41" s="47">
        <v>8</v>
      </c>
      <c r="F41" s="109">
        <v>250.28</v>
      </c>
      <c r="G41" s="109">
        <v>250.28</v>
      </c>
      <c r="H41" s="110"/>
      <c r="I41" s="110"/>
      <c r="J41" s="110">
        <v>2002</v>
      </c>
      <c r="K41" s="110">
        <v>2002</v>
      </c>
      <c r="L41" s="110"/>
      <c r="M41" s="110"/>
    </row>
    <row r="42" spans="1:13" ht="48" x14ac:dyDescent="0.2">
      <c r="A42" s="5">
        <v>16</v>
      </c>
      <c r="B42" s="46" t="s">
        <v>124</v>
      </c>
      <c r="C42" s="74" t="s">
        <v>125</v>
      </c>
      <c r="D42" s="9" t="s">
        <v>60</v>
      </c>
      <c r="E42" s="47">
        <v>10</v>
      </c>
      <c r="F42" s="109">
        <v>367.07</v>
      </c>
      <c r="G42" s="109">
        <v>367.07</v>
      </c>
      <c r="H42" s="110"/>
      <c r="I42" s="110"/>
      <c r="J42" s="110">
        <v>3671</v>
      </c>
      <c r="K42" s="110">
        <v>3671</v>
      </c>
      <c r="L42" s="110"/>
      <c r="M42" s="110"/>
    </row>
    <row r="43" spans="1:13" ht="48" x14ac:dyDescent="0.2">
      <c r="A43" s="5">
        <v>18</v>
      </c>
      <c r="B43" s="46" t="s">
        <v>126</v>
      </c>
      <c r="C43" s="74" t="s">
        <v>127</v>
      </c>
      <c r="D43" s="9" t="s">
        <v>128</v>
      </c>
      <c r="E43" s="47">
        <v>1</v>
      </c>
      <c r="F43" s="109">
        <v>34561.19</v>
      </c>
      <c r="G43" s="109">
        <v>34561.19</v>
      </c>
      <c r="H43" s="110"/>
      <c r="I43" s="110"/>
      <c r="J43" s="110">
        <v>34561</v>
      </c>
      <c r="K43" s="110">
        <v>34561</v>
      </c>
      <c r="L43" s="110"/>
      <c r="M43" s="110"/>
    </row>
    <row r="44" spans="1:13" x14ac:dyDescent="0.2">
      <c r="A44" s="121" t="s">
        <v>4</v>
      </c>
      <c r="B44" s="113"/>
      <c r="C44" s="113"/>
      <c r="D44" s="113"/>
      <c r="E44" s="113"/>
      <c r="F44" s="113"/>
      <c r="G44" s="113"/>
      <c r="H44" s="113"/>
      <c r="I44" s="113"/>
      <c r="J44" s="109">
        <v>47659</v>
      </c>
      <c r="K44" s="109">
        <v>47659</v>
      </c>
      <c r="L44" s="110"/>
      <c r="M44" s="110"/>
    </row>
    <row r="45" spans="1:13" x14ac:dyDescent="0.2">
      <c r="A45" s="121" t="s">
        <v>70</v>
      </c>
      <c r="B45" s="113"/>
      <c r="C45" s="113"/>
      <c r="D45" s="113"/>
      <c r="E45" s="113"/>
      <c r="F45" s="113"/>
      <c r="G45" s="113"/>
      <c r="H45" s="113"/>
      <c r="I45" s="113"/>
      <c r="J45" s="109">
        <v>45731</v>
      </c>
      <c r="K45" s="109">
        <v>45731</v>
      </c>
      <c r="L45" s="110"/>
      <c r="M45" s="110"/>
    </row>
    <row r="46" spans="1:13" x14ac:dyDescent="0.2">
      <c r="A46" s="121" t="s">
        <v>21</v>
      </c>
      <c r="B46" s="113"/>
      <c r="C46" s="113"/>
      <c r="D46" s="113"/>
      <c r="E46" s="113"/>
      <c r="F46" s="113"/>
      <c r="G46" s="113"/>
      <c r="H46" s="113"/>
      <c r="I46" s="113"/>
      <c r="J46" s="110"/>
      <c r="K46" s="110"/>
      <c r="L46" s="110"/>
      <c r="M46" s="110"/>
    </row>
    <row r="47" spans="1:13" x14ac:dyDescent="0.2">
      <c r="A47" s="121" t="s">
        <v>129</v>
      </c>
      <c r="B47" s="113"/>
      <c r="C47" s="113"/>
      <c r="D47" s="113"/>
      <c r="E47" s="113"/>
      <c r="F47" s="113"/>
      <c r="G47" s="113"/>
      <c r="H47" s="113"/>
      <c r="I47" s="113"/>
      <c r="J47" s="109">
        <v>2049</v>
      </c>
      <c r="K47" s="109">
        <v>2049</v>
      </c>
      <c r="L47" s="110"/>
      <c r="M47" s="110"/>
    </row>
    <row r="48" spans="1:13" x14ac:dyDescent="0.2">
      <c r="A48" s="121" t="s">
        <v>130</v>
      </c>
      <c r="B48" s="113"/>
      <c r="C48" s="113"/>
      <c r="D48" s="113"/>
      <c r="E48" s="113"/>
      <c r="F48" s="113"/>
      <c r="G48" s="113"/>
      <c r="H48" s="113"/>
      <c r="I48" s="113"/>
      <c r="J48" s="109">
        <v>7456</v>
      </c>
      <c r="K48" s="109">
        <v>7456</v>
      </c>
      <c r="L48" s="110"/>
      <c r="M48" s="110"/>
    </row>
    <row r="49" spans="1:13" x14ac:dyDescent="0.2">
      <c r="A49" s="121" t="s">
        <v>131</v>
      </c>
      <c r="B49" s="113"/>
      <c r="C49" s="113"/>
      <c r="D49" s="113"/>
      <c r="E49" s="113"/>
      <c r="F49" s="113"/>
      <c r="G49" s="113"/>
      <c r="H49" s="113"/>
      <c r="I49" s="113"/>
      <c r="J49" s="109">
        <v>-11433</v>
      </c>
      <c r="K49" s="109">
        <v>-11433</v>
      </c>
      <c r="L49" s="110"/>
      <c r="M49" s="110"/>
    </row>
    <row r="50" spans="1:13" x14ac:dyDescent="0.2">
      <c r="A50" s="121" t="s">
        <v>5</v>
      </c>
      <c r="B50" s="113"/>
      <c r="C50" s="113"/>
      <c r="D50" s="113"/>
      <c r="E50" s="113"/>
      <c r="F50" s="113"/>
      <c r="G50" s="113"/>
      <c r="H50" s="113"/>
      <c r="I50" s="113"/>
      <c r="J50" s="109">
        <v>29725</v>
      </c>
      <c r="K50" s="110"/>
      <c r="L50" s="110"/>
      <c r="M50" s="110"/>
    </row>
    <row r="51" spans="1:13" x14ac:dyDescent="0.2">
      <c r="A51" s="121" t="s">
        <v>21</v>
      </c>
      <c r="B51" s="113"/>
      <c r="C51" s="113"/>
      <c r="D51" s="113"/>
      <c r="E51" s="113"/>
      <c r="F51" s="113"/>
      <c r="G51" s="113"/>
      <c r="H51" s="113"/>
      <c r="I51" s="113"/>
      <c r="J51" s="110"/>
      <c r="K51" s="110"/>
      <c r="L51" s="110"/>
      <c r="M51" s="110"/>
    </row>
    <row r="52" spans="1:13" x14ac:dyDescent="0.2">
      <c r="A52" s="121" t="s">
        <v>132</v>
      </c>
      <c r="B52" s="113"/>
      <c r="C52" s="113"/>
      <c r="D52" s="113"/>
      <c r="E52" s="113"/>
      <c r="F52" s="113"/>
      <c r="G52" s="113"/>
      <c r="H52" s="113"/>
      <c r="I52" s="113"/>
      <c r="J52" s="109">
        <v>29725</v>
      </c>
      <c r="K52" s="110"/>
      <c r="L52" s="110"/>
      <c r="M52" s="110"/>
    </row>
    <row r="53" spans="1:13" x14ac:dyDescent="0.2">
      <c r="A53" s="121" t="s">
        <v>6</v>
      </c>
      <c r="B53" s="113"/>
      <c r="C53" s="113"/>
      <c r="D53" s="113"/>
      <c r="E53" s="113"/>
      <c r="F53" s="113"/>
      <c r="G53" s="113"/>
      <c r="H53" s="113"/>
      <c r="I53" s="113"/>
      <c r="J53" s="109">
        <v>18292</v>
      </c>
      <c r="K53" s="110"/>
      <c r="L53" s="110"/>
      <c r="M53" s="110"/>
    </row>
    <row r="54" spans="1:13" x14ac:dyDescent="0.2">
      <c r="A54" s="121" t="s">
        <v>21</v>
      </c>
      <c r="B54" s="113"/>
      <c r="C54" s="113"/>
      <c r="D54" s="113"/>
      <c r="E54" s="113"/>
      <c r="F54" s="113"/>
      <c r="G54" s="113"/>
      <c r="H54" s="113"/>
      <c r="I54" s="113"/>
      <c r="J54" s="110"/>
      <c r="K54" s="110"/>
      <c r="L54" s="110"/>
      <c r="M54" s="110"/>
    </row>
    <row r="55" spans="1:13" x14ac:dyDescent="0.2">
      <c r="A55" s="121" t="s">
        <v>133</v>
      </c>
      <c r="B55" s="113"/>
      <c r="C55" s="113"/>
      <c r="D55" s="113"/>
      <c r="E55" s="113"/>
      <c r="F55" s="113"/>
      <c r="G55" s="113"/>
      <c r="H55" s="113"/>
      <c r="I55" s="113"/>
      <c r="J55" s="109">
        <v>18292</v>
      </c>
      <c r="K55" s="110"/>
      <c r="L55" s="110"/>
      <c r="M55" s="110"/>
    </row>
    <row r="56" spans="1:13" x14ac:dyDescent="0.2">
      <c r="A56" s="124" t="s">
        <v>7</v>
      </c>
      <c r="B56" s="113"/>
      <c r="C56" s="113"/>
      <c r="D56" s="113"/>
      <c r="E56" s="113"/>
      <c r="F56" s="113"/>
      <c r="G56" s="113"/>
      <c r="H56" s="113"/>
      <c r="I56" s="113"/>
      <c r="J56" s="110"/>
      <c r="K56" s="110"/>
      <c r="L56" s="110"/>
      <c r="M56" s="110"/>
    </row>
    <row r="57" spans="1:13" x14ac:dyDescent="0.2">
      <c r="A57" s="121" t="s">
        <v>8</v>
      </c>
      <c r="B57" s="113"/>
      <c r="C57" s="113"/>
      <c r="D57" s="113"/>
      <c r="E57" s="113"/>
      <c r="F57" s="113"/>
      <c r="G57" s="113"/>
      <c r="H57" s="113"/>
      <c r="I57" s="113"/>
      <c r="J57" s="109">
        <v>93748</v>
      </c>
      <c r="K57" s="110"/>
      <c r="L57" s="110"/>
      <c r="M57" s="110"/>
    </row>
    <row r="58" spans="1:13" x14ac:dyDescent="0.2">
      <c r="A58" s="121" t="s">
        <v>9</v>
      </c>
      <c r="B58" s="113"/>
      <c r="C58" s="113"/>
      <c r="D58" s="113"/>
      <c r="E58" s="113"/>
      <c r="F58" s="113"/>
      <c r="G58" s="113"/>
      <c r="H58" s="113"/>
      <c r="I58" s="113"/>
      <c r="J58" s="110"/>
      <c r="K58" s="110"/>
      <c r="L58" s="110"/>
      <c r="M58" s="110"/>
    </row>
    <row r="59" spans="1:13" x14ac:dyDescent="0.2">
      <c r="A59" s="121" t="s">
        <v>10</v>
      </c>
      <c r="B59" s="113"/>
      <c r="C59" s="113"/>
      <c r="D59" s="113"/>
      <c r="E59" s="113"/>
      <c r="F59" s="113"/>
      <c r="G59" s="113"/>
      <c r="H59" s="113"/>
      <c r="I59" s="113"/>
      <c r="J59" s="109">
        <v>45731</v>
      </c>
      <c r="K59" s="110"/>
      <c r="L59" s="110"/>
      <c r="M59" s="110"/>
    </row>
    <row r="60" spans="1:13" x14ac:dyDescent="0.2">
      <c r="A60" s="121" t="s">
        <v>11</v>
      </c>
      <c r="B60" s="113"/>
      <c r="C60" s="113"/>
      <c r="D60" s="113"/>
      <c r="E60" s="113"/>
      <c r="F60" s="113"/>
      <c r="G60" s="113"/>
      <c r="H60" s="113"/>
      <c r="I60" s="113"/>
      <c r="J60" s="109">
        <v>29725</v>
      </c>
      <c r="K60" s="110"/>
      <c r="L60" s="110"/>
      <c r="M60" s="110"/>
    </row>
    <row r="61" spans="1:13" x14ac:dyDescent="0.2">
      <c r="A61" s="121" t="s">
        <v>12</v>
      </c>
      <c r="B61" s="113"/>
      <c r="C61" s="113"/>
      <c r="D61" s="113"/>
      <c r="E61" s="113"/>
      <c r="F61" s="113"/>
      <c r="G61" s="113"/>
      <c r="H61" s="113"/>
      <c r="I61" s="113"/>
      <c r="J61" s="109">
        <v>18292</v>
      </c>
      <c r="K61" s="110"/>
      <c r="L61" s="110"/>
      <c r="M61" s="110"/>
    </row>
    <row r="62" spans="1:13" x14ac:dyDescent="0.2">
      <c r="A62" s="121" t="s">
        <v>134</v>
      </c>
      <c r="B62" s="113"/>
      <c r="C62" s="113"/>
      <c r="D62" s="113"/>
      <c r="E62" s="113"/>
      <c r="F62" s="113"/>
      <c r="G62" s="113"/>
      <c r="H62" s="113"/>
      <c r="I62" s="113"/>
      <c r="J62" s="109">
        <v>982479</v>
      </c>
      <c r="K62" s="110"/>
      <c r="L62" s="110"/>
      <c r="M62" s="110"/>
    </row>
    <row r="63" spans="1:13" x14ac:dyDescent="0.2">
      <c r="A63" s="124" t="s">
        <v>13</v>
      </c>
      <c r="B63" s="113"/>
      <c r="C63" s="113"/>
      <c r="D63" s="113"/>
      <c r="E63" s="113"/>
      <c r="F63" s="113"/>
      <c r="G63" s="113"/>
      <c r="H63" s="113"/>
      <c r="I63" s="113"/>
      <c r="J63" s="111">
        <v>982479</v>
      </c>
      <c r="K63" s="110"/>
      <c r="L63" s="110"/>
      <c r="M63" s="110"/>
    </row>
    <row r="64" spans="1:13" x14ac:dyDescent="0.2">
      <c r="A64" s="8"/>
      <c r="B64" s="1"/>
      <c r="C64" s="6"/>
      <c r="D64" s="78"/>
      <c r="E64" s="80"/>
      <c r="F64" s="2"/>
      <c r="G64" s="2"/>
      <c r="H64" s="2"/>
      <c r="I64" s="2"/>
      <c r="J64" s="2"/>
      <c r="K64" s="2"/>
      <c r="L64" s="2"/>
      <c r="M64" s="2"/>
    </row>
    <row r="65" spans="1:13" x14ac:dyDescent="0.2">
      <c r="A65" s="8"/>
      <c r="B65" s="1"/>
      <c r="C65" s="6"/>
      <c r="D65" s="78"/>
      <c r="E65" s="80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8"/>
      <c r="B66" s="1"/>
      <c r="C66" s="6"/>
      <c r="D66" s="78"/>
      <c r="E66" s="80"/>
      <c r="F66" s="2"/>
      <c r="G66" s="2"/>
      <c r="H66" s="2"/>
      <c r="I66" s="2"/>
      <c r="J66" s="2"/>
      <c r="K66" s="2"/>
      <c r="L66" s="2"/>
      <c r="M66" s="2"/>
    </row>
    <row r="67" spans="1:13" x14ac:dyDescent="0.2">
      <c r="A67" s="125" t="s">
        <v>135</v>
      </c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</row>
    <row r="68" spans="1:13" x14ac:dyDescent="0.2">
      <c r="A68" s="122" t="s">
        <v>59</v>
      </c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</row>
    <row r="69" spans="1:13" x14ac:dyDescent="0.2">
      <c r="A69" s="8"/>
      <c r="B69" s="1"/>
      <c r="C69" s="6"/>
      <c r="D69" s="78"/>
      <c r="E69" s="80"/>
      <c r="F69" s="2"/>
      <c r="G69" s="2"/>
      <c r="H69" s="2"/>
      <c r="I69" s="2"/>
      <c r="J69" s="2"/>
      <c r="K69" s="2"/>
      <c r="L69" s="2"/>
      <c r="M69" s="2"/>
    </row>
    <row r="70" spans="1:13" x14ac:dyDescent="0.2">
      <c r="A70" s="125" t="s">
        <v>136</v>
      </c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</row>
    <row r="71" spans="1:13" x14ac:dyDescent="0.2">
      <c r="A71" s="122" t="s">
        <v>59</v>
      </c>
      <c r="B71" s="123"/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</row>
    <row r="72" spans="1:13" x14ac:dyDescent="0.2">
      <c r="A72" s="8"/>
      <c r="B72" s="1"/>
      <c r="C72" s="6"/>
      <c r="D72" s="78"/>
      <c r="E72" s="80"/>
      <c r="F72" s="2"/>
      <c r="G72" s="2"/>
      <c r="H72" s="2"/>
      <c r="I72" s="2"/>
      <c r="J72" s="2"/>
      <c r="K72" s="2"/>
      <c r="L72" s="2"/>
      <c r="M72" s="2"/>
    </row>
    <row r="73" spans="1:13" x14ac:dyDescent="0.2">
      <c r="A73" s="8"/>
      <c r="B73" s="1"/>
      <c r="C73" s="6"/>
      <c r="D73" s="78"/>
      <c r="E73" s="80"/>
      <c r="F73" s="2"/>
      <c r="G73" s="2"/>
      <c r="H73" s="2"/>
      <c r="I73" s="2"/>
      <c r="J73" s="2"/>
      <c r="K73" s="2"/>
      <c r="L73" s="2"/>
      <c r="M73" s="2"/>
    </row>
    <row r="74" spans="1:13" x14ac:dyDescent="0.2">
      <c r="A74" s="8"/>
      <c r="B74" s="1"/>
      <c r="C74" s="6"/>
      <c r="D74" s="78"/>
      <c r="E74" s="80"/>
      <c r="F74" s="2"/>
      <c r="G74" s="2"/>
      <c r="H74" s="2"/>
      <c r="I74" s="2"/>
      <c r="J74" s="2"/>
      <c r="K74" s="2"/>
      <c r="L74" s="2"/>
      <c r="M74" s="2"/>
    </row>
    <row r="75" spans="1:13" x14ac:dyDescent="0.2">
      <c r="A75" s="8"/>
      <c r="B75" s="1"/>
      <c r="C75" s="6"/>
      <c r="D75" s="78"/>
      <c r="E75" s="80"/>
      <c r="F75" s="2"/>
      <c r="G75" s="2"/>
      <c r="H75" s="2"/>
      <c r="I75" s="2"/>
      <c r="J75" s="2"/>
      <c r="K75" s="2"/>
      <c r="L75" s="2"/>
      <c r="M75" s="2"/>
    </row>
    <row r="76" spans="1:13" x14ac:dyDescent="0.2">
      <c r="A76" s="8"/>
      <c r="B76" s="1"/>
      <c r="C76" s="6"/>
      <c r="D76" s="78"/>
      <c r="E76" s="80"/>
      <c r="F76" s="2"/>
      <c r="G76" s="2"/>
      <c r="H76" s="2"/>
      <c r="I76" s="2"/>
      <c r="J76" s="2"/>
      <c r="K76" s="2"/>
      <c r="L76" s="2"/>
      <c r="M76" s="2"/>
    </row>
    <row r="77" spans="1:13" x14ac:dyDescent="0.2">
      <c r="A77" s="8"/>
      <c r="B77" s="1"/>
      <c r="C77" s="6"/>
      <c r="D77" s="78"/>
      <c r="E77" s="80"/>
      <c r="F77" s="2"/>
      <c r="G77" s="2"/>
      <c r="H77" s="2"/>
      <c r="I77" s="2"/>
      <c r="J77" s="2"/>
      <c r="K77" s="2"/>
      <c r="L77" s="2"/>
      <c r="M77" s="2"/>
    </row>
    <row r="78" spans="1:13" x14ac:dyDescent="0.2">
      <c r="A78" s="8"/>
      <c r="B78" s="1"/>
      <c r="C78" s="6"/>
      <c r="D78" s="78"/>
      <c r="E78" s="80"/>
      <c r="F78" s="2"/>
      <c r="G78" s="2"/>
      <c r="H78" s="2"/>
      <c r="I78" s="2"/>
      <c r="J78" s="2"/>
      <c r="K78" s="2"/>
      <c r="L78" s="2"/>
      <c r="M78" s="2"/>
    </row>
  </sheetData>
  <mergeCells count="39">
    <mergeCell ref="A71:M71"/>
    <mergeCell ref="A56:I56"/>
    <mergeCell ref="A57:I57"/>
    <mergeCell ref="A58:I58"/>
    <mergeCell ref="A59:I59"/>
    <mergeCell ref="A60:I60"/>
    <mergeCell ref="A61:I61"/>
    <mergeCell ref="A62:I62"/>
    <mergeCell ref="A63:I63"/>
    <mergeCell ref="A67:M67"/>
    <mergeCell ref="A68:M68"/>
    <mergeCell ref="A70:M70"/>
    <mergeCell ref="A55:I55"/>
    <mergeCell ref="A44:I44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4:I54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  <mergeCell ref="J22:M22"/>
    <mergeCell ref="F23:F24"/>
    <mergeCell ref="G23:I23"/>
    <mergeCell ref="J23:J24"/>
    <mergeCell ref="K23:M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opLeftCell="A40" workbookViewId="0">
      <selection activeCell="C12" sqref="C12"/>
    </sheetView>
  </sheetViews>
  <sheetFormatPr defaultRowHeight="12.75" x14ac:dyDescent="0.2"/>
  <cols>
    <col min="3" max="3" width="36.28515625" customWidth="1"/>
  </cols>
  <sheetData>
    <row r="1" spans="1:14" x14ac:dyDescent="0.2">
      <c r="A1" s="79"/>
      <c r="B1" s="1"/>
      <c r="C1" s="6"/>
      <c r="D1" s="78"/>
      <c r="E1" s="80"/>
      <c r="F1" s="2"/>
      <c r="G1" s="2"/>
      <c r="H1" s="2"/>
      <c r="I1" s="2"/>
      <c r="J1" s="79" t="s">
        <v>73</v>
      </c>
      <c r="K1" s="2"/>
      <c r="L1" s="2"/>
      <c r="M1" s="2"/>
      <c r="N1" s="3"/>
    </row>
    <row r="2" spans="1:14" x14ac:dyDescent="0.2">
      <c r="A2" s="4"/>
      <c r="B2" s="1"/>
      <c r="C2" s="6"/>
      <c r="D2" s="78"/>
      <c r="E2" s="80"/>
      <c r="F2" s="2"/>
      <c r="G2" s="2"/>
      <c r="H2" s="2"/>
      <c r="I2" s="2"/>
      <c r="J2" s="4"/>
      <c r="K2" s="2"/>
      <c r="L2" s="2"/>
      <c r="M2" s="2"/>
      <c r="N2" s="3"/>
    </row>
    <row r="3" spans="1:14" x14ac:dyDescent="0.2">
      <c r="A3" s="4"/>
      <c r="B3" s="1"/>
      <c r="C3" s="6"/>
      <c r="D3" s="78"/>
      <c r="E3" s="80"/>
      <c r="F3" s="2"/>
      <c r="G3" s="2"/>
      <c r="H3" s="2"/>
      <c r="I3" s="2"/>
      <c r="J3" s="4"/>
      <c r="K3" s="2"/>
      <c r="L3" s="2"/>
      <c r="M3" s="2"/>
      <c r="N3" s="3"/>
    </row>
    <row r="4" spans="1:14" x14ac:dyDescent="0.2">
      <c r="A4" s="4"/>
      <c r="B4" s="1"/>
      <c r="C4" s="6"/>
      <c r="D4" s="78"/>
      <c r="E4" s="80"/>
      <c r="F4" s="2"/>
      <c r="G4" s="2"/>
      <c r="H4" s="2"/>
      <c r="I4" s="2"/>
      <c r="J4" s="4" t="s">
        <v>74</v>
      </c>
      <c r="K4" s="2"/>
      <c r="L4" s="2"/>
      <c r="M4" s="2"/>
      <c r="N4" s="3"/>
    </row>
    <row r="5" spans="1:14" x14ac:dyDescent="0.2">
      <c r="A5" s="81"/>
      <c r="B5" s="1"/>
      <c r="C5" s="6"/>
      <c r="D5" s="78"/>
      <c r="E5" s="80"/>
      <c r="F5" s="2"/>
      <c r="G5" s="2"/>
      <c r="H5" s="2"/>
      <c r="I5" s="2"/>
      <c r="J5" s="81" t="s">
        <v>75</v>
      </c>
      <c r="K5" s="2"/>
      <c r="L5" s="2"/>
      <c r="M5" s="2"/>
      <c r="N5" s="3"/>
    </row>
    <row r="6" spans="1:14" ht="14.25" x14ac:dyDescent="0.2">
      <c r="A6" s="8"/>
      <c r="B6" s="1"/>
      <c r="C6" s="82"/>
      <c r="D6" s="83" t="s">
        <v>16</v>
      </c>
      <c r="E6" s="83"/>
      <c r="F6" s="84"/>
      <c r="G6" s="84"/>
      <c r="H6" s="83"/>
      <c r="I6" s="84"/>
      <c r="J6" s="84"/>
      <c r="K6" s="2"/>
      <c r="L6" s="2"/>
      <c r="M6" s="2"/>
      <c r="N6" s="3"/>
    </row>
    <row r="7" spans="1:14" ht="14.25" x14ac:dyDescent="0.2">
      <c r="A7" s="8"/>
      <c r="B7" s="1"/>
      <c r="C7" s="81"/>
      <c r="D7" s="8"/>
      <c r="E7" s="85" t="s">
        <v>0</v>
      </c>
      <c r="F7" s="86"/>
      <c r="G7" s="86"/>
      <c r="H7" s="2"/>
      <c r="I7" s="87"/>
      <c r="J7" s="2"/>
      <c r="K7" s="2"/>
      <c r="L7" s="2"/>
      <c r="M7" s="2"/>
      <c r="N7" s="3"/>
    </row>
    <row r="8" spans="1:14" ht="14.25" x14ac:dyDescent="0.2">
      <c r="A8" s="8"/>
      <c r="B8" s="1"/>
      <c r="C8" s="81"/>
      <c r="D8" s="8"/>
      <c r="E8" s="85"/>
      <c r="F8" s="86"/>
      <c r="G8" s="86"/>
      <c r="H8" s="2"/>
      <c r="I8" s="87"/>
      <c r="J8" s="2"/>
      <c r="K8" s="2"/>
      <c r="L8" s="2"/>
      <c r="M8" s="2"/>
      <c r="N8" s="3"/>
    </row>
    <row r="9" spans="1:14" ht="18" x14ac:dyDescent="0.2">
      <c r="A9" s="8"/>
      <c r="B9" s="1"/>
      <c r="C9" s="81"/>
      <c r="D9" s="88" t="s">
        <v>138</v>
      </c>
      <c r="E9" s="80"/>
      <c r="F9" s="2"/>
      <c r="G9" s="2"/>
      <c r="H9" s="2"/>
      <c r="I9" s="2"/>
      <c r="J9" s="2"/>
      <c r="K9" s="2"/>
      <c r="L9" s="2"/>
      <c r="M9" s="2"/>
      <c r="N9" s="3"/>
    </row>
    <row r="10" spans="1:14" ht="14.25" x14ac:dyDescent="0.2">
      <c r="A10" s="8"/>
      <c r="B10" s="1"/>
      <c r="C10" s="81"/>
      <c r="D10" s="89" t="s">
        <v>26</v>
      </c>
      <c r="E10" s="80"/>
      <c r="F10" s="2"/>
      <c r="G10" s="2"/>
      <c r="H10" s="2"/>
      <c r="I10" s="90"/>
      <c r="J10" s="2"/>
      <c r="K10" s="2"/>
      <c r="L10" s="2"/>
      <c r="M10" s="2"/>
      <c r="N10" s="3"/>
    </row>
    <row r="11" spans="1:14" x14ac:dyDescent="0.2">
      <c r="A11" s="8"/>
      <c r="B11" s="1"/>
      <c r="C11" s="91"/>
      <c r="D11" s="8"/>
      <c r="E11" s="92"/>
      <c r="F11" s="93"/>
      <c r="G11" s="93"/>
      <c r="H11" s="2"/>
      <c r="I11" s="7"/>
      <c r="J11" s="2"/>
      <c r="K11" s="2"/>
      <c r="L11" s="2"/>
      <c r="M11" s="2"/>
      <c r="N11" s="3"/>
    </row>
    <row r="12" spans="1:14" ht="14.25" x14ac:dyDescent="0.2">
      <c r="A12" s="8"/>
      <c r="B12" s="94" t="s">
        <v>1</v>
      </c>
      <c r="C12" s="95" t="s">
        <v>139</v>
      </c>
      <c r="D12" s="83"/>
      <c r="E12" s="96"/>
      <c r="F12" s="97"/>
      <c r="G12" s="97"/>
      <c r="H12" s="98"/>
      <c r="I12" s="84"/>
      <c r="J12" s="84"/>
      <c r="K12" s="2"/>
      <c r="L12" s="2"/>
      <c r="M12" s="2"/>
      <c r="N12" s="3"/>
    </row>
    <row r="13" spans="1:14" ht="14.25" x14ac:dyDescent="0.2">
      <c r="A13" s="8"/>
      <c r="B13" s="1"/>
      <c r="C13" s="99"/>
      <c r="D13" s="8"/>
      <c r="E13" s="100" t="s">
        <v>25</v>
      </c>
      <c r="F13" s="2"/>
      <c r="G13" s="86"/>
      <c r="H13" s="89"/>
      <c r="I13" s="86"/>
      <c r="J13" s="86"/>
      <c r="K13" s="2"/>
      <c r="L13" s="2"/>
      <c r="M13" s="2"/>
      <c r="N13" s="3"/>
    </row>
    <row r="14" spans="1:14" x14ac:dyDescent="0.2">
      <c r="A14" s="101"/>
      <c r="B14" s="102"/>
      <c r="C14" s="81"/>
      <c r="D14" s="8"/>
      <c r="E14" s="103"/>
      <c r="F14" s="2"/>
      <c r="G14" s="2"/>
      <c r="H14" s="2"/>
      <c r="I14" s="2"/>
      <c r="J14" s="2"/>
      <c r="K14" s="2"/>
      <c r="L14" s="2"/>
      <c r="M14" s="2"/>
      <c r="N14" s="3"/>
    </row>
    <row r="15" spans="1:14" ht="14.25" x14ac:dyDescent="0.2">
      <c r="A15" s="8"/>
      <c r="B15" s="1"/>
      <c r="C15" s="104" t="s">
        <v>140</v>
      </c>
      <c r="D15" s="8"/>
      <c r="E15" s="7"/>
      <c r="F15" s="2"/>
      <c r="G15" s="2"/>
      <c r="H15" s="2"/>
      <c r="I15" s="104"/>
      <c r="J15" s="104"/>
      <c r="K15" s="2"/>
      <c r="L15" s="2"/>
      <c r="M15" s="2"/>
      <c r="N15" s="106"/>
    </row>
    <row r="16" spans="1:14" ht="14.25" x14ac:dyDescent="0.2">
      <c r="A16" s="89"/>
      <c r="B16" s="105"/>
      <c r="C16" s="104" t="s">
        <v>79</v>
      </c>
      <c r="D16" s="106"/>
      <c r="E16" s="114" t="s">
        <v>141</v>
      </c>
      <c r="F16" s="115"/>
      <c r="G16" s="107" t="s">
        <v>24</v>
      </c>
      <c r="H16" s="106"/>
      <c r="I16" s="104"/>
      <c r="J16" s="104"/>
      <c r="K16" s="106"/>
      <c r="L16" s="106"/>
      <c r="M16" s="106"/>
      <c r="N16" s="10"/>
    </row>
    <row r="17" spans="1:14" ht="14.25" x14ac:dyDescent="0.2">
      <c r="A17" s="89"/>
      <c r="B17" s="105"/>
      <c r="C17" s="104" t="s">
        <v>67</v>
      </c>
      <c r="D17" s="89"/>
      <c r="E17" s="114" t="s">
        <v>142</v>
      </c>
      <c r="F17" s="115"/>
      <c r="G17" s="107" t="s">
        <v>24</v>
      </c>
      <c r="H17" s="106"/>
      <c r="I17" s="104"/>
      <c r="J17" s="104"/>
      <c r="K17" s="106"/>
      <c r="L17" s="106"/>
      <c r="M17" s="106"/>
      <c r="N17" s="10"/>
    </row>
    <row r="18" spans="1:14" ht="14.25" x14ac:dyDescent="0.2">
      <c r="A18" s="89"/>
      <c r="B18" s="105"/>
      <c r="C18" s="104" t="s">
        <v>14</v>
      </c>
      <c r="D18" s="89"/>
      <c r="E18" s="114" t="s">
        <v>143</v>
      </c>
      <c r="F18" s="115"/>
      <c r="G18" s="107" t="s">
        <v>15</v>
      </c>
      <c r="H18" s="106"/>
      <c r="I18" s="104"/>
      <c r="J18" s="104"/>
      <c r="K18" s="106"/>
      <c r="L18" s="106"/>
      <c r="M18" s="106"/>
      <c r="N18" s="10"/>
    </row>
    <row r="19" spans="1:14" ht="14.25" x14ac:dyDescent="0.2">
      <c r="A19" s="8"/>
      <c r="B19" s="1"/>
      <c r="C19" s="108" t="s">
        <v>144</v>
      </c>
      <c r="D19" s="8"/>
      <c r="E19" s="7"/>
      <c r="F19" s="2"/>
      <c r="G19" s="2"/>
      <c r="H19" s="2"/>
      <c r="I19" s="2"/>
      <c r="J19" s="2"/>
      <c r="K19" s="2"/>
      <c r="L19" s="2"/>
      <c r="M19" s="2"/>
      <c r="N19" s="3"/>
    </row>
    <row r="20" spans="1:14" x14ac:dyDescent="0.2">
      <c r="A20" s="8"/>
      <c r="B20" s="1"/>
      <c r="C20" s="81"/>
      <c r="D20" s="8"/>
      <c r="E20" s="7"/>
      <c r="F20" s="2"/>
      <c r="G20" s="2"/>
      <c r="H20" s="2"/>
      <c r="I20" s="2"/>
      <c r="J20" s="2"/>
      <c r="K20" s="2"/>
      <c r="L20" s="2"/>
      <c r="M20" s="2"/>
      <c r="N20" s="3"/>
    </row>
    <row r="21" spans="1:14" x14ac:dyDescent="0.2">
      <c r="A21" s="8"/>
      <c r="B21" s="1"/>
      <c r="C21" s="81"/>
      <c r="D21" s="8"/>
      <c r="E21" s="7"/>
      <c r="F21" s="2"/>
      <c r="G21" s="2"/>
      <c r="H21" s="2"/>
      <c r="I21" s="2"/>
      <c r="J21" s="2"/>
      <c r="K21" s="2"/>
      <c r="L21" s="2"/>
      <c r="M21" s="2"/>
      <c r="N21" s="3"/>
    </row>
    <row r="22" spans="1:14" x14ac:dyDescent="0.2">
      <c r="A22" s="116" t="s">
        <v>2</v>
      </c>
      <c r="B22" s="118" t="s">
        <v>84</v>
      </c>
      <c r="C22" s="116" t="s">
        <v>66</v>
      </c>
      <c r="D22" s="116" t="s">
        <v>65</v>
      </c>
      <c r="E22" s="116" t="s">
        <v>64</v>
      </c>
      <c r="F22" s="116" t="s">
        <v>23</v>
      </c>
      <c r="G22" s="117"/>
      <c r="H22" s="117"/>
      <c r="I22" s="117"/>
      <c r="J22" s="116" t="s">
        <v>22</v>
      </c>
      <c r="K22" s="117"/>
      <c r="L22" s="117"/>
      <c r="M22" s="117"/>
      <c r="N22" s="3"/>
    </row>
    <row r="23" spans="1:14" x14ac:dyDescent="0.2">
      <c r="A23" s="117"/>
      <c r="B23" s="119"/>
      <c r="C23" s="120"/>
      <c r="D23" s="116"/>
      <c r="E23" s="116"/>
      <c r="F23" s="116" t="s">
        <v>3</v>
      </c>
      <c r="G23" s="116" t="s">
        <v>63</v>
      </c>
      <c r="H23" s="117"/>
      <c r="I23" s="117"/>
      <c r="J23" s="116" t="s">
        <v>3</v>
      </c>
      <c r="K23" s="116" t="s">
        <v>63</v>
      </c>
      <c r="L23" s="117"/>
      <c r="M23" s="117"/>
      <c r="N23" s="3"/>
    </row>
    <row r="24" spans="1:14" x14ac:dyDescent="0.2">
      <c r="A24" s="117"/>
      <c r="B24" s="119"/>
      <c r="C24" s="120"/>
      <c r="D24" s="116"/>
      <c r="E24" s="116"/>
      <c r="F24" s="117"/>
      <c r="G24" s="75" t="s">
        <v>62</v>
      </c>
      <c r="H24" s="75" t="s">
        <v>85</v>
      </c>
      <c r="I24" s="75" t="s">
        <v>61</v>
      </c>
      <c r="J24" s="117"/>
      <c r="K24" s="75" t="s">
        <v>62</v>
      </c>
      <c r="L24" s="75" t="s">
        <v>85</v>
      </c>
      <c r="M24" s="75" t="s">
        <v>61</v>
      </c>
      <c r="N24" s="3"/>
    </row>
    <row r="25" spans="1:14" x14ac:dyDescent="0.2">
      <c r="A25" s="5">
        <v>1</v>
      </c>
      <c r="B25" s="77">
        <v>2</v>
      </c>
      <c r="C25" s="75">
        <v>3</v>
      </c>
      <c r="D25" s="75">
        <v>4</v>
      </c>
      <c r="E25" s="9">
        <v>5</v>
      </c>
      <c r="F25" s="76">
        <v>6</v>
      </c>
      <c r="G25" s="76">
        <v>7</v>
      </c>
      <c r="H25" s="76">
        <v>8</v>
      </c>
      <c r="I25" s="76">
        <v>9</v>
      </c>
      <c r="J25" s="76">
        <v>10</v>
      </c>
      <c r="K25" s="76">
        <v>11</v>
      </c>
      <c r="L25" s="76">
        <v>12</v>
      </c>
      <c r="M25" s="76">
        <v>13</v>
      </c>
      <c r="N25" s="3"/>
    </row>
    <row r="26" spans="1:14" x14ac:dyDescent="0.2">
      <c r="A26" s="112" t="s">
        <v>86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3"/>
    </row>
    <row r="27" spans="1:14" ht="84" x14ac:dyDescent="0.2">
      <c r="A27" s="5">
        <v>1</v>
      </c>
      <c r="B27" s="46" t="s">
        <v>87</v>
      </c>
      <c r="C27" s="74" t="s">
        <v>88</v>
      </c>
      <c r="D27" s="9" t="s">
        <v>89</v>
      </c>
      <c r="E27" s="47">
        <v>134</v>
      </c>
      <c r="F27" s="109">
        <v>7.22</v>
      </c>
      <c r="G27" s="109">
        <v>7.22</v>
      </c>
      <c r="H27" s="110"/>
      <c r="I27" s="110"/>
      <c r="J27" s="110">
        <v>967</v>
      </c>
      <c r="K27" s="110">
        <v>967</v>
      </c>
      <c r="L27" s="110"/>
      <c r="M27" s="110"/>
      <c r="N27" s="3"/>
    </row>
    <row r="28" spans="1:14" ht="36" x14ac:dyDescent="0.2">
      <c r="A28" s="5">
        <v>2</v>
      </c>
      <c r="B28" s="46" t="s">
        <v>90</v>
      </c>
      <c r="C28" s="74" t="s">
        <v>91</v>
      </c>
      <c r="D28" s="9" t="s">
        <v>92</v>
      </c>
      <c r="E28" s="47">
        <v>2</v>
      </c>
      <c r="F28" s="109">
        <v>18.04</v>
      </c>
      <c r="G28" s="109">
        <v>18.04</v>
      </c>
      <c r="H28" s="110"/>
      <c r="I28" s="110"/>
      <c r="J28" s="110">
        <v>36</v>
      </c>
      <c r="K28" s="110">
        <v>36</v>
      </c>
      <c r="L28" s="110"/>
      <c r="M28" s="110"/>
      <c r="N28" s="3"/>
    </row>
    <row r="29" spans="1:14" ht="36" x14ac:dyDescent="0.2">
      <c r="A29" s="5">
        <v>3</v>
      </c>
      <c r="B29" s="46" t="s">
        <v>93</v>
      </c>
      <c r="C29" s="74" t="s">
        <v>94</v>
      </c>
      <c r="D29" s="9" t="s">
        <v>95</v>
      </c>
      <c r="E29" s="47">
        <v>17</v>
      </c>
      <c r="F29" s="109">
        <v>27.06</v>
      </c>
      <c r="G29" s="109">
        <v>27.06</v>
      </c>
      <c r="H29" s="110"/>
      <c r="I29" s="110"/>
      <c r="J29" s="110">
        <v>460</v>
      </c>
      <c r="K29" s="110">
        <v>460</v>
      </c>
      <c r="L29" s="110"/>
      <c r="M29" s="110"/>
      <c r="N29" s="3"/>
    </row>
    <row r="30" spans="1:14" ht="36" x14ac:dyDescent="0.2">
      <c r="A30" s="5">
        <v>4</v>
      </c>
      <c r="B30" s="46" t="s">
        <v>96</v>
      </c>
      <c r="C30" s="74" t="s">
        <v>97</v>
      </c>
      <c r="D30" s="9" t="s">
        <v>98</v>
      </c>
      <c r="E30" s="47">
        <v>0.89</v>
      </c>
      <c r="F30" s="109">
        <v>288.64</v>
      </c>
      <c r="G30" s="109">
        <v>288.64</v>
      </c>
      <c r="H30" s="110"/>
      <c r="I30" s="110"/>
      <c r="J30" s="110">
        <v>257</v>
      </c>
      <c r="K30" s="110">
        <v>257</v>
      </c>
      <c r="L30" s="110"/>
      <c r="M30" s="110"/>
      <c r="N30" s="3"/>
    </row>
    <row r="31" spans="1:14" ht="60" x14ac:dyDescent="0.2">
      <c r="A31" s="5">
        <v>7</v>
      </c>
      <c r="B31" s="46" t="s">
        <v>101</v>
      </c>
      <c r="C31" s="74" t="s">
        <v>102</v>
      </c>
      <c r="D31" s="9" t="s">
        <v>60</v>
      </c>
      <c r="E31" s="47">
        <v>1</v>
      </c>
      <c r="F31" s="109">
        <v>39.71</v>
      </c>
      <c r="G31" s="109">
        <v>39.71</v>
      </c>
      <c r="H31" s="110"/>
      <c r="I31" s="110"/>
      <c r="J31" s="110">
        <v>40</v>
      </c>
      <c r="K31" s="110">
        <v>40</v>
      </c>
      <c r="L31" s="110"/>
      <c r="M31" s="110"/>
      <c r="N31" s="3"/>
    </row>
    <row r="32" spans="1:14" ht="48" x14ac:dyDescent="0.2">
      <c r="A32" s="5">
        <v>5</v>
      </c>
      <c r="B32" s="46" t="s">
        <v>103</v>
      </c>
      <c r="C32" s="74" t="s">
        <v>104</v>
      </c>
      <c r="D32" s="9" t="s">
        <v>60</v>
      </c>
      <c r="E32" s="47">
        <v>19</v>
      </c>
      <c r="F32" s="109">
        <v>19.850000000000001</v>
      </c>
      <c r="G32" s="109">
        <v>19.850000000000001</v>
      </c>
      <c r="H32" s="110"/>
      <c r="I32" s="110"/>
      <c r="J32" s="110">
        <v>377</v>
      </c>
      <c r="K32" s="110">
        <v>377</v>
      </c>
      <c r="L32" s="110"/>
      <c r="M32" s="110"/>
      <c r="N32" s="3"/>
    </row>
    <row r="33" spans="1:14" ht="48" x14ac:dyDescent="0.2">
      <c r="A33" s="5">
        <v>6</v>
      </c>
      <c r="B33" s="46" t="s">
        <v>145</v>
      </c>
      <c r="C33" s="74" t="s">
        <v>146</v>
      </c>
      <c r="D33" s="9" t="s">
        <v>147</v>
      </c>
      <c r="E33" s="47">
        <v>3</v>
      </c>
      <c r="F33" s="109">
        <v>16.149999999999999</v>
      </c>
      <c r="G33" s="109">
        <v>16.149999999999999</v>
      </c>
      <c r="H33" s="110"/>
      <c r="I33" s="110"/>
      <c r="J33" s="110">
        <v>48</v>
      </c>
      <c r="K33" s="110">
        <v>48</v>
      </c>
      <c r="L33" s="110"/>
      <c r="M33" s="110"/>
      <c r="N33" s="3"/>
    </row>
    <row r="34" spans="1:14" ht="36" x14ac:dyDescent="0.2">
      <c r="A34" s="5">
        <v>8</v>
      </c>
      <c r="B34" s="46" t="s">
        <v>105</v>
      </c>
      <c r="C34" s="74" t="s">
        <v>106</v>
      </c>
      <c r="D34" s="9" t="s">
        <v>60</v>
      </c>
      <c r="E34" s="47">
        <v>2</v>
      </c>
      <c r="F34" s="109">
        <v>26.47</v>
      </c>
      <c r="G34" s="109">
        <v>26.47</v>
      </c>
      <c r="H34" s="110"/>
      <c r="I34" s="110"/>
      <c r="J34" s="110">
        <v>53</v>
      </c>
      <c r="K34" s="110">
        <v>53</v>
      </c>
      <c r="L34" s="110"/>
      <c r="M34" s="110"/>
      <c r="N34" s="3"/>
    </row>
    <row r="35" spans="1:14" ht="36" x14ac:dyDescent="0.2">
      <c r="A35" s="5">
        <v>9</v>
      </c>
      <c r="B35" s="46" t="s">
        <v>112</v>
      </c>
      <c r="C35" s="74" t="s">
        <v>148</v>
      </c>
      <c r="D35" s="9" t="s">
        <v>60</v>
      </c>
      <c r="E35" s="47">
        <v>3</v>
      </c>
      <c r="F35" s="109">
        <v>31.82</v>
      </c>
      <c r="G35" s="109">
        <v>31.82</v>
      </c>
      <c r="H35" s="110"/>
      <c r="I35" s="110"/>
      <c r="J35" s="110">
        <v>95</v>
      </c>
      <c r="K35" s="110">
        <v>95</v>
      </c>
      <c r="L35" s="110"/>
      <c r="M35" s="110"/>
      <c r="N35" s="3"/>
    </row>
    <row r="36" spans="1:14" x14ac:dyDescent="0.2">
      <c r="A36" s="121" t="s">
        <v>4</v>
      </c>
      <c r="B36" s="113"/>
      <c r="C36" s="113"/>
      <c r="D36" s="113"/>
      <c r="E36" s="113"/>
      <c r="F36" s="113"/>
      <c r="G36" s="113"/>
      <c r="H36" s="113"/>
      <c r="I36" s="113"/>
      <c r="J36" s="109">
        <v>2333</v>
      </c>
      <c r="K36" s="109">
        <v>2333</v>
      </c>
      <c r="L36" s="110"/>
      <c r="M36" s="110"/>
      <c r="N36" s="3"/>
    </row>
    <row r="37" spans="1:14" x14ac:dyDescent="0.2">
      <c r="A37" s="121" t="s">
        <v>70</v>
      </c>
      <c r="B37" s="113"/>
      <c r="C37" s="113"/>
      <c r="D37" s="113"/>
      <c r="E37" s="113"/>
      <c r="F37" s="113"/>
      <c r="G37" s="113"/>
      <c r="H37" s="113"/>
      <c r="I37" s="113"/>
      <c r="J37" s="109">
        <v>2238</v>
      </c>
      <c r="K37" s="109">
        <v>2238</v>
      </c>
      <c r="L37" s="110"/>
      <c r="M37" s="110"/>
      <c r="N37" s="3"/>
    </row>
    <row r="38" spans="1:14" x14ac:dyDescent="0.2">
      <c r="A38" s="121" t="s">
        <v>21</v>
      </c>
      <c r="B38" s="113"/>
      <c r="C38" s="113"/>
      <c r="D38" s="113"/>
      <c r="E38" s="113"/>
      <c r="F38" s="113"/>
      <c r="G38" s="113"/>
      <c r="H38" s="113"/>
      <c r="I38" s="113"/>
      <c r="J38" s="110"/>
      <c r="K38" s="110"/>
      <c r="L38" s="110"/>
      <c r="M38" s="110"/>
      <c r="N38" s="3"/>
    </row>
    <row r="39" spans="1:14" x14ac:dyDescent="0.2">
      <c r="A39" s="121" t="s">
        <v>149</v>
      </c>
      <c r="B39" s="113"/>
      <c r="C39" s="113"/>
      <c r="D39" s="113"/>
      <c r="E39" s="113"/>
      <c r="F39" s="113"/>
      <c r="G39" s="113"/>
      <c r="H39" s="113"/>
      <c r="I39" s="113"/>
      <c r="J39" s="109">
        <v>100</v>
      </c>
      <c r="K39" s="109">
        <v>100</v>
      </c>
      <c r="L39" s="110"/>
      <c r="M39" s="110"/>
      <c r="N39" s="3"/>
    </row>
    <row r="40" spans="1:14" x14ac:dyDescent="0.2">
      <c r="A40" s="121" t="s">
        <v>150</v>
      </c>
      <c r="B40" s="113"/>
      <c r="C40" s="113"/>
      <c r="D40" s="113"/>
      <c r="E40" s="113"/>
      <c r="F40" s="113"/>
      <c r="G40" s="113"/>
      <c r="H40" s="113"/>
      <c r="I40" s="113"/>
      <c r="J40" s="109">
        <v>365</v>
      </c>
      <c r="K40" s="109">
        <v>365</v>
      </c>
      <c r="L40" s="110"/>
      <c r="M40" s="110"/>
      <c r="N40" s="3"/>
    </row>
    <row r="41" spans="1:14" x14ac:dyDescent="0.2">
      <c r="A41" s="121" t="s">
        <v>151</v>
      </c>
      <c r="B41" s="113"/>
      <c r="C41" s="113"/>
      <c r="D41" s="113"/>
      <c r="E41" s="113"/>
      <c r="F41" s="113"/>
      <c r="G41" s="113"/>
      <c r="H41" s="113"/>
      <c r="I41" s="113"/>
      <c r="J41" s="109">
        <v>-560</v>
      </c>
      <c r="K41" s="109">
        <v>-560</v>
      </c>
      <c r="L41" s="110"/>
      <c r="M41" s="110"/>
      <c r="N41" s="3"/>
    </row>
    <row r="42" spans="1:14" x14ac:dyDescent="0.2">
      <c r="A42" s="121" t="s">
        <v>5</v>
      </c>
      <c r="B42" s="113"/>
      <c r="C42" s="113"/>
      <c r="D42" s="113"/>
      <c r="E42" s="113"/>
      <c r="F42" s="113"/>
      <c r="G42" s="113"/>
      <c r="H42" s="113"/>
      <c r="I42" s="113"/>
      <c r="J42" s="109">
        <v>1455</v>
      </c>
      <c r="K42" s="110"/>
      <c r="L42" s="110"/>
      <c r="M42" s="110"/>
      <c r="N42" s="3"/>
    </row>
    <row r="43" spans="1:14" x14ac:dyDescent="0.2">
      <c r="A43" s="121" t="s">
        <v>21</v>
      </c>
      <c r="B43" s="113"/>
      <c r="C43" s="113"/>
      <c r="D43" s="113"/>
      <c r="E43" s="113"/>
      <c r="F43" s="113"/>
      <c r="G43" s="113"/>
      <c r="H43" s="113"/>
      <c r="I43" s="113"/>
      <c r="J43" s="110"/>
      <c r="K43" s="110"/>
      <c r="L43" s="110"/>
      <c r="M43" s="110"/>
      <c r="N43" s="3"/>
    </row>
    <row r="44" spans="1:14" x14ac:dyDescent="0.2">
      <c r="A44" s="121" t="s">
        <v>152</v>
      </c>
      <c r="B44" s="113"/>
      <c r="C44" s="113"/>
      <c r="D44" s="113"/>
      <c r="E44" s="113"/>
      <c r="F44" s="113"/>
      <c r="G44" s="113"/>
      <c r="H44" s="113"/>
      <c r="I44" s="113"/>
      <c r="J44" s="109">
        <v>1455</v>
      </c>
      <c r="K44" s="110"/>
      <c r="L44" s="110"/>
      <c r="M44" s="110"/>
      <c r="N44" s="3"/>
    </row>
    <row r="45" spans="1:14" x14ac:dyDescent="0.2">
      <c r="A45" s="121" t="s">
        <v>6</v>
      </c>
      <c r="B45" s="113"/>
      <c r="C45" s="113"/>
      <c r="D45" s="113"/>
      <c r="E45" s="113"/>
      <c r="F45" s="113"/>
      <c r="G45" s="113"/>
      <c r="H45" s="113"/>
      <c r="I45" s="113"/>
      <c r="J45" s="109">
        <v>895</v>
      </c>
      <c r="K45" s="110"/>
      <c r="L45" s="110"/>
      <c r="M45" s="110"/>
      <c r="N45" s="3"/>
    </row>
    <row r="46" spans="1:14" x14ac:dyDescent="0.2">
      <c r="A46" s="121" t="s">
        <v>21</v>
      </c>
      <c r="B46" s="113"/>
      <c r="C46" s="113"/>
      <c r="D46" s="113"/>
      <c r="E46" s="113"/>
      <c r="F46" s="113"/>
      <c r="G46" s="113"/>
      <c r="H46" s="113"/>
      <c r="I46" s="113"/>
      <c r="J46" s="110"/>
      <c r="K46" s="110"/>
      <c r="L46" s="110"/>
      <c r="M46" s="110"/>
      <c r="N46" s="3"/>
    </row>
    <row r="47" spans="1:14" x14ac:dyDescent="0.2">
      <c r="A47" s="121" t="s">
        <v>153</v>
      </c>
      <c r="B47" s="113"/>
      <c r="C47" s="113"/>
      <c r="D47" s="113"/>
      <c r="E47" s="113"/>
      <c r="F47" s="113"/>
      <c r="G47" s="113"/>
      <c r="H47" s="113"/>
      <c r="I47" s="113"/>
      <c r="J47" s="109">
        <v>895</v>
      </c>
      <c r="K47" s="110"/>
      <c r="L47" s="110"/>
      <c r="M47" s="110"/>
      <c r="N47" s="3"/>
    </row>
    <row r="48" spans="1:14" x14ac:dyDescent="0.2">
      <c r="A48" s="124" t="s">
        <v>7</v>
      </c>
      <c r="B48" s="113"/>
      <c r="C48" s="113"/>
      <c r="D48" s="113"/>
      <c r="E48" s="113"/>
      <c r="F48" s="113"/>
      <c r="G48" s="113"/>
      <c r="H48" s="113"/>
      <c r="I48" s="113"/>
      <c r="J48" s="110"/>
      <c r="K48" s="110"/>
      <c r="L48" s="110"/>
      <c r="M48" s="110"/>
      <c r="N48" s="3"/>
    </row>
    <row r="49" spans="1:14" x14ac:dyDescent="0.2">
      <c r="A49" s="121" t="s">
        <v>8</v>
      </c>
      <c r="B49" s="113"/>
      <c r="C49" s="113"/>
      <c r="D49" s="113"/>
      <c r="E49" s="113"/>
      <c r="F49" s="113"/>
      <c r="G49" s="113"/>
      <c r="H49" s="113"/>
      <c r="I49" s="113"/>
      <c r="J49" s="109">
        <v>4588</v>
      </c>
      <c r="K49" s="110"/>
      <c r="L49" s="110"/>
      <c r="M49" s="110"/>
      <c r="N49" s="3"/>
    </row>
    <row r="50" spans="1:14" x14ac:dyDescent="0.2">
      <c r="A50" s="121" t="s">
        <v>9</v>
      </c>
      <c r="B50" s="113"/>
      <c r="C50" s="113"/>
      <c r="D50" s="113"/>
      <c r="E50" s="113"/>
      <c r="F50" s="113"/>
      <c r="G50" s="113"/>
      <c r="H50" s="113"/>
      <c r="I50" s="113"/>
      <c r="J50" s="110"/>
      <c r="K50" s="110"/>
      <c r="L50" s="110"/>
      <c r="M50" s="110"/>
      <c r="N50" s="3"/>
    </row>
    <row r="51" spans="1:14" x14ac:dyDescent="0.2">
      <c r="A51" s="121" t="s">
        <v>10</v>
      </c>
      <c r="B51" s="113"/>
      <c r="C51" s="113"/>
      <c r="D51" s="113"/>
      <c r="E51" s="113"/>
      <c r="F51" s="113"/>
      <c r="G51" s="113"/>
      <c r="H51" s="113"/>
      <c r="I51" s="113"/>
      <c r="J51" s="109">
        <v>2238</v>
      </c>
      <c r="K51" s="110"/>
      <c r="L51" s="110"/>
      <c r="M51" s="110"/>
      <c r="N51" s="3"/>
    </row>
    <row r="52" spans="1:14" x14ac:dyDescent="0.2">
      <c r="A52" s="121" t="s">
        <v>11</v>
      </c>
      <c r="B52" s="113"/>
      <c r="C52" s="113"/>
      <c r="D52" s="113"/>
      <c r="E52" s="113"/>
      <c r="F52" s="113"/>
      <c r="G52" s="113"/>
      <c r="H52" s="113"/>
      <c r="I52" s="113"/>
      <c r="J52" s="109">
        <v>1455</v>
      </c>
      <c r="K52" s="110"/>
      <c r="L52" s="110"/>
      <c r="M52" s="110"/>
      <c r="N52" s="3"/>
    </row>
    <row r="53" spans="1:14" x14ac:dyDescent="0.2">
      <c r="A53" s="121" t="s">
        <v>12</v>
      </c>
      <c r="B53" s="113"/>
      <c r="C53" s="113"/>
      <c r="D53" s="113"/>
      <c r="E53" s="113"/>
      <c r="F53" s="113"/>
      <c r="G53" s="113"/>
      <c r="H53" s="113"/>
      <c r="I53" s="113"/>
      <c r="J53" s="109">
        <v>895</v>
      </c>
      <c r="K53" s="110"/>
      <c r="L53" s="110"/>
      <c r="M53" s="110"/>
      <c r="N53" s="3"/>
    </row>
    <row r="54" spans="1:14" x14ac:dyDescent="0.2">
      <c r="A54" s="121" t="s">
        <v>154</v>
      </c>
      <c r="B54" s="113"/>
      <c r="C54" s="113"/>
      <c r="D54" s="113"/>
      <c r="E54" s="113"/>
      <c r="F54" s="113"/>
      <c r="G54" s="113"/>
      <c r="H54" s="113"/>
      <c r="I54" s="113"/>
      <c r="J54" s="109">
        <v>48082</v>
      </c>
      <c r="K54" s="110"/>
      <c r="L54" s="110"/>
      <c r="M54" s="110"/>
      <c r="N54" s="3"/>
    </row>
    <row r="55" spans="1:14" x14ac:dyDescent="0.2">
      <c r="A55" s="124" t="s">
        <v>13</v>
      </c>
      <c r="B55" s="113"/>
      <c r="C55" s="113"/>
      <c r="D55" s="113"/>
      <c r="E55" s="113"/>
      <c r="F55" s="113"/>
      <c r="G55" s="113"/>
      <c r="H55" s="113"/>
      <c r="I55" s="113"/>
      <c r="J55" s="111">
        <v>48082</v>
      </c>
      <c r="K55" s="110"/>
      <c r="L55" s="110"/>
      <c r="M55" s="110"/>
      <c r="N55" s="3"/>
    </row>
    <row r="56" spans="1:14" x14ac:dyDescent="0.2">
      <c r="A56" s="8"/>
      <c r="B56" s="1"/>
      <c r="C56" s="6"/>
      <c r="D56" s="78"/>
      <c r="E56" s="80"/>
      <c r="F56" s="2"/>
      <c r="G56" s="2"/>
      <c r="H56" s="2"/>
      <c r="I56" s="2"/>
      <c r="J56" s="2"/>
      <c r="K56" s="2"/>
      <c r="L56" s="2"/>
      <c r="M56" s="2"/>
      <c r="N56" s="3"/>
    </row>
    <row r="57" spans="1:14" x14ac:dyDescent="0.2">
      <c r="A57" s="8"/>
      <c r="B57" s="1"/>
      <c r="C57" s="6"/>
      <c r="D57" s="78"/>
      <c r="E57" s="80"/>
      <c r="F57" s="2"/>
      <c r="G57" s="2"/>
      <c r="H57" s="2"/>
      <c r="I57" s="2"/>
      <c r="J57" s="2"/>
      <c r="K57" s="2"/>
      <c r="L57" s="2"/>
      <c r="M57" s="2"/>
      <c r="N57" s="3"/>
    </row>
    <row r="58" spans="1:14" x14ac:dyDescent="0.2">
      <c r="A58" s="8"/>
      <c r="B58" s="1"/>
      <c r="C58" s="6"/>
      <c r="D58" s="78"/>
      <c r="E58" s="80"/>
      <c r="F58" s="2"/>
      <c r="G58" s="2"/>
      <c r="H58" s="2"/>
      <c r="I58" s="2"/>
      <c r="J58" s="2"/>
      <c r="K58" s="2"/>
      <c r="L58" s="2"/>
      <c r="M58" s="2"/>
      <c r="N58" s="3"/>
    </row>
    <row r="59" spans="1:14" x14ac:dyDescent="0.2">
      <c r="A59" s="125" t="s">
        <v>155</v>
      </c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3"/>
    </row>
    <row r="60" spans="1:14" x14ac:dyDescent="0.2">
      <c r="A60" s="122" t="s">
        <v>59</v>
      </c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3"/>
    </row>
    <row r="61" spans="1:14" x14ac:dyDescent="0.2">
      <c r="A61" s="8"/>
      <c r="B61" s="1"/>
      <c r="C61" s="6"/>
      <c r="D61" s="78"/>
      <c r="E61" s="80"/>
      <c r="F61" s="2"/>
      <c r="G61" s="2"/>
      <c r="H61" s="2"/>
      <c r="I61" s="2"/>
      <c r="J61" s="2"/>
      <c r="K61" s="2"/>
      <c r="L61" s="2"/>
      <c r="M61" s="2"/>
      <c r="N61" s="3"/>
    </row>
    <row r="62" spans="1:14" x14ac:dyDescent="0.2">
      <c r="A62" s="125" t="s">
        <v>156</v>
      </c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3"/>
    </row>
    <row r="63" spans="1:14" x14ac:dyDescent="0.2">
      <c r="A63" s="122" t="s">
        <v>59</v>
      </c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3"/>
    </row>
    <row r="64" spans="1:14" x14ac:dyDescent="0.2">
      <c r="A64" s="8"/>
      <c r="B64" s="1"/>
      <c r="C64" s="6"/>
      <c r="D64" s="78"/>
      <c r="E64" s="80"/>
      <c r="F64" s="2"/>
      <c r="G64" s="2"/>
      <c r="H64" s="2"/>
      <c r="I64" s="2"/>
      <c r="J64" s="2"/>
      <c r="K64" s="2"/>
      <c r="L64" s="2"/>
      <c r="M64" s="2"/>
      <c r="N64" s="3"/>
    </row>
    <row r="65" spans="1:14" x14ac:dyDescent="0.2">
      <c r="A65" s="8"/>
      <c r="B65" s="1"/>
      <c r="C65" s="6"/>
      <c r="D65" s="78"/>
      <c r="E65" s="80"/>
      <c r="F65" s="2"/>
      <c r="G65" s="2"/>
      <c r="H65" s="2"/>
      <c r="I65" s="2"/>
      <c r="J65" s="2"/>
      <c r="K65" s="2"/>
      <c r="L65" s="2"/>
      <c r="M65" s="2"/>
      <c r="N65" s="3"/>
    </row>
    <row r="66" spans="1:14" x14ac:dyDescent="0.2">
      <c r="A66" s="8"/>
      <c r="B66" s="1"/>
      <c r="C66" s="6"/>
      <c r="D66" s="78"/>
      <c r="E66" s="80"/>
      <c r="F66" s="2"/>
      <c r="G66" s="2"/>
      <c r="H66" s="2"/>
      <c r="I66" s="2"/>
      <c r="J66" s="2"/>
      <c r="K66" s="2"/>
      <c r="L66" s="2"/>
      <c r="M66" s="2"/>
      <c r="N66" s="3"/>
    </row>
    <row r="67" spans="1:14" x14ac:dyDescent="0.2">
      <c r="A67" s="8"/>
      <c r="B67" s="1"/>
      <c r="C67" s="6"/>
      <c r="D67" s="78"/>
      <c r="E67" s="80"/>
      <c r="F67" s="2"/>
      <c r="G67" s="2"/>
      <c r="H67" s="2"/>
      <c r="I67" s="2"/>
      <c r="J67" s="2"/>
      <c r="K67" s="2"/>
      <c r="L67" s="2"/>
      <c r="M67" s="2"/>
      <c r="N67" s="3"/>
    </row>
    <row r="68" spans="1:14" x14ac:dyDescent="0.2">
      <c r="A68" s="8"/>
      <c r="B68" s="1"/>
      <c r="C68" s="6"/>
      <c r="D68" s="78"/>
      <c r="E68" s="80"/>
      <c r="F68" s="2"/>
      <c r="G68" s="2"/>
      <c r="H68" s="2"/>
      <c r="I68" s="2"/>
      <c r="J68" s="2"/>
      <c r="K68" s="2"/>
      <c r="L68" s="2"/>
      <c r="M68" s="2"/>
      <c r="N68" s="3"/>
    </row>
  </sheetData>
  <mergeCells count="39">
    <mergeCell ref="A63:M63"/>
    <mergeCell ref="A48:I48"/>
    <mergeCell ref="A49:I49"/>
    <mergeCell ref="A50:I50"/>
    <mergeCell ref="A51:I51"/>
    <mergeCell ref="A52:I52"/>
    <mergeCell ref="A53:I53"/>
    <mergeCell ref="A54:I54"/>
    <mergeCell ref="A55:I55"/>
    <mergeCell ref="A59:M59"/>
    <mergeCell ref="A60:M60"/>
    <mergeCell ref="A62:M62"/>
    <mergeCell ref="A47:I47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46:I46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  <mergeCell ref="J22:M22"/>
    <mergeCell ref="F23:F24"/>
    <mergeCell ref="G23:I23"/>
    <mergeCell ref="J23:J24"/>
    <mergeCell ref="K23:M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opLeftCell="A34" workbookViewId="0">
      <selection activeCell="C12" sqref="C12"/>
    </sheetView>
  </sheetViews>
  <sheetFormatPr defaultRowHeight="12.75" x14ac:dyDescent="0.2"/>
  <cols>
    <col min="3" max="3" width="36.28515625" customWidth="1"/>
  </cols>
  <sheetData>
    <row r="1" spans="1:13" x14ac:dyDescent="0.2">
      <c r="A1" s="79"/>
      <c r="B1" s="1"/>
      <c r="C1" s="6"/>
      <c r="D1" s="78"/>
      <c r="E1" s="80"/>
      <c r="F1" s="2"/>
      <c r="G1" s="2"/>
      <c r="H1" s="2"/>
      <c r="I1" s="2"/>
      <c r="J1" s="79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80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80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80"/>
      <c r="F4" s="2"/>
      <c r="G4" s="2"/>
      <c r="H4" s="2"/>
      <c r="I4" s="2"/>
      <c r="J4" s="4" t="s">
        <v>74</v>
      </c>
      <c r="K4" s="2"/>
      <c r="L4" s="2"/>
      <c r="M4" s="2"/>
    </row>
    <row r="5" spans="1:13" x14ac:dyDescent="0.2">
      <c r="A5" s="81"/>
      <c r="B5" s="1"/>
      <c r="C5" s="6"/>
      <c r="D5" s="78"/>
      <c r="E5" s="80"/>
      <c r="F5" s="2"/>
      <c r="G5" s="2"/>
      <c r="H5" s="2"/>
      <c r="I5" s="2"/>
      <c r="J5" s="81" t="s">
        <v>158</v>
      </c>
      <c r="K5" s="2"/>
      <c r="L5" s="2"/>
      <c r="M5" s="2"/>
    </row>
    <row r="6" spans="1:13" ht="14.25" x14ac:dyDescent="0.2">
      <c r="A6" s="8"/>
      <c r="B6" s="1"/>
      <c r="C6" s="82"/>
      <c r="D6" s="83" t="s">
        <v>16</v>
      </c>
      <c r="E6" s="83"/>
      <c r="F6" s="84"/>
      <c r="G6" s="84"/>
      <c r="H6" s="83"/>
      <c r="I6" s="84"/>
      <c r="J6" s="84"/>
      <c r="K6" s="2"/>
      <c r="L6" s="2"/>
      <c r="M6" s="2"/>
    </row>
    <row r="7" spans="1:13" ht="14.25" x14ac:dyDescent="0.2">
      <c r="A7" s="8"/>
      <c r="B7" s="1"/>
      <c r="C7" s="81"/>
      <c r="D7" s="8"/>
      <c r="E7" s="85" t="s">
        <v>0</v>
      </c>
      <c r="F7" s="86"/>
      <c r="G7" s="86"/>
      <c r="H7" s="2"/>
      <c r="I7" s="87"/>
      <c r="J7" s="2"/>
      <c r="K7" s="2"/>
      <c r="L7" s="2"/>
      <c r="M7" s="2"/>
    </row>
    <row r="8" spans="1:13" ht="14.25" x14ac:dyDescent="0.2">
      <c r="A8" s="8"/>
      <c r="B8" s="1"/>
      <c r="C8" s="81"/>
      <c r="D8" s="8"/>
      <c r="E8" s="85"/>
      <c r="F8" s="86"/>
      <c r="G8" s="86"/>
      <c r="H8" s="2"/>
      <c r="I8" s="87"/>
      <c r="J8" s="2"/>
      <c r="K8" s="2"/>
      <c r="L8" s="2"/>
      <c r="M8" s="2"/>
    </row>
    <row r="9" spans="1:13" ht="18" x14ac:dyDescent="0.2">
      <c r="A9" s="8"/>
      <c r="B9" s="1"/>
      <c r="C9" s="81"/>
      <c r="D9" s="88" t="s">
        <v>159</v>
      </c>
      <c r="E9" s="80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81"/>
      <c r="D10" s="89" t="s">
        <v>26</v>
      </c>
      <c r="E10" s="80"/>
      <c r="F10" s="2"/>
      <c r="G10" s="2"/>
      <c r="H10" s="2"/>
      <c r="I10" s="90"/>
      <c r="J10" s="2"/>
      <c r="K10" s="2"/>
      <c r="L10" s="2"/>
      <c r="M10" s="2"/>
    </row>
    <row r="11" spans="1:13" x14ac:dyDescent="0.2">
      <c r="A11" s="8"/>
      <c r="B11" s="1"/>
      <c r="C11" s="91"/>
      <c r="D11" s="8"/>
      <c r="E11" s="92"/>
      <c r="F11" s="93"/>
      <c r="G11" s="93"/>
      <c r="H11" s="2"/>
      <c r="I11" s="7"/>
      <c r="J11" s="2"/>
      <c r="K11" s="2"/>
      <c r="L11" s="2"/>
      <c r="M11" s="2"/>
    </row>
    <row r="12" spans="1:13" ht="14.25" x14ac:dyDescent="0.2">
      <c r="A12" s="8"/>
      <c r="B12" s="94" t="s">
        <v>1</v>
      </c>
      <c r="C12" s="95" t="s">
        <v>160</v>
      </c>
      <c r="D12" s="83"/>
      <c r="E12" s="96"/>
      <c r="F12" s="97"/>
      <c r="G12" s="97"/>
      <c r="H12" s="98"/>
      <c r="I12" s="84"/>
      <c r="J12" s="84"/>
      <c r="K12" s="2"/>
      <c r="L12" s="2"/>
      <c r="M12" s="2"/>
    </row>
    <row r="13" spans="1:13" ht="14.25" x14ac:dyDescent="0.2">
      <c r="A13" s="8"/>
      <c r="B13" s="1"/>
      <c r="C13" s="99"/>
      <c r="D13" s="8"/>
      <c r="E13" s="100" t="s">
        <v>25</v>
      </c>
      <c r="F13" s="2"/>
      <c r="G13" s="86"/>
      <c r="H13" s="89"/>
      <c r="I13" s="86"/>
      <c r="J13" s="86"/>
      <c r="K13" s="2"/>
      <c r="L13" s="2"/>
      <c r="M13" s="2"/>
    </row>
    <row r="14" spans="1:13" x14ac:dyDescent="0.2">
      <c r="A14" s="101"/>
      <c r="B14" s="102"/>
      <c r="C14" s="81"/>
      <c r="D14" s="8"/>
      <c r="E14" s="10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04" t="s">
        <v>161</v>
      </c>
      <c r="D15" s="8"/>
      <c r="E15" s="7"/>
      <c r="F15" s="2"/>
      <c r="G15" s="2"/>
      <c r="H15" s="2"/>
      <c r="I15" s="104"/>
      <c r="J15" s="104"/>
      <c r="K15" s="2"/>
      <c r="L15" s="2"/>
      <c r="M15" s="2"/>
    </row>
    <row r="16" spans="1:13" ht="14.25" x14ac:dyDescent="0.2">
      <c r="A16" s="89"/>
      <c r="B16" s="105"/>
      <c r="C16" s="104" t="s">
        <v>79</v>
      </c>
      <c r="D16" s="106"/>
      <c r="E16" s="114" t="s">
        <v>162</v>
      </c>
      <c r="F16" s="115"/>
      <c r="G16" s="107" t="s">
        <v>24</v>
      </c>
      <c r="H16" s="106"/>
      <c r="I16" s="104"/>
      <c r="J16" s="104"/>
      <c r="K16" s="106"/>
      <c r="L16" s="106"/>
      <c r="M16" s="106"/>
    </row>
    <row r="17" spans="1:13" ht="14.25" x14ac:dyDescent="0.2">
      <c r="A17" s="89"/>
      <c r="B17" s="105"/>
      <c r="C17" s="104" t="s">
        <v>67</v>
      </c>
      <c r="D17" s="89"/>
      <c r="E17" s="114" t="s">
        <v>163</v>
      </c>
      <c r="F17" s="115"/>
      <c r="G17" s="107" t="s">
        <v>24</v>
      </c>
      <c r="H17" s="106"/>
      <c r="I17" s="104"/>
      <c r="J17" s="104"/>
      <c r="K17" s="106"/>
      <c r="L17" s="106"/>
      <c r="M17" s="106"/>
    </row>
    <row r="18" spans="1:13" ht="14.25" x14ac:dyDescent="0.2">
      <c r="A18" s="89"/>
      <c r="B18" s="105"/>
      <c r="C18" s="104" t="s">
        <v>14</v>
      </c>
      <c r="D18" s="89"/>
      <c r="E18" s="114" t="s">
        <v>164</v>
      </c>
      <c r="F18" s="115"/>
      <c r="G18" s="107" t="s">
        <v>15</v>
      </c>
      <c r="H18" s="106"/>
      <c r="I18" s="104"/>
      <c r="J18" s="104"/>
      <c r="K18" s="106"/>
      <c r="L18" s="106"/>
      <c r="M18" s="106"/>
    </row>
    <row r="19" spans="1:13" ht="14.25" x14ac:dyDescent="0.2">
      <c r="A19" s="8"/>
      <c r="B19" s="1"/>
      <c r="C19" s="108" t="s">
        <v>144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81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81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116" t="s">
        <v>2</v>
      </c>
      <c r="B22" s="118" t="s">
        <v>84</v>
      </c>
      <c r="C22" s="116" t="s">
        <v>66</v>
      </c>
      <c r="D22" s="116" t="s">
        <v>65</v>
      </c>
      <c r="E22" s="116" t="s">
        <v>64</v>
      </c>
      <c r="F22" s="116" t="s">
        <v>23</v>
      </c>
      <c r="G22" s="117"/>
      <c r="H22" s="117"/>
      <c r="I22" s="117"/>
      <c r="J22" s="116" t="s">
        <v>22</v>
      </c>
      <c r="K22" s="117"/>
      <c r="L22" s="117"/>
      <c r="M22" s="117"/>
    </row>
    <row r="23" spans="1:13" x14ac:dyDescent="0.2">
      <c r="A23" s="117"/>
      <c r="B23" s="119"/>
      <c r="C23" s="120"/>
      <c r="D23" s="116"/>
      <c r="E23" s="116"/>
      <c r="F23" s="116" t="s">
        <v>3</v>
      </c>
      <c r="G23" s="116" t="s">
        <v>63</v>
      </c>
      <c r="H23" s="117"/>
      <c r="I23" s="117"/>
      <c r="J23" s="116" t="s">
        <v>3</v>
      </c>
      <c r="K23" s="116" t="s">
        <v>63</v>
      </c>
      <c r="L23" s="117"/>
      <c r="M23" s="117"/>
    </row>
    <row r="24" spans="1:13" x14ac:dyDescent="0.2">
      <c r="A24" s="117"/>
      <c r="B24" s="119"/>
      <c r="C24" s="120"/>
      <c r="D24" s="116"/>
      <c r="E24" s="116"/>
      <c r="F24" s="117"/>
      <c r="G24" s="75" t="s">
        <v>62</v>
      </c>
      <c r="H24" s="75" t="s">
        <v>85</v>
      </c>
      <c r="I24" s="75" t="s">
        <v>61</v>
      </c>
      <c r="J24" s="117"/>
      <c r="K24" s="75" t="s">
        <v>62</v>
      </c>
      <c r="L24" s="75" t="s">
        <v>85</v>
      </c>
      <c r="M24" s="75" t="s">
        <v>61</v>
      </c>
    </row>
    <row r="25" spans="1:13" x14ac:dyDescent="0.2">
      <c r="A25" s="5">
        <v>1</v>
      </c>
      <c r="B25" s="77">
        <v>2</v>
      </c>
      <c r="C25" s="75">
        <v>3</v>
      </c>
      <c r="D25" s="75">
        <v>4</v>
      </c>
      <c r="E25" s="9">
        <v>5</v>
      </c>
      <c r="F25" s="76">
        <v>6</v>
      </c>
      <c r="G25" s="76">
        <v>7</v>
      </c>
      <c r="H25" s="76">
        <v>8</v>
      </c>
      <c r="I25" s="76">
        <v>9</v>
      </c>
      <c r="J25" s="76">
        <v>10</v>
      </c>
      <c r="K25" s="76">
        <v>11</v>
      </c>
      <c r="L25" s="76">
        <v>12</v>
      </c>
      <c r="M25" s="76">
        <v>13</v>
      </c>
    </row>
    <row r="26" spans="1:13" x14ac:dyDescent="0.2">
      <c r="A26" s="112" t="s">
        <v>86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</row>
    <row r="27" spans="1:13" ht="84" x14ac:dyDescent="0.2">
      <c r="A27" s="5">
        <v>1</v>
      </c>
      <c r="B27" s="46" t="s">
        <v>87</v>
      </c>
      <c r="C27" s="74" t="s">
        <v>88</v>
      </c>
      <c r="D27" s="9" t="s">
        <v>89</v>
      </c>
      <c r="E27" s="47">
        <v>112</v>
      </c>
      <c r="F27" s="109">
        <v>7.22</v>
      </c>
      <c r="G27" s="109">
        <v>7.22</v>
      </c>
      <c r="H27" s="110"/>
      <c r="I27" s="110"/>
      <c r="J27" s="110">
        <v>809</v>
      </c>
      <c r="K27" s="110">
        <v>809</v>
      </c>
      <c r="L27" s="110"/>
      <c r="M27" s="110"/>
    </row>
    <row r="28" spans="1:13" ht="36" x14ac:dyDescent="0.2">
      <c r="A28" s="5">
        <v>2</v>
      </c>
      <c r="B28" s="46" t="s">
        <v>90</v>
      </c>
      <c r="C28" s="74" t="s">
        <v>91</v>
      </c>
      <c r="D28" s="9" t="s">
        <v>92</v>
      </c>
      <c r="E28" s="47">
        <v>4</v>
      </c>
      <c r="F28" s="109">
        <v>18.04</v>
      </c>
      <c r="G28" s="109">
        <v>18.04</v>
      </c>
      <c r="H28" s="110"/>
      <c r="I28" s="110"/>
      <c r="J28" s="110">
        <v>72</v>
      </c>
      <c r="K28" s="110">
        <v>72</v>
      </c>
      <c r="L28" s="110"/>
      <c r="M28" s="110"/>
    </row>
    <row r="29" spans="1:13" ht="36" x14ac:dyDescent="0.2">
      <c r="A29" s="5">
        <v>3</v>
      </c>
      <c r="B29" s="46" t="s">
        <v>93</v>
      </c>
      <c r="C29" s="74" t="s">
        <v>94</v>
      </c>
      <c r="D29" s="9" t="s">
        <v>95</v>
      </c>
      <c r="E29" s="47">
        <v>21</v>
      </c>
      <c r="F29" s="109">
        <v>27.06</v>
      </c>
      <c r="G29" s="109">
        <v>27.06</v>
      </c>
      <c r="H29" s="110"/>
      <c r="I29" s="110"/>
      <c r="J29" s="110">
        <v>568</v>
      </c>
      <c r="K29" s="110">
        <v>568</v>
      </c>
      <c r="L29" s="110"/>
      <c r="M29" s="110"/>
    </row>
    <row r="30" spans="1:13" ht="36" x14ac:dyDescent="0.2">
      <c r="A30" s="5">
        <v>4</v>
      </c>
      <c r="B30" s="46" t="s">
        <v>96</v>
      </c>
      <c r="C30" s="74" t="s">
        <v>97</v>
      </c>
      <c r="D30" s="9" t="s">
        <v>98</v>
      </c>
      <c r="E30" s="47">
        <v>0.97</v>
      </c>
      <c r="F30" s="109">
        <v>288.64</v>
      </c>
      <c r="G30" s="109">
        <v>288.64</v>
      </c>
      <c r="H30" s="110"/>
      <c r="I30" s="110"/>
      <c r="J30" s="110">
        <v>280</v>
      </c>
      <c r="K30" s="110">
        <v>280</v>
      </c>
      <c r="L30" s="110"/>
      <c r="M30" s="110"/>
    </row>
    <row r="31" spans="1:13" ht="60" x14ac:dyDescent="0.2">
      <c r="A31" s="5">
        <v>5</v>
      </c>
      <c r="B31" s="46" t="s">
        <v>99</v>
      </c>
      <c r="C31" s="74" t="s">
        <v>100</v>
      </c>
      <c r="D31" s="9" t="s">
        <v>60</v>
      </c>
      <c r="E31" s="47">
        <v>8</v>
      </c>
      <c r="F31" s="109">
        <v>26.47</v>
      </c>
      <c r="G31" s="109">
        <v>26.47</v>
      </c>
      <c r="H31" s="110"/>
      <c r="I31" s="110"/>
      <c r="J31" s="110">
        <v>212</v>
      </c>
      <c r="K31" s="110">
        <v>212</v>
      </c>
      <c r="L31" s="110"/>
      <c r="M31" s="110"/>
    </row>
    <row r="32" spans="1:13" ht="60" x14ac:dyDescent="0.2">
      <c r="A32" s="5">
        <v>6</v>
      </c>
      <c r="B32" s="46" t="s">
        <v>99</v>
      </c>
      <c r="C32" s="74" t="s">
        <v>100</v>
      </c>
      <c r="D32" s="9" t="s">
        <v>60</v>
      </c>
      <c r="E32" s="47">
        <v>18</v>
      </c>
      <c r="F32" s="109">
        <v>26.47</v>
      </c>
      <c r="G32" s="109">
        <v>26.47</v>
      </c>
      <c r="H32" s="110"/>
      <c r="I32" s="110"/>
      <c r="J32" s="110">
        <v>476</v>
      </c>
      <c r="K32" s="110">
        <v>476</v>
      </c>
      <c r="L32" s="110"/>
      <c r="M32" s="110"/>
    </row>
    <row r="33" spans="1:13" ht="48" x14ac:dyDescent="0.2">
      <c r="A33" s="5">
        <v>7</v>
      </c>
      <c r="B33" s="46" t="s">
        <v>145</v>
      </c>
      <c r="C33" s="74" t="s">
        <v>146</v>
      </c>
      <c r="D33" s="9" t="s">
        <v>147</v>
      </c>
      <c r="E33" s="47">
        <v>5</v>
      </c>
      <c r="F33" s="109">
        <v>16.149999999999999</v>
      </c>
      <c r="G33" s="109">
        <v>16.149999999999999</v>
      </c>
      <c r="H33" s="110"/>
      <c r="I33" s="110"/>
      <c r="J33" s="110">
        <v>81</v>
      </c>
      <c r="K33" s="110">
        <v>81</v>
      </c>
      <c r="L33" s="110"/>
      <c r="M33" s="110"/>
    </row>
    <row r="34" spans="1:13" ht="36" x14ac:dyDescent="0.2">
      <c r="A34" s="5">
        <v>8</v>
      </c>
      <c r="B34" s="46" t="s">
        <v>112</v>
      </c>
      <c r="C34" s="74" t="s">
        <v>148</v>
      </c>
      <c r="D34" s="9" t="s">
        <v>60</v>
      </c>
      <c r="E34" s="47">
        <v>24</v>
      </c>
      <c r="F34" s="109">
        <v>31.82</v>
      </c>
      <c r="G34" s="109">
        <v>31.82</v>
      </c>
      <c r="H34" s="110"/>
      <c r="I34" s="110"/>
      <c r="J34" s="110">
        <v>764</v>
      </c>
      <c r="K34" s="110">
        <v>764</v>
      </c>
      <c r="L34" s="110"/>
      <c r="M34" s="110"/>
    </row>
    <row r="35" spans="1:13" x14ac:dyDescent="0.2">
      <c r="A35" s="121" t="s">
        <v>4</v>
      </c>
      <c r="B35" s="113"/>
      <c r="C35" s="113"/>
      <c r="D35" s="113"/>
      <c r="E35" s="113"/>
      <c r="F35" s="113"/>
      <c r="G35" s="113"/>
      <c r="H35" s="113"/>
      <c r="I35" s="113"/>
      <c r="J35" s="109">
        <v>3262</v>
      </c>
      <c r="K35" s="109">
        <v>3262</v>
      </c>
      <c r="L35" s="110"/>
      <c r="M35" s="110"/>
    </row>
    <row r="36" spans="1:13" x14ac:dyDescent="0.2">
      <c r="A36" s="121" t="s">
        <v>70</v>
      </c>
      <c r="B36" s="113"/>
      <c r="C36" s="113"/>
      <c r="D36" s="113"/>
      <c r="E36" s="113"/>
      <c r="F36" s="113"/>
      <c r="G36" s="113"/>
      <c r="H36" s="113"/>
      <c r="I36" s="113"/>
      <c r="J36" s="109">
        <v>3130</v>
      </c>
      <c r="K36" s="109">
        <v>3130</v>
      </c>
      <c r="L36" s="110"/>
      <c r="M36" s="110"/>
    </row>
    <row r="37" spans="1:13" x14ac:dyDescent="0.2">
      <c r="A37" s="121" t="s">
        <v>21</v>
      </c>
      <c r="B37" s="113"/>
      <c r="C37" s="113"/>
      <c r="D37" s="113"/>
      <c r="E37" s="113"/>
      <c r="F37" s="113"/>
      <c r="G37" s="113"/>
      <c r="H37" s="113"/>
      <c r="I37" s="113"/>
      <c r="J37" s="110"/>
      <c r="K37" s="110"/>
      <c r="L37" s="110"/>
      <c r="M37" s="110"/>
    </row>
    <row r="38" spans="1:13" x14ac:dyDescent="0.2">
      <c r="A38" s="121" t="s">
        <v>165</v>
      </c>
      <c r="B38" s="113"/>
      <c r="C38" s="113"/>
      <c r="D38" s="113"/>
      <c r="E38" s="113"/>
      <c r="F38" s="113"/>
      <c r="G38" s="113"/>
      <c r="H38" s="113"/>
      <c r="I38" s="113"/>
      <c r="J38" s="109">
        <v>140</v>
      </c>
      <c r="K38" s="109">
        <v>140</v>
      </c>
      <c r="L38" s="110"/>
      <c r="M38" s="110"/>
    </row>
    <row r="39" spans="1:13" x14ac:dyDescent="0.2">
      <c r="A39" s="121" t="s">
        <v>166</v>
      </c>
      <c r="B39" s="113"/>
      <c r="C39" s="113"/>
      <c r="D39" s="113"/>
      <c r="E39" s="113"/>
      <c r="F39" s="113"/>
      <c r="G39" s="113"/>
      <c r="H39" s="113"/>
      <c r="I39" s="113"/>
      <c r="J39" s="109">
        <v>510</v>
      </c>
      <c r="K39" s="109">
        <v>510</v>
      </c>
      <c r="L39" s="110"/>
      <c r="M39" s="110"/>
    </row>
    <row r="40" spans="1:13" x14ac:dyDescent="0.2">
      <c r="A40" s="121" t="s">
        <v>167</v>
      </c>
      <c r="B40" s="113"/>
      <c r="C40" s="113"/>
      <c r="D40" s="113"/>
      <c r="E40" s="113"/>
      <c r="F40" s="113"/>
      <c r="G40" s="113"/>
      <c r="H40" s="113"/>
      <c r="I40" s="113"/>
      <c r="J40" s="109">
        <v>-782</v>
      </c>
      <c r="K40" s="109">
        <v>-782</v>
      </c>
      <c r="L40" s="110"/>
      <c r="M40" s="110"/>
    </row>
    <row r="41" spans="1:13" x14ac:dyDescent="0.2">
      <c r="A41" s="121" t="s">
        <v>5</v>
      </c>
      <c r="B41" s="113"/>
      <c r="C41" s="113"/>
      <c r="D41" s="113"/>
      <c r="E41" s="113"/>
      <c r="F41" s="113"/>
      <c r="G41" s="113"/>
      <c r="H41" s="113"/>
      <c r="I41" s="113"/>
      <c r="J41" s="109">
        <v>2035</v>
      </c>
      <c r="K41" s="110"/>
      <c r="L41" s="110"/>
      <c r="M41" s="110"/>
    </row>
    <row r="42" spans="1:13" x14ac:dyDescent="0.2">
      <c r="A42" s="121" t="s">
        <v>21</v>
      </c>
      <c r="B42" s="113"/>
      <c r="C42" s="113"/>
      <c r="D42" s="113"/>
      <c r="E42" s="113"/>
      <c r="F42" s="113"/>
      <c r="G42" s="113"/>
      <c r="H42" s="113"/>
      <c r="I42" s="113"/>
      <c r="J42" s="110"/>
      <c r="K42" s="110"/>
      <c r="L42" s="110"/>
      <c r="M42" s="110"/>
    </row>
    <row r="43" spans="1:13" x14ac:dyDescent="0.2">
      <c r="A43" s="121" t="s">
        <v>168</v>
      </c>
      <c r="B43" s="113"/>
      <c r="C43" s="113"/>
      <c r="D43" s="113"/>
      <c r="E43" s="113"/>
      <c r="F43" s="113"/>
      <c r="G43" s="113"/>
      <c r="H43" s="113"/>
      <c r="I43" s="113"/>
      <c r="J43" s="109">
        <v>2035</v>
      </c>
      <c r="K43" s="110"/>
      <c r="L43" s="110"/>
      <c r="M43" s="110"/>
    </row>
    <row r="44" spans="1:13" x14ac:dyDescent="0.2">
      <c r="A44" s="121" t="s">
        <v>6</v>
      </c>
      <c r="B44" s="113"/>
      <c r="C44" s="113"/>
      <c r="D44" s="113"/>
      <c r="E44" s="113"/>
      <c r="F44" s="113"/>
      <c r="G44" s="113"/>
      <c r="H44" s="113"/>
      <c r="I44" s="113"/>
      <c r="J44" s="109">
        <v>1252</v>
      </c>
      <c r="K44" s="110"/>
      <c r="L44" s="110"/>
      <c r="M44" s="110"/>
    </row>
    <row r="45" spans="1:13" x14ac:dyDescent="0.2">
      <c r="A45" s="121" t="s">
        <v>21</v>
      </c>
      <c r="B45" s="113"/>
      <c r="C45" s="113"/>
      <c r="D45" s="113"/>
      <c r="E45" s="113"/>
      <c r="F45" s="113"/>
      <c r="G45" s="113"/>
      <c r="H45" s="113"/>
      <c r="I45" s="113"/>
      <c r="J45" s="110"/>
      <c r="K45" s="110"/>
      <c r="L45" s="110"/>
      <c r="M45" s="110"/>
    </row>
    <row r="46" spans="1:13" x14ac:dyDescent="0.2">
      <c r="A46" s="121" t="s">
        <v>169</v>
      </c>
      <c r="B46" s="113"/>
      <c r="C46" s="113"/>
      <c r="D46" s="113"/>
      <c r="E46" s="113"/>
      <c r="F46" s="113"/>
      <c r="G46" s="113"/>
      <c r="H46" s="113"/>
      <c r="I46" s="113"/>
      <c r="J46" s="109">
        <v>1252</v>
      </c>
      <c r="K46" s="110"/>
      <c r="L46" s="110"/>
      <c r="M46" s="110"/>
    </row>
    <row r="47" spans="1:13" x14ac:dyDescent="0.2">
      <c r="A47" s="124" t="s">
        <v>7</v>
      </c>
      <c r="B47" s="113"/>
      <c r="C47" s="113"/>
      <c r="D47" s="113"/>
      <c r="E47" s="113"/>
      <c r="F47" s="113"/>
      <c r="G47" s="113"/>
      <c r="H47" s="113"/>
      <c r="I47" s="113"/>
      <c r="J47" s="110"/>
      <c r="K47" s="110"/>
      <c r="L47" s="110"/>
      <c r="M47" s="110"/>
    </row>
    <row r="48" spans="1:13" x14ac:dyDescent="0.2">
      <c r="A48" s="121" t="s">
        <v>8</v>
      </c>
      <c r="B48" s="113"/>
      <c r="C48" s="113"/>
      <c r="D48" s="113"/>
      <c r="E48" s="113"/>
      <c r="F48" s="113"/>
      <c r="G48" s="113"/>
      <c r="H48" s="113"/>
      <c r="I48" s="113"/>
      <c r="J48" s="109">
        <v>6417</v>
      </c>
      <c r="K48" s="110"/>
      <c r="L48" s="110"/>
      <c r="M48" s="110"/>
    </row>
    <row r="49" spans="1:13" x14ac:dyDescent="0.2">
      <c r="A49" s="121" t="s">
        <v>9</v>
      </c>
      <c r="B49" s="113"/>
      <c r="C49" s="113"/>
      <c r="D49" s="113"/>
      <c r="E49" s="113"/>
      <c r="F49" s="113"/>
      <c r="G49" s="113"/>
      <c r="H49" s="113"/>
      <c r="I49" s="113"/>
      <c r="J49" s="110"/>
      <c r="K49" s="110"/>
      <c r="L49" s="110"/>
      <c r="M49" s="110"/>
    </row>
    <row r="50" spans="1:13" x14ac:dyDescent="0.2">
      <c r="A50" s="121" t="s">
        <v>10</v>
      </c>
      <c r="B50" s="113"/>
      <c r="C50" s="113"/>
      <c r="D50" s="113"/>
      <c r="E50" s="113"/>
      <c r="F50" s="113"/>
      <c r="G50" s="113"/>
      <c r="H50" s="113"/>
      <c r="I50" s="113"/>
      <c r="J50" s="109">
        <v>3130</v>
      </c>
      <c r="K50" s="110"/>
      <c r="L50" s="110"/>
      <c r="M50" s="110"/>
    </row>
    <row r="51" spans="1:13" x14ac:dyDescent="0.2">
      <c r="A51" s="121" t="s">
        <v>11</v>
      </c>
      <c r="B51" s="113"/>
      <c r="C51" s="113"/>
      <c r="D51" s="113"/>
      <c r="E51" s="113"/>
      <c r="F51" s="113"/>
      <c r="G51" s="113"/>
      <c r="H51" s="113"/>
      <c r="I51" s="113"/>
      <c r="J51" s="109">
        <v>2035</v>
      </c>
      <c r="K51" s="110"/>
      <c r="L51" s="110"/>
      <c r="M51" s="110"/>
    </row>
    <row r="52" spans="1:13" x14ac:dyDescent="0.2">
      <c r="A52" s="121" t="s">
        <v>12</v>
      </c>
      <c r="B52" s="113"/>
      <c r="C52" s="113"/>
      <c r="D52" s="113"/>
      <c r="E52" s="113"/>
      <c r="F52" s="113"/>
      <c r="G52" s="113"/>
      <c r="H52" s="113"/>
      <c r="I52" s="113"/>
      <c r="J52" s="109">
        <v>1252</v>
      </c>
      <c r="K52" s="110"/>
      <c r="L52" s="110"/>
      <c r="M52" s="110"/>
    </row>
    <row r="53" spans="1:13" x14ac:dyDescent="0.2">
      <c r="A53" s="121" t="s">
        <v>170</v>
      </c>
      <c r="B53" s="113"/>
      <c r="C53" s="113"/>
      <c r="D53" s="113"/>
      <c r="E53" s="113"/>
      <c r="F53" s="113"/>
      <c r="G53" s="113"/>
      <c r="H53" s="113"/>
      <c r="I53" s="113"/>
      <c r="J53" s="109">
        <v>67250</v>
      </c>
      <c r="K53" s="110"/>
      <c r="L53" s="110"/>
      <c r="M53" s="110"/>
    </row>
    <row r="54" spans="1:13" x14ac:dyDescent="0.2">
      <c r="A54" s="124" t="s">
        <v>13</v>
      </c>
      <c r="B54" s="113"/>
      <c r="C54" s="113"/>
      <c r="D54" s="113"/>
      <c r="E54" s="113"/>
      <c r="F54" s="113"/>
      <c r="G54" s="113"/>
      <c r="H54" s="113"/>
      <c r="I54" s="113"/>
      <c r="J54" s="111">
        <v>67250</v>
      </c>
      <c r="K54" s="110"/>
      <c r="L54" s="110"/>
      <c r="M54" s="110"/>
    </row>
    <row r="55" spans="1:13" x14ac:dyDescent="0.2">
      <c r="A55" s="8"/>
      <c r="B55" s="1"/>
      <c r="C55" s="6"/>
      <c r="D55" s="78"/>
      <c r="E55" s="80"/>
      <c r="F55" s="2"/>
      <c r="G55" s="2"/>
      <c r="H55" s="2"/>
      <c r="I55" s="2"/>
      <c r="J55" s="2"/>
      <c r="K55" s="2"/>
      <c r="L55" s="2"/>
      <c r="M55" s="2"/>
    </row>
    <row r="56" spans="1:13" x14ac:dyDescent="0.2">
      <c r="A56" s="8"/>
      <c r="B56" s="1"/>
      <c r="C56" s="6"/>
      <c r="D56" s="78"/>
      <c r="E56" s="80"/>
      <c r="F56" s="2"/>
      <c r="G56" s="2"/>
      <c r="H56" s="2"/>
      <c r="I56" s="2"/>
      <c r="J56" s="2"/>
      <c r="K56" s="2"/>
      <c r="L56" s="2"/>
      <c r="M56" s="2"/>
    </row>
    <row r="57" spans="1:13" x14ac:dyDescent="0.2">
      <c r="A57" s="8"/>
      <c r="B57" s="1"/>
      <c r="C57" s="6"/>
      <c r="D57" s="78"/>
      <c r="E57" s="80"/>
      <c r="F57" s="2"/>
      <c r="G57" s="2"/>
      <c r="H57" s="2"/>
      <c r="I57" s="2"/>
      <c r="J57" s="2"/>
      <c r="K57" s="2"/>
      <c r="L57" s="2"/>
      <c r="M57" s="2"/>
    </row>
    <row r="58" spans="1:13" x14ac:dyDescent="0.2">
      <c r="A58" s="125" t="s">
        <v>155</v>
      </c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</row>
    <row r="59" spans="1:13" x14ac:dyDescent="0.2">
      <c r="A59" s="122" t="s">
        <v>59</v>
      </c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</row>
    <row r="60" spans="1:13" x14ac:dyDescent="0.2">
      <c r="A60" s="8"/>
      <c r="B60" s="1"/>
      <c r="C60" s="6"/>
      <c r="D60" s="78"/>
      <c r="E60" s="80"/>
      <c r="F60" s="2"/>
      <c r="G60" s="2"/>
      <c r="H60" s="2"/>
      <c r="I60" s="2"/>
      <c r="J60" s="2"/>
      <c r="K60" s="2"/>
      <c r="L60" s="2"/>
      <c r="M60" s="2"/>
    </row>
    <row r="61" spans="1:13" x14ac:dyDescent="0.2">
      <c r="A61" s="125" t="s">
        <v>171</v>
      </c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</row>
    <row r="62" spans="1:13" x14ac:dyDescent="0.2">
      <c r="A62" s="122" t="s">
        <v>59</v>
      </c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</row>
    <row r="63" spans="1:13" x14ac:dyDescent="0.2">
      <c r="A63" s="8"/>
      <c r="B63" s="1"/>
      <c r="C63" s="6"/>
      <c r="D63" s="78"/>
      <c r="E63" s="80"/>
      <c r="F63" s="2"/>
      <c r="G63" s="2"/>
      <c r="H63" s="2"/>
      <c r="I63" s="2"/>
      <c r="J63" s="2"/>
      <c r="K63" s="2"/>
      <c r="L63" s="2"/>
      <c r="M63" s="2"/>
    </row>
    <row r="64" spans="1:13" x14ac:dyDescent="0.2">
      <c r="A64" s="8"/>
      <c r="B64" s="1"/>
      <c r="C64" s="6"/>
      <c r="D64" s="78"/>
      <c r="E64" s="80"/>
      <c r="F64" s="2"/>
      <c r="G64" s="2"/>
      <c r="H64" s="2"/>
      <c r="I64" s="2"/>
      <c r="J64" s="2"/>
      <c r="K64" s="2"/>
      <c r="L64" s="2"/>
      <c r="M64" s="2"/>
    </row>
    <row r="65" spans="1:13" x14ac:dyDescent="0.2">
      <c r="A65" s="8"/>
      <c r="B65" s="1"/>
      <c r="C65" s="6"/>
      <c r="D65" s="78"/>
      <c r="E65" s="80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8"/>
      <c r="B66" s="1"/>
      <c r="C66" s="6"/>
      <c r="D66" s="78"/>
      <c r="E66" s="80"/>
      <c r="F66" s="2"/>
      <c r="G66" s="2"/>
      <c r="H66" s="2"/>
      <c r="I66" s="2"/>
      <c r="J66" s="2"/>
      <c r="K66" s="2"/>
      <c r="L66" s="2"/>
      <c r="M66" s="2"/>
    </row>
    <row r="67" spans="1:13" x14ac:dyDescent="0.2">
      <c r="A67" s="8"/>
      <c r="B67" s="1"/>
      <c r="C67" s="6"/>
      <c r="D67" s="78"/>
      <c r="E67" s="80"/>
      <c r="F67" s="2"/>
      <c r="G67" s="2"/>
      <c r="H67" s="2"/>
      <c r="I67" s="2"/>
      <c r="J67" s="2"/>
      <c r="K67" s="2"/>
      <c r="L67" s="2"/>
      <c r="M67" s="2"/>
    </row>
  </sheetData>
  <mergeCells count="39">
    <mergeCell ref="A62:M62"/>
    <mergeCell ref="A47:I47"/>
    <mergeCell ref="A48:I48"/>
    <mergeCell ref="A49:I49"/>
    <mergeCell ref="A50:I50"/>
    <mergeCell ref="A51:I51"/>
    <mergeCell ref="A52:I52"/>
    <mergeCell ref="A53:I53"/>
    <mergeCell ref="A54:I54"/>
    <mergeCell ref="A58:M58"/>
    <mergeCell ref="A59:M59"/>
    <mergeCell ref="A61:M61"/>
    <mergeCell ref="A46:I46"/>
    <mergeCell ref="A35:I35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  <mergeCell ref="J22:M22"/>
    <mergeCell ref="F23:F24"/>
    <mergeCell ref="G23:I23"/>
    <mergeCell ref="J23:J24"/>
    <mergeCell ref="K23:M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opLeftCell="A34" workbookViewId="0">
      <selection activeCell="C12" sqref="C12"/>
    </sheetView>
  </sheetViews>
  <sheetFormatPr defaultRowHeight="12.75" x14ac:dyDescent="0.2"/>
  <cols>
    <col min="3" max="3" width="33.5703125" customWidth="1"/>
  </cols>
  <sheetData>
    <row r="1" spans="1:13" x14ac:dyDescent="0.2">
      <c r="A1" s="79"/>
      <c r="B1" s="1"/>
      <c r="C1" s="6"/>
      <c r="D1" s="78"/>
      <c r="E1" s="80"/>
      <c r="F1" s="2"/>
      <c r="G1" s="2"/>
      <c r="H1" s="2"/>
      <c r="I1" s="2"/>
      <c r="J1" s="79" t="s">
        <v>73</v>
      </c>
      <c r="K1" s="2"/>
      <c r="L1" s="2"/>
      <c r="M1" s="2"/>
    </row>
    <row r="2" spans="1:13" x14ac:dyDescent="0.2">
      <c r="A2" s="4"/>
      <c r="B2" s="1"/>
      <c r="C2" s="6"/>
      <c r="D2" s="78"/>
      <c r="E2" s="80"/>
      <c r="F2" s="2"/>
      <c r="G2" s="2"/>
      <c r="H2" s="2"/>
      <c r="I2" s="2"/>
      <c r="J2" s="4"/>
      <c r="K2" s="2"/>
      <c r="L2" s="2"/>
      <c r="M2" s="2"/>
    </row>
    <row r="3" spans="1:13" x14ac:dyDescent="0.2">
      <c r="A3" s="4"/>
      <c r="B3" s="1"/>
      <c r="C3" s="6"/>
      <c r="D3" s="78"/>
      <c r="E3" s="80"/>
      <c r="F3" s="2"/>
      <c r="G3" s="2"/>
      <c r="H3" s="2"/>
      <c r="I3" s="2"/>
      <c r="J3" s="4"/>
      <c r="K3" s="2"/>
      <c r="L3" s="2"/>
      <c r="M3" s="2"/>
    </row>
    <row r="4" spans="1:13" x14ac:dyDescent="0.2">
      <c r="A4" s="4"/>
      <c r="B4" s="1"/>
      <c r="C4" s="6"/>
      <c r="D4" s="78"/>
      <c r="E4" s="80"/>
      <c r="F4" s="2"/>
      <c r="G4" s="2"/>
      <c r="H4" s="2"/>
      <c r="I4" s="2"/>
      <c r="J4" s="4" t="s">
        <v>74</v>
      </c>
      <c r="K4" s="2"/>
      <c r="L4" s="2"/>
      <c r="M4" s="2"/>
    </row>
    <row r="5" spans="1:13" x14ac:dyDescent="0.2">
      <c r="A5" s="81"/>
      <c r="B5" s="1"/>
      <c r="C5" s="6"/>
      <c r="D5" s="78"/>
      <c r="E5" s="80"/>
      <c r="F5" s="2"/>
      <c r="G5" s="2"/>
      <c r="H5" s="2"/>
      <c r="I5" s="2"/>
      <c r="J5" s="81" t="s">
        <v>75</v>
      </c>
      <c r="K5" s="2"/>
      <c r="L5" s="2"/>
      <c r="M5" s="2"/>
    </row>
    <row r="6" spans="1:13" ht="14.25" x14ac:dyDescent="0.2">
      <c r="A6" s="8"/>
      <c r="B6" s="1"/>
      <c r="C6" s="82"/>
      <c r="D6" s="83" t="s">
        <v>16</v>
      </c>
      <c r="E6" s="83"/>
      <c r="F6" s="84"/>
      <c r="G6" s="84"/>
      <c r="H6" s="83"/>
      <c r="I6" s="84"/>
      <c r="J6" s="84"/>
      <c r="K6" s="2"/>
      <c r="L6" s="2"/>
      <c r="M6" s="2"/>
    </row>
    <row r="7" spans="1:13" ht="14.25" x14ac:dyDescent="0.2">
      <c r="A7" s="8"/>
      <c r="B7" s="1"/>
      <c r="C7" s="81"/>
      <c r="D7" s="8"/>
      <c r="E7" s="85" t="s">
        <v>0</v>
      </c>
      <c r="F7" s="86"/>
      <c r="G7" s="86"/>
      <c r="H7" s="2"/>
      <c r="I7" s="87"/>
      <c r="J7" s="2"/>
      <c r="K7" s="2"/>
      <c r="L7" s="2"/>
      <c r="M7" s="2"/>
    </row>
    <row r="8" spans="1:13" ht="14.25" x14ac:dyDescent="0.2">
      <c r="A8" s="8"/>
      <c r="B8" s="1"/>
      <c r="C8" s="81"/>
      <c r="D8" s="8"/>
      <c r="E8" s="85"/>
      <c r="F8" s="86"/>
      <c r="G8" s="86"/>
      <c r="H8" s="2"/>
      <c r="I8" s="87"/>
      <c r="J8" s="2"/>
      <c r="K8" s="2"/>
      <c r="L8" s="2"/>
      <c r="M8" s="2"/>
    </row>
    <row r="9" spans="1:13" ht="18" x14ac:dyDescent="0.2">
      <c r="A9" s="8"/>
      <c r="B9" s="1"/>
      <c r="C9" s="81"/>
      <c r="D9" s="88" t="s">
        <v>173</v>
      </c>
      <c r="E9" s="80"/>
      <c r="F9" s="2"/>
      <c r="G9" s="2"/>
      <c r="H9" s="2"/>
      <c r="I9" s="2"/>
      <c r="J9" s="2"/>
      <c r="K9" s="2"/>
      <c r="L9" s="2"/>
      <c r="M9" s="2"/>
    </row>
    <row r="10" spans="1:13" ht="14.25" x14ac:dyDescent="0.2">
      <c r="A10" s="8"/>
      <c r="B10" s="1"/>
      <c r="C10" s="81"/>
      <c r="D10" s="89" t="s">
        <v>26</v>
      </c>
      <c r="E10" s="80"/>
      <c r="F10" s="2"/>
      <c r="G10" s="2"/>
      <c r="H10" s="2"/>
      <c r="I10" s="90"/>
      <c r="J10" s="2"/>
      <c r="K10" s="2"/>
      <c r="L10" s="2"/>
      <c r="M10" s="2"/>
    </row>
    <row r="11" spans="1:13" x14ac:dyDescent="0.2">
      <c r="A11" s="8"/>
      <c r="B11" s="1"/>
      <c r="C11" s="91"/>
      <c r="D11" s="8"/>
      <c r="E11" s="92"/>
      <c r="F11" s="93"/>
      <c r="G11" s="93"/>
      <c r="H11" s="2"/>
      <c r="I11" s="7"/>
      <c r="J11" s="2"/>
      <c r="K11" s="2"/>
      <c r="L11" s="2"/>
      <c r="M11" s="2"/>
    </row>
    <row r="12" spans="1:13" ht="14.25" x14ac:dyDescent="0.2">
      <c r="A12" s="8"/>
      <c r="B12" s="94" t="s">
        <v>1</v>
      </c>
      <c r="C12" s="95" t="s">
        <v>174</v>
      </c>
      <c r="D12" s="83"/>
      <c r="E12" s="96"/>
      <c r="F12" s="97"/>
      <c r="G12" s="97"/>
      <c r="H12" s="98"/>
      <c r="I12" s="84"/>
      <c r="J12" s="84"/>
      <c r="K12" s="2"/>
      <c r="L12" s="2"/>
      <c r="M12" s="2"/>
    </row>
    <row r="13" spans="1:13" ht="14.25" x14ac:dyDescent="0.2">
      <c r="A13" s="8"/>
      <c r="B13" s="1"/>
      <c r="C13" s="99"/>
      <c r="D13" s="8"/>
      <c r="E13" s="100" t="s">
        <v>25</v>
      </c>
      <c r="F13" s="2"/>
      <c r="G13" s="86"/>
      <c r="H13" s="89"/>
      <c r="I13" s="86"/>
      <c r="J13" s="86"/>
      <c r="K13" s="2"/>
      <c r="L13" s="2"/>
      <c r="M13" s="2"/>
    </row>
    <row r="14" spans="1:13" x14ac:dyDescent="0.2">
      <c r="A14" s="101"/>
      <c r="B14" s="102"/>
      <c r="C14" s="81"/>
      <c r="D14" s="8"/>
      <c r="E14" s="103"/>
      <c r="F14" s="2"/>
      <c r="G14" s="2"/>
      <c r="H14" s="2"/>
      <c r="I14" s="2"/>
      <c r="J14" s="2"/>
      <c r="K14" s="2"/>
      <c r="L14" s="2"/>
      <c r="M14" s="2"/>
    </row>
    <row r="15" spans="1:13" ht="14.25" x14ac:dyDescent="0.2">
      <c r="A15" s="8"/>
      <c r="B15" s="1"/>
      <c r="C15" s="104" t="s">
        <v>175</v>
      </c>
      <c r="D15" s="8"/>
      <c r="E15" s="7"/>
      <c r="F15" s="2"/>
      <c r="G15" s="2"/>
      <c r="H15" s="2"/>
      <c r="I15" s="104"/>
      <c r="J15" s="104"/>
      <c r="K15" s="2"/>
      <c r="L15" s="2"/>
      <c r="M15" s="2"/>
    </row>
    <row r="16" spans="1:13" ht="14.25" x14ac:dyDescent="0.2">
      <c r="A16" s="89"/>
      <c r="B16" s="105"/>
      <c r="C16" s="104" t="s">
        <v>79</v>
      </c>
      <c r="D16" s="106"/>
      <c r="E16" s="114" t="s">
        <v>176</v>
      </c>
      <c r="F16" s="115"/>
      <c r="G16" s="107" t="s">
        <v>24</v>
      </c>
      <c r="H16" s="106"/>
      <c r="I16" s="104"/>
      <c r="J16" s="104"/>
      <c r="K16" s="106"/>
      <c r="L16" s="106"/>
      <c r="M16" s="106"/>
    </row>
    <row r="17" spans="1:13" ht="14.25" x14ac:dyDescent="0.2">
      <c r="A17" s="89"/>
      <c r="B17" s="105"/>
      <c r="C17" s="104" t="s">
        <v>67</v>
      </c>
      <c r="D17" s="89"/>
      <c r="E17" s="114" t="s">
        <v>177</v>
      </c>
      <c r="F17" s="115"/>
      <c r="G17" s="107" t="s">
        <v>24</v>
      </c>
      <c r="H17" s="106"/>
      <c r="I17" s="104"/>
      <c r="J17" s="104"/>
      <c r="K17" s="106"/>
      <c r="L17" s="106"/>
      <c r="M17" s="106"/>
    </row>
    <row r="18" spans="1:13" ht="14.25" x14ac:dyDescent="0.2">
      <c r="A18" s="89"/>
      <c r="B18" s="105"/>
      <c r="C18" s="104" t="s">
        <v>14</v>
      </c>
      <c r="D18" s="89"/>
      <c r="E18" s="114" t="s">
        <v>178</v>
      </c>
      <c r="F18" s="115"/>
      <c r="G18" s="107" t="s">
        <v>15</v>
      </c>
      <c r="H18" s="106"/>
      <c r="I18" s="104"/>
      <c r="J18" s="104"/>
      <c r="K18" s="106"/>
      <c r="L18" s="106"/>
      <c r="M18" s="106"/>
    </row>
    <row r="19" spans="1:13" ht="14.25" x14ac:dyDescent="0.2">
      <c r="A19" s="8"/>
      <c r="B19" s="1"/>
      <c r="C19" s="108" t="s">
        <v>144</v>
      </c>
      <c r="D19" s="8"/>
      <c r="E19" s="7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8"/>
      <c r="B20" s="1"/>
      <c r="C20" s="81"/>
      <c r="D20" s="8"/>
      <c r="E20" s="7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8"/>
      <c r="B21" s="1"/>
      <c r="C21" s="81"/>
      <c r="D21" s="8"/>
      <c r="E21" s="7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116" t="s">
        <v>2</v>
      </c>
      <c r="B22" s="118" t="s">
        <v>84</v>
      </c>
      <c r="C22" s="116" t="s">
        <v>66</v>
      </c>
      <c r="D22" s="116" t="s">
        <v>65</v>
      </c>
      <c r="E22" s="116" t="s">
        <v>64</v>
      </c>
      <c r="F22" s="116" t="s">
        <v>23</v>
      </c>
      <c r="G22" s="117"/>
      <c r="H22" s="117"/>
      <c r="I22" s="117"/>
      <c r="J22" s="116" t="s">
        <v>22</v>
      </c>
      <c r="K22" s="117"/>
      <c r="L22" s="117"/>
      <c r="M22" s="117"/>
    </row>
    <row r="23" spans="1:13" x14ac:dyDescent="0.2">
      <c r="A23" s="117"/>
      <c r="B23" s="119"/>
      <c r="C23" s="120"/>
      <c r="D23" s="116"/>
      <c r="E23" s="116"/>
      <c r="F23" s="116" t="s">
        <v>3</v>
      </c>
      <c r="G23" s="116" t="s">
        <v>63</v>
      </c>
      <c r="H23" s="117"/>
      <c r="I23" s="117"/>
      <c r="J23" s="116" t="s">
        <v>3</v>
      </c>
      <c r="K23" s="116" t="s">
        <v>63</v>
      </c>
      <c r="L23" s="117"/>
      <c r="M23" s="117"/>
    </row>
    <row r="24" spans="1:13" x14ac:dyDescent="0.2">
      <c r="A24" s="117"/>
      <c r="B24" s="119"/>
      <c r="C24" s="120"/>
      <c r="D24" s="116"/>
      <c r="E24" s="116"/>
      <c r="F24" s="117"/>
      <c r="G24" s="75" t="s">
        <v>62</v>
      </c>
      <c r="H24" s="75" t="s">
        <v>85</v>
      </c>
      <c r="I24" s="75" t="s">
        <v>61</v>
      </c>
      <c r="J24" s="117"/>
      <c r="K24" s="75" t="s">
        <v>62</v>
      </c>
      <c r="L24" s="75" t="s">
        <v>85</v>
      </c>
      <c r="M24" s="75" t="s">
        <v>61</v>
      </c>
    </row>
    <row r="25" spans="1:13" x14ac:dyDescent="0.2">
      <c r="A25" s="5">
        <v>1</v>
      </c>
      <c r="B25" s="77">
        <v>2</v>
      </c>
      <c r="C25" s="75">
        <v>3</v>
      </c>
      <c r="D25" s="75">
        <v>4</v>
      </c>
      <c r="E25" s="9">
        <v>5</v>
      </c>
      <c r="F25" s="76">
        <v>6</v>
      </c>
      <c r="G25" s="76">
        <v>7</v>
      </c>
      <c r="H25" s="76">
        <v>8</v>
      </c>
      <c r="I25" s="76">
        <v>9</v>
      </c>
      <c r="J25" s="76">
        <v>10</v>
      </c>
      <c r="K25" s="76">
        <v>11</v>
      </c>
      <c r="L25" s="76">
        <v>12</v>
      </c>
      <c r="M25" s="76">
        <v>13</v>
      </c>
    </row>
    <row r="26" spans="1:13" x14ac:dyDescent="0.2">
      <c r="A26" s="112" t="s">
        <v>86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</row>
    <row r="27" spans="1:13" ht="96" x14ac:dyDescent="0.2">
      <c r="A27" s="5">
        <v>1</v>
      </c>
      <c r="B27" s="46" t="s">
        <v>87</v>
      </c>
      <c r="C27" s="74" t="s">
        <v>88</v>
      </c>
      <c r="D27" s="9" t="s">
        <v>89</v>
      </c>
      <c r="E27" s="47">
        <v>52</v>
      </c>
      <c r="F27" s="109">
        <v>7.22</v>
      </c>
      <c r="G27" s="109">
        <v>7.22</v>
      </c>
      <c r="H27" s="110"/>
      <c r="I27" s="110"/>
      <c r="J27" s="110">
        <v>375</v>
      </c>
      <c r="K27" s="110">
        <v>375</v>
      </c>
      <c r="L27" s="110"/>
      <c r="M27" s="110"/>
    </row>
    <row r="28" spans="1:13" ht="36" x14ac:dyDescent="0.2">
      <c r="A28" s="5">
        <v>2</v>
      </c>
      <c r="B28" s="46" t="s">
        <v>90</v>
      </c>
      <c r="C28" s="74" t="s">
        <v>91</v>
      </c>
      <c r="D28" s="9" t="s">
        <v>92</v>
      </c>
      <c r="E28" s="47">
        <v>2</v>
      </c>
      <c r="F28" s="109">
        <v>18.04</v>
      </c>
      <c r="G28" s="109">
        <v>18.04</v>
      </c>
      <c r="H28" s="110"/>
      <c r="I28" s="110"/>
      <c r="J28" s="110">
        <v>36</v>
      </c>
      <c r="K28" s="110">
        <v>36</v>
      </c>
      <c r="L28" s="110"/>
      <c r="M28" s="110"/>
    </row>
    <row r="29" spans="1:13" ht="36" x14ac:dyDescent="0.2">
      <c r="A29" s="5">
        <v>3</v>
      </c>
      <c r="B29" s="46" t="s">
        <v>93</v>
      </c>
      <c r="C29" s="74" t="s">
        <v>94</v>
      </c>
      <c r="D29" s="9" t="s">
        <v>95</v>
      </c>
      <c r="E29" s="47">
        <v>10</v>
      </c>
      <c r="F29" s="109">
        <v>27.06</v>
      </c>
      <c r="G29" s="109">
        <v>27.06</v>
      </c>
      <c r="H29" s="110"/>
      <c r="I29" s="110"/>
      <c r="J29" s="110">
        <v>271</v>
      </c>
      <c r="K29" s="110">
        <v>271</v>
      </c>
      <c r="L29" s="110"/>
      <c r="M29" s="110"/>
    </row>
    <row r="30" spans="1:13" ht="36" x14ac:dyDescent="0.2">
      <c r="A30" s="5">
        <v>4</v>
      </c>
      <c r="B30" s="46" t="s">
        <v>96</v>
      </c>
      <c r="C30" s="74" t="s">
        <v>97</v>
      </c>
      <c r="D30" s="9" t="s">
        <v>98</v>
      </c>
      <c r="E30" s="47">
        <v>0.4</v>
      </c>
      <c r="F30" s="109">
        <v>288.64</v>
      </c>
      <c r="G30" s="109">
        <v>288.64</v>
      </c>
      <c r="H30" s="110"/>
      <c r="I30" s="110"/>
      <c r="J30" s="110">
        <v>115</v>
      </c>
      <c r="K30" s="110">
        <v>115</v>
      </c>
      <c r="L30" s="110"/>
      <c r="M30" s="110"/>
    </row>
    <row r="31" spans="1:13" ht="60" x14ac:dyDescent="0.2">
      <c r="A31" s="5">
        <v>5</v>
      </c>
      <c r="B31" s="46" t="s">
        <v>101</v>
      </c>
      <c r="C31" s="74" t="s">
        <v>102</v>
      </c>
      <c r="D31" s="9" t="s">
        <v>60</v>
      </c>
      <c r="E31" s="47">
        <v>1</v>
      </c>
      <c r="F31" s="109">
        <v>39.71</v>
      </c>
      <c r="G31" s="109">
        <v>39.71</v>
      </c>
      <c r="H31" s="110"/>
      <c r="I31" s="110"/>
      <c r="J31" s="110">
        <v>40</v>
      </c>
      <c r="K31" s="110">
        <v>40</v>
      </c>
      <c r="L31" s="110"/>
      <c r="M31" s="110"/>
    </row>
    <row r="32" spans="1:13" ht="48" x14ac:dyDescent="0.2">
      <c r="A32" s="5">
        <v>6</v>
      </c>
      <c r="B32" s="46" t="s">
        <v>103</v>
      </c>
      <c r="C32" s="74" t="s">
        <v>104</v>
      </c>
      <c r="D32" s="9" t="s">
        <v>60</v>
      </c>
      <c r="E32" s="47">
        <v>5</v>
      </c>
      <c r="F32" s="109">
        <v>19.850000000000001</v>
      </c>
      <c r="G32" s="109">
        <v>19.850000000000001</v>
      </c>
      <c r="H32" s="110"/>
      <c r="I32" s="110"/>
      <c r="J32" s="110">
        <v>99</v>
      </c>
      <c r="K32" s="110">
        <v>99</v>
      </c>
      <c r="L32" s="110"/>
      <c r="M32" s="110"/>
    </row>
    <row r="33" spans="1:13" ht="36" x14ac:dyDescent="0.2">
      <c r="A33" s="5">
        <v>7</v>
      </c>
      <c r="B33" s="46" t="s">
        <v>105</v>
      </c>
      <c r="C33" s="74" t="s">
        <v>106</v>
      </c>
      <c r="D33" s="9" t="s">
        <v>60</v>
      </c>
      <c r="E33" s="47">
        <v>5</v>
      </c>
      <c r="F33" s="109">
        <v>26.47</v>
      </c>
      <c r="G33" s="109">
        <v>26.47</v>
      </c>
      <c r="H33" s="110"/>
      <c r="I33" s="110"/>
      <c r="J33" s="110">
        <v>132</v>
      </c>
      <c r="K33" s="110">
        <v>132</v>
      </c>
      <c r="L33" s="110"/>
      <c r="M33" s="110"/>
    </row>
    <row r="34" spans="1:13" ht="60" x14ac:dyDescent="0.2">
      <c r="A34" s="5">
        <v>8</v>
      </c>
      <c r="B34" s="46" t="s">
        <v>145</v>
      </c>
      <c r="C34" s="74" t="s">
        <v>146</v>
      </c>
      <c r="D34" s="9" t="s">
        <v>147</v>
      </c>
      <c r="E34" s="47">
        <v>2</v>
      </c>
      <c r="F34" s="109">
        <v>16.149999999999999</v>
      </c>
      <c r="G34" s="109">
        <v>16.149999999999999</v>
      </c>
      <c r="H34" s="110"/>
      <c r="I34" s="110"/>
      <c r="J34" s="110">
        <v>32</v>
      </c>
      <c r="K34" s="110">
        <v>32</v>
      </c>
      <c r="L34" s="110"/>
      <c r="M34" s="110"/>
    </row>
    <row r="35" spans="1:13" x14ac:dyDescent="0.2">
      <c r="A35" s="121" t="s">
        <v>4</v>
      </c>
      <c r="B35" s="113"/>
      <c r="C35" s="113"/>
      <c r="D35" s="113"/>
      <c r="E35" s="113"/>
      <c r="F35" s="113"/>
      <c r="G35" s="113"/>
      <c r="H35" s="113"/>
      <c r="I35" s="113"/>
      <c r="J35" s="109">
        <v>1100</v>
      </c>
      <c r="K35" s="109">
        <v>1100</v>
      </c>
      <c r="L35" s="110"/>
      <c r="M35" s="110"/>
    </row>
    <row r="36" spans="1:13" x14ac:dyDescent="0.2">
      <c r="A36" s="121" t="s">
        <v>70</v>
      </c>
      <c r="B36" s="113"/>
      <c r="C36" s="113"/>
      <c r="D36" s="113"/>
      <c r="E36" s="113"/>
      <c r="F36" s="113"/>
      <c r="G36" s="113"/>
      <c r="H36" s="113"/>
      <c r="I36" s="113"/>
      <c r="J36" s="109">
        <v>1055</v>
      </c>
      <c r="K36" s="109">
        <v>1055</v>
      </c>
      <c r="L36" s="110"/>
      <c r="M36" s="110"/>
    </row>
    <row r="37" spans="1:13" x14ac:dyDescent="0.2">
      <c r="A37" s="121" t="s">
        <v>21</v>
      </c>
      <c r="B37" s="113"/>
      <c r="C37" s="113"/>
      <c r="D37" s="113"/>
      <c r="E37" s="113"/>
      <c r="F37" s="113"/>
      <c r="G37" s="113"/>
      <c r="H37" s="113"/>
      <c r="I37" s="113"/>
      <c r="J37" s="110"/>
      <c r="K37" s="110"/>
      <c r="L37" s="110"/>
      <c r="M37" s="110"/>
    </row>
    <row r="38" spans="1:13" x14ac:dyDescent="0.2">
      <c r="A38" s="121" t="s">
        <v>165</v>
      </c>
      <c r="B38" s="113"/>
      <c r="C38" s="113"/>
      <c r="D38" s="113"/>
      <c r="E38" s="113"/>
      <c r="F38" s="113"/>
      <c r="G38" s="113"/>
      <c r="H38" s="113"/>
      <c r="I38" s="113"/>
      <c r="J38" s="109">
        <v>47</v>
      </c>
      <c r="K38" s="109">
        <v>47</v>
      </c>
      <c r="L38" s="110"/>
      <c r="M38" s="110"/>
    </row>
    <row r="39" spans="1:13" x14ac:dyDescent="0.2">
      <c r="A39" s="121" t="s">
        <v>166</v>
      </c>
      <c r="B39" s="113"/>
      <c r="C39" s="113"/>
      <c r="D39" s="113"/>
      <c r="E39" s="113"/>
      <c r="F39" s="113"/>
      <c r="G39" s="113"/>
      <c r="H39" s="113"/>
      <c r="I39" s="113"/>
      <c r="J39" s="109">
        <v>172</v>
      </c>
      <c r="K39" s="109">
        <v>172</v>
      </c>
      <c r="L39" s="110"/>
      <c r="M39" s="110"/>
    </row>
    <row r="40" spans="1:13" x14ac:dyDescent="0.2">
      <c r="A40" s="121" t="s">
        <v>167</v>
      </c>
      <c r="B40" s="113"/>
      <c r="C40" s="113"/>
      <c r="D40" s="113"/>
      <c r="E40" s="113"/>
      <c r="F40" s="113"/>
      <c r="G40" s="113"/>
      <c r="H40" s="113"/>
      <c r="I40" s="113"/>
      <c r="J40" s="109">
        <v>-264</v>
      </c>
      <c r="K40" s="109">
        <v>-264</v>
      </c>
      <c r="L40" s="110"/>
      <c r="M40" s="110"/>
    </row>
    <row r="41" spans="1:13" x14ac:dyDescent="0.2">
      <c r="A41" s="121" t="s">
        <v>5</v>
      </c>
      <c r="B41" s="113"/>
      <c r="C41" s="113"/>
      <c r="D41" s="113"/>
      <c r="E41" s="113"/>
      <c r="F41" s="113"/>
      <c r="G41" s="113"/>
      <c r="H41" s="113"/>
      <c r="I41" s="113"/>
      <c r="J41" s="109">
        <v>686</v>
      </c>
      <c r="K41" s="110"/>
      <c r="L41" s="110"/>
      <c r="M41" s="110"/>
    </row>
    <row r="42" spans="1:13" x14ac:dyDescent="0.2">
      <c r="A42" s="121" t="s">
        <v>21</v>
      </c>
      <c r="B42" s="113"/>
      <c r="C42" s="113"/>
      <c r="D42" s="113"/>
      <c r="E42" s="113"/>
      <c r="F42" s="113"/>
      <c r="G42" s="113"/>
      <c r="H42" s="113"/>
      <c r="I42" s="113"/>
      <c r="J42" s="110"/>
      <c r="K42" s="110"/>
      <c r="L42" s="110"/>
      <c r="M42" s="110"/>
    </row>
    <row r="43" spans="1:13" x14ac:dyDescent="0.2">
      <c r="A43" s="121" t="s">
        <v>179</v>
      </c>
      <c r="B43" s="113"/>
      <c r="C43" s="113"/>
      <c r="D43" s="113"/>
      <c r="E43" s="113"/>
      <c r="F43" s="113"/>
      <c r="G43" s="113"/>
      <c r="H43" s="113"/>
      <c r="I43" s="113"/>
      <c r="J43" s="109">
        <v>686</v>
      </c>
      <c r="K43" s="110"/>
      <c r="L43" s="110"/>
      <c r="M43" s="110"/>
    </row>
    <row r="44" spans="1:13" x14ac:dyDescent="0.2">
      <c r="A44" s="121" t="s">
        <v>6</v>
      </c>
      <c r="B44" s="113"/>
      <c r="C44" s="113"/>
      <c r="D44" s="113"/>
      <c r="E44" s="113"/>
      <c r="F44" s="113"/>
      <c r="G44" s="113"/>
      <c r="H44" s="113"/>
      <c r="I44" s="113"/>
      <c r="J44" s="109">
        <v>422</v>
      </c>
      <c r="K44" s="110"/>
      <c r="L44" s="110"/>
      <c r="M44" s="110"/>
    </row>
    <row r="45" spans="1:13" x14ac:dyDescent="0.2">
      <c r="A45" s="121" t="s">
        <v>21</v>
      </c>
      <c r="B45" s="113"/>
      <c r="C45" s="113"/>
      <c r="D45" s="113"/>
      <c r="E45" s="113"/>
      <c r="F45" s="113"/>
      <c r="G45" s="113"/>
      <c r="H45" s="113"/>
      <c r="I45" s="113"/>
      <c r="J45" s="110"/>
      <c r="K45" s="110"/>
      <c r="L45" s="110"/>
      <c r="M45" s="110"/>
    </row>
    <row r="46" spans="1:13" x14ac:dyDescent="0.2">
      <c r="A46" s="121" t="s">
        <v>180</v>
      </c>
      <c r="B46" s="113"/>
      <c r="C46" s="113"/>
      <c r="D46" s="113"/>
      <c r="E46" s="113"/>
      <c r="F46" s="113"/>
      <c r="G46" s="113"/>
      <c r="H46" s="113"/>
      <c r="I46" s="113"/>
      <c r="J46" s="109">
        <v>422</v>
      </c>
      <c r="K46" s="110"/>
      <c r="L46" s="110"/>
      <c r="M46" s="110"/>
    </row>
    <row r="47" spans="1:13" x14ac:dyDescent="0.2">
      <c r="A47" s="124" t="s">
        <v>7</v>
      </c>
      <c r="B47" s="113"/>
      <c r="C47" s="113"/>
      <c r="D47" s="113"/>
      <c r="E47" s="113"/>
      <c r="F47" s="113"/>
      <c r="G47" s="113"/>
      <c r="H47" s="113"/>
      <c r="I47" s="113"/>
      <c r="J47" s="110"/>
      <c r="K47" s="110"/>
      <c r="L47" s="110"/>
      <c r="M47" s="110"/>
    </row>
    <row r="48" spans="1:13" x14ac:dyDescent="0.2">
      <c r="A48" s="121" t="s">
        <v>8</v>
      </c>
      <c r="B48" s="113"/>
      <c r="C48" s="113"/>
      <c r="D48" s="113"/>
      <c r="E48" s="113"/>
      <c r="F48" s="113"/>
      <c r="G48" s="113"/>
      <c r="H48" s="113"/>
      <c r="I48" s="113"/>
      <c r="J48" s="109">
        <v>2163</v>
      </c>
      <c r="K48" s="110"/>
      <c r="L48" s="110"/>
      <c r="M48" s="110"/>
    </row>
    <row r="49" spans="1:13" x14ac:dyDescent="0.2">
      <c r="A49" s="121" t="s">
        <v>9</v>
      </c>
      <c r="B49" s="113"/>
      <c r="C49" s="113"/>
      <c r="D49" s="113"/>
      <c r="E49" s="113"/>
      <c r="F49" s="113"/>
      <c r="G49" s="113"/>
      <c r="H49" s="113"/>
      <c r="I49" s="113"/>
      <c r="J49" s="110"/>
      <c r="K49" s="110"/>
      <c r="L49" s="110"/>
      <c r="M49" s="110"/>
    </row>
    <row r="50" spans="1:13" x14ac:dyDescent="0.2">
      <c r="A50" s="121" t="s">
        <v>10</v>
      </c>
      <c r="B50" s="113"/>
      <c r="C50" s="113"/>
      <c r="D50" s="113"/>
      <c r="E50" s="113"/>
      <c r="F50" s="113"/>
      <c r="G50" s="113"/>
      <c r="H50" s="113"/>
      <c r="I50" s="113"/>
      <c r="J50" s="109">
        <v>1055</v>
      </c>
      <c r="K50" s="110"/>
      <c r="L50" s="110"/>
      <c r="M50" s="110"/>
    </row>
    <row r="51" spans="1:13" x14ac:dyDescent="0.2">
      <c r="A51" s="121" t="s">
        <v>11</v>
      </c>
      <c r="B51" s="113"/>
      <c r="C51" s="113"/>
      <c r="D51" s="113"/>
      <c r="E51" s="113"/>
      <c r="F51" s="113"/>
      <c r="G51" s="113"/>
      <c r="H51" s="113"/>
      <c r="I51" s="113"/>
      <c r="J51" s="109">
        <v>686</v>
      </c>
      <c r="K51" s="110"/>
      <c r="L51" s="110"/>
      <c r="M51" s="110"/>
    </row>
    <row r="52" spans="1:13" x14ac:dyDescent="0.2">
      <c r="A52" s="121" t="s">
        <v>12</v>
      </c>
      <c r="B52" s="113"/>
      <c r="C52" s="113"/>
      <c r="D52" s="113"/>
      <c r="E52" s="113"/>
      <c r="F52" s="113"/>
      <c r="G52" s="113"/>
      <c r="H52" s="113"/>
      <c r="I52" s="113"/>
      <c r="J52" s="109">
        <v>422</v>
      </c>
      <c r="K52" s="110"/>
      <c r="L52" s="110"/>
      <c r="M52" s="110"/>
    </row>
    <row r="53" spans="1:13" x14ac:dyDescent="0.2">
      <c r="A53" s="121" t="s">
        <v>181</v>
      </c>
      <c r="B53" s="113"/>
      <c r="C53" s="113"/>
      <c r="D53" s="113"/>
      <c r="E53" s="113"/>
      <c r="F53" s="113"/>
      <c r="G53" s="113"/>
      <c r="H53" s="113"/>
      <c r="I53" s="113"/>
      <c r="J53" s="109">
        <v>22668</v>
      </c>
      <c r="K53" s="110"/>
      <c r="L53" s="110"/>
      <c r="M53" s="110"/>
    </row>
    <row r="54" spans="1:13" x14ac:dyDescent="0.2">
      <c r="A54" s="124" t="s">
        <v>13</v>
      </c>
      <c r="B54" s="113"/>
      <c r="C54" s="113"/>
      <c r="D54" s="113"/>
      <c r="E54" s="113"/>
      <c r="F54" s="113"/>
      <c r="G54" s="113"/>
      <c r="H54" s="113"/>
      <c r="I54" s="113"/>
      <c r="J54" s="111">
        <v>22668</v>
      </c>
      <c r="K54" s="110"/>
      <c r="L54" s="110"/>
      <c r="M54" s="110"/>
    </row>
    <row r="55" spans="1:13" x14ac:dyDescent="0.2">
      <c r="A55" s="8"/>
      <c r="B55" s="1"/>
      <c r="C55" s="6"/>
      <c r="D55" s="78"/>
      <c r="E55" s="80"/>
      <c r="F55" s="2"/>
      <c r="G55" s="2"/>
      <c r="H55" s="2"/>
      <c r="I55" s="2"/>
      <c r="J55" s="2"/>
      <c r="K55" s="2"/>
      <c r="L55" s="2"/>
      <c r="M55" s="2"/>
    </row>
    <row r="56" spans="1:13" x14ac:dyDescent="0.2">
      <c r="A56" s="8"/>
      <c r="B56" s="1"/>
      <c r="C56" s="6"/>
      <c r="D56" s="78"/>
      <c r="E56" s="80"/>
      <c r="F56" s="2"/>
      <c r="G56" s="2"/>
      <c r="H56" s="2"/>
      <c r="I56" s="2"/>
      <c r="J56" s="2"/>
      <c r="K56" s="2"/>
      <c r="L56" s="2"/>
      <c r="M56" s="2"/>
    </row>
    <row r="57" spans="1:13" x14ac:dyDescent="0.2">
      <c r="A57" s="8"/>
      <c r="B57" s="1"/>
      <c r="C57" s="6"/>
      <c r="D57" s="78"/>
      <c r="E57" s="80"/>
      <c r="F57" s="2"/>
      <c r="G57" s="2"/>
      <c r="H57" s="2"/>
      <c r="I57" s="2"/>
      <c r="J57" s="2"/>
      <c r="K57" s="2"/>
      <c r="L57" s="2"/>
      <c r="M57" s="2"/>
    </row>
    <row r="58" spans="1:13" x14ac:dyDescent="0.2">
      <c r="A58" s="125" t="s">
        <v>135</v>
      </c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</row>
    <row r="59" spans="1:13" x14ac:dyDescent="0.2">
      <c r="A59" s="122" t="s">
        <v>59</v>
      </c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</row>
    <row r="60" spans="1:13" x14ac:dyDescent="0.2">
      <c r="A60" s="8"/>
      <c r="B60" s="1"/>
      <c r="C60" s="6"/>
      <c r="D60" s="78"/>
      <c r="E60" s="80"/>
      <c r="F60" s="2"/>
      <c r="G60" s="2"/>
      <c r="H60" s="2"/>
      <c r="I60" s="2"/>
      <c r="J60" s="2"/>
      <c r="K60" s="2"/>
      <c r="L60" s="2"/>
      <c r="M60" s="2"/>
    </row>
    <row r="61" spans="1:13" x14ac:dyDescent="0.2">
      <c r="A61" s="125" t="s">
        <v>182</v>
      </c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</row>
    <row r="62" spans="1:13" x14ac:dyDescent="0.2">
      <c r="A62" s="122" t="s">
        <v>59</v>
      </c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</row>
    <row r="63" spans="1:13" x14ac:dyDescent="0.2">
      <c r="A63" s="8"/>
      <c r="B63" s="1"/>
      <c r="C63" s="6"/>
      <c r="D63" s="78"/>
      <c r="E63" s="80"/>
      <c r="F63" s="2"/>
      <c r="G63" s="2"/>
      <c r="H63" s="2"/>
      <c r="I63" s="2"/>
      <c r="J63" s="2"/>
      <c r="K63" s="2"/>
      <c r="L63" s="2"/>
      <c r="M63" s="2"/>
    </row>
    <row r="64" spans="1:13" x14ac:dyDescent="0.2">
      <c r="A64" s="8"/>
      <c r="B64" s="1"/>
      <c r="C64" s="6"/>
      <c r="D64" s="78"/>
      <c r="E64" s="80"/>
      <c r="F64" s="2"/>
      <c r="G64" s="2"/>
      <c r="H64" s="2"/>
      <c r="I64" s="2"/>
      <c r="J64" s="2"/>
      <c r="K64" s="2"/>
      <c r="L64" s="2"/>
      <c r="M64" s="2"/>
    </row>
    <row r="65" spans="1:13" x14ac:dyDescent="0.2">
      <c r="A65" s="8"/>
      <c r="B65" s="1"/>
      <c r="C65" s="6"/>
      <c r="D65" s="78"/>
      <c r="E65" s="80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8"/>
      <c r="B66" s="1"/>
      <c r="C66" s="6"/>
      <c r="D66" s="78"/>
      <c r="E66" s="80"/>
      <c r="F66" s="2"/>
      <c r="G66" s="2"/>
      <c r="H66" s="2"/>
      <c r="I66" s="2"/>
      <c r="J66" s="2"/>
      <c r="K66" s="2"/>
      <c r="L66" s="2"/>
      <c r="M66" s="2"/>
    </row>
  </sheetData>
  <mergeCells count="39">
    <mergeCell ref="A62:M62"/>
    <mergeCell ref="A47:I47"/>
    <mergeCell ref="A48:I48"/>
    <mergeCell ref="A49:I49"/>
    <mergeCell ref="A50:I50"/>
    <mergeCell ref="A51:I51"/>
    <mergeCell ref="A52:I52"/>
    <mergeCell ref="A53:I53"/>
    <mergeCell ref="A54:I54"/>
    <mergeCell ref="A58:M58"/>
    <mergeCell ref="A59:M59"/>
    <mergeCell ref="A61:M61"/>
    <mergeCell ref="A46:I46"/>
    <mergeCell ref="A35:I35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26:M26"/>
    <mergeCell ref="E16:F16"/>
    <mergeCell ref="E17:F17"/>
    <mergeCell ref="E18:F18"/>
    <mergeCell ref="A22:A24"/>
    <mergeCell ref="B22:B24"/>
    <mergeCell ref="C22:C24"/>
    <mergeCell ref="D22:D24"/>
    <mergeCell ref="E22:E24"/>
    <mergeCell ref="F22:I22"/>
    <mergeCell ref="J22:M22"/>
    <mergeCell ref="F23:F24"/>
    <mergeCell ref="G23:I23"/>
    <mergeCell ref="J23:J24"/>
    <mergeCell ref="K23:M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6"/>
  <sheetViews>
    <sheetView showZeros="0" topLeftCell="F1" zoomScale="80" zoomScaleNormal="80" workbookViewId="0">
      <selection activeCell="R13" sqref="R13"/>
    </sheetView>
  </sheetViews>
  <sheetFormatPr defaultRowHeight="15.75" x14ac:dyDescent="0.25"/>
  <cols>
    <col min="1" max="1" width="41.28515625" style="13" customWidth="1"/>
    <col min="2" max="2" width="15.7109375" style="52" customWidth="1"/>
    <col min="3" max="3" width="14.140625" style="52" customWidth="1"/>
    <col min="4" max="4" width="13.85546875" style="52" customWidth="1"/>
    <col min="5" max="5" width="16.5703125" style="52" customWidth="1"/>
    <col min="6" max="8" width="15.7109375" style="52" customWidth="1"/>
    <col min="9" max="9" width="15" style="52" customWidth="1"/>
    <col min="10" max="12" width="15.7109375" style="52" customWidth="1"/>
    <col min="13" max="13" width="15" style="52" customWidth="1"/>
    <col min="14" max="14" width="18" style="52" customWidth="1"/>
    <col min="15" max="15" width="20.42578125" style="57" customWidth="1"/>
    <col min="16" max="17" width="15.7109375" style="52" customWidth="1"/>
    <col min="18" max="18" width="15" style="52" customWidth="1"/>
    <col min="19" max="19" width="11.42578125" style="11" customWidth="1"/>
    <col min="20" max="20" width="17.28515625" style="11" customWidth="1"/>
    <col min="21" max="16384" width="9.140625" style="11"/>
  </cols>
  <sheetData>
    <row r="1" spans="1:20" ht="18.75" customHeight="1" x14ac:dyDescent="0.25">
      <c r="A1" s="128" t="s">
        <v>55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20" ht="18.75" customHeight="1" x14ac:dyDescent="0.25">
      <c r="A2" s="128" t="s">
        <v>187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20" ht="15" customHeight="1" x14ac:dyDescent="0.3">
      <c r="A3" s="129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50"/>
      <c r="R3" s="50"/>
    </row>
    <row r="4" spans="1:20" s="27" customFormat="1" ht="35.25" customHeight="1" x14ac:dyDescent="0.2">
      <c r="A4" s="130" t="s">
        <v>40</v>
      </c>
      <c r="B4" s="131" t="s">
        <v>39</v>
      </c>
      <c r="C4" s="132"/>
      <c r="D4" s="132"/>
      <c r="E4" s="133"/>
      <c r="F4" s="131" t="s">
        <v>38</v>
      </c>
      <c r="G4" s="132"/>
      <c r="H4" s="132"/>
      <c r="I4" s="133"/>
      <c r="J4" s="131" t="s">
        <v>37</v>
      </c>
      <c r="K4" s="132"/>
      <c r="L4" s="132"/>
      <c r="M4" s="133"/>
      <c r="N4" s="127" t="s">
        <v>17</v>
      </c>
      <c r="O4" s="127" t="s">
        <v>18</v>
      </c>
      <c r="P4" s="127" t="s">
        <v>36</v>
      </c>
      <c r="Q4" s="127"/>
      <c r="R4" s="127"/>
    </row>
    <row r="5" spans="1:20" s="27" customFormat="1" ht="73.5" customHeight="1" x14ac:dyDescent="0.2">
      <c r="A5" s="130"/>
      <c r="B5" s="28" t="s">
        <v>3</v>
      </c>
      <c r="C5" s="28" t="s">
        <v>35</v>
      </c>
      <c r="D5" s="28" t="s">
        <v>34</v>
      </c>
      <c r="E5" s="28" t="s">
        <v>33</v>
      </c>
      <c r="F5" s="28" t="s">
        <v>3</v>
      </c>
      <c r="G5" s="28" t="s">
        <v>35</v>
      </c>
      <c r="H5" s="28" t="s">
        <v>34</v>
      </c>
      <c r="I5" s="28" t="s">
        <v>33</v>
      </c>
      <c r="J5" s="28" t="s">
        <v>3</v>
      </c>
      <c r="K5" s="28" t="s">
        <v>35</v>
      </c>
      <c r="L5" s="28" t="s">
        <v>34</v>
      </c>
      <c r="M5" s="28" t="s">
        <v>33</v>
      </c>
      <c r="N5" s="127"/>
      <c r="O5" s="127"/>
      <c r="P5" s="28" t="s">
        <v>35</v>
      </c>
      <c r="Q5" s="28" t="s">
        <v>34</v>
      </c>
      <c r="R5" s="28" t="s">
        <v>33</v>
      </c>
    </row>
    <row r="6" spans="1:20" s="25" customFormat="1" x14ac:dyDescent="0.2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6">
        <v>14</v>
      </c>
      <c r="O6" s="26">
        <v>15</v>
      </c>
      <c r="P6" s="26">
        <v>16</v>
      </c>
      <c r="Q6" s="26">
        <v>17</v>
      </c>
      <c r="R6" s="26">
        <v>18</v>
      </c>
    </row>
    <row r="7" spans="1:20" ht="78" customHeight="1" x14ac:dyDescent="0.25">
      <c r="A7" s="60" t="s">
        <v>137</v>
      </c>
      <c r="B7" s="49">
        <f t="shared" ref="B7:B9" si="0">SUM(C7:E7)</f>
        <v>93748</v>
      </c>
      <c r="C7" s="49"/>
      <c r="D7" s="49">
        <v>0</v>
      </c>
      <c r="E7" s="49">
        <f>'7086'!J57</f>
        <v>93748</v>
      </c>
      <c r="F7" s="49">
        <f t="shared" ref="F7:F9" si="1">SUM(G7:I7)</f>
        <v>93748</v>
      </c>
      <c r="G7" s="49">
        <f t="shared" ref="G7:G9" si="2">C7</f>
        <v>0</v>
      </c>
      <c r="H7" s="49">
        <f t="shared" ref="H7:H9" si="3">D7</f>
        <v>0</v>
      </c>
      <c r="I7" s="49">
        <f t="shared" ref="I7:I9" si="4">E7</f>
        <v>93748</v>
      </c>
      <c r="J7" s="49">
        <f t="shared" ref="J7:J9" si="5">SUM(K7:M7)</f>
        <v>93748</v>
      </c>
      <c r="K7" s="49">
        <f t="shared" ref="K7:K8" si="6">P7</f>
        <v>0</v>
      </c>
      <c r="L7" s="49">
        <f t="shared" ref="L7:L9" si="7">Q7</f>
        <v>0</v>
      </c>
      <c r="M7" s="49">
        <f t="shared" ref="M7:M9" si="8">R7</f>
        <v>93748</v>
      </c>
      <c r="N7" s="49">
        <f t="shared" ref="N7:N12" si="9">SUM(P7:R7)</f>
        <v>93748</v>
      </c>
      <c r="O7" s="72">
        <v>7086</v>
      </c>
      <c r="P7" s="49">
        <f t="shared" ref="P7:P9" si="10">G7</f>
        <v>0</v>
      </c>
      <c r="Q7" s="49">
        <f t="shared" ref="Q7:Q9" si="11">H7</f>
        <v>0</v>
      </c>
      <c r="R7" s="71">
        <f t="shared" ref="R7:R10" si="12">I7</f>
        <v>93748</v>
      </c>
      <c r="S7" s="61"/>
    </row>
    <row r="8" spans="1:20" s="63" customFormat="1" ht="59.25" customHeight="1" x14ac:dyDescent="0.2">
      <c r="A8" s="60" t="s">
        <v>157</v>
      </c>
      <c r="B8" s="49">
        <f t="shared" si="0"/>
        <v>4588</v>
      </c>
      <c r="C8" s="49">
        <v>0</v>
      </c>
      <c r="D8" s="49">
        <v>0</v>
      </c>
      <c r="E8" s="49">
        <f>'7100'!J49</f>
        <v>4588</v>
      </c>
      <c r="F8" s="49">
        <f t="shared" si="1"/>
        <v>4588</v>
      </c>
      <c r="G8" s="49">
        <f t="shared" si="2"/>
        <v>0</v>
      </c>
      <c r="H8" s="49">
        <f t="shared" si="3"/>
        <v>0</v>
      </c>
      <c r="I8" s="49">
        <f t="shared" si="4"/>
        <v>4588</v>
      </c>
      <c r="J8" s="49">
        <f t="shared" si="5"/>
        <v>4588</v>
      </c>
      <c r="K8" s="49">
        <f t="shared" si="6"/>
        <v>0</v>
      </c>
      <c r="L8" s="49">
        <f t="shared" si="7"/>
        <v>0</v>
      </c>
      <c r="M8" s="49">
        <f t="shared" si="8"/>
        <v>4588</v>
      </c>
      <c r="N8" s="49">
        <f t="shared" si="9"/>
        <v>4588</v>
      </c>
      <c r="O8" s="72">
        <v>7100</v>
      </c>
      <c r="P8" s="49">
        <f t="shared" si="10"/>
        <v>0</v>
      </c>
      <c r="Q8" s="49">
        <f t="shared" si="11"/>
        <v>0</v>
      </c>
      <c r="R8" s="71">
        <f t="shared" si="12"/>
        <v>4588</v>
      </c>
      <c r="S8" s="62"/>
    </row>
    <row r="9" spans="1:20" s="63" customFormat="1" ht="49.5" customHeight="1" x14ac:dyDescent="0.2">
      <c r="A9" s="60" t="s">
        <v>172</v>
      </c>
      <c r="B9" s="49">
        <f t="shared" si="0"/>
        <v>6417</v>
      </c>
      <c r="C9" s="49">
        <v>0</v>
      </c>
      <c r="D9" s="49">
        <v>0</v>
      </c>
      <c r="E9" s="49">
        <f>'7102'!J48</f>
        <v>6417</v>
      </c>
      <c r="F9" s="49">
        <f t="shared" si="1"/>
        <v>6417</v>
      </c>
      <c r="G9" s="49">
        <f t="shared" si="2"/>
        <v>0</v>
      </c>
      <c r="H9" s="49">
        <f t="shared" si="3"/>
        <v>0</v>
      </c>
      <c r="I9" s="49">
        <f t="shared" si="4"/>
        <v>6417</v>
      </c>
      <c r="J9" s="49">
        <f t="shared" si="5"/>
        <v>6417</v>
      </c>
      <c r="K9" s="49">
        <f>P9</f>
        <v>0</v>
      </c>
      <c r="L9" s="49">
        <f t="shared" si="7"/>
        <v>0</v>
      </c>
      <c r="M9" s="49">
        <f t="shared" si="8"/>
        <v>6417</v>
      </c>
      <c r="N9" s="49">
        <f t="shared" si="9"/>
        <v>6417</v>
      </c>
      <c r="O9" s="72">
        <v>7102</v>
      </c>
      <c r="P9" s="49">
        <f t="shared" si="10"/>
        <v>0</v>
      </c>
      <c r="Q9" s="49">
        <f t="shared" si="11"/>
        <v>0</v>
      </c>
      <c r="R9" s="71">
        <f t="shared" si="12"/>
        <v>6417</v>
      </c>
      <c r="S9" s="62"/>
    </row>
    <row r="10" spans="1:20" s="63" customFormat="1" ht="81" customHeight="1" x14ac:dyDescent="0.2">
      <c r="A10" s="60" t="s">
        <v>183</v>
      </c>
      <c r="B10" s="49">
        <f>SUM(C10:E10)</f>
        <v>2163</v>
      </c>
      <c r="C10" s="49">
        <v>0</v>
      </c>
      <c r="D10" s="49">
        <v>0</v>
      </c>
      <c r="E10" s="49">
        <f>'7104'!J48</f>
        <v>2163</v>
      </c>
      <c r="F10" s="49">
        <f>SUM(G10:I10)</f>
        <v>2163</v>
      </c>
      <c r="G10" s="49">
        <f t="shared" ref="G10" si="13">C10</f>
        <v>0</v>
      </c>
      <c r="H10" s="49">
        <f t="shared" ref="H10" si="14">D10</f>
        <v>0</v>
      </c>
      <c r="I10" s="49">
        <f t="shared" ref="I10" si="15">E10</f>
        <v>2163</v>
      </c>
      <c r="J10" s="49">
        <f>SUM(K10:M10)</f>
        <v>2163</v>
      </c>
      <c r="K10" s="49">
        <f>P10</f>
        <v>0</v>
      </c>
      <c r="L10" s="49">
        <f t="shared" ref="L10" si="16">Q10</f>
        <v>0</v>
      </c>
      <c r="M10" s="49">
        <f t="shared" ref="M10" si="17">R10</f>
        <v>2163</v>
      </c>
      <c r="N10" s="49">
        <f t="shared" si="9"/>
        <v>2163</v>
      </c>
      <c r="O10" s="72">
        <v>7104</v>
      </c>
      <c r="P10" s="49">
        <f t="shared" ref="P10" si="18">G10</f>
        <v>0</v>
      </c>
      <c r="Q10" s="49">
        <f t="shared" ref="Q10" si="19">H10</f>
        <v>0</v>
      </c>
      <c r="R10" s="71">
        <f t="shared" si="12"/>
        <v>2163</v>
      </c>
      <c r="S10" s="62"/>
    </row>
    <row r="11" spans="1:20" s="19" customFormat="1" ht="24.95" customHeight="1" x14ac:dyDescent="0.25">
      <c r="A11" s="24" t="s">
        <v>32</v>
      </c>
      <c r="B11" s="20">
        <f t="shared" ref="B11:N11" si="20">SUM(B7:B10)</f>
        <v>106916</v>
      </c>
      <c r="C11" s="20">
        <f t="shared" si="20"/>
        <v>0</v>
      </c>
      <c r="D11" s="20">
        <f t="shared" si="20"/>
        <v>0</v>
      </c>
      <c r="E11" s="20">
        <f t="shared" si="20"/>
        <v>106916</v>
      </c>
      <c r="F11" s="20">
        <f t="shared" si="20"/>
        <v>106916</v>
      </c>
      <c r="G11" s="20">
        <f t="shared" si="20"/>
        <v>0</v>
      </c>
      <c r="H11" s="20">
        <f t="shared" si="20"/>
        <v>0</v>
      </c>
      <c r="I11" s="20">
        <f t="shared" si="20"/>
        <v>106916</v>
      </c>
      <c r="J11" s="20">
        <f t="shared" si="20"/>
        <v>106916</v>
      </c>
      <c r="K11" s="20">
        <f t="shared" si="20"/>
        <v>0</v>
      </c>
      <c r="L11" s="20">
        <f t="shared" si="20"/>
        <v>0</v>
      </c>
      <c r="M11" s="20">
        <f t="shared" si="20"/>
        <v>106916</v>
      </c>
      <c r="N11" s="20">
        <f t="shared" si="20"/>
        <v>106916</v>
      </c>
      <c r="O11" s="20"/>
      <c r="P11" s="20">
        <f>SUM(P7:P10)</f>
        <v>0</v>
      </c>
      <c r="Q11" s="20">
        <f>SUM(Q7:Q10)</f>
        <v>0</v>
      </c>
      <c r="R11" s="20">
        <f>SUM(R7:R10)</f>
        <v>106916</v>
      </c>
      <c r="S11" s="23"/>
    </row>
    <row r="12" spans="1:20" s="19" customFormat="1" ht="24.95" customHeight="1" x14ac:dyDescent="0.25">
      <c r="A12" s="21" t="s">
        <v>31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>
        <f t="shared" si="9"/>
        <v>1120479</v>
      </c>
      <c r="O12" s="20"/>
      <c r="P12" s="20">
        <f>ROUND(P11*5.98,0)</f>
        <v>0</v>
      </c>
      <c r="Q12" s="20">
        <f>ROUND(Q11*4.21,0)</f>
        <v>0</v>
      </c>
      <c r="R12" s="20">
        <f>ROUND(R11*10.48,0)-1</f>
        <v>1120479</v>
      </c>
    </row>
    <row r="13" spans="1:20" ht="24.95" customHeight="1" x14ac:dyDescent="0.25">
      <c r="A13" s="22" t="s">
        <v>19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>
        <f>SUM(P13:R13)</f>
        <v>201686.22</v>
      </c>
      <c r="O13" s="59"/>
      <c r="P13" s="49">
        <f>ROUND(P12*18%,2)</f>
        <v>0</v>
      </c>
      <c r="Q13" s="49">
        <f>ROUND(Q12*18%,2)</f>
        <v>0</v>
      </c>
      <c r="R13" s="49">
        <f>ROUND(R12*18%,2)</f>
        <v>201686.22</v>
      </c>
    </row>
    <row r="14" spans="1:20" s="19" customFormat="1" ht="24.95" customHeight="1" x14ac:dyDescent="0.25">
      <c r="A14" s="21" t="s">
        <v>30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>
        <f>SUM(P14:R14)</f>
        <v>1322165.22</v>
      </c>
      <c r="O14" s="20"/>
      <c r="P14" s="20">
        <f>SUM(P12:P13)</f>
        <v>0</v>
      </c>
      <c r="Q14" s="20">
        <f>SUM(Q12:Q13)</f>
        <v>0</v>
      </c>
      <c r="R14" s="20">
        <f>SUM(R12:R13)</f>
        <v>1322165.22</v>
      </c>
    </row>
    <row r="15" spans="1:20" ht="20.25" customHeight="1" x14ac:dyDescent="0.25">
      <c r="P15" s="18">
        <v>60000000</v>
      </c>
      <c r="T15" s="17"/>
    </row>
    <row r="16" spans="1:20" ht="24.95" customHeight="1" x14ac:dyDescent="0.25">
      <c r="A16" s="134" t="s">
        <v>29</v>
      </c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6">
        <f>P15-P14</f>
        <v>60000000</v>
      </c>
      <c r="R16" s="51"/>
      <c r="S16" s="13"/>
      <c r="T16" s="13"/>
    </row>
    <row r="17" spans="1:20" ht="24.95" customHeight="1" x14ac:dyDescent="0.25">
      <c r="A17" s="134" t="s">
        <v>184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51"/>
      <c r="R17" s="51"/>
      <c r="S17" s="13"/>
      <c r="T17" s="13"/>
    </row>
    <row r="18" spans="1:20" ht="12.75" customHeight="1" x14ac:dyDescent="0.25"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</row>
    <row r="19" spans="1:20" s="48" customFormat="1" ht="18.75" customHeight="1" x14ac:dyDescent="0.3">
      <c r="A19" s="126" t="s">
        <v>57</v>
      </c>
      <c r="B19" s="126"/>
      <c r="C19" s="126"/>
      <c r="O19" s="15"/>
      <c r="P19" s="15"/>
      <c r="Q19" s="15"/>
      <c r="R19" s="15"/>
    </row>
    <row r="20" spans="1:20" s="48" customFormat="1" ht="18.75" customHeight="1" x14ac:dyDescent="0.3">
      <c r="A20" s="126" t="s">
        <v>16</v>
      </c>
      <c r="B20" s="126"/>
      <c r="C20" s="126"/>
      <c r="G20" s="54"/>
      <c r="H20" s="137" t="s">
        <v>27</v>
      </c>
      <c r="I20" s="137"/>
      <c r="J20" s="54"/>
      <c r="O20" s="58"/>
      <c r="P20" s="15"/>
      <c r="Q20" s="15"/>
      <c r="R20" s="15"/>
    </row>
    <row r="21" spans="1:20" ht="18.75" customHeight="1" x14ac:dyDescent="0.25">
      <c r="H21" s="135"/>
      <c r="I21" s="135"/>
    </row>
    <row r="22" spans="1:20" s="48" customFormat="1" ht="19.5" customHeight="1" x14ac:dyDescent="0.3">
      <c r="A22" s="126" t="s">
        <v>20</v>
      </c>
      <c r="B22" s="126"/>
      <c r="C22" s="64"/>
      <c r="D22" s="64"/>
      <c r="E22" s="64"/>
      <c r="F22" s="64"/>
      <c r="G22" s="64"/>
      <c r="H22" s="136" t="s">
        <v>72</v>
      </c>
      <c r="I22" s="136"/>
      <c r="J22" s="64"/>
      <c r="K22" s="64"/>
      <c r="L22" s="64"/>
      <c r="M22" s="64"/>
      <c r="N22" s="64"/>
      <c r="O22" s="64"/>
      <c r="P22" s="64"/>
      <c r="Q22" s="64"/>
      <c r="R22" s="64"/>
    </row>
    <row r="23" spans="1:20" x14ac:dyDescent="0.25">
      <c r="H23" s="135"/>
      <c r="I23" s="135"/>
    </row>
    <row r="24" spans="1:20" s="48" customFormat="1" ht="18.75" x14ac:dyDescent="0.3">
      <c r="A24" s="51" t="s">
        <v>68</v>
      </c>
      <c r="B24" s="15"/>
      <c r="C24" s="15"/>
      <c r="D24" s="15"/>
      <c r="E24" s="15"/>
      <c r="F24" s="15"/>
      <c r="G24" s="15"/>
      <c r="H24" s="53" t="s">
        <v>69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6" spans="1:20" x14ac:dyDescent="0.25">
      <c r="M26" s="52" t="s">
        <v>28</v>
      </c>
    </row>
  </sheetData>
  <mergeCells count="19">
    <mergeCell ref="H21:I21"/>
    <mergeCell ref="H22:I22"/>
    <mergeCell ref="H23:I23"/>
    <mergeCell ref="A22:B22"/>
    <mergeCell ref="A20:C20"/>
    <mergeCell ref="H20:I20"/>
    <mergeCell ref="A19:C19"/>
    <mergeCell ref="N4:N5"/>
    <mergeCell ref="A1:R1"/>
    <mergeCell ref="A2:R2"/>
    <mergeCell ref="A3:P3"/>
    <mergeCell ref="A4:A5"/>
    <mergeCell ref="B4:E4"/>
    <mergeCell ref="A16:P16"/>
    <mergeCell ref="F4:I4"/>
    <mergeCell ref="P4:R4"/>
    <mergeCell ref="A17:P17"/>
    <mergeCell ref="O4:O5"/>
    <mergeCell ref="J4:M4"/>
  </mergeCells>
  <pageMargins left="0.39370078740157483" right="0.19685039370078741" top="0.19685039370078741" bottom="0" header="0.31496062992125984" footer="0.31496062992125984"/>
  <pageSetup paperSize="8" scale="4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topLeftCell="A4" workbookViewId="0">
      <selection activeCell="D14" sqref="D14:E20"/>
    </sheetView>
  </sheetViews>
  <sheetFormatPr defaultRowHeight="15" x14ac:dyDescent="0.25"/>
  <cols>
    <col min="1" max="1" width="9.5703125" style="29" customWidth="1"/>
    <col min="2" max="2" width="7.42578125" style="29" customWidth="1"/>
    <col min="3" max="3" width="23" style="29" customWidth="1"/>
    <col min="4" max="4" width="9.140625" style="29"/>
    <col min="5" max="5" width="12.28515625" style="29" customWidth="1"/>
    <col min="6" max="6" width="22.140625" style="29" customWidth="1"/>
    <col min="7" max="7" width="18" style="29" customWidth="1"/>
    <col min="8" max="16384" width="9.140625" style="29"/>
  </cols>
  <sheetData>
    <row r="1" spans="1:7" ht="15.75" x14ac:dyDescent="0.25">
      <c r="G1" s="45" t="s">
        <v>54</v>
      </c>
    </row>
    <row r="2" spans="1:7" ht="15.75" x14ac:dyDescent="0.25">
      <c r="G2" s="45" t="s">
        <v>58</v>
      </c>
    </row>
    <row r="3" spans="1:7" ht="15.75" x14ac:dyDescent="0.25">
      <c r="G3" s="45" t="s">
        <v>53</v>
      </c>
    </row>
    <row r="4" spans="1:7" ht="15.75" x14ac:dyDescent="0.25">
      <c r="G4" s="45" t="s">
        <v>52</v>
      </c>
    </row>
    <row r="5" spans="1:7" ht="15.75" x14ac:dyDescent="0.25">
      <c r="G5" s="41"/>
    </row>
    <row r="6" spans="1:7" ht="15.75" x14ac:dyDescent="0.25">
      <c r="G6" s="41"/>
    </row>
    <row r="7" spans="1:7" ht="15.75" x14ac:dyDescent="0.25">
      <c r="G7" s="41"/>
    </row>
    <row r="8" spans="1:7" ht="18.75" x14ac:dyDescent="0.3">
      <c r="A8" s="138" t="s">
        <v>51</v>
      </c>
      <c r="B8" s="138"/>
      <c r="C8" s="138"/>
      <c r="D8" s="138"/>
      <c r="E8" s="138"/>
      <c r="F8" s="138"/>
      <c r="G8" s="138"/>
    </row>
    <row r="9" spans="1:7" ht="63" customHeight="1" x14ac:dyDescent="0.25">
      <c r="A9" s="139" t="s">
        <v>186</v>
      </c>
      <c r="B9" s="139"/>
      <c r="C9" s="139"/>
      <c r="D9" s="139"/>
      <c r="E9" s="139"/>
      <c r="F9" s="139"/>
      <c r="G9" s="139"/>
    </row>
    <row r="10" spans="1:7" ht="18.75" x14ac:dyDescent="0.3">
      <c r="A10" s="138" t="s">
        <v>56</v>
      </c>
      <c r="B10" s="138"/>
      <c r="C10" s="138"/>
      <c r="D10" s="138"/>
      <c r="E10" s="138"/>
      <c r="F10" s="138"/>
      <c r="G10" s="138"/>
    </row>
    <row r="11" spans="1:7" ht="15.75" x14ac:dyDescent="0.25">
      <c r="A11" s="152"/>
      <c r="B11" s="152"/>
      <c r="C11" s="152"/>
      <c r="D11" s="152"/>
      <c r="E11" s="152"/>
      <c r="F11" s="152"/>
      <c r="G11" s="152"/>
    </row>
    <row r="12" spans="1:7" ht="15.75" x14ac:dyDescent="0.25">
      <c r="A12" s="30"/>
      <c r="B12" s="30"/>
      <c r="C12" s="30"/>
      <c r="D12" s="30"/>
      <c r="E12" s="30"/>
      <c r="F12" s="30"/>
      <c r="G12" s="30"/>
    </row>
    <row r="13" spans="1:7" ht="15.75" x14ac:dyDescent="0.25">
      <c r="A13" s="30"/>
      <c r="B13" s="30"/>
      <c r="C13" s="30"/>
      <c r="D13" s="30"/>
      <c r="E13" s="30"/>
      <c r="F13" s="40"/>
      <c r="G13" s="39" t="s">
        <v>50</v>
      </c>
    </row>
    <row r="14" spans="1:7" ht="12.75" customHeight="1" x14ac:dyDescent="0.25">
      <c r="A14" s="142" t="s">
        <v>49</v>
      </c>
      <c r="B14" s="143"/>
      <c r="C14" s="149" t="s">
        <v>48</v>
      </c>
      <c r="D14" s="142" t="s">
        <v>188</v>
      </c>
      <c r="E14" s="143"/>
      <c r="F14" s="149" t="s">
        <v>47</v>
      </c>
      <c r="G14" s="149" t="s">
        <v>46</v>
      </c>
    </row>
    <row r="15" spans="1:7" ht="31.5" customHeight="1" x14ac:dyDescent="0.25">
      <c r="A15" s="144"/>
      <c r="B15" s="145"/>
      <c r="C15" s="150"/>
      <c r="D15" s="144"/>
      <c r="E15" s="145"/>
      <c r="F15" s="150"/>
      <c r="G15" s="150"/>
    </row>
    <row r="16" spans="1:7" x14ac:dyDescent="0.25">
      <c r="A16" s="144"/>
      <c r="B16" s="145"/>
      <c r="C16" s="150"/>
      <c r="D16" s="144"/>
      <c r="E16" s="145"/>
      <c r="F16" s="150"/>
      <c r="G16" s="151"/>
    </row>
    <row r="17" spans="1:7" x14ac:dyDescent="0.25">
      <c r="A17" s="144"/>
      <c r="B17" s="145"/>
      <c r="C17" s="150"/>
      <c r="D17" s="144"/>
      <c r="E17" s="145"/>
      <c r="F17" s="150"/>
      <c r="G17" s="146" t="s">
        <v>45</v>
      </c>
    </row>
    <row r="18" spans="1:7" x14ac:dyDescent="0.25">
      <c r="A18" s="144"/>
      <c r="B18" s="145"/>
      <c r="C18" s="150"/>
      <c r="D18" s="144"/>
      <c r="E18" s="145"/>
      <c r="F18" s="150"/>
      <c r="G18" s="147"/>
    </row>
    <row r="19" spans="1:7" x14ac:dyDescent="0.25">
      <c r="A19" s="144"/>
      <c r="B19" s="145"/>
      <c r="C19" s="150"/>
      <c r="D19" s="144"/>
      <c r="E19" s="145"/>
      <c r="F19" s="150"/>
      <c r="G19" s="147"/>
    </row>
    <row r="20" spans="1:7" x14ac:dyDescent="0.25">
      <c r="A20" s="144"/>
      <c r="B20" s="145"/>
      <c r="C20" s="151"/>
      <c r="D20" s="144"/>
      <c r="E20" s="145"/>
      <c r="F20" s="151"/>
      <c r="G20" s="148"/>
    </row>
    <row r="21" spans="1:7" ht="15.75" x14ac:dyDescent="0.25">
      <c r="A21" s="153">
        <v>1</v>
      </c>
      <c r="B21" s="154"/>
      <c r="C21" s="38">
        <v>2</v>
      </c>
      <c r="D21" s="153">
        <v>3</v>
      </c>
      <c r="E21" s="154"/>
      <c r="F21" s="38">
        <v>4</v>
      </c>
      <c r="G21" s="37">
        <v>5</v>
      </c>
    </row>
    <row r="22" spans="1:7" ht="32.25" customHeight="1" x14ac:dyDescent="0.25">
      <c r="A22" s="155" t="s">
        <v>35</v>
      </c>
      <c r="B22" s="156"/>
      <c r="C22" s="34">
        <f>СМР!K11</f>
        <v>0</v>
      </c>
      <c r="D22" s="140">
        <f t="shared" ref="D22:D27" si="0">F22</f>
        <v>0</v>
      </c>
      <c r="E22" s="141"/>
      <c r="F22" s="34">
        <f>G22</f>
        <v>0</v>
      </c>
      <c r="G22" s="32">
        <f>СМР!P12</f>
        <v>0</v>
      </c>
    </row>
    <row r="23" spans="1:7" ht="32.25" customHeight="1" x14ac:dyDescent="0.25">
      <c r="A23" s="155" t="s">
        <v>34</v>
      </c>
      <c r="B23" s="156"/>
      <c r="C23" s="34">
        <f>СМР!L11</f>
        <v>0</v>
      </c>
      <c r="D23" s="140">
        <f t="shared" si="0"/>
        <v>0</v>
      </c>
      <c r="E23" s="141"/>
      <c r="F23" s="34">
        <f t="shared" ref="F23:F27" si="1">G23</f>
        <v>0</v>
      </c>
      <c r="G23" s="32">
        <f>СМР!Q12</f>
        <v>0</v>
      </c>
    </row>
    <row r="24" spans="1:7" ht="32.25" customHeight="1" x14ac:dyDescent="0.25">
      <c r="A24" s="155" t="s">
        <v>44</v>
      </c>
      <c r="B24" s="156"/>
      <c r="C24" s="34">
        <f>СМР!M11</f>
        <v>106916</v>
      </c>
      <c r="D24" s="140">
        <f t="shared" si="0"/>
        <v>1120479</v>
      </c>
      <c r="E24" s="141"/>
      <c r="F24" s="34">
        <f t="shared" si="1"/>
        <v>1120479</v>
      </c>
      <c r="G24" s="32">
        <f>СМР!R12</f>
        <v>1120479</v>
      </c>
    </row>
    <row r="25" spans="1:7" ht="21.75" customHeight="1" x14ac:dyDescent="0.25">
      <c r="A25" s="162" t="s">
        <v>30</v>
      </c>
      <c r="B25" s="162"/>
      <c r="C25" s="36">
        <f>SUM(C22:C24)</f>
        <v>106916</v>
      </c>
      <c r="D25" s="140">
        <f t="shared" si="0"/>
        <v>1120479</v>
      </c>
      <c r="E25" s="141"/>
      <c r="F25" s="34">
        <f t="shared" si="1"/>
        <v>1120479</v>
      </c>
      <c r="G25" s="32">
        <f>SUM(G22:G24)</f>
        <v>1120479</v>
      </c>
    </row>
    <row r="26" spans="1:7" ht="22.5" customHeight="1" x14ac:dyDescent="0.25">
      <c r="A26" s="160" t="s">
        <v>43</v>
      </c>
      <c r="B26" s="161"/>
      <c r="C26" s="35"/>
      <c r="D26" s="140">
        <f t="shared" si="0"/>
        <v>201686.22</v>
      </c>
      <c r="E26" s="141"/>
      <c r="F26" s="34">
        <f>G26</f>
        <v>201686.22</v>
      </c>
      <c r="G26" s="32">
        <f>СМР!P13+СМР!Q13+СМР!R13</f>
        <v>201686.22</v>
      </c>
    </row>
    <row r="27" spans="1:7" ht="21" customHeight="1" x14ac:dyDescent="0.25">
      <c r="A27" s="158" t="s">
        <v>42</v>
      </c>
      <c r="B27" s="158"/>
      <c r="C27" s="33"/>
      <c r="D27" s="159">
        <f t="shared" si="0"/>
        <v>1322165.22</v>
      </c>
      <c r="E27" s="159"/>
      <c r="F27" s="32">
        <f t="shared" si="1"/>
        <v>1322165.22</v>
      </c>
      <c r="G27" s="32">
        <f>СМР!P14+СМР!Q14+СМР!R14</f>
        <v>1322165.22</v>
      </c>
    </row>
    <row r="28" spans="1:7" ht="15.75" customHeight="1" x14ac:dyDescent="0.25">
      <c r="A28" s="31"/>
      <c r="B28" s="31"/>
      <c r="C28" s="31"/>
      <c r="D28" s="31"/>
      <c r="E28" s="31"/>
      <c r="F28" s="31"/>
      <c r="G28" s="31"/>
    </row>
    <row r="29" spans="1:7" s="42" customFormat="1" ht="18.75" x14ac:dyDescent="0.3">
      <c r="A29" s="43" t="s">
        <v>41</v>
      </c>
      <c r="B29" s="43"/>
      <c r="C29" s="43"/>
      <c r="D29" s="43"/>
      <c r="E29" s="43"/>
      <c r="F29" s="43"/>
      <c r="G29" s="43"/>
    </row>
    <row r="30" spans="1:7" s="42" customFormat="1" ht="12" customHeight="1" x14ac:dyDescent="0.3">
      <c r="A30" s="44"/>
      <c r="B30" s="44"/>
      <c r="C30" s="44"/>
      <c r="D30" s="44"/>
      <c r="E30" s="44"/>
      <c r="F30" s="44"/>
      <c r="G30" s="44"/>
    </row>
    <row r="31" spans="1:7" s="42" customFormat="1" ht="59.25" customHeight="1" x14ac:dyDescent="0.25">
      <c r="A31" s="157" t="s">
        <v>185</v>
      </c>
      <c r="B31" s="157"/>
      <c r="C31" s="157"/>
      <c r="D31" s="157"/>
      <c r="E31" s="157"/>
      <c r="F31" s="157"/>
      <c r="G31" s="157"/>
    </row>
    <row r="33" spans="1:14" s="14" customFormat="1" ht="18.75" customHeight="1" x14ac:dyDescent="0.3">
      <c r="A33" s="126" t="s">
        <v>57</v>
      </c>
      <c r="B33" s="126"/>
      <c r="C33" s="126"/>
      <c r="D33" s="126"/>
      <c r="K33" s="15"/>
      <c r="L33" s="15"/>
      <c r="M33" s="15"/>
      <c r="N33" s="15"/>
    </row>
    <row r="34" spans="1:14" s="14" customFormat="1" ht="18.75" customHeight="1" x14ac:dyDescent="0.3">
      <c r="A34" s="126" t="s">
        <v>16</v>
      </c>
      <c r="B34" s="126"/>
      <c r="C34" s="126"/>
      <c r="D34" s="126"/>
      <c r="F34" s="55"/>
      <c r="G34" s="70" t="s">
        <v>27</v>
      </c>
      <c r="L34" s="15"/>
      <c r="M34" s="15"/>
      <c r="N34" s="15"/>
    </row>
    <row r="35" spans="1:14" s="11" customFormat="1" ht="18.75" customHeight="1" x14ac:dyDescent="0.3">
      <c r="A35" s="13"/>
      <c r="B35" s="12"/>
      <c r="C35" s="12"/>
      <c r="D35" s="12"/>
      <c r="E35" s="12"/>
      <c r="F35" s="56"/>
      <c r="G35" s="70"/>
      <c r="H35" s="12"/>
      <c r="I35" s="12"/>
      <c r="J35" s="12"/>
      <c r="K35" s="12"/>
      <c r="L35" s="12"/>
      <c r="M35" s="12"/>
      <c r="N35" s="12"/>
    </row>
    <row r="36" spans="1:14" s="48" customFormat="1" ht="19.5" customHeight="1" x14ac:dyDescent="0.3">
      <c r="A36" s="126" t="s">
        <v>20</v>
      </c>
      <c r="B36" s="126"/>
      <c r="C36" s="126"/>
      <c r="D36" s="126"/>
      <c r="E36" s="64"/>
      <c r="F36" s="69"/>
      <c r="G36" s="70" t="s">
        <v>72</v>
      </c>
      <c r="H36" s="64"/>
      <c r="I36" s="64"/>
      <c r="J36" s="64"/>
      <c r="K36" s="64"/>
      <c r="L36" s="64"/>
      <c r="M36" s="64"/>
      <c r="N36" s="64"/>
    </row>
    <row r="37" spans="1:14" x14ac:dyDescent="0.25">
      <c r="F37" s="67"/>
      <c r="G37" s="65"/>
    </row>
    <row r="38" spans="1:14" s="44" customFormat="1" ht="18.75" x14ac:dyDescent="0.3">
      <c r="A38" s="44" t="s">
        <v>68</v>
      </c>
      <c r="F38" s="68"/>
      <c r="G38" s="66" t="s">
        <v>69</v>
      </c>
    </row>
  </sheetData>
  <mergeCells count="28">
    <mergeCell ref="A23:B23"/>
    <mergeCell ref="D23:E23"/>
    <mergeCell ref="A24:B24"/>
    <mergeCell ref="A36:D36"/>
    <mergeCell ref="A31:G31"/>
    <mergeCell ref="A33:D33"/>
    <mergeCell ref="A34:D34"/>
    <mergeCell ref="D24:E24"/>
    <mergeCell ref="A27:B27"/>
    <mergeCell ref="D27:E27"/>
    <mergeCell ref="A26:B26"/>
    <mergeCell ref="D26:E26"/>
    <mergeCell ref="D25:E25"/>
    <mergeCell ref="A25:B25"/>
    <mergeCell ref="A8:G8"/>
    <mergeCell ref="A9:G9"/>
    <mergeCell ref="A10:G10"/>
    <mergeCell ref="D22:E22"/>
    <mergeCell ref="A14:B20"/>
    <mergeCell ref="D14:E20"/>
    <mergeCell ref="G17:G20"/>
    <mergeCell ref="C14:C20"/>
    <mergeCell ref="F14:F20"/>
    <mergeCell ref="A11:G11"/>
    <mergeCell ref="G14:G16"/>
    <mergeCell ref="A21:B21"/>
    <mergeCell ref="D21:E21"/>
    <mergeCell ref="A22:B22"/>
  </mergeCells>
  <pageMargins left="0.59055118110236227" right="0.39370078740157483" top="0.59055118110236227" bottom="0.3937007874015748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7086</vt:lpstr>
      <vt:lpstr>7100</vt:lpstr>
      <vt:lpstr>7102</vt:lpstr>
      <vt:lpstr>7104</vt:lpstr>
      <vt:lpstr>СМР</vt:lpstr>
      <vt:lpstr>НМЦ договора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2014-08-11T06:32:05Z</cp:lastPrinted>
  <dcterms:created xsi:type="dcterms:W3CDTF">2002-02-11T05:58:42Z</dcterms:created>
  <dcterms:modified xsi:type="dcterms:W3CDTF">2014-08-12T08:12:03Z</dcterms:modified>
</cp:coreProperties>
</file>