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Мои документы\ГУИА\АУКЦИОН\Аукцион №82_РСЦ повышение\ОСО документация 82\"/>
    </mc:Choice>
  </mc:AlternateContent>
  <bookViews>
    <workbookView xWindow="-15" yWindow="180" windowWidth="20640" windowHeight="10290" firstSheet="1" activeTab="1"/>
  </bookViews>
  <sheets>
    <sheet name="ИК_продажа" sheetId="9" state="hidden" r:id="rId1"/>
    <sheet name="Приложение №1_РСЦ_ОНИ" sheetId="10" r:id="rId2"/>
    <sheet name="Приложение №8 Перечень ДИ" sheetId="11" state="hidden" r:id="rId3"/>
  </sheets>
  <definedNames>
    <definedName name="_xlnm.Print_Area" localSheetId="0">ИК_продажа!$A$1:$E$169</definedName>
  </definedNames>
  <calcPr calcId="162913"/>
</workbook>
</file>

<file path=xl/calcChain.xml><?xml version="1.0" encoding="utf-8"?>
<calcChain xmlns="http://schemas.openxmlformats.org/spreadsheetml/2006/main">
  <c r="D75" i="9" l="1"/>
  <c r="D72" i="9"/>
  <c r="D71" i="9"/>
  <c r="D70" i="9"/>
  <c r="D69" i="9"/>
  <c r="C69" i="9" l="1"/>
  <c r="C97" i="9" l="1"/>
  <c r="C98" i="9"/>
  <c r="G27" i="11"/>
  <c r="G5" i="11"/>
  <c r="D106" i="9"/>
  <c r="D81" i="9" l="1"/>
  <c r="C81" i="9" l="1"/>
  <c r="C80" i="9"/>
  <c r="D97" i="9" l="1"/>
  <c r="E27" i="11" l="1"/>
  <c r="D93" i="9"/>
  <c r="D103" i="9" s="1"/>
  <c r="H27" i="11"/>
  <c r="F27" i="11"/>
  <c r="D27" i="11"/>
  <c r="C93" i="9" l="1"/>
  <c r="C103" i="9" s="1"/>
  <c r="C108" i="9" s="1"/>
  <c r="D82" i="9"/>
  <c r="D99" i="9" s="1"/>
  <c r="D100" i="9" s="1"/>
  <c r="C107" i="9" l="1"/>
  <c r="C76" i="9"/>
  <c r="D76" i="9"/>
  <c r="C82" i="9"/>
  <c r="C99" i="9" s="1"/>
  <c r="C100" i="9" s="1"/>
</calcChain>
</file>

<file path=xl/sharedStrings.xml><?xml version="1.0" encoding="utf-8"?>
<sst xmlns="http://schemas.openxmlformats.org/spreadsheetml/2006/main" count="460" uniqueCount="310">
  <si>
    <t>Собственник</t>
  </si>
  <si>
    <t>Адрес</t>
  </si>
  <si>
    <t>Площадь</t>
  </si>
  <si>
    <t>Право</t>
  </si>
  <si>
    <t>Кадастровый номер</t>
  </si>
  <si>
    <t>Категория земель</t>
  </si>
  <si>
    <t>Разрешенное использование</t>
  </si>
  <si>
    <t>ОБЩИЕ СВЕДЕНИЯ</t>
  </si>
  <si>
    <t>СОСТАВ ИМУЩЕСТВА</t>
  </si>
  <si>
    <t xml:space="preserve">Рыночная стоимость </t>
  </si>
  <si>
    <t>СанПиН</t>
  </si>
  <si>
    <r>
      <t xml:space="preserve">Расположение                           </t>
    </r>
    <r>
      <rPr>
        <i/>
        <sz val="11"/>
        <color theme="1"/>
        <rFont val="Times New Roman"/>
        <family val="1"/>
        <charset val="204"/>
      </rPr>
      <t/>
    </r>
  </si>
  <si>
    <t>Дополнительная информация</t>
  </si>
  <si>
    <t xml:space="preserve">Балансовая стоимость </t>
  </si>
  <si>
    <t xml:space="preserve">Недвижимое имущество                         </t>
  </si>
  <si>
    <t xml:space="preserve">Пояснительная записка </t>
  </si>
  <si>
    <t>Общая площадь</t>
  </si>
  <si>
    <t>ОСПОРБ</t>
  </si>
  <si>
    <t>кв м</t>
  </si>
  <si>
    <t>ИК может находиться в гражданском обороте, требования надзорных органов выполняются, хххххх</t>
  </si>
  <si>
    <t xml:space="preserve">Объекты ГОиЧС </t>
  </si>
  <si>
    <t>ФИНАНСОВЫЕ ПОКАЗАТЕЛИ</t>
  </si>
  <si>
    <t xml:space="preserve">Коммунальные платежи </t>
  </si>
  <si>
    <t>без НДС</t>
  </si>
  <si>
    <t>Расходы на продажу</t>
  </si>
  <si>
    <t>РАНЕЕ ПРОВЕДЕННЫЕ МЕРОПРИЯТИЯ ПО РЕСТРУКТУРИЗАЦИИ</t>
  </si>
  <si>
    <t>Генеральный директор</t>
  </si>
  <si>
    <t>рублей</t>
  </si>
  <si>
    <t>факт</t>
  </si>
  <si>
    <t>прогноз</t>
  </si>
  <si>
    <t>Позиция профсоюза</t>
  </si>
  <si>
    <t xml:space="preserve">Текущее использование </t>
  </si>
  <si>
    <t>Обстоятельства, при которых на объект может быть обращено взыскание (в т.ч. наличие действующего судебного или исполнительного производства)</t>
  </si>
  <si>
    <t>Договора, предусматривающие преимущественное право выкупа имущества</t>
  </si>
  <si>
    <t>Обязательства и обременения</t>
  </si>
  <si>
    <t>Режим</t>
  </si>
  <si>
    <t>Гостайна</t>
  </si>
  <si>
    <t>Ограничения</t>
  </si>
  <si>
    <t>Соответствие правилам, нормам, требованиям</t>
  </si>
  <si>
    <t>Требования надзорных органов</t>
  </si>
  <si>
    <t>Вывод</t>
  </si>
  <si>
    <t xml:space="preserve">Обязательства по обязательному нахождению объекта на балансе владельца </t>
  </si>
  <si>
    <t>Приложение №1</t>
  </si>
  <si>
    <t>Состояние объекта</t>
  </si>
  <si>
    <t>Выполнение требований</t>
  </si>
  <si>
    <t xml:space="preserve">ОГРАНИЧЕНИЯ / ОБРЕМЕНЕНИЯ </t>
  </si>
  <si>
    <t>Налоги, страхование</t>
  </si>
  <si>
    <t>Амортизация</t>
  </si>
  <si>
    <t>Периметр основной площадки</t>
  </si>
  <si>
    <t>Вывод из эксплуатации ядерно- и радиационно опасных объектов</t>
  </si>
  <si>
    <t>руб.</t>
  </si>
  <si>
    <t>с НДС</t>
  </si>
  <si>
    <t>Всего (накопительным итогом)</t>
  </si>
  <si>
    <t>…. %</t>
  </si>
  <si>
    <t>Соответствие ЕОМУ</t>
  </si>
  <si>
    <t>Пункт плана КО</t>
  </si>
  <si>
    <t>Объект</t>
  </si>
  <si>
    <t>Характеристика имущества</t>
  </si>
  <si>
    <t xml:space="preserve">Вид разрешенного использования </t>
  </si>
  <si>
    <t>Социальная значимость</t>
  </si>
  <si>
    <t>Коллективный договор</t>
  </si>
  <si>
    <t>Социальные программы</t>
  </si>
  <si>
    <t>Обращения, итоги встреч и совещаний</t>
  </si>
  <si>
    <t>Обременения (в т.ч. арест, залог, судебные иски и т.д.)</t>
  </si>
  <si>
    <t>Обременения (долгосрочная аренда)</t>
  </si>
  <si>
    <t>Передано в пользование организации отрасли, осуществляющей профильные виды деятельности</t>
  </si>
  <si>
    <t>Передача имущества ФМБА</t>
  </si>
  <si>
    <t>кв.м</t>
  </si>
  <si>
    <t>Управление имуществом:</t>
  </si>
  <si>
    <t>Движимое имущество</t>
  </si>
  <si>
    <t xml:space="preserve">руб. </t>
  </si>
  <si>
    <t xml:space="preserve">Доход от аренды  </t>
  </si>
  <si>
    <t>Недвижимое имущество</t>
  </si>
  <si>
    <r>
      <rPr>
        <b/>
        <sz val="12"/>
        <rFont val="Times New Roman"/>
        <family val="1"/>
        <charset val="204"/>
      </rPr>
      <t>Оценка №1</t>
    </r>
    <r>
      <rPr>
        <sz val="12"/>
        <rFont val="Times New Roman"/>
        <family val="1"/>
        <charset val="204"/>
      </rPr>
      <t xml:space="preserve">                          </t>
    </r>
  </si>
  <si>
    <t>%</t>
  </si>
  <si>
    <t>Определение процедуры отчуждения в соответствии с ЕОМУ</t>
  </si>
  <si>
    <t xml:space="preserve">Итого </t>
  </si>
  <si>
    <t>Риски,  которые возникают, если актив не будет продан</t>
  </si>
  <si>
    <t>Риски,  возникающие при продаже актива</t>
  </si>
  <si>
    <t>% заполняемости /посещаемости / использования от max возможной (в т.ч. сотрудниками атомной отрасли)</t>
  </si>
  <si>
    <t>Объекты не включены в план мероприятий по выводу из эксплуатации ядерно- и радиационно опасных объектов и реабилитации территорий, подвергшихся радиационному загрязнению.</t>
  </si>
  <si>
    <t xml:space="preserve">сдано в аренду  до …. / в консервации </t>
  </si>
  <si>
    <t xml:space="preserve">Движимое имущество </t>
  </si>
  <si>
    <t>Результат от использования</t>
  </si>
  <si>
    <t xml:space="preserve">Эксплуатационные расходы </t>
  </si>
  <si>
    <t>Рыночная стоимость</t>
  </si>
  <si>
    <t xml:space="preserve">Аукцион, т.к. сумма (БС+Р) &lt; рыночной стоимости </t>
  </si>
  <si>
    <t xml:space="preserve">На ближайшее заседание Комиссии выносятся следующие вопросы: </t>
  </si>
  <si>
    <t>Обоснование</t>
  </si>
  <si>
    <t xml:space="preserve">При отсутствии заявок провести повторный аукцион на тех же условиях с предоставлением рассрочки на 5 лет, первый взнос 20 %, оставшуюся сумму под проценты. </t>
  </si>
  <si>
    <t>Полномочия и компетенции КО по РНА: 
-н) принимать индивидуальные и иные решения</t>
  </si>
  <si>
    <t>К имуществу, имеющему признаки непрофильного, относится имущество:
а) используемое в непрофильной деятельности, в том числе имущество, производимая с использованием которого продукция (товары, услуги) может быть приобретена на конкурентном рынке;
б) неиспользуемое и не планируемое к использованию;
в) более 20% общей площади НИ или ИК не используется или передано во владение и пользование третьим лицам</t>
  </si>
  <si>
    <t>Предлагаемые условия проведения первого ауцкциона соответствуют алгоритму продаж НА, утвержденному в ЕОМУ.</t>
  </si>
  <si>
    <t>Приложение №2</t>
  </si>
  <si>
    <t xml:space="preserve">Приложение №3 </t>
  </si>
  <si>
    <t xml:space="preserve">Зам. генерального директора по корпоративным и юридическим вопросам  </t>
  </si>
  <si>
    <t>Зам. генерального директора - директор по экономике и финансам</t>
  </si>
  <si>
    <t>Зам. генерального директора по режиму и безопасности</t>
  </si>
  <si>
    <t>Управление земельным участком</t>
  </si>
  <si>
    <t xml:space="preserve">Начальная стоимость = рыночная стоимость = </t>
  </si>
  <si>
    <t xml:space="preserve">АНАЛИЗ РИСКОВ </t>
  </si>
  <si>
    <t xml:space="preserve">ПОЗИЦИЯ ВЛАДЕЛЬЦА АКТИВА </t>
  </si>
  <si>
    <t>Полномочия и компетенции КО по РНА:
-а) устанавливать, что имущество является профильным, непрофильным или вспомогательным;
-б) определять целесообразность, порядок, сроки и способ реструктуризации НА.</t>
  </si>
  <si>
    <t>ОНИ, входящие в состав ИК, обладают признаками непрофильности.</t>
  </si>
  <si>
    <t>Позиция профсоюза не требуется, т.к. объекты не являются социально-значимыми (или другой текст).</t>
  </si>
  <si>
    <t xml:space="preserve">
</t>
  </si>
  <si>
    <t xml:space="preserve">ПРЕДЛОЖЕНИЕ в ПРОТОКОЛ </t>
  </si>
  <si>
    <t>Проект решения</t>
  </si>
  <si>
    <t>Общее количество</t>
  </si>
  <si>
    <t xml:space="preserve">Продажа ИК </t>
  </si>
  <si>
    <t>ОЦЕНКА СТОИМОСТИ</t>
  </si>
  <si>
    <t xml:space="preserve">ОПРЕДЕЛЕНИЕ ПРОЦЕДУРЫ ОТЧУЖДЕНИЯ </t>
  </si>
  <si>
    <t>Полномочия и компетенции КО по РНА: 
е) определять/согласовывать условия продажи НА, включая (но не ограничиваясь): тип конкурентной процедуры, начальную цену и цену отсечения, Шаг аукциона, размер задатка, предоставление рассрочки и т.д.</t>
  </si>
  <si>
    <r>
      <rPr>
        <b/>
        <sz val="12"/>
        <rFont val="Times New Roman"/>
        <family val="1"/>
        <charset val="204"/>
      </rPr>
      <t>Вопрос не включен в 2022 году в План рассмотрения</t>
    </r>
    <r>
      <rPr>
        <sz val="12"/>
        <rFont val="Times New Roman"/>
        <family val="1"/>
        <charset val="204"/>
      </rPr>
      <t xml:space="preserve"> непрофильных активов Комиссией АО "ТВЭЛ" по реструктуризации непрофильных активов организаций, входящих в контур управления Топливной компании (далее Комиссия).</t>
    </r>
  </si>
  <si>
    <t>АО «АЭХК»</t>
  </si>
  <si>
    <t>Иркутская область, г.Ангарск, 252 квартал, строение 4</t>
  </si>
  <si>
    <t>Имущественный комплекс  расположен  в промышленной зоне в 3 км от города. Фотографии приведены в Приложении №2, план расположения актива приведен в Приложении №3.</t>
  </si>
  <si>
    <t>План расположения ИК</t>
  </si>
  <si>
    <t>Приложение №4</t>
  </si>
  <si>
    <t>Приложение №5</t>
  </si>
  <si>
    <t>Приложение №6</t>
  </si>
  <si>
    <t>Приложение №7</t>
  </si>
  <si>
    <t>Для эксплуатации производственных, административных зданий и сооружений промышленности</t>
  </si>
  <si>
    <t>ИК частично передан по договорам аренды сторонним организациям.</t>
  </si>
  <si>
    <t>50 % (в т.ч. сотрудниками предприятий атомной отрасли - 0%)</t>
  </si>
  <si>
    <t>удовлетворительное</t>
  </si>
  <si>
    <t>ссылки на имущество в социальных программах местного, регионального и федерального уровня отсутствуют.</t>
  </si>
  <si>
    <t>ссылки на имущество в Коллективном договоре отсутствуют.</t>
  </si>
  <si>
    <t xml:space="preserve">имущество не является социально-значимым. </t>
  </si>
  <si>
    <t>отсутствует</t>
  </si>
  <si>
    <t>Не проводились</t>
  </si>
  <si>
    <r>
      <t xml:space="preserve">Отсутствует </t>
    </r>
    <r>
      <rPr>
        <sz val="12"/>
        <color rgb="FFFF0000"/>
        <rFont val="Times New Roman"/>
        <family val="1"/>
        <charset val="204"/>
      </rPr>
      <t/>
    </r>
  </si>
  <si>
    <r>
      <rPr>
        <sz val="12"/>
        <rFont val="Times New Roman"/>
        <family val="1"/>
        <charset val="204"/>
      </rPr>
      <t>ИК</t>
    </r>
    <r>
      <rPr>
        <sz val="12"/>
        <color theme="1"/>
        <rFont val="Times New Roman"/>
        <family val="1"/>
        <charset val="204"/>
      </rPr>
      <t xml:space="preserve"> расположен за периметром физической защиты основной промышленной площадки АО "АЭХК".</t>
    </r>
  </si>
  <si>
    <r>
      <t xml:space="preserve">Отсутствуют </t>
    </r>
    <r>
      <rPr>
        <sz val="12"/>
        <color rgb="FFFF0000"/>
        <rFont val="Times New Roman"/>
        <family val="1"/>
        <charset val="204"/>
      </rPr>
      <t/>
    </r>
  </si>
  <si>
    <r>
      <t xml:space="preserve">Не передано </t>
    </r>
    <r>
      <rPr>
        <sz val="12"/>
        <color rgb="FFFF0000"/>
        <rFont val="Times New Roman"/>
        <family val="1"/>
        <charset val="204"/>
      </rPr>
      <t/>
    </r>
  </si>
  <si>
    <t>Имущество ФМБА не предавалось.</t>
  </si>
  <si>
    <t>Отсутствуют</t>
  </si>
  <si>
    <r>
      <t xml:space="preserve">Соответствует </t>
    </r>
    <r>
      <rPr>
        <sz val="12"/>
        <color rgb="FFFF0000"/>
        <rFont val="Times New Roman"/>
        <family val="1"/>
        <charset val="204"/>
      </rPr>
      <t/>
    </r>
  </si>
  <si>
    <r>
      <t xml:space="preserve">Регулярно выполняются </t>
    </r>
    <r>
      <rPr>
        <sz val="12"/>
        <color rgb="FFFF0000"/>
        <rFont val="Times New Roman"/>
        <family val="1"/>
        <charset val="204"/>
      </rPr>
      <t/>
    </r>
  </si>
  <si>
    <t xml:space="preserve">Имущество может находится в гражданском обороте, ограничения и обременения отсутствуют, обязательства по обязательному нахождению имущества на балансе АО "АЭХК" отсутствуют. </t>
  </si>
  <si>
    <t>собственность</t>
  </si>
  <si>
    <t>Всего 14 объектов по имущественному учету, наименования и номера по АСУИА приведены в Приложении № 1</t>
  </si>
  <si>
    <t>8 зданий</t>
  </si>
  <si>
    <t>4 сооружения</t>
  </si>
  <si>
    <t>2 сооружения</t>
  </si>
  <si>
    <t>м</t>
  </si>
  <si>
    <t>частично передано в аренду до октябрь 2022</t>
  </si>
  <si>
    <t>Степень износа на</t>
  </si>
  <si>
    <t>земли населенных пунктов</t>
  </si>
  <si>
    <t>для эксплуатации подъездной автодороги РСЦ</t>
  </si>
  <si>
    <t>Управление земельным участком:</t>
  </si>
  <si>
    <t>Земельный 
участок №1</t>
  </si>
  <si>
    <t>Земельный участок №2</t>
  </si>
  <si>
    <t>38:26:040302:158</t>
  </si>
  <si>
    <t>38:26:040302:214</t>
  </si>
  <si>
    <t>для эксплуатации производственных, административных зданий и сооружений промышленности</t>
  </si>
  <si>
    <t>-</t>
  </si>
  <si>
    <t>Кадастровая стоимость на 01.01.2022</t>
  </si>
  <si>
    <t>Кадастровая стоимость  на 01.01.2022</t>
  </si>
  <si>
    <t>Рыночная стоимость 21.03.2022</t>
  </si>
  <si>
    <t>Рыночная стоимость на 21.03.2022</t>
  </si>
  <si>
    <t>Земельный участок №1</t>
  </si>
  <si>
    <t>№ п/п</t>
  </si>
  <si>
    <t xml:space="preserve">Инв. №  </t>
  </si>
  <si>
    <t xml:space="preserve">Наименование ОС </t>
  </si>
  <si>
    <t>Рыночная стоимость с НДС (20%), руб. март 2022</t>
  </si>
  <si>
    <t>Рыночная стоимость без НДС, руб. март 2022</t>
  </si>
  <si>
    <t>АктПервоначСтоимость</t>
  </si>
  <si>
    <t>Амортизация за период</t>
  </si>
  <si>
    <t>Земельные участки</t>
  </si>
  <si>
    <t>0809075</t>
  </si>
  <si>
    <t>0809079</t>
  </si>
  <si>
    <t>примечания</t>
  </si>
  <si>
    <t>забаланс. Переход на ФСБУ-6</t>
  </si>
  <si>
    <t>CKЛAД ДЛЯ XPAHЕНИЯ СТОЛЯРНЫХ ИЗДЕЛИЙ</t>
  </si>
  <si>
    <t>9212005</t>
  </si>
  <si>
    <t>Металлический склад для материалов</t>
  </si>
  <si>
    <t>Тепловая сеть от ТК-5 до ТК-8 и потребителей (площадка 5)</t>
  </si>
  <si>
    <t>Наружное освещение территории РСЦ</t>
  </si>
  <si>
    <t>Склад металла на территории РСЦ</t>
  </si>
  <si>
    <t>Теплотрасса к участку отделки столярных изделий</t>
  </si>
  <si>
    <t>Наружный водопровод участка отделки столярных изделий</t>
  </si>
  <si>
    <t>Наружная канализация участка отделки столярных изделий</t>
  </si>
  <si>
    <t>Навес для пиломатериалов и столярных изделий</t>
  </si>
  <si>
    <t>Забор железобетонный РСЦ</t>
  </si>
  <si>
    <t>0709201</t>
  </si>
  <si>
    <t>Громкоговорящая связь РСЦ</t>
  </si>
  <si>
    <t>0901034</t>
  </si>
  <si>
    <t>Узел учета и регулирования тепловой энергии здания 2 РСЦ</t>
  </si>
  <si>
    <t>Подстанция КТПН-72М 400/6</t>
  </si>
  <si>
    <t>Трансформаторная подстанция</t>
  </si>
  <si>
    <t>0312350</t>
  </si>
  <si>
    <t>Автоматическая пожарная сигнализация</t>
  </si>
  <si>
    <t>Склад готовой продукции</t>
  </si>
  <si>
    <t>Кабельная трасса пож.сигнализации РСЦ</t>
  </si>
  <si>
    <t xml:space="preserve">Металлический склад </t>
  </si>
  <si>
    <t>ПНЕВМОТРАНСПОРТЕР ОПИЛОК</t>
  </si>
  <si>
    <t>КРАН ПОДВЕСНОЙ ЭЛЕКТРИЧЕСКИЙ ОДНОБАЛОЧНЫЙ IА</t>
  </si>
  <si>
    <t>0212171</t>
  </si>
  <si>
    <t>КАМЕРА СУШКИ ПИЛОМАТЕРИАЛОВ АСКМ-10</t>
  </si>
  <si>
    <t>8709432</t>
  </si>
  <si>
    <t>КРАН-ШТАБЕЛЕР ГРУЗОПОДЪЕМНОСТЬ 250КГ</t>
  </si>
  <si>
    <t>1104006</t>
  </si>
  <si>
    <t>Теплосчетчик ТЭМ-104-4-В-ПРПМ-50</t>
  </si>
  <si>
    <t>итого по ДИ</t>
  </si>
  <si>
    <t>Март 2022. Проведена оценка рыночной стоимости актива.</t>
  </si>
  <si>
    <t>Апрель 2022 Получено положительное экспертное заключение СРО</t>
  </si>
  <si>
    <t>1. О признании актива непрофильным</t>
  </si>
  <si>
    <r>
      <rPr>
        <b/>
        <sz val="12"/>
        <rFont val="Times New Roman"/>
        <family val="1"/>
        <charset val="204"/>
      </rPr>
      <t>Комиссия</t>
    </r>
    <r>
      <rPr>
        <sz val="12"/>
        <rFont val="Times New Roman"/>
        <family val="1"/>
        <charset val="204"/>
      </rPr>
      <t xml:space="preserve">                                   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заочно                                              (14 + 2 ОНИ)                               </t>
    </r>
  </si>
  <si>
    <r>
      <rPr>
        <b/>
        <sz val="12"/>
        <rFont val="Times New Roman"/>
        <family val="1"/>
        <charset val="204"/>
      </rPr>
      <t xml:space="preserve">Запланировано  </t>
    </r>
    <r>
      <rPr>
        <sz val="12"/>
        <rFont val="Times New Roman"/>
        <family val="1"/>
        <charset val="204"/>
      </rPr>
      <t xml:space="preserve">                      (14 + 2 ОНИ)</t>
    </r>
  </si>
  <si>
    <t>№1. Риск полной утраты / разрушения объекта</t>
  </si>
  <si>
    <t>Отсутствует</t>
  </si>
  <si>
    <t>№2. Риск хищения / нанесения ущерба имуществу</t>
  </si>
  <si>
    <t>Имеется</t>
  </si>
  <si>
    <t>№3. Риск причинения вреда сотрудникам предприятия (жителям города)</t>
  </si>
  <si>
    <t>№4. Риск недополучения инвестиционного ресурса</t>
  </si>
  <si>
    <t>№1. Риск перепрофилирования</t>
  </si>
  <si>
    <t>Имеется. Значения не имеет</t>
  </si>
  <si>
    <t>№2. Риск снижения качества услуг, предоставляемых на базе ИК</t>
  </si>
  <si>
    <t>№3. Риск утраты сотрудниками АО «АЭХК» доступных по расположению услуг, предоставляемых на базе ИК</t>
  </si>
  <si>
    <t>№4. Риск социальной напряженности в связи с увольнением сотрудников, обслуживающих ИК</t>
  </si>
  <si>
    <t xml:space="preserve">2. Вынесение вопроса по продаже актива  путем продажи посредством проведения открытого аукциона  на ЭТП </t>
  </si>
  <si>
    <t>2. Продажу осуществить на открытом аукционе на ЭТП с начальной ценой продажи в размере рыночной стоимости, определенной оценщиком</t>
  </si>
  <si>
    <t>3.  При отсутствии заявок провести повторный аукцион на тех же условиях с предоставлением рассрочки на 1 год, первый взнос 50 %, оставшиеся 50% от суммы договора купли-продажи оплачиваются равными долями ежемесячно в течение 12 (двенадцати) месяцев с месяца, следующего за месяцем заключения договора.</t>
  </si>
  <si>
    <t xml:space="preserve">Расшифровка обоснований  </t>
  </si>
  <si>
    <t xml:space="preserve">Предлагаемые возможные дополнительные условия проведения второго аукциона соответствуют алгоритму продаж НА, утвержденному в ЕОМУ. 
- Предоставление рассрочки на 1 год, первый взнос 50 %, оставшиеся 50% от суммы договора купли-продажи оплачиваются равными долями ежемесячно в течение 12 (двенадцати) месяцев с месяца, следующего за месяцем заключения договора.
- В качестве гарантии обеспечения Покупателем своих обязательств по оплате оставшихся 50% от Цены имущества, указанных в Договоре купли-продажи, Покупатель обязан в течение 5 (пяти) рабочих дней с момента подписания настоящего Договора предоставить Продавцу безотзывную банковскую гарантию, выданную банком.
- Безотзывная банковская гарантия оформляется на срок исполнения обязательств по Договору (но не ранее истечения 12 месяцев, начиная   с месяца, следующего за месяцем заключения настоящего договора- максимальная дата завершения рассрочки) на 50% Цены Имущества в одном из банков-гарантов. 
- Требования к Банкам-гарантам  и оформлению банковской гарантии указываются в Договоре купли-продажи. </t>
  </si>
  <si>
    <t>• Покупатель осуществляет оплату в размере 50% от суммы договора купли-продажи в течение 5 (пяти) рабочих дней с момента подписания договора купли-продажи;
• Оставшиеся 50% от суммы договора купли-продажи оплачиваются равными долями ежемесячно в течение 12 (двенадцати) месяцев с месяца, следующего за месяцем заключения договора;
• В качестве гарантии обеспечения Покупателем своих обязательств по оплате оставшихся 50% от Цены имущества, указанных в Договоре купли-продажи, Покупатель обязан в течение 5 (пяти) рабочих дней с момента подписания настоящего Договора предоставить Продавцу безотзывную банковскую гарантию, выданную банком.
• Безотзывная банковская гарантия оформляется на срок исполнения обязательств по Договору (но не ранее истечения 12 месяцев, начиная с месяца, следующего за месяцем заключения настоящего договора - максимальная дата завершения рассрочки) на 50% Цены Имущества в одном из банков-гарантов. 
• Требования к Банкам-гарантам  и оформлению банковской гарантии указываются в Договоре купли-продажи. гарантии обеспечения покупателем своих обязательств по оплате оставшихся 50% от суммы договора купли-продажи.</t>
  </si>
  <si>
    <t>Фотографии ИК</t>
  </si>
  <si>
    <t>Приложение №8</t>
  </si>
  <si>
    <t>Заключение ОЗА</t>
  </si>
  <si>
    <t xml:space="preserve">Предлагается: </t>
  </si>
  <si>
    <r>
      <t xml:space="preserve">Отчет №1                     </t>
    </r>
    <r>
      <rPr>
        <sz val="12"/>
        <rFont val="Times New Roman"/>
        <family val="1"/>
        <charset val="204"/>
      </rPr>
      <t xml:space="preserve">   действителен по 18.10.2022</t>
    </r>
  </si>
  <si>
    <t>На отчет получено положительное заключение экспертизы СРО №98/04/2022 от 22.04.2022</t>
  </si>
  <si>
    <r>
      <rPr>
        <sz val="12"/>
        <rFont val="Times New Roman"/>
        <family val="1"/>
        <charset val="204"/>
      </rPr>
      <t>Март 2022. Оценка проведена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ООО «Национальное Агенство Оценки и Консалтинга», отчет №47-Н-22 от 18.04.2022</t>
    </r>
  </si>
  <si>
    <t>от 13.05.2022</t>
  </si>
  <si>
    <t>Земельный участок для эксплуатации объектов недвижимости РСЦ</t>
  </si>
  <si>
    <t>Земельный участок для эксплуатации подъездной автодороги РСЦ</t>
  </si>
  <si>
    <t>Здание № 1 РСЦ, нежилое здание, инвентарный номер 25:405:001:200193840:0001, литер А, А1, а, площадь 1413,9 кв.м., этажность 1</t>
  </si>
  <si>
    <t>Здание склада лакокрасок, склада ГСМ, назначение: нежилое, 1-этажный, общая площадь 135,6 кв.м, инв.№ 25:405:001:200193840:0007, лит. А7, А8</t>
  </si>
  <si>
    <t>Здание № 2 административное, нежилое здание, инвентарный номер 25:405:001:200193840:0005, литер А4, А5, площадь 1126,7 кв.м., этажность 2</t>
  </si>
  <si>
    <t>Ливненая канализация РСЦ, назначение: нежилое, протяженность 36 м</t>
  </si>
  <si>
    <t>Здание № 7 проходной РСЦ, назначение: нежилое, 1-этажный, общая площадь 98,6 кв.м., инв. № 25:405:001:200193840:0006, лит. А6, Г</t>
  </si>
  <si>
    <t>Асфальтовые площадки и проезды РСЦ, назначение: нежилое, общая площадь 2019 кв.м.</t>
  </si>
  <si>
    <t>Асфальтовые площадки и дороги на территории РСЦ, назначение: нежилое, общая площадь 3650 кв.м</t>
  </si>
  <si>
    <t>Подъездная автодорога, назначение: нежилое, протяженность 130 м</t>
  </si>
  <si>
    <t>Здание № 5, назначение: нежилое, 1-этажный, общая площадь 516,8 кв.м, инв.№ 25:405:001:200193840:0002, лит. А3</t>
  </si>
  <si>
    <t>Здание № 6, проходной цеха, назначение: нежилое, 1-этажный, общая площадь 34,9 кв.м., инв.№ 25:405:001:200193840:0008, лит. А2</t>
  </si>
  <si>
    <t>Склад материалов РСЦ, назначение: нежилое, 1-этажный, общая площадь 111,4 кв.м., инв.№ 25:405:001:200193840:0003, лит. А9</t>
  </si>
  <si>
    <t>Мастерская эл.механического участка и склад материалов, назначение: нежилое, 2-этажный, общая площадь 1174 кв.м., инв.№ 25:405:001:200193840:0004, лит. А10, А11</t>
  </si>
  <si>
    <t>Подъездная автодорога РСЦ, назначение: другие сооружения, общая площадь 1352,6 кв.м, инв.№ 25:405:001:200301710, лит.I</t>
  </si>
  <si>
    <t>Площадка асфальтового покрытия РСЦ, назначение: нежилое, общая площадь 6820 кв.м.</t>
  </si>
  <si>
    <t>Балансовая ст-сть 14 ОНИ +2 ЗУ</t>
  </si>
  <si>
    <t>Балансовая ст-сть ДИ</t>
  </si>
  <si>
    <t>ОстСтоимость/КП на 30.04.2022</t>
  </si>
  <si>
    <t>Остаточная стоимость на 30.04.2022</t>
  </si>
  <si>
    <t>2021 год факт</t>
  </si>
  <si>
    <t>2022 год факт</t>
  </si>
  <si>
    <t>2022 год прогноз</t>
  </si>
  <si>
    <t>Перечень ОНИ ИК "Ремонтно-строительный цех"</t>
  </si>
  <si>
    <t>Скан-копии Выписок из ЕГРН</t>
  </si>
  <si>
    <t>Отчет об оценке от 18.04.2022 № 47-Н-22</t>
  </si>
  <si>
    <t>Экспертиза СРО 98/04/22 от 22.04.2022 на отчет</t>
  </si>
  <si>
    <t>Глушенков В.В.</t>
  </si>
  <si>
    <t>СОГЛАСОВАНО в ЕОСДО:</t>
  </si>
  <si>
    <t>Карчава С.Г.</t>
  </si>
  <si>
    <t>Воронков Д.М.</t>
  </si>
  <si>
    <t>Белов П.В.</t>
  </si>
  <si>
    <t>Перечень ДИ</t>
  </si>
  <si>
    <t xml:space="preserve">Объекты Имущественного комплекса «Ремонтно-строительный цех»  </t>
  </si>
  <si>
    <t>Всего 24 объекта, наименования приведены в отчете об оценке и Приложении №8</t>
  </si>
  <si>
    <t>1. Признать Имщественный комплекс "Ремонтно-строительный цех" (14 объектов недвижимого имущества и 2 земельных участка (Приложение 1), расположенный по адресу: г.Ангарск, квартал 252, строение 4, принадлежащий АО «АЭХК», непрофильным активом</t>
  </si>
  <si>
    <t>2. Признать  целесообразным реструктуризацию непрофильного актива – Имщественного комплекса "Ремонтно-строительный цех" (14 объектов недвижимого имущества и 2 земельных участков (Приложение  вопросу 1) вместе с 24 единицами движимого имущества согласно отчету об оценке рыночной стоимости № 47-Н-22, дата составления отчета: 18.04.2022, дата оценки: 21.03.2022, оценщик: ООО "Национальное Агентство Оценки и Консалтинга"), расположенного по адресу: Иркутская область, г.Ангарск, квартал 252, строение 4, принадлежащего АО «АЭХК», путем продажи посредством проведения открытого аукциона с открытой формой подачи предложений по цене в электронной форме на электронной торговой площадке.</t>
  </si>
  <si>
    <t>3. В случае непродажи указанного в п.1. актива по результатам проведенной процедуры, в том числе при отсутствии решения АО «АЭХК» о продаже единственному участнику аукциона,  в рамках срока действия отчета об оценке рыночной стоимости  № 47-Н-22, дата составления отчета: 18.04.2022, дата оценки: 21.03.2022, оценщик: ООО "Национальное Агентство Оценки и Консалтинга", провести повторный аукцион на условиях, указанных в пп.2 - 3, со следующими условиями оплаты:</t>
  </si>
  <si>
    <t>1.Признать непрофильным активом ИК "Ремонтно-строительный цех" состоящий из 14 ОНИ и 2 земельныйх участков и вынести ИК на продажу. Вместе с ИК продать 24 единицами движимого имущества</t>
  </si>
  <si>
    <t xml:space="preserve">№1. Обоснование признания ИК непрофильным активом. </t>
  </si>
  <si>
    <t xml:space="preserve">№ 2. Обоснование условий продажи.  </t>
  </si>
  <si>
    <t>№3.  Обоснование предоставления рассрочки</t>
  </si>
  <si>
    <t>№ 3. Обоснование предоставления рассрочки</t>
  </si>
  <si>
    <t>признать вспомогательным активом - имущественный комплекс "Ремонтно строительный цех" (14 объектов недвижимого имущества по имущественному учету и 2 земельных участка), расположенный по адресу: Иркутская область, г.Ангарск, 252 квартал, строение 4, являющейся собственностью АО "АЭХК"</t>
  </si>
  <si>
    <t>приложение №6.4 к ЕОМУ</t>
  </si>
  <si>
    <t>п. 6.1.1.2.1.1 ЕОМУ</t>
  </si>
  <si>
    <t>п.6.1.1.2.1.1, п.6.1.2.2</t>
  </si>
  <si>
    <t>п. 6.1.2.2 ЕОМУ</t>
  </si>
  <si>
    <t>п. 6.1.2.2, приложение №6.4 к ЕОМУ</t>
  </si>
  <si>
    <t>При продаже НА, собственник может предоставить покупателю рассрочку оплаты, обеспеченную залогом НА или независимой гарантией на оставшуюся сумму оплаты.
Условие о рассрочке оплаты на срок не более 1 (одного) года устанавливается по решению Органа управления Продавца, если иное не предусмотрено решением КО по РНА.</t>
  </si>
  <si>
    <t>п. 6.1.5.11 ЕОМУ</t>
  </si>
  <si>
    <t>п. 6.1.2.2.  ЕОМУ</t>
  </si>
  <si>
    <t>приложение №6.4 к ЕОМУ, п.6.1.2.2, п.6.5.11 ЕОМУ</t>
  </si>
  <si>
    <t xml:space="preserve">задаток от 10% до 20% начальной  цены </t>
  </si>
  <si>
    <t>шаг не более 5% от начальной цены</t>
  </si>
  <si>
    <t xml:space="preserve">3. Начальную цену аукциона определить в размере 50 994 000 руб. с учетом НДС, соответствующей рыночной стоимости, определенной независимым оценщиком (отчет об оценке рыночной стоимости  № 47-Н-22, дата составления отчета: 18.04.2022, дата оценки: 21.03.2012, оценщик: ООО "Национальное Агентство Оценки и Консалтинга"). Шаг аукциона определить в размере 2 500 000,00 руб., задаток - в размере 10 000 000,00  руб. </t>
  </si>
  <si>
    <t>09.11.2017. № 4-53/491-Пр  Проведено заочное заседание Комиссии, о признании вспомогательным активом имущественного комплекса "Ремонтно строительный цех" вспомогательным. Решение Комиссии:</t>
  </si>
  <si>
    <t>кад.номер</t>
  </si>
  <si>
    <t>38:26:040302:714</t>
  </si>
  <si>
    <t>38:26:040302:717</t>
  </si>
  <si>
    <t>38:26:040302:756</t>
  </si>
  <si>
    <t>38:26:040302:834</t>
  </si>
  <si>
    <t>38:26:040302:755</t>
  </si>
  <si>
    <t>38:26:040302:833</t>
  </si>
  <si>
    <t>38:26:040302:831</t>
  </si>
  <si>
    <t>38:26:040302:832</t>
  </si>
  <si>
    <t>38:26:040302:710</t>
  </si>
  <si>
    <t>38:26:040302:713</t>
  </si>
  <si>
    <t>38:26:040302:715</t>
  </si>
  <si>
    <t>38:26:040302:716</t>
  </si>
  <si>
    <t>38:26:040302:765</t>
  </si>
  <si>
    <t>38:26:040302:835</t>
  </si>
  <si>
    <t xml:space="preserve">Земельный налог </t>
  </si>
  <si>
    <t xml:space="preserve">Доход   </t>
  </si>
  <si>
    <t>Состав Имущественного комплекса "РСЦ"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</si>
</sst>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Helv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/>
    <xf numFmtId="0" fontId="16" fillId="0" borderId="0"/>
  </cellStyleXfs>
  <cellXfs count="224">
    <xf numFmtId="0" fontId="0" fillId="0" borderId="0" xfId="0"/>
    <xf numFmtId="0" fontId="1" fillId="0" borderId="1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3" fontId="5" fillId="0" borderId="15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4" fontId="5" fillId="0" borderId="10" xfId="0" applyNumberFormat="1" applyFont="1" applyFill="1" applyBorder="1" applyAlignment="1">
      <alignment vertical="center" wrapText="1"/>
    </xf>
    <xf numFmtId="3" fontId="5" fillId="0" borderId="10" xfId="0" applyNumberFormat="1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left" vertical="center" wrapText="1"/>
    </xf>
    <xf numFmtId="10" fontId="5" fillId="0" borderId="0" xfId="0" applyNumberFormat="1" applyFont="1" applyFill="1" applyBorder="1" applyAlignment="1">
      <alignment horizontal="left" vertical="center" wrapText="1"/>
    </xf>
    <xf numFmtId="4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justify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3" fontId="5" fillId="0" borderId="27" xfId="0" applyNumberFormat="1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4" fontId="5" fillId="0" borderId="27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0" borderId="23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3" fontId="11" fillId="2" borderId="1" xfId="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5" xfId="0" quotePrefix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9" fontId="5" fillId="0" borderId="3" xfId="1" applyFont="1" applyFill="1" applyBorder="1" applyAlignment="1">
      <alignment horizontal="left" vertical="center" wrapText="1"/>
    </xf>
    <xf numFmtId="9" fontId="5" fillId="0" borderId="23" xfId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3" fontId="11" fillId="2" borderId="11" xfId="0" applyNumberFormat="1" applyFont="1" applyFill="1" applyBorder="1" applyAlignment="1">
      <alignment horizontal="center" vertical="center" wrapText="1"/>
    </xf>
    <xf numFmtId="3" fontId="11" fillId="2" borderId="13" xfId="0" applyNumberFormat="1" applyFont="1" applyFill="1" applyBorder="1" applyAlignment="1">
      <alignment horizontal="center" vertical="center" wrapText="1"/>
    </xf>
    <xf numFmtId="3" fontId="11" fillId="2" borderId="12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5"/>
    <cellStyle name="Обычный_494-Н-06гараж Магистральный" xfId="4"/>
    <cellStyle name="Обычный_55-Н-06 Рио" xfId="3"/>
    <cellStyle name="Обычный_УХП-H-06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139</xdr:row>
      <xdr:rowOff>297656</xdr:rowOff>
    </xdr:from>
    <xdr:to>
      <xdr:col>2</xdr:col>
      <xdr:colOff>169069</xdr:colOff>
      <xdr:row>139</xdr:row>
      <xdr:rowOff>297656</xdr:rowOff>
    </xdr:to>
    <xdr:pic>
      <xdr:nvPicPr>
        <xdr:cNvPr id="3" name="Рисунок 2"/>
        <xdr:cNvPicPr/>
      </xdr:nvPicPr>
      <xdr:blipFill rotWithShape="1">
        <a:blip xmlns:r="http://schemas.openxmlformats.org/officeDocument/2006/relationships" r:embed="rId1"/>
        <a:srcRect l="2246" t="20738" r="1606" b="36338"/>
        <a:stretch/>
      </xdr:blipFill>
      <xdr:spPr bwMode="auto">
        <a:xfrm>
          <a:off x="1495425" y="99110006"/>
          <a:ext cx="5712619" cy="14382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104776</xdr:colOff>
      <xdr:row>139</xdr:row>
      <xdr:rowOff>133350</xdr:rowOff>
    </xdr:from>
    <xdr:to>
      <xdr:col>4</xdr:col>
      <xdr:colOff>2372185</xdr:colOff>
      <xdr:row>139</xdr:row>
      <xdr:rowOff>1828799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6" y="70075425"/>
          <a:ext cx="7096584" cy="1695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136</xdr:row>
      <xdr:rowOff>88900</xdr:rowOff>
    </xdr:from>
    <xdr:to>
      <xdr:col>4</xdr:col>
      <xdr:colOff>1257300</xdr:colOff>
      <xdr:row>136</xdr:row>
      <xdr:rowOff>1816100</xdr:rowOff>
    </xdr:to>
    <xdr:pic>
      <xdr:nvPicPr>
        <xdr:cNvPr id="5" name="Рисунок 4"/>
        <xdr:cNvPicPr/>
      </xdr:nvPicPr>
      <xdr:blipFill rotWithShape="1">
        <a:blip xmlns:r="http://schemas.openxmlformats.org/officeDocument/2006/relationships" r:embed="rId3"/>
        <a:srcRect l="21979" t="29568" r="11719" b="36030"/>
        <a:stretch/>
      </xdr:blipFill>
      <xdr:spPr bwMode="auto">
        <a:xfrm>
          <a:off x="2019300" y="53594000"/>
          <a:ext cx="5524500" cy="1727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2"/>
  <sheetViews>
    <sheetView topLeftCell="A166" zoomScale="75" zoomScaleNormal="75" workbookViewId="0">
      <selection activeCell="K75" sqref="K75"/>
    </sheetView>
  </sheetViews>
  <sheetFormatPr defaultColWidth="9.140625" defaultRowHeight="15.75" x14ac:dyDescent="0.25"/>
  <cols>
    <col min="1" max="1" width="21.7109375" style="40" customWidth="1"/>
    <col min="2" max="2" width="34" style="40" customWidth="1"/>
    <col min="3" max="3" width="21.140625" style="40" customWidth="1"/>
    <col min="4" max="4" width="17.28515625" style="40" customWidth="1"/>
    <col min="5" max="5" width="37.5703125" style="40" customWidth="1"/>
    <col min="6" max="6" width="11.5703125" style="13" customWidth="1"/>
    <col min="7" max="7" width="18.42578125" style="13" customWidth="1"/>
    <col min="8" max="8" width="5.42578125" style="13" customWidth="1"/>
    <col min="9" max="15" width="9.140625" style="13"/>
    <col min="16" max="16384" width="9.140625" style="40"/>
  </cols>
  <sheetData>
    <row r="1" spans="1:5" ht="37.5" customHeight="1" x14ac:dyDescent="0.25">
      <c r="A1" s="200" t="s">
        <v>15</v>
      </c>
      <c r="B1" s="201"/>
      <c r="C1" s="201"/>
      <c r="D1" s="201"/>
      <c r="E1" s="202"/>
    </row>
    <row r="2" spans="1:5" x14ac:dyDescent="0.25">
      <c r="A2" s="203" t="s">
        <v>234</v>
      </c>
      <c r="B2" s="204"/>
      <c r="C2" s="204"/>
      <c r="D2" s="204"/>
      <c r="E2" s="205"/>
    </row>
    <row r="3" spans="1:5" ht="18.75" x14ac:dyDescent="0.25">
      <c r="A3" s="206" t="s">
        <v>109</v>
      </c>
      <c r="B3" s="207"/>
      <c r="C3" s="207"/>
      <c r="D3" s="207"/>
      <c r="E3" s="208"/>
    </row>
    <row r="4" spans="1:5" ht="30.75" customHeight="1" x14ac:dyDescent="0.25">
      <c r="A4" s="109" t="s">
        <v>7</v>
      </c>
      <c r="B4" s="109"/>
      <c r="C4" s="109"/>
      <c r="D4" s="109"/>
      <c r="E4" s="109"/>
    </row>
    <row r="5" spans="1:5" ht="57.75" customHeight="1" x14ac:dyDescent="0.25">
      <c r="A5" s="18" t="s">
        <v>55</v>
      </c>
      <c r="B5" s="209" t="s">
        <v>113</v>
      </c>
      <c r="C5" s="209"/>
      <c r="D5" s="209"/>
      <c r="E5" s="209"/>
    </row>
    <row r="6" spans="1:5" x14ac:dyDescent="0.25">
      <c r="A6" s="11" t="s">
        <v>56</v>
      </c>
      <c r="B6" s="114" t="s">
        <v>268</v>
      </c>
      <c r="C6" s="114"/>
      <c r="D6" s="114"/>
      <c r="E6" s="114"/>
    </row>
    <row r="7" spans="1:5" x14ac:dyDescent="0.25">
      <c r="A7" s="11" t="s">
        <v>0</v>
      </c>
      <c r="B7" s="180" t="s">
        <v>114</v>
      </c>
      <c r="C7" s="180"/>
      <c r="D7" s="180"/>
      <c r="E7" s="180"/>
    </row>
    <row r="8" spans="1:5" x14ac:dyDescent="0.25">
      <c r="A8" s="11" t="s">
        <v>1</v>
      </c>
      <c r="B8" s="180" t="s">
        <v>115</v>
      </c>
      <c r="C8" s="180"/>
      <c r="D8" s="180"/>
      <c r="E8" s="180"/>
    </row>
    <row r="9" spans="1:5" ht="51.75" customHeight="1" x14ac:dyDescent="0.25">
      <c r="A9" s="11" t="s">
        <v>11</v>
      </c>
      <c r="B9" s="209" t="s">
        <v>116</v>
      </c>
      <c r="C9" s="209"/>
      <c r="D9" s="209"/>
      <c r="E9" s="209"/>
    </row>
    <row r="10" spans="1:5" ht="31.5" x14ac:dyDescent="0.25">
      <c r="A10" s="144" t="s">
        <v>57</v>
      </c>
      <c r="B10" s="6" t="s">
        <v>58</v>
      </c>
      <c r="C10" s="177" t="s">
        <v>122</v>
      </c>
      <c r="D10" s="177"/>
      <c r="E10" s="179"/>
    </row>
    <row r="11" spans="1:5" ht="42" customHeight="1" x14ac:dyDescent="0.25">
      <c r="A11" s="145"/>
      <c r="B11" s="6" t="s">
        <v>31</v>
      </c>
      <c r="C11" s="103" t="s">
        <v>123</v>
      </c>
      <c r="D11" s="104"/>
      <c r="E11" s="105"/>
    </row>
    <row r="12" spans="1:5" ht="63" customHeight="1" x14ac:dyDescent="0.25">
      <c r="A12" s="145"/>
      <c r="B12" s="6" t="s">
        <v>79</v>
      </c>
      <c r="C12" s="196" t="s">
        <v>124</v>
      </c>
      <c r="D12" s="196" t="s">
        <v>53</v>
      </c>
      <c r="E12" s="197" t="s">
        <v>53</v>
      </c>
    </row>
    <row r="13" spans="1:5" ht="60.75" customHeight="1" x14ac:dyDescent="0.25">
      <c r="A13" s="145"/>
      <c r="B13" s="6" t="s">
        <v>43</v>
      </c>
      <c r="C13" s="177" t="s">
        <v>125</v>
      </c>
      <c r="D13" s="177"/>
      <c r="E13" s="179"/>
    </row>
    <row r="14" spans="1:5" ht="24.75" customHeight="1" x14ac:dyDescent="0.25">
      <c r="A14" s="145"/>
      <c r="B14" s="6" t="s">
        <v>59</v>
      </c>
      <c r="C14" s="177" t="s">
        <v>128</v>
      </c>
      <c r="D14" s="177"/>
      <c r="E14" s="179"/>
    </row>
    <row r="15" spans="1:5" ht="28.5" customHeight="1" x14ac:dyDescent="0.25">
      <c r="A15" s="145"/>
      <c r="B15" s="6" t="s">
        <v>60</v>
      </c>
      <c r="C15" s="177" t="s">
        <v>127</v>
      </c>
      <c r="D15" s="177"/>
      <c r="E15" s="179"/>
    </row>
    <row r="16" spans="1:5" ht="40.5" customHeight="1" x14ac:dyDescent="0.25">
      <c r="A16" s="145"/>
      <c r="B16" s="6" t="s">
        <v>61</v>
      </c>
      <c r="C16" s="198" t="s">
        <v>126</v>
      </c>
      <c r="D16" s="198"/>
      <c r="E16" s="199"/>
    </row>
    <row r="17" spans="1:5" ht="31.5" x14ac:dyDescent="0.25">
      <c r="A17" s="145"/>
      <c r="B17" s="19" t="s">
        <v>62</v>
      </c>
      <c r="C17" s="103" t="s">
        <v>130</v>
      </c>
      <c r="D17" s="104"/>
      <c r="E17" s="105"/>
    </row>
    <row r="18" spans="1:5" ht="15.75" customHeight="1" x14ac:dyDescent="0.25">
      <c r="A18" s="160"/>
      <c r="B18" s="6" t="s">
        <v>12</v>
      </c>
      <c r="C18" s="176" t="s">
        <v>129</v>
      </c>
      <c r="D18" s="177" t="s">
        <v>19</v>
      </c>
      <c r="E18" s="179"/>
    </row>
    <row r="19" spans="1:5" ht="31.5" customHeight="1" x14ac:dyDescent="0.25">
      <c r="A19" s="117" t="s">
        <v>45</v>
      </c>
      <c r="B19" s="118"/>
      <c r="C19" s="118"/>
      <c r="D19" s="118"/>
      <c r="E19" s="119"/>
    </row>
    <row r="20" spans="1:5" x14ac:dyDescent="0.25">
      <c r="A20" s="144" t="s">
        <v>37</v>
      </c>
      <c r="B20" s="6" t="s">
        <v>35</v>
      </c>
      <c r="C20" s="176" t="s">
        <v>131</v>
      </c>
      <c r="D20" s="177"/>
      <c r="E20" s="179"/>
    </row>
    <row r="21" spans="1:5" ht="28.5" customHeight="1" x14ac:dyDescent="0.25">
      <c r="A21" s="145"/>
      <c r="B21" s="19" t="s">
        <v>48</v>
      </c>
      <c r="C21" s="176" t="s">
        <v>132</v>
      </c>
      <c r="D21" s="177"/>
      <c r="E21" s="179"/>
    </row>
    <row r="22" spans="1:5" x14ac:dyDescent="0.25">
      <c r="A22" s="145"/>
      <c r="B22" s="19" t="s">
        <v>36</v>
      </c>
      <c r="C22" s="176" t="s">
        <v>131</v>
      </c>
      <c r="D22" s="177"/>
      <c r="E22" s="179"/>
    </row>
    <row r="23" spans="1:5" ht="47.25" x14ac:dyDescent="0.25">
      <c r="A23" s="160"/>
      <c r="B23" s="19" t="s">
        <v>49</v>
      </c>
      <c r="C23" s="103" t="s">
        <v>80</v>
      </c>
      <c r="D23" s="104"/>
      <c r="E23" s="105"/>
    </row>
    <row r="24" spans="1:5" ht="31.5" x14ac:dyDescent="0.25">
      <c r="A24" s="144" t="s">
        <v>34</v>
      </c>
      <c r="B24" s="2" t="s">
        <v>63</v>
      </c>
      <c r="C24" s="176" t="s">
        <v>133</v>
      </c>
      <c r="D24" s="177"/>
      <c r="E24" s="179"/>
    </row>
    <row r="25" spans="1:5" ht="31.5" x14ac:dyDescent="0.25">
      <c r="A25" s="145"/>
      <c r="B25" s="19" t="s">
        <v>64</v>
      </c>
      <c r="C25" s="176" t="s">
        <v>133</v>
      </c>
      <c r="D25" s="177"/>
      <c r="E25" s="179"/>
    </row>
    <row r="26" spans="1:5" ht="63" x14ac:dyDescent="0.25">
      <c r="A26" s="145"/>
      <c r="B26" s="2" t="s">
        <v>65</v>
      </c>
      <c r="C26" s="176" t="s">
        <v>134</v>
      </c>
      <c r="D26" s="177"/>
      <c r="E26" s="179"/>
    </row>
    <row r="27" spans="1:5" x14ac:dyDescent="0.25">
      <c r="A27" s="145"/>
      <c r="B27" s="2" t="s">
        <v>66</v>
      </c>
      <c r="C27" s="176" t="s">
        <v>135</v>
      </c>
      <c r="D27" s="177"/>
      <c r="E27" s="179"/>
    </row>
    <row r="28" spans="1:5" ht="78.75" x14ac:dyDescent="0.25">
      <c r="A28" s="145"/>
      <c r="B28" s="2" t="s">
        <v>32</v>
      </c>
      <c r="C28" s="176" t="s">
        <v>136</v>
      </c>
      <c r="D28" s="177"/>
      <c r="E28" s="179"/>
    </row>
    <row r="29" spans="1:5" ht="47.25" x14ac:dyDescent="0.25">
      <c r="A29" s="145"/>
      <c r="B29" s="2" t="s">
        <v>33</v>
      </c>
      <c r="C29" s="176" t="s">
        <v>133</v>
      </c>
      <c r="D29" s="177"/>
      <c r="E29" s="179"/>
    </row>
    <row r="30" spans="1:5" ht="47.25" customHeight="1" x14ac:dyDescent="0.25">
      <c r="A30" s="145"/>
      <c r="B30" s="2" t="s">
        <v>41</v>
      </c>
      <c r="C30" s="176" t="s">
        <v>133</v>
      </c>
      <c r="D30" s="177"/>
      <c r="E30" s="179"/>
    </row>
    <row r="31" spans="1:5" ht="15.75" customHeight="1" x14ac:dyDescent="0.25">
      <c r="A31" s="160"/>
      <c r="B31" s="6" t="s">
        <v>20</v>
      </c>
      <c r="C31" s="176" t="s">
        <v>133</v>
      </c>
      <c r="D31" s="177" t="s">
        <v>19</v>
      </c>
      <c r="E31" s="179"/>
    </row>
    <row r="32" spans="1:5" ht="15.75" customHeight="1" x14ac:dyDescent="0.25">
      <c r="A32" s="144" t="s">
        <v>38</v>
      </c>
      <c r="B32" s="6" t="s">
        <v>10</v>
      </c>
      <c r="C32" s="176" t="s">
        <v>137</v>
      </c>
      <c r="D32" s="177" t="s">
        <v>19</v>
      </c>
      <c r="E32" s="179"/>
    </row>
    <row r="33" spans="1:5" ht="15.75" customHeight="1" x14ac:dyDescent="0.25">
      <c r="A33" s="145"/>
      <c r="B33" s="6" t="s">
        <v>17</v>
      </c>
      <c r="C33" s="176" t="s">
        <v>137</v>
      </c>
      <c r="D33" s="177" t="s">
        <v>19</v>
      </c>
      <c r="E33" s="179"/>
    </row>
    <row r="34" spans="1:5" x14ac:dyDescent="0.25">
      <c r="A34" s="160"/>
      <c r="B34" s="6" t="s">
        <v>39</v>
      </c>
      <c r="C34" s="176" t="s">
        <v>138</v>
      </c>
      <c r="D34" s="177"/>
      <c r="E34" s="179"/>
    </row>
    <row r="35" spans="1:5" ht="54" customHeight="1" x14ac:dyDescent="0.25">
      <c r="A35" s="15" t="s">
        <v>40</v>
      </c>
      <c r="B35" s="176" t="s">
        <v>139</v>
      </c>
      <c r="C35" s="177"/>
      <c r="D35" s="177"/>
      <c r="E35" s="179"/>
    </row>
    <row r="36" spans="1:5" ht="33.75" customHeight="1" thickBot="1" x14ac:dyDescent="0.3">
      <c r="A36" s="190" t="s">
        <v>8</v>
      </c>
      <c r="B36" s="191"/>
      <c r="C36" s="191"/>
      <c r="D36" s="191"/>
      <c r="E36" s="192"/>
    </row>
    <row r="37" spans="1:5" ht="30.75" customHeight="1" x14ac:dyDescent="0.25">
      <c r="A37" s="171" t="s">
        <v>14</v>
      </c>
      <c r="B37" s="56" t="s">
        <v>3</v>
      </c>
      <c r="C37" s="174" t="s">
        <v>140</v>
      </c>
      <c r="D37" s="174"/>
      <c r="E37" s="175"/>
    </row>
    <row r="38" spans="1:5" ht="43.5" customHeight="1" x14ac:dyDescent="0.25">
      <c r="A38" s="172"/>
      <c r="B38" s="45" t="s">
        <v>108</v>
      </c>
      <c r="C38" s="103" t="s">
        <v>141</v>
      </c>
      <c r="D38" s="104"/>
      <c r="E38" s="187"/>
    </row>
    <row r="39" spans="1:5" ht="18" customHeight="1" x14ac:dyDescent="0.25">
      <c r="A39" s="172"/>
      <c r="B39" s="193" t="s">
        <v>16</v>
      </c>
      <c r="C39" s="77" t="s">
        <v>142</v>
      </c>
      <c r="D39" s="89">
        <v>4611.8999999999996</v>
      </c>
      <c r="E39" s="57" t="s">
        <v>67</v>
      </c>
    </row>
    <row r="40" spans="1:5" ht="18.75" customHeight="1" x14ac:dyDescent="0.25">
      <c r="A40" s="172"/>
      <c r="B40" s="194"/>
      <c r="C40" s="24" t="s">
        <v>143</v>
      </c>
      <c r="D40" s="89">
        <v>13841.6</v>
      </c>
      <c r="E40" s="57" t="s">
        <v>67</v>
      </c>
    </row>
    <row r="41" spans="1:5" x14ac:dyDescent="0.25">
      <c r="A41" s="172"/>
      <c r="B41" s="195"/>
      <c r="C41" s="90" t="s">
        <v>144</v>
      </c>
      <c r="D41" s="89">
        <v>166</v>
      </c>
      <c r="E41" s="57" t="s">
        <v>145</v>
      </c>
    </row>
    <row r="42" spans="1:5" ht="15.75" customHeight="1" x14ac:dyDescent="0.25">
      <c r="A42" s="172"/>
      <c r="B42" s="45" t="s">
        <v>68</v>
      </c>
      <c r="C42" s="103" t="s">
        <v>146</v>
      </c>
      <c r="D42" s="104" t="s">
        <v>81</v>
      </c>
      <c r="E42" s="187"/>
    </row>
    <row r="43" spans="1:5" x14ac:dyDescent="0.25">
      <c r="A43" s="172"/>
      <c r="B43" s="45" t="s">
        <v>147</v>
      </c>
      <c r="C43" s="22">
        <v>50</v>
      </c>
      <c r="D43" s="188" t="s">
        <v>74</v>
      </c>
      <c r="E43" s="189"/>
    </row>
    <row r="44" spans="1:5" ht="31.5" x14ac:dyDescent="0.25">
      <c r="A44" s="172"/>
      <c r="B44" s="45" t="s">
        <v>254</v>
      </c>
      <c r="C44" s="23">
        <v>7857078.3499999996</v>
      </c>
      <c r="D44" s="21" t="s">
        <v>27</v>
      </c>
      <c r="E44" s="58" t="s">
        <v>23</v>
      </c>
    </row>
    <row r="45" spans="1:5" ht="16.5" thickBot="1" x14ac:dyDescent="0.3">
      <c r="A45" s="173"/>
      <c r="B45" s="59" t="s">
        <v>159</v>
      </c>
      <c r="C45" s="60">
        <v>37633000</v>
      </c>
      <c r="D45" s="61" t="s">
        <v>27</v>
      </c>
      <c r="E45" s="62" t="s">
        <v>23</v>
      </c>
    </row>
    <row r="46" spans="1:5" ht="27" customHeight="1" x14ac:dyDescent="0.25">
      <c r="A46" s="171" t="s">
        <v>151</v>
      </c>
      <c r="B46" s="56" t="s">
        <v>3</v>
      </c>
      <c r="C46" s="174" t="s">
        <v>140</v>
      </c>
      <c r="D46" s="174"/>
      <c r="E46" s="175"/>
    </row>
    <row r="47" spans="1:5" x14ac:dyDescent="0.25">
      <c r="A47" s="172"/>
      <c r="B47" s="20" t="s">
        <v>2</v>
      </c>
      <c r="C47" s="22">
        <v>24429</v>
      </c>
      <c r="D47" s="21" t="s">
        <v>18</v>
      </c>
      <c r="E47" s="58"/>
    </row>
    <row r="48" spans="1:5" x14ac:dyDescent="0.25">
      <c r="A48" s="172"/>
      <c r="B48" s="20" t="s">
        <v>4</v>
      </c>
      <c r="C48" s="176" t="s">
        <v>154</v>
      </c>
      <c r="D48" s="177"/>
      <c r="E48" s="178"/>
    </row>
    <row r="49" spans="1:7" ht="15.75" customHeight="1" x14ac:dyDescent="0.25">
      <c r="A49" s="172"/>
      <c r="B49" s="20" t="s">
        <v>5</v>
      </c>
      <c r="C49" s="179" t="s">
        <v>148</v>
      </c>
      <c r="D49" s="180"/>
      <c r="E49" s="181"/>
    </row>
    <row r="50" spans="1:7" ht="33.75" customHeight="1" x14ac:dyDescent="0.25">
      <c r="A50" s="172"/>
      <c r="B50" s="24" t="s">
        <v>6</v>
      </c>
      <c r="C50" s="179" t="s">
        <v>155</v>
      </c>
      <c r="D50" s="180"/>
      <c r="E50" s="181"/>
    </row>
    <row r="51" spans="1:7" ht="16.5" customHeight="1" x14ac:dyDescent="0.25">
      <c r="A51" s="172"/>
      <c r="B51" s="47" t="s">
        <v>98</v>
      </c>
      <c r="C51" s="182" t="s">
        <v>156</v>
      </c>
      <c r="D51" s="182"/>
      <c r="E51" s="183"/>
    </row>
    <row r="52" spans="1:7" ht="31.5" x14ac:dyDescent="0.25">
      <c r="A52" s="172"/>
      <c r="B52" s="47" t="s">
        <v>157</v>
      </c>
      <c r="C52" s="23">
        <v>5051000</v>
      </c>
      <c r="D52" s="21" t="s">
        <v>27</v>
      </c>
      <c r="E52" s="58" t="s">
        <v>23</v>
      </c>
    </row>
    <row r="53" spans="1:7" x14ac:dyDescent="0.25">
      <c r="A53" s="172"/>
      <c r="B53" s="47" t="s">
        <v>13</v>
      </c>
      <c r="C53" s="23">
        <v>12580935</v>
      </c>
      <c r="D53" s="21" t="s">
        <v>27</v>
      </c>
      <c r="E53" s="58" t="s">
        <v>23</v>
      </c>
    </row>
    <row r="54" spans="1:7" ht="16.5" thickBot="1" x14ac:dyDescent="0.3">
      <c r="A54" s="173"/>
      <c r="B54" s="59" t="s">
        <v>159</v>
      </c>
      <c r="C54" s="63">
        <v>5233000</v>
      </c>
      <c r="D54" s="61" t="s">
        <v>27</v>
      </c>
      <c r="E54" s="62" t="s">
        <v>23</v>
      </c>
    </row>
    <row r="55" spans="1:7" s="51" customFormat="1" ht="30" customHeight="1" x14ac:dyDescent="0.25">
      <c r="A55" s="184" t="s">
        <v>152</v>
      </c>
      <c r="B55" s="64" t="s">
        <v>3</v>
      </c>
      <c r="C55" s="174" t="s">
        <v>140</v>
      </c>
      <c r="D55" s="174"/>
      <c r="E55" s="175"/>
      <c r="F55" s="49"/>
      <c r="G55" s="50"/>
    </row>
    <row r="56" spans="1:7" s="51" customFormat="1" x14ac:dyDescent="0.25">
      <c r="A56" s="185"/>
      <c r="B56" s="48" t="s">
        <v>2</v>
      </c>
      <c r="C56" s="22">
        <v>3563</v>
      </c>
      <c r="D56" s="52" t="s">
        <v>18</v>
      </c>
      <c r="E56" s="65"/>
      <c r="F56" s="53"/>
      <c r="G56" s="50"/>
    </row>
    <row r="57" spans="1:7" s="51" customFormat="1" x14ac:dyDescent="0.25">
      <c r="A57" s="185"/>
      <c r="B57" s="48" t="s">
        <v>4</v>
      </c>
      <c r="C57" s="176" t="s">
        <v>153</v>
      </c>
      <c r="D57" s="177"/>
      <c r="E57" s="178"/>
      <c r="F57" s="53"/>
      <c r="G57" s="50"/>
    </row>
    <row r="58" spans="1:7" s="51" customFormat="1" x14ac:dyDescent="0.25">
      <c r="A58" s="185"/>
      <c r="B58" s="48" t="s">
        <v>5</v>
      </c>
      <c r="C58" s="179" t="s">
        <v>148</v>
      </c>
      <c r="D58" s="180"/>
      <c r="E58" s="181"/>
      <c r="F58" s="53"/>
      <c r="G58" s="50"/>
    </row>
    <row r="59" spans="1:7" s="51" customFormat="1" x14ac:dyDescent="0.25">
      <c r="A59" s="185"/>
      <c r="B59" s="54" t="s">
        <v>6</v>
      </c>
      <c r="C59" s="179" t="s">
        <v>149</v>
      </c>
      <c r="D59" s="180"/>
      <c r="E59" s="181"/>
      <c r="F59" s="53"/>
      <c r="G59" s="50"/>
    </row>
    <row r="60" spans="1:7" s="51" customFormat="1" ht="31.5" customHeight="1" x14ac:dyDescent="0.25">
      <c r="A60" s="185"/>
      <c r="B60" s="1" t="s">
        <v>150</v>
      </c>
      <c r="C60" s="182" t="s">
        <v>156</v>
      </c>
      <c r="D60" s="182"/>
      <c r="E60" s="183"/>
      <c r="F60" s="53"/>
      <c r="G60" s="50"/>
    </row>
    <row r="61" spans="1:7" s="51" customFormat="1" ht="33.75" customHeight="1" x14ac:dyDescent="0.25">
      <c r="A61" s="185"/>
      <c r="B61" s="55" t="s">
        <v>158</v>
      </c>
      <c r="C61" s="23">
        <v>3104548.79</v>
      </c>
      <c r="D61" s="52" t="s">
        <v>27</v>
      </c>
      <c r="E61" s="65" t="s">
        <v>23</v>
      </c>
      <c r="F61" s="53"/>
      <c r="G61" s="50"/>
    </row>
    <row r="62" spans="1:7" s="51" customFormat="1" ht="30.75" customHeight="1" x14ac:dyDescent="0.25">
      <c r="A62" s="185"/>
      <c r="B62" s="1" t="s">
        <v>13</v>
      </c>
      <c r="C62" s="23">
        <v>216630.39999999999</v>
      </c>
      <c r="D62" s="52" t="s">
        <v>27</v>
      </c>
      <c r="E62" s="65" t="s">
        <v>23</v>
      </c>
      <c r="F62" s="53"/>
      <c r="G62" s="50"/>
    </row>
    <row r="63" spans="1:7" s="51" customFormat="1" ht="47.25" customHeight="1" thickBot="1" x14ac:dyDescent="0.3">
      <c r="A63" s="186"/>
      <c r="B63" s="59" t="s">
        <v>160</v>
      </c>
      <c r="C63" s="60">
        <v>763000</v>
      </c>
      <c r="D63" s="66" t="s">
        <v>27</v>
      </c>
      <c r="E63" s="67" t="s">
        <v>23</v>
      </c>
      <c r="F63" s="49"/>
      <c r="G63" s="50"/>
    </row>
    <row r="64" spans="1:7" ht="30.75" customHeight="1" x14ac:dyDescent="0.25">
      <c r="A64" s="169" t="s">
        <v>82</v>
      </c>
      <c r="B64" s="68" t="s">
        <v>108</v>
      </c>
      <c r="C64" s="167" t="s">
        <v>269</v>
      </c>
      <c r="D64" s="167"/>
      <c r="E64" s="168"/>
    </row>
    <row r="65" spans="1:6" ht="32.25" thickBot="1" x14ac:dyDescent="0.3">
      <c r="A65" s="170"/>
      <c r="B65" s="59" t="s">
        <v>160</v>
      </c>
      <c r="C65" s="60">
        <v>6137500</v>
      </c>
      <c r="D65" s="61" t="s">
        <v>27</v>
      </c>
      <c r="E65" s="62" t="s">
        <v>23</v>
      </c>
      <c r="F65" s="41"/>
    </row>
    <row r="66" spans="1:6" ht="39.75" customHeight="1" x14ac:dyDescent="0.25">
      <c r="A66" s="113" t="s">
        <v>21</v>
      </c>
      <c r="B66" s="112"/>
      <c r="C66" s="112"/>
      <c r="D66" s="112"/>
      <c r="E66" s="112"/>
    </row>
    <row r="67" spans="1:6" x14ac:dyDescent="0.25">
      <c r="A67" s="155" t="s">
        <v>83</v>
      </c>
      <c r="B67" s="7"/>
      <c r="C67" s="25">
        <v>2021</v>
      </c>
      <c r="D67" s="25">
        <v>2022</v>
      </c>
      <c r="E67" s="8"/>
    </row>
    <row r="68" spans="1:6" x14ac:dyDescent="0.25">
      <c r="A68" s="156"/>
      <c r="B68" s="16" t="s">
        <v>70</v>
      </c>
      <c r="C68" s="26" t="s">
        <v>28</v>
      </c>
      <c r="D68" s="26" t="s">
        <v>29</v>
      </c>
      <c r="E68" s="9"/>
    </row>
    <row r="69" spans="1:6" x14ac:dyDescent="0.25">
      <c r="A69" s="156"/>
      <c r="B69" s="12" t="s">
        <v>307</v>
      </c>
      <c r="C69" s="27">
        <f>301708+46568</f>
        <v>348276</v>
      </c>
      <c r="D69" s="27">
        <f>30583*4</f>
        <v>122332</v>
      </c>
      <c r="E69" s="14"/>
    </row>
    <row r="70" spans="1:6" x14ac:dyDescent="0.25">
      <c r="A70" s="156"/>
      <c r="B70" s="12" t="s">
        <v>46</v>
      </c>
      <c r="C70" s="27">
        <v>171954.6</v>
      </c>
      <c r="D70" s="27">
        <f>43499.98*4</f>
        <v>173999.92</v>
      </c>
      <c r="E70" s="14"/>
    </row>
    <row r="71" spans="1:6" x14ac:dyDescent="0.25">
      <c r="A71" s="156"/>
      <c r="B71" s="12" t="s">
        <v>47</v>
      </c>
      <c r="C71" s="27">
        <v>78008.789999999994</v>
      </c>
      <c r="D71" s="27">
        <f>(56675.04+1696.83)*4</f>
        <v>233487.48</v>
      </c>
      <c r="E71" s="14"/>
    </row>
    <row r="72" spans="1:6" x14ac:dyDescent="0.25">
      <c r="A72" s="156"/>
      <c r="B72" s="12" t="s">
        <v>22</v>
      </c>
      <c r="C72" s="27">
        <v>3306.15</v>
      </c>
      <c r="D72" s="27">
        <f>899.2*4</f>
        <v>3596.8</v>
      </c>
      <c r="E72" s="14"/>
    </row>
    <row r="73" spans="1:6" x14ac:dyDescent="0.25">
      <c r="A73" s="156"/>
      <c r="B73" s="12" t="s">
        <v>84</v>
      </c>
      <c r="C73" s="27">
        <v>0</v>
      </c>
      <c r="D73" s="27">
        <v>0</v>
      </c>
      <c r="E73" s="14"/>
    </row>
    <row r="74" spans="1:6" x14ac:dyDescent="0.25">
      <c r="A74" s="156"/>
      <c r="B74" s="12" t="s">
        <v>44</v>
      </c>
      <c r="C74" s="27">
        <v>78528.600000000006</v>
      </c>
      <c r="D74" s="27">
        <v>0</v>
      </c>
      <c r="E74" s="28"/>
    </row>
    <row r="75" spans="1:6" x14ac:dyDescent="0.25">
      <c r="A75" s="156"/>
      <c r="B75" s="12" t="s">
        <v>71</v>
      </c>
      <c r="C75" s="27">
        <v>1465476</v>
      </c>
      <c r="D75" s="27">
        <f>413352.41*4</f>
        <v>1653409.64</v>
      </c>
      <c r="E75" s="14"/>
    </row>
    <row r="76" spans="1:6" ht="16.5" thickBot="1" x14ac:dyDescent="0.3">
      <c r="A76" s="156"/>
      <c r="B76" s="29" t="s">
        <v>308</v>
      </c>
      <c r="C76" s="10">
        <f>C75-SUM(C69:C74)</f>
        <v>785401.86</v>
      </c>
      <c r="D76" s="10">
        <f>D75-SUM(D69:D74)</f>
        <v>1119993.44</v>
      </c>
      <c r="E76" s="14"/>
    </row>
    <row r="77" spans="1:6" ht="16.5" thickTop="1" x14ac:dyDescent="0.25">
      <c r="A77" s="157"/>
      <c r="B77" s="149"/>
      <c r="C77" s="150"/>
      <c r="D77" s="150"/>
      <c r="E77" s="151"/>
    </row>
    <row r="78" spans="1:6" x14ac:dyDescent="0.25">
      <c r="A78" s="158" t="s">
        <v>24</v>
      </c>
      <c r="B78" s="16" t="s">
        <v>50</v>
      </c>
      <c r="C78" s="26" t="s">
        <v>51</v>
      </c>
      <c r="D78" s="26" t="s">
        <v>23</v>
      </c>
      <c r="E78" s="30"/>
    </row>
    <row r="79" spans="1:6" x14ac:dyDescent="0.25">
      <c r="A79" s="158"/>
      <c r="B79" s="31" t="s">
        <v>255</v>
      </c>
      <c r="C79" s="3">
        <v>0</v>
      </c>
      <c r="D79" s="3">
        <v>0</v>
      </c>
      <c r="E79" s="30"/>
    </row>
    <row r="80" spans="1:6" x14ac:dyDescent="0.25">
      <c r="A80" s="158"/>
      <c r="B80" s="31" t="s">
        <v>256</v>
      </c>
      <c r="C80" s="3">
        <f>D80*1.2</f>
        <v>245832</v>
      </c>
      <c r="D80" s="3">
        <v>204860</v>
      </c>
      <c r="E80" s="30"/>
    </row>
    <row r="81" spans="1:5" x14ac:dyDescent="0.25">
      <c r="A81" s="158"/>
      <c r="B81" s="31" t="s">
        <v>257</v>
      </c>
      <c r="C81" s="3">
        <f>D81*1.2</f>
        <v>203760</v>
      </c>
      <c r="D81" s="3">
        <f>60000+109800</f>
        <v>169800</v>
      </c>
      <c r="E81" s="30"/>
    </row>
    <row r="82" spans="1:5" ht="16.5" thickBot="1" x14ac:dyDescent="0.3">
      <c r="A82" s="158"/>
      <c r="B82" s="31" t="s">
        <v>52</v>
      </c>
      <c r="C82" s="10">
        <f>SUM(C79:C81)</f>
        <v>449592</v>
      </c>
      <c r="D82" s="10">
        <f>SUM(D79:D81)</f>
        <v>374660</v>
      </c>
      <c r="E82" s="30"/>
    </row>
    <row r="83" spans="1:5" ht="16.5" thickTop="1" x14ac:dyDescent="0.25">
      <c r="A83" s="158"/>
      <c r="B83" s="4"/>
      <c r="C83" s="32"/>
      <c r="D83" s="32"/>
      <c r="E83" s="5"/>
    </row>
    <row r="84" spans="1:5" ht="31.5" customHeight="1" x14ac:dyDescent="0.25">
      <c r="A84" s="109" t="s">
        <v>110</v>
      </c>
      <c r="B84" s="159"/>
      <c r="C84" s="159"/>
      <c r="D84" s="159"/>
      <c r="E84" s="159"/>
    </row>
    <row r="85" spans="1:5" ht="36.75" customHeight="1" x14ac:dyDescent="0.25">
      <c r="A85" s="144" t="s">
        <v>231</v>
      </c>
      <c r="B85" s="161" t="s">
        <v>233</v>
      </c>
      <c r="C85" s="162"/>
      <c r="D85" s="162"/>
      <c r="E85" s="163"/>
    </row>
    <row r="86" spans="1:5" ht="38.25" customHeight="1" x14ac:dyDescent="0.25">
      <c r="A86" s="145"/>
      <c r="B86" s="101" t="s">
        <v>232</v>
      </c>
      <c r="C86" s="102"/>
      <c r="D86" s="102"/>
      <c r="E86" s="141"/>
    </row>
    <row r="87" spans="1:5" x14ac:dyDescent="0.25">
      <c r="A87" s="145"/>
      <c r="B87" s="31"/>
      <c r="C87" s="33"/>
      <c r="D87" s="33"/>
      <c r="E87" s="30"/>
    </row>
    <row r="88" spans="1:5" x14ac:dyDescent="0.25">
      <c r="A88" s="145"/>
      <c r="B88" s="16" t="s">
        <v>50</v>
      </c>
      <c r="C88" s="26" t="s">
        <v>51</v>
      </c>
      <c r="D88" s="26" t="s">
        <v>23</v>
      </c>
      <c r="E88" s="9"/>
    </row>
    <row r="89" spans="1:5" x14ac:dyDescent="0.25">
      <c r="A89" s="145"/>
      <c r="B89" s="12" t="s">
        <v>72</v>
      </c>
      <c r="C89" s="3">
        <v>37633000</v>
      </c>
      <c r="D89" s="3">
        <v>31360835</v>
      </c>
      <c r="E89" s="14"/>
    </row>
    <row r="90" spans="1:5" x14ac:dyDescent="0.25">
      <c r="A90" s="145"/>
      <c r="B90" s="12" t="s">
        <v>161</v>
      </c>
      <c r="C90" s="3">
        <v>5233000</v>
      </c>
      <c r="D90" s="3">
        <v>5233000</v>
      </c>
      <c r="E90" s="14"/>
    </row>
    <row r="91" spans="1:5" x14ac:dyDescent="0.25">
      <c r="A91" s="156"/>
      <c r="B91" s="46" t="s">
        <v>152</v>
      </c>
      <c r="C91" s="3">
        <v>763000</v>
      </c>
      <c r="D91" s="3">
        <v>763000</v>
      </c>
      <c r="E91" s="14"/>
    </row>
    <row r="92" spans="1:5" x14ac:dyDescent="0.25">
      <c r="A92" s="156"/>
      <c r="B92" s="12" t="s">
        <v>69</v>
      </c>
      <c r="C92" s="3">
        <v>7365000</v>
      </c>
      <c r="D92" s="3">
        <v>6137500</v>
      </c>
      <c r="E92" s="14"/>
    </row>
    <row r="93" spans="1:5" ht="16.5" thickBot="1" x14ac:dyDescent="0.3">
      <c r="A93" s="145"/>
      <c r="B93" s="42" t="s">
        <v>9</v>
      </c>
      <c r="C93" s="10">
        <f>SUM(C89:C92)</f>
        <v>50994000</v>
      </c>
      <c r="D93" s="10">
        <f>SUM(D89:D92)</f>
        <v>43494335</v>
      </c>
      <c r="E93" s="14"/>
    </row>
    <row r="94" spans="1:5" ht="16.5" thickTop="1" x14ac:dyDescent="0.25">
      <c r="A94" s="160"/>
      <c r="B94" s="164"/>
      <c r="C94" s="165"/>
      <c r="D94" s="165"/>
      <c r="E94" s="166"/>
    </row>
    <row r="95" spans="1:5" ht="33.75" customHeight="1" x14ac:dyDescent="0.25">
      <c r="A95" s="109" t="s">
        <v>111</v>
      </c>
      <c r="B95" s="109"/>
      <c r="C95" s="109"/>
      <c r="D95" s="109"/>
      <c r="E95" s="109"/>
    </row>
    <row r="96" spans="1:5" x14ac:dyDescent="0.25">
      <c r="A96" s="152" t="s">
        <v>75</v>
      </c>
      <c r="B96" s="16" t="s">
        <v>50</v>
      </c>
      <c r="C96" s="26" t="s">
        <v>51</v>
      </c>
      <c r="D96" s="26" t="s">
        <v>23</v>
      </c>
      <c r="E96" s="14"/>
    </row>
    <row r="97" spans="1:6" x14ac:dyDescent="0.25">
      <c r="A97" s="153"/>
      <c r="B97" s="12" t="s">
        <v>251</v>
      </c>
      <c r="C97" s="3">
        <f>C44*1.2+C53+C62</f>
        <v>22226059.419999998</v>
      </c>
      <c r="D97" s="3">
        <f>C44+C53+C62</f>
        <v>20654643.75</v>
      </c>
      <c r="E97" s="35"/>
    </row>
    <row r="98" spans="1:6" x14ac:dyDescent="0.25">
      <c r="A98" s="153"/>
      <c r="B98" s="78" t="s">
        <v>252</v>
      </c>
      <c r="C98" s="3">
        <f>D98*1.2</f>
        <v>1274153.3999999999</v>
      </c>
      <c r="D98" s="3">
        <v>1061794.5</v>
      </c>
      <c r="E98" s="35"/>
    </row>
    <row r="99" spans="1:6" x14ac:dyDescent="0.25">
      <c r="A99" s="153"/>
      <c r="B99" s="12" t="s">
        <v>24</v>
      </c>
      <c r="C99" s="3">
        <f>C82</f>
        <v>449592</v>
      </c>
      <c r="D99" s="3">
        <f>D82</f>
        <v>374660</v>
      </c>
      <c r="E99" s="14"/>
    </row>
    <row r="100" spans="1:6" ht="16.5" thickBot="1" x14ac:dyDescent="0.3">
      <c r="A100" s="153"/>
      <c r="B100" s="12" t="s">
        <v>76</v>
      </c>
      <c r="C100" s="10">
        <f>SUM(C97:C99)</f>
        <v>23949804.819999997</v>
      </c>
      <c r="D100" s="10">
        <f>SUM(D97:D99)</f>
        <v>22091098.25</v>
      </c>
      <c r="E100" s="36"/>
    </row>
    <row r="101" spans="1:6" ht="16.5" thickTop="1" x14ac:dyDescent="0.25">
      <c r="A101" s="153"/>
      <c r="B101" s="12"/>
      <c r="C101" s="37"/>
      <c r="D101" s="37"/>
      <c r="E101" s="14"/>
      <c r="F101" s="41"/>
    </row>
    <row r="102" spans="1:6" x14ac:dyDescent="0.25">
      <c r="A102" s="153"/>
      <c r="B102" s="16" t="s">
        <v>50</v>
      </c>
      <c r="C102" s="26" t="s">
        <v>51</v>
      </c>
      <c r="D102" s="26" t="s">
        <v>23</v>
      </c>
      <c r="E102" s="14"/>
    </row>
    <row r="103" spans="1:6" x14ac:dyDescent="0.25">
      <c r="A103" s="153"/>
      <c r="B103" s="12" t="s">
        <v>85</v>
      </c>
      <c r="C103" s="3">
        <f>C93</f>
        <v>50994000</v>
      </c>
      <c r="D103" s="3">
        <f>D93</f>
        <v>43494335</v>
      </c>
      <c r="E103" s="34"/>
    </row>
    <row r="104" spans="1:6" x14ac:dyDescent="0.25">
      <c r="A104" s="153"/>
      <c r="B104" s="12"/>
      <c r="C104" s="3"/>
      <c r="D104" s="3"/>
      <c r="E104" s="34"/>
    </row>
    <row r="105" spans="1:6" x14ac:dyDescent="0.25">
      <c r="A105" s="153"/>
      <c r="B105" s="101" t="s">
        <v>86</v>
      </c>
      <c r="C105" s="102"/>
      <c r="D105" s="102"/>
      <c r="E105" s="141"/>
    </row>
    <row r="106" spans="1:6" ht="15.75" customHeight="1" x14ac:dyDescent="0.25">
      <c r="A106" s="153"/>
      <c r="B106" s="101" t="s">
        <v>99</v>
      </c>
      <c r="C106" s="102"/>
      <c r="D106" s="41">
        <f>C103</f>
        <v>50994000</v>
      </c>
      <c r="E106" s="30" t="s">
        <v>50</v>
      </c>
    </row>
    <row r="107" spans="1:6" ht="31.5" x14ac:dyDescent="0.25">
      <c r="A107" s="153"/>
      <c r="B107" s="76" t="s">
        <v>289</v>
      </c>
      <c r="C107" s="38">
        <f>D107/C103</f>
        <v>4.9025375534376595E-2</v>
      </c>
      <c r="D107" s="39">
        <v>2500000</v>
      </c>
      <c r="E107" s="30" t="s">
        <v>50</v>
      </c>
    </row>
    <row r="108" spans="1:6" ht="31.5" x14ac:dyDescent="0.25">
      <c r="A108" s="153"/>
      <c r="B108" s="76" t="s">
        <v>288</v>
      </c>
      <c r="C108" s="38">
        <f>D108/C103</f>
        <v>0.19610150213750638</v>
      </c>
      <c r="D108" s="39">
        <v>10000000</v>
      </c>
      <c r="E108" s="30" t="s">
        <v>50</v>
      </c>
    </row>
    <row r="109" spans="1:6" x14ac:dyDescent="0.25">
      <c r="A109" s="154"/>
      <c r="B109" s="12"/>
      <c r="C109" s="37"/>
      <c r="D109" s="37"/>
      <c r="E109" s="14"/>
    </row>
    <row r="110" spans="1:6" ht="33" customHeight="1" x14ac:dyDescent="0.25">
      <c r="A110" s="109" t="s">
        <v>25</v>
      </c>
      <c r="B110" s="109"/>
      <c r="C110" s="109"/>
      <c r="D110" s="109"/>
      <c r="E110" s="109"/>
    </row>
    <row r="111" spans="1:6" ht="51" customHeight="1" x14ac:dyDescent="0.25">
      <c r="A111" s="138" t="s">
        <v>208</v>
      </c>
      <c r="B111" s="120" t="s">
        <v>291</v>
      </c>
      <c r="C111" s="121"/>
      <c r="D111" s="121"/>
      <c r="E111" s="122"/>
    </row>
    <row r="112" spans="1:6" ht="60" customHeight="1" x14ac:dyDescent="0.25">
      <c r="A112" s="139"/>
      <c r="B112" s="140" t="s">
        <v>278</v>
      </c>
      <c r="C112" s="102"/>
      <c r="D112" s="102"/>
      <c r="E112" s="141"/>
    </row>
    <row r="113" spans="1:5" x14ac:dyDescent="0.25">
      <c r="A113" s="142" t="s">
        <v>73</v>
      </c>
      <c r="B113" s="120" t="s">
        <v>205</v>
      </c>
      <c r="C113" s="121"/>
      <c r="D113" s="121"/>
      <c r="E113" s="122"/>
    </row>
    <row r="114" spans="1:5" x14ac:dyDescent="0.25">
      <c r="A114" s="143"/>
      <c r="B114" s="120" t="s">
        <v>206</v>
      </c>
      <c r="C114" s="121"/>
      <c r="D114" s="121"/>
      <c r="E114" s="122"/>
    </row>
    <row r="115" spans="1:5" ht="30.75" customHeight="1" x14ac:dyDescent="0.25">
      <c r="A115" s="147" t="s">
        <v>209</v>
      </c>
      <c r="B115" s="120" t="s">
        <v>87</v>
      </c>
      <c r="C115" s="121"/>
      <c r="D115" s="121"/>
      <c r="E115" s="122"/>
    </row>
    <row r="116" spans="1:5" ht="27" customHeight="1" x14ac:dyDescent="0.25">
      <c r="A116" s="148"/>
      <c r="B116" s="101" t="s">
        <v>207</v>
      </c>
      <c r="C116" s="102"/>
      <c r="D116" s="102"/>
      <c r="E116" s="141"/>
    </row>
    <row r="117" spans="1:5" ht="31.5" customHeight="1" x14ac:dyDescent="0.25">
      <c r="A117" s="148"/>
      <c r="B117" s="149" t="s">
        <v>221</v>
      </c>
      <c r="C117" s="150"/>
      <c r="D117" s="150"/>
      <c r="E117" s="151"/>
    </row>
    <row r="118" spans="1:5" ht="43.5" customHeight="1" x14ac:dyDescent="0.25">
      <c r="A118" s="109" t="s">
        <v>100</v>
      </c>
      <c r="B118" s="146"/>
      <c r="C118" s="146"/>
      <c r="D118" s="146"/>
      <c r="E118" s="146"/>
    </row>
    <row r="119" spans="1:5" ht="31.5" x14ac:dyDescent="0.25">
      <c r="A119" s="144" t="s">
        <v>77</v>
      </c>
      <c r="B119" s="79" t="s">
        <v>210</v>
      </c>
      <c r="C119" s="103" t="s">
        <v>211</v>
      </c>
      <c r="D119" s="104"/>
      <c r="E119" s="105"/>
    </row>
    <row r="120" spans="1:5" ht="31.5" x14ac:dyDescent="0.25">
      <c r="A120" s="145"/>
      <c r="B120" s="79" t="s">
        <v>212</v>
      </c>
      <c r="C120" s="103" t="s">
        <v>213</v>
      </c>
      <c r="D120" s="104"/>
      <c r="E120" s="105"/>
    </row>
    <row r="121" spans="1:5" ht="47.25" x14ac:dyDescent="0.25">
      <c r="A121" s="145"/>
      <c r="B121" s="79" t="s">
        <v>214</v>
      </c>
      <c r="C121" s="103" t="s">
        <v>211</v>
      </c>
      <c r="D121" s="104"/>
      <c r="E121" s="105"/>
    </row>
    <row r="122" spans="1:5" ht="32.25" customHeight="1" x14ac:dyDescent="0.25">
      <c r="A122" s="145"/>
      <c r="B122" s="79" t="s">
        <v>215</v>
      </c>
      <c r="C122" s="103" t="s">
        <v>211</v>
      </c>
      <c r="D122" s="104"/>
      <c r="E122" s="105"/>
    </row>
    <row r="123" spans="1:5" ht="24.75" customHeight="1" x14ac:dyDescent="0.25">
      <c r="A123" s="144" t="s">
        <v>78</v>
      </c>
      <c r="B123" s="79" t="s">
        <v>216</v>
      </c>
      <c r="C123" s="103" t="s">
        <v>217</v>
      </c>
      <c r="D123" s="104"/>
      <c r="E123" s="105"/>
    </row>
    <row r="124" spans="1:5" ht="47.25" x14ac:dyDescent="0.25">
      <c r="A124" s="145"/>
      <c r="B124" s="79" t="s">
        <v>218</v>
      </c>
      <c r="C124" s="103" t="s">
        <v>211</v>
      </c>
      <c r="D124" s="104"/>
      <c r="E124" s="105"/>
    </row>
    <row r="125" spans="1:5" ht="63" x14ac:dyDescent="0.25">
      <c r="A125" s="145"/>
      <c r="B125" s="79" t="s">
        <v>219</v>
      </c>
      <c r="C125" s="103" t="s">
        <v>211</v>
      </c>
      <c r="D125" s="104"/>
      <c r="E125" s="105"/>
    </row>
    <row r="126" spans="1:5" ht="63" x14ac:dyDescent="0.25">
      <c r="A126" s="145"/>
      <c r="B126" s="79" t="s">
        <v>220</v>
      </c>
      <c r="C126" s="103" t="s">
        <v>211</v>
      </c>
      <c r="D126" s="104"/>
      <c r="E126" s="105"/>
    </row>
    <row r="127" spans="1:5" ht="36.75" customHeight="1" x14ac:dyDescent="0.25">
      <c r="A127" s="117" t="s">
        <v>101</v>
      </c>
      <c r="B127" s="118"/>
      <c r="C127" s="118"/>
      <c r="D127" s="118"/>
      <c r="E127" s="119"/>
    </row>
    <row r="128" spans="1:5" x14ac:dyDescent="0.25">
      <c r="A128" s="134" t="s">
        <v>230</v>
      </c>
      <c r="B128" s="135"/>
      <c r="C128" s="134" t="s">
        <v>88</v>
      </c>
      <c r="D128" s="136"/>
      <c r="E128" s="43" t="s">
        <v>54</v>
      </c>
    </row>
    <row r="129" spans="1:5" ht="69.75" customHeight="1" x14ac:dyDescent="0.25">
      <c r="A129" s="103" t="s">
        <v>273</v>
      </c>
      <c r="B129" s="105"/>
      <c r="C129" s="114" t="s">
        <v>274</v>
      </c>
      <c r="D129" s="114"/>
      <c r="E129" s="6" t="s">
        <v>281</v>
      </c>
    </row>
    <row r="130" spans="1:5" ht="61.5" customHeight="1" x14ac:dyDescent="0.25">
      <c r="A130" s="114" t="s">
        <v>222</v>
      </c>
      <c r="B130" s="114"/>
      <c r="C130" s="114" t="s">
        <v>275</v>
      </c>
      <c r="D130" s="114"/>
      <c r="E130" s="6" t="s">
        <v>283</v>
      </c>
    </row>
    <row r="131" spans="1:5" ht="131.25" customHeight="1" x14ac:dyDescent="0.25">
      <c r="A131" s="137" t="s">
        <v>223</v>
      </c>
      <c r="B131" s="114" t="s">
        <v>89</v>
      </c>
      <c r="C131" s="103" t="s">
        <v>276</v>
      </c>
      <c r="D131" s="105"/>
      <c r="E131" s="75" t="s">
        <v>287</v>
      </c>
    </row>
    <row r="132" spans="1:5" ht="35.25" customHeight="1" x14ac:dyDescent="0.25">
      <c r="A132" s="117" t="s">
        <v>224</v>
      </c>
      <c r="B132" s="118"/>
      <c r="C132" s="118"/>
      <c r="D132" s="118"/>
      <c r="E132" s="119"/>
    </row>
    <row r="133" spans="1:5" ht="81" customHeight="1" x14ac:dyDescent="0.25">
      <c r="A133" s="2" t="s">
        <v>274</v>
      </c>
      <c r="B133" s="103" t="s">
        <v>103</v>
      </c>
      <c r="C133" s="104"/>
      <c r="D133" s="104"/>
      <c r="E133" s="105"/>
    </row>
    <row r="134" spans="1:5" ht="105" customHeight="1" x14ac:dyDescent="0.25">
      <c r="A134" s="19" t="s">
        <v>280</v>
      </c>
      <c r="B134" s="103" t="s">
        <v>91</v>
      </c>
      <c r="C134" s="104"/>
      <c r="D134" s="104"/>
      <c r="E134" s="105"/>
    </row>
    <row r="135" spans="1:5" ht="52.5" customHeight="1" x14ac:dyDescent="0.25">
      <c r="A135" s="19" t="s">
        <v>282</v>
      </c>
      <c r="B135" s="120" t="s">
        <v>102</v>
      </c>
      <c r="C135" s="121"/>
      <c r="D135" s="121"/>
      <c r="E135" s="122"/>
    </row>
    <row r="136" spans="1:5" ht="44.25" customHeight="1" x14ac:dyDescent="0.25">
      <c r="A136" s="6" t="s">
        <v>275</v>
      </c>
      <c r="B136" s="114" t="s">
        <v>92</v>
      </c>
      <c r="C136" s="114"/>
      <c r="D136" s="114"/>
      <c r="E136" s="114"/>
    </row>
    <row r="137" spans="1:5" ht="145.5" customHeight="1" x14ac:dyDescent="0.25">
      <c r="A137" s="6" t="s">
        <v>279</v>
      </c>
      <c r="B137" s="114"/>
      <c r="C137" s="114"/>
      <c r="D137" s="114"/>
      <c r="E137" s="114"/>
    </row>
    <row r="138" spans="1:5" ht="72" customHeight="1" thickBot="1" x14ac:dyDescent="0.3">
      <c r="A138" s="19" t="s">
        <v>282</v>
      </c>
      <c r="B138" s="103" t="s">
        <v>112</v>
      </c>
      <c r="C138" s="104"/>
      <c r="D138" s="104"/>
      <c r="E138" s="105"/>
    </row>
    <row r="139" spans="1:5" ht="229.5" customHeight="1" x14ac:dyDescent="0.25">
      <c r="A139" s="75" t="s">
        <v>277</v>
      </c>
      <c r="B139" s="126" t="s">
        <v>225</v>
      </c>
      <c r="C139" s="126"/>
      <c r="D139" s="126"/>
      <c r="E139" s="127"/>
    </row>
    <row r="140" spans="1:5" ht="164.25" customHeight="1" x14ac:dyDescent="0.25">
      <c r="A140" s="19" t="s">
        <v>279</v>
      </c>
      <c r="B140" s="128" t="s">
        <v>105</v>
      </c>
      <c r="C140" s="129"/>
      <c r="D140" s="129"/>
      <c r="E140" s="130"/>
    </row>
    <row r="141" spans="1:5" ht="74.25" customHeight="1" x14ac:dyDescent="0.25">
      <c r="A141" s="19" t="s">
        <v>285</v>
      </c>
      <c r="B141" s="131" t="s">
        <v>284</v>
      </c>
      <c r="C141" s="132"/>
      <c r="D141" s="132"/>
      <c r="E141" s="133"/>
    </row>
    <row r="142" spans="1:5" ht="42" customHeight="1" x14ac:dyDescent="0.25">
      <c r="A142" s="19" t="s">
        <v>286</v>
      </c>
      <c r="B142" s="123" t="s">
        <v>90</v>
      </c>
      <c r="C142" s="124"/>
      <c r="D142" s="124"/>
      <c r="E142" s="125"/>
    </row>
    <row r="143" spans="1:5" ht="31.5" x14ac:dyDescent="0.25">
      <c r="A143" s="11" t="s">
        <v>30</v>
      </c>
      <c r="B143" s="103" t="s">
        <v>104</v>
      </c>
      <c r="C143" s="104"/>
      <c r="D143" s="104"/>
      <c r="E143" s="105"/>
    </row>
    <row r="144" spans="1:5" ht="41.25" customHeight="1" x14ac:dyDescent="0.25">
      <c r="A144" s="109" t="s">
        <v>106</v>
      </c>
      <c r="B144" s="110"/>
      <c r="C144" s="110"/>
      <c r="D144" s="110"/>
      <c r="E144" s="110"/>
    </row>
    <row r="145" spans="1:5" ht="66" customHeight="1" x14ac:dyDescent="0.25">
      <c r="A145" s="111" t="s">
        <v>107</v>
      </c>
      <c r="B145" s="114" t="s">
        <v>270</v>
      </c>
      <c r="C145" s="114"/>
      <c r="D145" s="114"/>
      <c r="E145" s="114"/>
    </row>
    <row r="146" spans="1:5" ht="120" customHeight="1" x14ac:dyDescent="0.25">
      <c r="A146" s="112"/>
      <c r="B146" s="114" t="s">
        <v>271</v>
      </c>
      <c r="C146" s="114"/>
      <c r="D146" s="114"/>
      <c r="E146" s="114"/>
    </row>
    <row r="147" spans="1:5" ht="84.75" customHeight="1" x14ac:dyDescent="0.25">
      <c r="A147" s="112"/>
      <c r="B147" s="114" t="s">
        <v>290</v>
      </c>
      <c r="C147" s="114"/>
      <c r="D147" s="114"/>
      <c r="E147" s="114"/>
    </row>
    <row r="148" spans="1:5" ht="81.75" customHeight="1" x14ac:dyDescent="0.25">
      <c r="A148" s="112"/>
      <c r="B148" s="114" t="s">
        <v>272</v>
      </c>
      <c r="C148" s="114"/>
      <c r="D148" s="114"/>
      <c r="E148" s="114"/>
    </row>
    <row r="149" spans="1:5" ht="234" customHeight="1" x14ac:dyDescent="0.25">
      <c r="A149" s="113"/>
      <c r="B149" s="115" t="s">
        <v>226</v>
      </c>
      <c r="C149" s="116"/>
      <c r="D149" s="116"/>
      <c r="E149" s="116"/>
    </row>
    <row r="150" spans="1:5" ht="50.25" customHeight="1" x14ac:dyDescent="0.25">
      <c r="A150" s="91"/>
      <c r="B150" s="92"/>
      <c r="C150" s="93"/>
      <c r="D150" s="93"/>
      <c r="E150" s="93"/>
    </row>
    <row r="151" spans="1:5" ht="19.5" customHeight="1" x14ac:dyDescent="0.25">
      <c r="A151" s="13" t="s">
        <v>42</v>
      </c>
      <c r="B151" s="102" t="s">
        <v>258</v>
      </c>
      <c r="C151" s="102"/>
      <c r="D151" s="102"/>
      <c r="E151" s="102"/>
    </row>
    <row r="152" spans="1:5" ht="22.5" customHeight="1" x14ac:dyDescent="0.25">
      <c r="A152" s="13" t="s">
        <v>93</v>
      </c>
      <c r="B152" s="99" t="s">
        <v>227</v>
      </c>
      <c r="C152" s="99"/>
      <c r="D152" s="99"/>
      <c r="E152" s="99"/>
    </row>
    <row r="153" spans="1:5" ht="22.5" customHeight="1" x14ac:dyDescent="0.25">
      <c r="A153" s="13" t="s">
        <v>94</v>
      </c>
      <c r="B153" s="99" t="s">
        <v>117</v>
      </c>
      <c r="C153" s="99"/>
      <c r="D153" s="99"/>
      <c r="E153" s="99"/>
    </row>
    <row r="154" spans="1:5" ht="24" customHeight="1" x14ac:dyDescent="0.25">
      <c r="A154" s="13" t="s">
        <v>118</v>
      </c>
      <c r="B154" s="99" t="s">
        <v>259</v>
      </c>
      <c r="C154" s="99"/>
      <c r="D154" s="80"/>
      <c r="E154" s="80"/>
    </row>
    <row r="155" spans="1:5" ht="15.75" customHeight="1" x14ac:dyDescent="0.25">
      <c r="A155" s="13" t="s">
        <v>119</v>
      </c>
      <c r="B155" s="99" t="s">
        <v>260</v>
      </c>
      <c r="C155" s="99"/>
      <c r="D155" s="80"/>
      <c r="E155" s="80"/>
    </row>
    <row r="156" spans="1:5" ht="25.5" customHeight="1" x14ac:dyDescent="0.25">
      <c r="A156" s="13" t="s">
        <v>120</v>
      </c>
      <c r="B156" s="40" t="s">
        <v>261</v>
      </c>
      <c r="D156" s="80"/>
      <c r="E156" s="80"/>
    </row>
    <row r="157" spans="1:5" x14ac:dyDescent="0.25">
      <c r="A157" s="13" t="s">
        <v>121</v>
      </c>
      <c r="B157" s="99" t="s">
        <v>229</v>
      </c>
      <c r="C157" s="99"/>
      <c r="D157" s="80"/>
      <c r="E157" s="80"/>
    </row>
    <row r="158" spans="1:5" x14ac:dyDescent="0.25">
      <c r="A158" s="13" t="s">
        <v>228</v>
      </c>
      <c r="B158" s="40" t="s">
        <v>267</v>
      </c>
      <c r="D158" s="80"/>
      <c r="E158" s="80"/>
    </row>
    <row r="159" spans="1:5" x14ac:dyDescent="0.25">
      <c r="A159" s="13"/>
      <c r="B159" s="44"/>
      <c r="C159" s="44"/>
      <c r="D159" s="44"/>
      <c r="E159" s="44"/>
    </row>
    <row r="160" spans="1:5" x14ac:dyDescent="0.25">
      <c r="A160" s="13"/>
      <c r="B160" s="44"/>
      <c r="C160" s="44"/>
      <c r="D160" s="44"/>
      <c r="E160" s="44"/>
    </row>
    <row r="161" spans="1:5" x14ac:dyDescent="0.25">
      <c r="A161" s="106"/>
      <c r="B161" s="106"/>
      <c r="C161" s="106"/>
      <c r="D161" s="106"/>
      <c r="E161" s="106"/>
    </row>
    <row r="162" spans="1:5" ht="15.75" customHeight="1" x14ac:dyDescent="0.25">
      <c r="A162" s="107" t="s">
        <v>26</v>
      </c>
      <c r="B162" s="107"/>
      <c r="C162" s="107"/>
      <c r="D162" s="94"/>
      <c r="E162" s="13" t="s">
        <v>262</v>
      </c>
    </row>
    <row r="163" spans="1:5" x14ac:dyDescent="0.25">
      <c r="A163" s="108"/>
      <c r="B163" s="108"/>
      <c r="C163" s="108"/>
      <c r="D163" s="108"/>
      <c r="E163" s="108"/>
    </row>
    <row r="164" spans="1:5" x14ac:dyDescent="0.25">
      <c r="A164" s="100" t="s">
        <v>263</v>
      </c>
      <c r="B164" s="100"/>
      <c r="C164" s="100"/>
      <c r="D164" s="100"/>
      <c r="E164" s="100"/>
    </row>
    <row r="165" spans="1:5" ht="15.75" customHeight="1" x14ac:dyDescent="0.25">
      <c r="A165" s="100" t="s">
        <v>95</v>
      </c>
      <c r="B165" s="100"/>
      <c r="C165" s="100"/>
      <c r="D165" s="17"/>
      <c r="E165" s="13" t="s">
        <v>264</v>
      </c>
    </row>
    <row r="166" spans="1:5" x14ac:dyDescent="0.25">
      <c r="A166" s="100"/>
      <c r="B166" s="100"/>
      <c r="C166" s="100"/>
      <c r="D166" s="100"/>
      <c r="E166" s="100"/>
    </row>
    <row r="167" spans="1:5" ht="15.75" customHeight="1" x14ac:dyDescent="0.25">
      <c r="A167" s="100" t="s">
        <v>96</v>
      </c>
      <c r="B167" s="100"/>
      <c r="C167" s="100"/>
      <c r="D167" s="17"/>
      <c r="E167" s="13" t="s">
        <v>265</v>
      </c>
    </row>
    <row r="168" spans="1:5" ht="20.25" customHeight="1" x14ac:dyDescent="0.25">
      <c r="A168" s="100"/>
      <c r="B168" s="100"/>
      <c r="C168" s="100"/>
      <c r="D168" s="100"/>
      <c r="E168" s="100"/>
    </row>
    <row r="169" spans="1:5" ht="15.75" customHeight="1" x14ac:dyDescent="0.25">
      <c r="A169" s="100" t="s">
        <v>97</v>
      </c>
      <c r="B169" s="100"/>
      <c r="C169" s="100"/>
      <c r="D169" s="17"/>
      <c r="E169" s="13" t="s">
        <v>266</v>
      </c>
    </row>
    <row r="170" spans="1:5" x14ac:dyDescent="0.25">
      <c r="A170" s="13"/>
      <c r="B170" s="13"/>
      <c r="C170" s="13"/>
      <c r="D170" s="13"/>
      <c r="E170" s="13"/>
    </row>
    <row r="171" spans="1:5" x14ac:dyDescent="0.25">
      <c r="E171" s="13"/>
    </row>
    <row r="174" spans="1:5" x14ac:dyDescent="0.25">
      <c r="E174" s="13"/>
    </row>
    <row r="178" spans="15:15" x14ac:dyDescent="0.25">
      <c r="O178" s="40"/>
    </row>
    <row r="179" spans="15:15" x14ac:dyDescent="0.25">
      <c r="O179" s="40"/>
    </row>
    <row r="180" spans="15:15" x14ac:dyDescent="0.25">
      <c r="O180" s="40"/>
    </row>
    <row r="181" spans="15:15" x14ac:dyDescent="0.25">
      <c r="O181" s="40"/>
    </row>
    <row r="182" spans="15:15" x14ac:dyDescent="0.25">
      <c r="O182" s="40"/>
    </row>
    <row r="183" spans="15:15" x14ac:dyDescent="0.25">
      <c r="O183" s="40"/>
    </row>
    <row r="184" spans="15:15" x14ac:dyDescent="0.25">
      <c r="O184" s="40"/>
    </row>
    <row r="185" spans="15:15" x14ac:dyDescent="0.25">
      <c r="O185" s="40"/>
    </row>
    <row r="186" spans="15:15" x14ac:dyDescent="0.25">
      <c r="O186" s="40"/>
    </row>
    <row r="187" spans="15:15" x14ac:dyDescent="0.25">
      <c r="O187" s="40"/>
    </row>
    <row r="188" spans="15:15" x14ac:dyDescent="0.25">
      <c r="O188" s="40"/>
    </row>
    <row r="189" spans="15:15" x14ac:dyDescent="0.25">
      <c r="O189" s="40"/>
    </row>
    <row r="190" spans="15:15" x14ac:dyDescent="0.25">
      <c r="O190" s="40"/>
    </row>
    <row r="191" spans="15:15" x14ac:dyDescent="0.25">
      <c r="O191" s="40"/>
    </row>
    <row r="192" spans="15:15" x14ac:dyDescent="0.25">
      <c r="O192" s="40"/>
    </row>
    <row r="193" spans="15:15" x14ac:dyDescent="0.25">
      <c r="O193" s="40"/>
    </row>
    <row r="194" spans="15:15" x14ac:dyDescent="0.25">
      <c r="O194" s="40"/>
    </row>
    <row r="195" spans="15:15" x14ac:dyDescent="0.25">
      <c r="O195" s="40"/>
    </row>
    <row r="196" spans="15:15" x14ac:dyDescent="0.25">
      <c r="O196" s="40"/>
    </row>
    <row r="197" spans="15:15" x14ac:dyDescent="0.25">
      <c r="O197" s="40"/>
    </row>
    <row r="198" spans="15:15" x14ac:dyDescent="0.25">
      <c r="O198" s="40"/>
    </row>
    <row r="199" spans="15:15" x14ac:dyDescent="0.25">
      <c r="O199" s="40"/>
    </row>
    <row r="200" spans="15:15" x14ac:dyDescent="0.25">
      <c r="O200" s="40"/>
    </row>
    <row r="201" spans="15:15" x14ac:dyDescent="0.25">
      <c r="O201" s="40"/>
    </row>
    <row r="202" spans="15:15" x14ac:dyDescent="0.25">
      <c r="O202" s="40"/>
    </row>
    <row r="203" spans="15:15" x14ac:dyDescent="0.25">
      <c r="O203" s="40"/>
    </row>
    <row r="204" spans="15:15" x14ac:dyDescent="0.25">
      <c r="O204" s="40"/>
    </row>
    <row r="205" spans="15:15" x14ac:dyDescent="0.25">
      <c r="O205" s="40"/>
    </row>
    <row r="206" spans="15:15" x14ac:dyDescent="0.25">
      <c r="O206" s="40"/>
    </row>
    <row r="207" spans="15:15" x14ac:dyDescent="0.25">
      <c r="O207" s="40"/>
    </row>
    <row r="208" spans="15:15" x14ac:dyDescent="0.25">
      <c r="O208" s="40"/>
    </row>
    <row r="209" spans="15:15" x14ac:dyDescent="0.25">
      <c r="O209" s="40"/>
    </row>
    <row r="210" spans="15:15" x14ac:dyDescent="0.25">
      <c r="O210" s="40"/>
    </row>
    <row r="211" spans="15:15" x14ac:dyDescent="0.25">
      <c r="O211" s="40"/>
    </row>
    <row r="212" spans="15:15" x14ac:dyDescent="0.25">
      <c r="O212" s="40"/>
    </row>
    <row r="213" spans="15:15" x14ac:dyDescent="0.25">
      <c r="O213" s="40"/>
    </row>
    <row r="214" spans="15:15" x14ac:dyDescent="0.25">
      <c r="O214" s="40"/>
    </row>
    <row r="215" spans="15:15" x14ac:dyDescent="0.25">
      <c r="O215" s="40"/>
    </row>
    <row r="216" spans="15:15" x14ac:dyDescent="0.25">
      <c r="O216" s="40"/>
    </row>
    <row r="217" spans="15:15" x14ac:dyDescent="0.25">
      <c r="O217" s="40"/>
    </row>
    <row r="218" spans="15:15" x14ac:dyDescent="0.25">
      <c r="O218" s="40"/>
    </row>
    <row r="219" spans="15:15" x14ac:dyDescent="0.25">
      <c r="O219" s="40"/>
    </row>
    <row r="220" spans="15:15" x14ac:dyDescent="0.25">
      <c r="O220" s="40"/>
    </row>
    <row r="221" spans="15:15" x14ac:dyDescent="0.25">
      <c r="O221" s="40"/>
    </row>
    <row r="222" spans="15:15" x14ac:dyDescent="0.25">
      <c r="O222" s="40"/>
    </row>
    <row r="223" spans="15:15" x14ac:dyDescent="0.25">
      <c r="O223" s="40"/>
    </row>
    <row r="224" spans="15:15" x14ac:dyDescent="0.25">
      <c r="O224" s="40"/>
    </row>
    <row r="225" spans="15:15" x14ac:dyDescent="0.25">
      <c r="O225" s="40"/>
    </row>
    <row r="226" spans="15:15" x14ac:dyDescent="0.25">
      <c r="O226" s="40"/>
    </row>
    <row r="227" spans="15:15" x14ac:dyDescent="0.25">
      <c r="O227" s="40"/>
    </row>
    <row r="228" spans="15:15" x14ac:dyDescent="0.25">
      <c r="O228" s="40"/>
    </row>
    <row r="229" spans="15:15" x14ac:dyDescent="0.25">
      <c r="O229" s="40"/>
    </row>
    <row r="230" spans="15:15" x14ac:dyDescent="0.25">
      <c r="O230" s="40"/>
    </row>
    <row r="231" spans="15:15" x14ac:dyDescent="0.25">
      <c r="O231" s="40"/>
    </row>
    <row r="232" spans="15:15" x14ac:dyDescent="0.25">
      <c r="O232" s="40"/>
    </row>
    <row r="233" spans="15:15" x14ac:dyDescent="0.25">
      <c r="O233" s="40"/>
    </row>
    <row r="234" spans="15:15" x14ac:dyDescent="0.25">
      <c r="O234" s="40"/>
    </row>
    <row r="235" spans="15:15" x14ac:dyDescent="0.25">
      <c r="O235" s="40"/>
    </row>
    <row r="236" spans="15:15" x14ac:dyDescent="0.25">
      <c r="O236" s="40"/>
    </row>
    <row r="237" spans="15:15" x14ac:dyDescent="0.25">
      <c r="O237" s="40"/>
    </row>
    <row r="238" spans="15:15" x14ac:dyDescent="0.25">
      <c r="O238" s="40"/>
    </row>
    <row r="239" spans="15:15" x14ac:dyDescent="0.25">
      <c r="O239" s="40"/>
    </row>
    <row r="240" spans="15:15" x14ac:dyDescent="0.25">
      <c r="O240" s="40"/>
    </row>
    <row r="241" spans="15:15" x14ac:dyDescent="0.25">
      <c r="O241" s="40"/>
    </row>
    <row r="242" spans="15:15" x14ac:dyDescent="0.25">
      <c r="O242" s="40"/>
    </row>
    <row r="243" spans="15:15" x14ac:dyDescent="0.25">
      <c r="O243" s="40"/>
    </row>
    <row r="244" spans="15:15" x14ac:dyDescent="0.25">
      <c r="O244" s="40"/>
    </row>
    <row r="245" spans="15:15" x14ac:dyDescent="0.25">
      <c r="O245" s="40"/>
    </row>
    <row r="246" spans="15:15" x14ac:dyDescent="0.25">
      <c r="O246" s="40"/>
    </row>
    <row r="247" spans="15:15" x14ac:dyDescent="0.25">
      <c r="O247" s="40"/>
    </row>
    <row r="248" spans="15:15" x14ac:dyDescent="0.25">
      <c r="O248" s="40"/>
    </row>
    <row r="249" spans="15:15" x14ac:dyDescent="0.25">
      <c r="O249" s="40"/>
    </row>
    <row r="250" spans="15:15" x14ac:dyDescent="0.25">
      <c r="O250" s="40"/>
    </row>
    <row r="251" spans="15:15" x14ac:dyDescent="0.25">
      <c r="O251" s="40"/>
    </row>
    <row r="252" spans="15:15" x14ac:dyDescent="0.25">
      <c r="O252" s="40"/>
    </row>
    <row r="253" spans="15:15" x14ac:dyDescent="0.25">
      <c r="O253" s="40"/>
    </row>
    <row r="254" spans="15:15" x14ac:dyDescent="0.25">
      <c r="O254" s="40"/>
    </row>
    <row r="255" spans="15:15" x14ac:dyDescent="0.25">
      <c r="O255" s="40"/>
    </row>
    <row r="256" spans="15:15" x14ac:dyDescent="0.25">
      <c r="O256" s="40"/>
    </row>
    <row r="257" spans="15:15" x14ac:dyDescent="0.25">
      <c r="O257" s="40"/>
    </row>
    <row r="258" spans="15:15" x14ac:dyDescent="0.25">
      <c r="O258" s="40"/>
    </row>
    <row r="259" spans="15:15" x14ac:dyDescent="0.25">
      <c r="O259" s="40"/>
    </row>
    <row r="260" spans="15:15" x14ac:dyDescent="0.25">
      <c r="O260" s="40"/>
    </row>
    <row r="261" spans="15:15" x14ac:dyDescent="0.25">
      <c r="O261" s="40"/>
    </row>
    <row r="262" spans="15:15" x14ac:dyDescent="0.25">
      <c r="O262" s="40"/>
    </row>
    <row r="263" spans="15:15" x14ac:dyDescent="0.25">
      <c r="O263" s="40"/>
    </row>
    <row r="264" spans="15:15" x14ac:dyDescent="0.25">
      <c r="O264" s="40"/>
    </row>
    <row r="265" spans="15:15" x14ac:dyDescent="0.25">
      <c r="O265" s="40"/>
    </row>
    <row r="266" spans="15:15" x14ac:dyDescent="0.25">
      <c r="O266" s="40"/>
    </row>
    <row r="267" spans="15:15" x14ac:dyDescent="0.25">
      <c r="O267" s="40"/>
    </row>
    <row r="268" spans="15:15" x14ac:dyDescent="0.25">
      <c r="O268" s="40"/>
    </row>
    <row r="269" spans="15:15" x14ac:dyDescent="0.25">
      <c r="O269" s="40"/>
    </row>
    <row r="270" spans="15:15" x14ac:dyDescent="0.25">
      <c r="O270" s="40"/>
    </row>
    <row r="271" spans="15:15" x14ac:dyDescent="0.25">
      <c r="O271" s="40"/>
    </row>
    <row r="272" spans="15:15" x14ac:dyDescent="0.25">
      <c r="O272" s="40"/>
    </row>
    <row r="273" spans="15:15" x14ac:dyDescent="0.25">
      <c r="O273" s="40"/>
    </row>
    <row r="274" spans="15:15" x14ac:dyDescent="0.25">
      <c r="O274" s="40"/>
    </row>
    <row r="275" spans="15:15" x14ac:dyDescent="0.25">
      <c r="O275" s="40"/>
    </row>
    <row r="276" spans="15:15" x14ac:dyDescent="0.25">
      <c r="O276" s="40"/>
    </row>
    <row r="277" spans="15:15" x14ac:dyDescent="0.25">
      <c r="O277" s="40"/>
    </row>
    <row r="278" spans="15:15" x14ac:dyDescent="0.25">
      <c r="O278" s="40"/>
    </row>
    <row r="279" spans="15:15" x14ac:dyDescent="0.25">
      <c r="O279" s="40"/>
    </row>
    <row r="280" spans="15:15" x14ac:dyDescent="0.25">
      <c r="O280" s="40"/>
    </row>
    <row r="281" spans="15:15" x14ac:dyDescent="0.25">
      <c r="O281" s="40"/>
    </row>
    <row r="282" spans="15:15" x14ac:dyDescent="0.25">
      <c r="O282" s="40"/>
    </row>
    <row r="283" spans="15:15" x14ac:dyDescent="0.25">
      <c r="O283" s="40"/>
    </row>
    <row r="284" spans="15:15" x14ac:dyDescent="0.25">
      <c r="O284" s="40"/>
    </row>
    <row r="285" spans="15:15" x14ac:dyDescent="0.25">
      <c r="O285" s="40"/>
    </row>
    <row r="286" spans="15:15" x14ac:dyDescent="0.25">
      <c r="O286" s="40"/>
    </row>
    <row r="287" spans="15:15" x14ac:dyDescent="0.25">
      <c r="O287" s="40"/>
    </row>
    <row r="288" spans="15:15" x14ac:dyDescent="0.25">
      <c r="O288" s="40"/>
    </row>
    <row r="289" spans="15:15" x14ac:dyDescent="0.25">
      <c r="O289" s="40"/>
    </row>
    <row r="290" spans="15:15" x14ac:dyDescent="0.25">
      <c r="O290" s="40"/>
    </row>
    <row r="291" spans="15:15" x14ac:dyDescent="0.25">
      <c r="O291" s="40"/>
    </row>
    <row r="292" spans="15:15" x14ac:dyDescent="0.25">
      <c r="O292" s="40"/>
    </row>
    <row r="293" spans="15:15" x14ac:dyDescent="0.25">
      <c r="O293" s="40"/>
    </row>
    <row r="294" spans="15:15" x14ac:dyDescent="0.25">
      <c r="O294" s="40"/>
    </row>
    <row r="295" spans="15:15" x14ac:dyDescent="0.25">
      <c r="O295" s="40"/>
    </row>
    <row r="296" spans="15:15" x14ac:dyDescent="0.25">
      <c r="O296" s="40"/>
    </row>
    <row r="297" spans="15:15" x14ac:dyDescent="0.25">
      <c r="O297" s="40"/>
    </row>
    <row r="298" spans="15:15" x14ac:dyDescent="0.25">
      <c r="O298" s="40"/>
    </row>
    <row r="299" spans="15:15" x14ac:dyDescent="0.25">
      <c r="O299" s="40"/>
    </row>
    <row r="300" spans="15:15" x14ac:dyDescent="0.25">
      <c r="O300" s="40"/>
    </row>
    <row r="301" spans="15:15" x14ac:dyDescent="0.25">
      <c r="O301" s="40"/>
    </row>
    <row r="302" spans="15:15" x14ac:dyDescent="0.25">
      <c r="O302" s="40"/>
    </row>
    <row r="303" spans="15:15" x14ac:dyDescent="0.25">
      <c r="O303" s="40"/>
    </row>
    <row r="304" spans="15:15" x14ac:dyDescent="0.25">
      <c r="O304" s="40"/>
    </row>
    <row r="305" spans="15:15" x14ac:dyDescent="0.25">
      <c r="O305" s="40"/>
    </row>
    <row r="306" spans="15:15" x14ac:dyDescent="0.25">
      <c r="O306" s="40"/>
    </row>
    <row r="307" spans="15:15" x14ac:dyDescent="0.25">
      <c r="O307" s="40"/>
    </row>
    <row r="308" spans="15:15" x14ac:dyDescent="0.25">
      <c r="O308" s="40"/>
    </row>
    <row r="309" spans="15:15" x14ac:dyDescent="0.25">
      <c r="O309" s="40"/>
    </row>
    <row r="310" spans="15:15" x14ac:dyDescent="0.25">
      <c r="O310" s="40"/>
    </row>
    <row r="311" spans="15:15" x14ac:dyDescent="0.25">
      <c r="O311" s="40"/>
    </row>
    <row r="312" spans="15:15" x14ac:dyDescent="0.25">
      <c r="O312" s="40"/>
    </row>
    <row r="313" spans="15:15" x14ac:dyDescent="0.25">
      <c r="O313" s="40"/>
    </row>
    <row r="314" spans="15:15" x14ac:dyDescent="0.25">
      <c r="O314" s="40"/>
    </row>
    <row r="315" spans="15:15" x14ac:dyDescent="0.25">
      <c r="O315" s="40"/>
    </row>
    <row r="316" spans="15:15" x14ac:dyDescent="0.25">
      <c r="O316" s="40"/>
    </row>
    <row r="317" spans="15:15" x14ac:dyDescent="0.25">
      <c r="O317" s="40"/>
    </row>
    <row r="318" spans="15:15" x14ac:dyDescent="0.25">
      <c r="O318" s="40"/>
    </row>
    <row r="319" spans="15:15" x14ac:dyDescent="0.25">
      <c r="O319" s="40"/>
    </row>
    <row r="320" spans="15:15" x14ac:dyDescent="0.25">
      <c r="O320" s="40"/>
    </row>
    <row r="321" spans="15:15" x14ac:dyDescent="0.25">
      <c r="O321" s="40"/>
    </row>
    <row r="322" spans="15:15" x14ac:dyDescent="0.25">
      <c r="O322" s="40"/>
    </row>
    <row r="323" spans="15:15" x14ac:dyDescent="0.25">
      <c r="O323" s="40"/>
    </row>
    <row r="324" spans="15:15" x14ac:dyDescent="0.25">
      <c r="O324" s="40"/>
    </row>
    <row r="325" spans="15:15" x14ac:dyDescent="0.25">
      <c r="O325" s="40"/>
    </row>
    <row r="326" spans="15:15" x14ac:dyDescent="0.25">
      <c r="O326" s="40"/>
    </row>
    <row r="327" spans="15:15" x14ac:dyDescent="0.25">
      <c r="O327" s="40"/>
    </row>
    <row r="328" spans="15:15" x14ac:dyDescent="0.25">
      <c r="O328" s="40"/>
    </row>
    <row r="329" spans="15:15" x14ac:dyDescent="0.25">
      <c r="O329" s="40"/>
    </row>
    <row r="330" spans="15:15" x14ac:dyDescent="0.25">
      <c r="O330" s="40"/>
    </row>
    <row r="331" spans="15:15" x14ac:dyDescent="0.25">
      <c r="O331" s="40"/>
    </row>
    <row r="332" spans="15:15" x14ac:dyDescent="0.25">
      <c r="O332" s="40"/>
    </row>
    <row r="333" spans="15:15" x14ac:dyDescent="0.25">
      <c r="O333" s="40"/>
    </row>
    <row r="334" spans="15:15" x14ac:dyDescent="0.25">
      <c r="O334" s="40"/>
    </row>
    <row r="335" spans="15:15" x14ac:dyDescent="0.25">
      <c r="O335" s="40"/>
    </row>
    <row r="336" spans="15:15" x14ac:dyDescent="0.25">
      <c r="O336" s="40"/>
    </row>
    <row r="337" spans="15:15" x14ac:dyDescent="0.25">
      <c r="O337" s="40"/>
    </row>
    <row r="338" spans="15:15" x14ac:dyDescent="0.25">
      <c r="O338" s="40"/>
    </row>
    <row r="339" spans="15:15" x14ac:dyDescent="0.25">
      <c r="O339" s="40"/>
    </row>
    <row r="340" spans="15:15" x14ac:dyDescent="0.25">
      <c r="O340" s="40"/>
    </row>
    <row r="341" spans="15:15" x14ac:dyDescent="0.25">
      <c r="O341" s="40"/>
    </row>
    <row r="342" spans="15:15" x14ac:dyDescent="0.25">
      <c r="O342" s="40"/>
    </row>
  </sheetData>
  <mergeCells count="138">
    <mergeCell ref="A1:E1"/>
    <mergeCell ref="A2:E2"/>
    <mergeCell ref="A3:E3"/>
    <mergeCell ref="A4:E4"/>
    <mergeCell ref="B5:E5"/>
    <mergeCell ref="B6:E6"/>
    <mergeCell ref="B7:E7"/>
    <mergeCell ref="B8:E8"/>
    <mergeCell ref="B9:E9"/>
    <mergeCell ref="A10:A18"/>
    <mergeCell ref="C10:E10"/>
    <mergeCell ref="C11:E11"/>
    <mergeCell ref="C12:E12"/>
    <mergeCell ref="C13:E13"/>
    <mergeCell ref="C16:E16"/>
    <mergeCell ref="C15:E15"/>
    <mergeCell ref="C17:E17"/>
    <mergeCell ref="C18:E18"/>
    <mergeCell ref="C14:E14"/>
    <mergeCell ref="A19:E19"/>
    <mergeCell ref="A20:A23"/>
    <mergeCell ref="C22:E22"/>
    <mergeCell ref="C23:E23"/>
    <mergeCell ref="C20:E20"/>
    <mergeCell ref="C21:E21"/>
    <mergeCell ref="A24:A31"/>
    <mergeCell ref="C24:E24"/>
    <mergeCell ref="C25:E25"/>
    <mergeCell ref="C26:E26"/>
    <mergeCell ref="C27:E27"/>
    <mergeCell ref="C28:E28"/>
    <mergeCell ref="C29:E29"/>
    <mergeCell ref="C30:E30"/>
    <mergeCell ref="C31:E31"/>
    <mergeCell ref="A37:A45"/>
    <mergeCell ref="C37:E37"/>
    <mergeCell ref="C38:E38"/>
    <mergeCell ref="C42:E42"/>
    <mergeCell ref="D43:E43"/>
    <mergeCell ref="A32:A34"/>
    <mergeCell ref="C32:E32"/>
    <mergeCell ref="C33:E33"/>
    <mergeCell ref="C34:E34"/>
    <mergeCell ref="B35:E35"/>
    <mergeCell ref="A36:E36"/>
    <mergeCell ref="B39:B41"/>
    <mergeCell ref="C64:E64"/>
    <mergeCell ref="A66:E66"/>
    <mergeCell ref="A64:A65"/>
    <mergeCell ref="A46:A54"/>
    <mergeCell ref="C46:E46"/>
    <mergeCell ref="C48:E48"/>
    <mergeCell ref="C49:E49"/>
    <mergeCell ref="C50:E50"/>
    <mergeCell ref="C51:E51"/>
    <mergeCell ref="A55:A63"/>
    <mergeCell ref="C55:E55"/>
    <mergeCell ref="C57:E57"/>
    <mergeCell ref="C58:E58"/>
    <mergeCell ref="C59:E59"/>
    <mergeCell ref="C60:E60"/>
    <mergeCell ref="B116:E116"/>
    <mergeCell ref="B117:E117"/>
    <mergeCell ref="A95:E95"/>
    <mergeCell ref="B105:E105"/>
    <mergeCell ref="A96:A109"/>
    <mergeCell ref="A67:A77"/>
    <mergeCell ref="B77:E77"/>
    <mergeCell ref="A78:A83"/>
    <mergeCell ref="A84:E84"/>
    <mergeCell ref="A85:A94"/>
    <mergeCell ref="B85:E85"/>
    <mergeCell ref="B86:E86"/>
    <mergeCell ref="B94:E94"/>
    <mergeCell ref="C129:D129"/>
    <mergeCell ref="A130:B130"/>
    <mergeCell ref="C130:D130"/>
    <mergeCell ref="A127:E127"/>
    <mergeCell ref="A128:B128"/>
    <mergeCell ref="C128:D128"/>
    <mergeCell ref="A131:B131"/>
    <mergeCell ref="C131:D131"/>
    <mergeCell ref="A110:E110"/>
    <mergeCell ref="A111:A112"/>
    <mergeCell ref="B111:E111"/>
    <mergeCell ref="B112:E112"/>
    <mergeCell ref="B114:E114"/>
    <mergeCell ref="A113:A114"/>
    <mergeCell ref="A123:A126"/>
    <mergeCell ref="A118:E118"/>
    <mergeCell ref="A119:A122"/>
    <mergeCell ref="C122:E122"/>
    <mergeCell ref="C123:E123"/>
    <mergeCell ref="C125:E125"/>
    <mergeCell ref="C126:E126"/>
    <mergeCell ref="B113:E113"/>
    <mergeCell ref="A115:A117"/>
    <mergeCell ref="B115:E115"/>
    <mergeCell ref="B152:E152"/>
    <mergeCell ref="B153:E153"/>
    <mergeCell ref="B146:E146"/>
    <mergeCell ref="B147:E147"/>
    <mergeCell ref="B148:E148"/>
    <mergeCell ref="A132:E132"/>
    <mergeCell ref="B133:E133"/>
    <mergeCell ref="B134:E134"/>
    <mergeCell ref="B135:E135"/>
    <mergeCell ref="B142:E142"/>
    <mergeCell ref="B139:E139"/>
    <mergeCell ref="B140:E140"/>
    <mergeCell ref="B141:E141"/>
    <mergeCell ref="B136:E136"/>
    <mergeCell ref="B137:E137"/>
    <mergeCell ref="B138:E138"/>
    <mergeCell ref="B154:C154"/>
    <mergeCell ref="B155:C155"/>
    <mergeCell ref="B157:C157"/>
    <mergeCell ref="A167:C167"/>
    <mergeCell ref="A168:E168"/>
    <mergeCell ref="A169:C169"/>
    <mergeCell ref="B106:C106"/>
    <mergeCell ref="C119:E119"/>
    <mergeCell ref="C120:E120"/>
    <mergeCell ref="C121:E121"/>
    <mergeCell ref="C124:E124"/>
    <mergeCell ref="A161:E161"/>
    <mergeCell ref="A162:C162"/>
    <mergeCell ref="A163:E163"/>
    <mergeCell ref="A164:E164"/>
    <mergeCell ref="A165:C165"/>
    <mergeCell ref="A166:E166"/>
    <mergeCell ref="A144:E144"/>
    <mergeCell ref="A145:A149"/>
    <mergeCell ref="B145:E145"/>
    <mergeCell ref="A129:B129"/>
    <mergeCell ref="B143:E143"/>
    <mergeCell ref="B149:E149"/>
    <mergeCell ref="B151:E151"/>
  </mergeCells>
  <pageMargins left="0.70866141732283472" right="0.70866141732283472" top="0.74803149606299213" bottom="0.74803149606299213" header="0.31496062992125984" footer="0.31496062992125984"/>
  <pageSetup paperSize="9" scale="66" fitToHeight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B9" sqref="B9"/>
    </sheetView>
  </sheetViews>
  <sheetFormatPr defaultRowHeight="15" x14ac:dyDescent="0.25"/>
  <cols>
    <col min="1" max="1" width="5" style="83" customWidth="1"/>
    <col min="2" max="2" width="16" style="83" customWidth="1"/>
    <col min="3" max="3" width="36.28515625" style="83" customWidth="1"/>
    <col min="4" max="4" width="18" style="83" customWidth="1"/>
    <col min="5" max="16384" width="9.140625" style="83"/>
  </cols>
  <sheetData>
    <row r="1" spans="1:4" ht="38.25" customHeight="1" x14ac:dyDescent="0.25">
      <c r="A1" s="214" t="s">
        <v>309</v>
      </c>
      <c r="B1" s="214"/>
      <c r="C1" s="214"/>
      <c r="D1" s="214"/>
    </row>
    <row r="2" spans="1:4" ht="25.5" x14ac:dyDescent="0.25">
      <c r="A2" s="81" t="s">
        <v>162</v>
      </c>
      <c r="B2" s="81" t="s">
        <v>163</v>
      </c>
      <c r="C2" s="81" t="s">
        <v>164</v>
      </c>
      <c r="D2" s="82" t="s">
        <v>292</v>
      </c>
    </row>
    <row r="3" spans="1:4" ht="24" customHeight="1" x14ac:dyDescent="0.25">
      <c r="A3" s="211" t="s">
        <v>169</v>
      </c>
      <c r="B3" s="212"/>
      <c r="C3" s="212"/>
      <c r="D3" s="213"/>
    </row>
    <row r="4" spans="1:4" ht="24" x14ac:dyDescent="0.25">
      <c r="A4" s="71">
        <v>1</v>
      </c>
      <c r="B4" s="73" t="s">
        <v>170</v>
      </c>
      <c r="C4" s="87" t="s">
        <v>235</v>
      </c>
      <c r="D4" s="72" t="s">
        <v>154</v>
      </c>
    </row>
    <row r="5" spans="1:4" ht="24" x14ac:dyDescent="0.25">
      <c r="A5" s="71">
        <v>2</v>
      </c>
      <c r="B5" s="73" t="s">
        <v>171</v>
      </c>
      <c r="C5" s="87" t="s">
        <v>236</v>
      </c>
      <c r="D5" s="72" t="s">
        <v>153</v>
      </c>
    </row>
    <row r="6" spans="1:4" ht="27" customHeight="1" x14ac:dyDescent="0.25">
      <c r="A6" s="211" t="s">
        <v>72</v>
      </c>
      <c r="B6" s="212"/>
      <c r="C6" s="212"/>
      <c r="D6" s="213"/>
    </row>
    <row r="7" spans="1:4" ht="20.25" customHeight="1" x14ac:dyDescent="0.25">
      <c r="A7" s="221">
        <v>1</v>
      </c>
      <c r="B7" s="71">
        <v>5912072</v>
      </c>
      <c r="C7" s="218" t="s">
        <v>237</v>
      </c>
      <c r="D7" s="215" t="s">
        <v>293</v>
      </c>
    </row>
    <row r="8" spans="1:4" x14ac:dyDescent="0.25">
      <c r="A8" s="222"/>
      <c r="B8" s="71">
        <v>7106051</v>
      </c>
      <c r="C8" s="220"/>
      <c r="D8" s="217"/>
    </row>
    <row r="9" spans="1:4" ht="48" x14ac:dyDescent="0.25">
      <c r="A9" s="71">
        <v>2</v>
      </c>
      <c r="B9" s="71">
        <v>6612069</v>
      </c>
      <c r="C9" s="87" t="s">
        <v>239</v>
      </c>
      <c r="D9" s="72" t="s">
        <v>294</v>
      </c>
    </row>
    <row r="10" spans="1:4" ht="33.75" customHeight="1" x14ac:dyDescent="0.25">
      <c r="A10" s="221">
        <v>3</v>
      </c>
      <c r="B10" s="71">
        <v>6212147</v>
      </c>
      <c r="C10" s="218" t="s">
        <v>238</v>
      </c>
      <c r="D10" s="215" t="s">
        <v>295</v>
      </c>
    </row>
    <row r="11" spans="1:4" ht="45.75" customHeight="1" x14ac:dyDescent="0.25">
      <c r="A11" s="222"/>
      <c r="B11" s="71">
        <v>7805068</v>
      </c>
      <c r="C11" s="220"/>
      <c r="D11" s="217"/>
    </row>
    <row r="12" spans="1:4" ht="24" x14ac:dyDescent="0.25">
      <c r="A12" s="71">
        <v>4</v>
      </c>
      <c r="B12" s="71">
        <v>7310045</v>
      </c>
      <c r="C12" s="87" t="s">
        <v>240</v>
      </c>
      <c r="D12" s="72" t="s">
        <v>296</v>
      </c>
    </row>
    <row r="13" spans="1:4" ht="36" x14ac:dyDescent="0.25">
      <c r="A13" s="71">
        <v>5</v>
      </c>
      <c r="B13" s="71">
        <v>7301091</v>
      </c>
      <c r="C13" s="87" t="s">
        <v>241</v>
      </c>
      <c r="D13" s="72" t="s">
        <v>297</v>
      </c>
    </row>
    <row r="14" spans="1:4" ht="36" x14ac:dyDescent="0.25">
      <c r="A14" s="71">
        <v>6</v>
      </c>
      <c r="B14" s="71">
        <v>6512023</v>
      </c>
      <c r="C14" s="87" t="s">
        <v>242</v>
      </c>
      <c r="D14" s="72" t="s">
        <v>298</v>
      </c>
    </row>
    <row r="15" spans="1:4" ht="36" x14ac:dyDescent="0.25">
      <c r="A15" s="71">
        <v>7</v>
      </c>
      <c r="B15" s="71">
        <v>6612095</v>
      </c>
      <c r="C15" s="87" t="s">
        <v>243</v>
      </c>
      <c r="D15" s="72" t="s">
        <v>299</v>
      </c>
    </row>
    <row r="16" spans="1:4" ht="24" x14ac:dyDescent="0.25">
      <c r="A16" s="71">
        <v>8</v>
      </c>
      <c r="B16" s="71">
        <v>6612096</v>
      </c>
      <c r="C16" s="87" t="s">
        <v>244</v>
      </c>
      <c r="D16" s="72" t="s">
        <v>300</v>
      </c>
    </row>
    <row r="17" spans="1:4" ht="33.75" customHeight="1" x14ac:dyDescent="0.25">
      <c r="A17" s="221">
        <v>9</v>
      </c>
      <c r="B17" s="71">
        <v>6911056</v>
      </c>
      <c r="C17" s="218" t="s">
        <v>245</v>
      </c>
      <c r="D17" s="215" t="s">
        <v>301</v>
      </c>
    </row>
    <row r="18" spans="1:4" ht="28.5" customHeight="1" x14ac:dyDescent="0.25">
      <c r="A18" s="223"/>
      <c r="B18" s="71">
        <v>6312177</v>
      </c>
      <c r="C18" s="219"/>
      <c r="D18" s="216"/>
    </row>
    <row r="19" spans="1:4" x14ac:dyDescent="0.25">
      <c r="A19" s="222"/>
      <c r="B19" s="71">
        <v>6312176</v>
      </c>
      <c r="C19" s="220"/>
      <c r="D19" s="217"/>
    </row>
    <row r="20" spans="1:4" ht="36" x14ac:dyDescent="0.25">
      <c r="A20" s="71">
        <v>10</v>
      </c>
      <c r="B20" s="71">
        <v>6312175</v>
      </c>
      <c r="C20" s="87" t="s">
        <v>246</v>
      </c>
      <c r="D20" s="72" t="s">
        <v>302</v>
      </c>
    </row>
    <row r="21" spans="1:4" ht="36" x14ac:dyDescent="0.25">
      <c r="A21" s="71">
        <v>11</v>
      </c>
      <c r="B21" s="71">
        <v>8912798</v>
      </c>
      <c r="C21" s="87" t="s">
        <v>247</v>
      </c>
      <c r="D21" s="72" t="s">
        <v>303</v>
      </c>
    </row>
    <row r="22" spans="1:4" ht="48" x14ac:dyDescent="0.25">
      <c r="A22" s="71">
        <v>12</v>
      </c>
      <c r="B22" s="71">
        <v>8312098</v>
      </c>
      <c r="C22" s="87" t="s">
        <v>248</v>
      </c>
      <c r="D22" s="72" t="s">
        <v>304</v>
      </c>
    </row>
    <row r="23" spans="1:4" ht="36" x14ac:dyDescent="0.25">
      <c r="A23" s="71">
        <v>13</v>
      </c>
      <c r="B23" s="71">
        <v>7310047</v>
      </c>
      <c r="C23" s="87" t="s">
        <v>249</v>
      </c>
      <c r="D23" s="72" t="s">
        <v>305</v>
      </c>
    </row>
    <row r="24" spans="1:4" ht="36" x14ac:dyDescent="0.25">
      <c r="A24" s="71">
        <v>14</v>
      </c>
      <c r="B24" s="71">
        <v>7310046</v>
      </c>
      <c r="C24" s="87" t="s">
        <v>250</v>
      </c>
      <c r="D24" s="72" t="s">
        <v>306</v>
      </c>
    </row>
    <row r="25" spans="1:4" ht="27.75" customHeight="1" x14ac:dyDescent="0.25">
      <c r="A25" s="210" t="s">
        <v>69</v>
      </c>
      <c r="B25" s="210"/>
      <c r="C25" s="210"/>
      <c r="D25" s="210"/>
    </row>
    <row r="26" spans="1:4" ht="25.5" x14ac:dyDescent="0.25">
      <c r="A26" s="71">
        <v>1</v>
      </c>
      <c r="B26" s="71">
        <v>7404045</v>
      </c>
      <c r="C26" s="71" t="s">
        <v>174</v>
      </c>
      <c r="D26" s="84"/>
    </row>
    <row r="27" spans="1:4" x14ac:dyDescent="0.25">
      <c r="A27" s="71">
        <v>2</v>
      </c>
      <c r="B27" s="73" t="s">
        <v>175</v>
      </c>
      <c r="C27" s="71" t="s">
        <v>176</v>
      </c>
      <c r="D27" s="84"/>
    </row>
    <row r="28" spans="1:4" ht="25.5" x14ac:dyDescent="0.25">
      <c r="A28" s="71">
        <v>3</v>
      </c>
      <c r="B28" s="71">
        <v>6011991</v>
      </c>
      <c r="C28" s="71" t="s">
        <v>177</v>
      </c>
      <c r="D28" s="84"/>
    </row>
    <row r="29" spans="1:4" x14ac:dyDescent="0.25">
      <c r="A29" s="71">
        <v>4</v>
      </c>
      <c r="B29" s="71">
        <v>6612107</v>
      </c>
      <c r="C29" s="71" t="s">
        <v>178</v>
      </c>
      <c r="D29" s="84"/>
    </row>
    <row r="30" spans="1:4" x14ac:dyDescent="0.25">
      <c r="A30" s="71">
        <v>5</v>
      </c>
      <c r="B30" s="71">
        <v>7009024</v>
      </c>
      <c r="C30" s="71" t="s">
        <v>179</v>
      </c>
      <c r="D30" s="84"/>
    </row>
    <row r="31" spans="1:4" ht="25.5" x14ac:dyDescent="0.25">
      <c r="A31" s="71">
        <v>6</v>
      </c>
      <c r="B31" s="71">
        <v>8310001</v>
      </c>
      <c r="C31" s="71" t="s">
        <v>180</v>
      </c>
      <c r="D31" s="84"/>
    </row>
    <row r="32" spans="1:4" ht="25.5" x14ac:dyDescent="0.25">
      <c r="A32" s="71">
        <v>7</v>
      </c>
      <c r="B32" s="71">
        <v>8312004</v>
      </c>
      <c r="C32" s="71" t="s">
        <v>181</v>
      </c>
      <c r="D32" s="84"/>
    </row>
    <row r="33" spans="1:4" ht="25.5" x14ac:dyDescent="0.25">
      <c r="A33" s="71">
        <v>8</v>
      </c>
      <c r="B33" s="71">
        <v>8312005</v>
      </c>
      <c r="C33" s="71" t="s">
        <v>182</v>
      </c>
      <c r="D33" s="84"/>
    </row>
    <row r="34" spans="1:4" ht="25.5" x14ac:dyDescent="0.25">
      <c r="A34" s="71">
        <v>9</v>
      </c>
      <c r="B34" s="71">
        <v>8412192</v>
      </c>
      <c r="C34" s="71" t="s">
        <v>183</v>
      </c>
      <c r="D34" s="84"/>
    </row>
    <row r="35" spans="1:4" x14ac:dyDescent="0.25">
      <c r="A35" s="71">
        <v>10</v>
      </c>
      <c r="B35" s="71">
        <v>7212465</v>
      </c>
      <c r="C35" s="71" t="s">
        <v>184</v>
      </c>
      <c r="D35" s="84"/>
    </row>
    <row r="36" spans="1:4" x14ac:dyDescent="0.25">
      <c r="A36" s="71">
        <v>11</v>
      </c>
      <c r="B36" s="73" t="s">
        <v>185</v>
      </c>
      <c r="C36" s="71" t="s">
        <v>186</v>
      </c>
      <c r="D36" s="84"/>
    </row>
    <row r="37" spans="1:4" ht="25.5" x14ac:dyDescent="0.25">
      <c r="A37" s="71">
        <v>12</v>
      </c>
      <c r="B37" s="73" t="s">
        <v>187</v>
      </c>
      <c r="C37" s="71" t="s">
        <v>188</v>
      </c>
      <c r="D37" s="84"/>
    </row>
    <row r="38" spans="1:4" x14ac:dyDescent="0.25">
      <c r="A38" s="71">
        <v>13</v>
      </c>
      <c r="B38" s="71">
        <v>8108172</v>
      </c>
      <c r="C38" s="71" t="s">
        <v>189</v>
      </c>
      <c r="D38" s="84"/>
    </row>
    <row r="39" spans="1:4" x14ac:dyDescent="0.25">
      <c r="A39" s="71">
        <v>14</v>
      </c>
      <c r="B39" s="71">
        <v>9801010</v>
      </c>
      <c r="C39" s="71" t="s">
        <v>190</v>
      </c>
      <c r="D39" s="84"/>
    </row>
    <row r="40" spans="1:4" x14ac:dyDescent="0.25">
      <c r="A40" s="71">
        <v>15</v>
      </c>
      <c r="B40" s="73" t="s">
        <v>191</v>
      </c>
      <c r="C40" s="71" t="s">
        <v>192</v>
      </c>
      <c r="D40" s="84"/>
    </row>
    <row r="41" spans="1:4" x14ac:dyDescent="0.25">
      <c r="A41" s="71">
        <v>16</v>
      </c>
      <c r="B41" s="71">
        <v>6212148</v>
      </c>
      <c r="C41" s="71" t="s">
        <v>193</v>
      </c>
      <c r="D41" s="84"/>
    </row>
    <row r="42" spans="1:4" x14ac:dyDescent="0.25">
      <c r="A42" s="71">
        <v>17</v>
      </c>
      <c r="B42" s="71">
        <v>7710038</v>
      </c>
      <c r="C42" s="71" t="s">
        <v>194</v>
      </c>
      <c r="D42" s="84"/>
    </row>
    <row r="43" spans="1:4" x14ac:dyDescent="0.25">
      <c r="A43" s="71">
        <v>18</v>
      </c>
      <c r="B43" s="71">
        <v>7810071</v>
      </c>
      <c r="C43" s="71" t="s">
        <v>195</v>
      </c>
      <c r="D43" s="84"/>
    </row>
    <row r="44" spans="1:4" x14ac:dyDescent="0.25">
      <c r="A44" s="71">
        <v>19</v>
      </c>
      <c r="B44" s="71">
        <v>7307017</v>
      </c>
      <c r="C44" s="71" t="s">
        <v>196</v>
      </c>
      <c r="D44" s="84"/>
    </row>
    <row r="45" spans="1:4" ht="25.5" x14ac:dyDescent="0.25">
      <c r="A45" s="71">
        <v>20</v>
      </c>
      <c r="B45" s="71">
        <v>7502053</v>
      </c>
      <c r="C45" s="71" t="s">
        <v>197</v>
      </c>
      <c r="D45" s="84"/>
    </row>
    <row r="46" spans="1:4" ht="25.5" x14ac:dyDescent="0.25">
      <c r="A46" s="71">
        <v>21</v>
      </c>
      <c r="B46" s="71">
        <v>7502054</v>
      </c>
      <c r="C46" s="71" t="s">
        <v>197</v>
      </c>
      <c r="D46" s="84"/>
    </row>
    <row r="47" spans="1:4" ht="25.5" x14ac:dyDescent="0.25">
      <c r="A47" s="71">
        <v>22</v>
      </c>
      <c r="B47" s="71" t="s">
        <v>198</v>
      </c>
      <c r="C47" s="71" t="s">
        <v>199</v>
      </c>
      <c r="D47" s="84"/>
    </row>
    <row r="48" spans="1:4" ht="25.5" x14ac:dyDescent="0.25">
      <c r="A48" s="71">
        <v>23</v>
      </c>
      <c r="B48" s="71" t="s">
        <v>200</v>
      </c>
      <c r="C48" s="71" t="s">
        <v>201</v>
      </c>
      <c r="D48" s="84"/>
    </row>
    <row r="49" spans="1:4" x14ac:dyDescent="0.25">
      <c r="A49" s="71">
        <v>24</v>
      </c>
      <c r="B49" s="71" t="s">
        <v>202</v>
      </c>
      <c r="C49" s="71" t="s">
        <v>203</v>
      </c>
      <c r="D49" s="84"/>
    </row>
  </sheetData>
  <mergeCells count="13">
    <mergeCell ref="A25:D25"/>
    <mergeCell ref="A3:D3"/>
    <mergeCell ref="A6:D6"/>
    <mergeCell ref="A1:D1"/>
    <mergeCell ref="D17:D19"/>
    <mergeCell ref="D7:D8"/>
    <mergeCell ref="D10:D11"/>
    <mergeCell ref="C17:C19"/>
    <mergeCell ref="C7:C8"/>
    <mergeCell ref="C10:C11"/>
    <mergeCell ref="A7:A8"/>
    <mergeCell ref="A10:A11"/>
    <mergeCell ref="A17:A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K23" sqref="K23"/>
    </sheetView>
  </sheetViews>
  <sheetFormatPr defaultRowHeight="15" x14ac:dyDescent="0.25"/>
  <cols>
    <col min="1" max="1" width="9.140625" style="83"/>
    <col min="2" max="2" width="12" style="83" customWidth="1"/>
    <col min="3" max="3" width="28" style="83" customWidth="1"/>
    <col min="4" max="4" width="9.85546875" style="83" bestFit="1" customWidth="1"/>
    <col min="5" max="5" width="11.28515625" style="83" customWidth="1"/>
    <col min="6" max="6" width="17.5703125" style="83" customWidth="1"/>
    <col min="7" max="7" width="18.28515625" style="83" customWidth="1"/>
    <col min="8" max="8" width="14.7109375" style="83" customWidth="1"/>
    <col min="9" max="9" width="21.28515625" style="83" customWidth="1"/>
    <col min="10" max="16384" width="9.140625" style="83"/>
  </cols>
  <sheetData>
    <row r="1" spans="1:9" ht="63.75" x14ac:dyDescent="0.25">
      <c r="A1" s="69" t="s">
        <v>162</v>
      </c>
      <c r="B1" s="69" t="s">
        <v>163</v>
      </c>
      <c r="C1" s="69" t="s">
        <v>164</v>
      </c>
      <c r="D1" s="70" t="s">
        <v>165</v>
      </c>
      <c r="E1" s="70" t="s">
        <v>166</v>
      </c>
      <c r="F1" s="85" t="s">
        <v>167</v>
      </c>
      <c r="G1" s="85" t="s">
        <v>253</v>
      </c>
      <c r="H1" s="85" t="s">
        <v>168</v>
      </c>
      <c r="I1" s="85" t="s">
        <v>172</v>
      </c>
    </row>
    <row r="2" spans="1:9" x14ac:dyDescent="0.25">
      <c r="A2" s="71"/>
      <c r="B2" s="71"/>
      <c r="C2" s="95" t="s">
        <v>69</v>
      </c>
      <c r="D2" s="74"/>
      <c r="E2" s="72"/>
      <c r="F2" s="86"/>
      <c r="G2" s="86"/>
      <c r="H2" s="86"/>
      <c r="I2" s="86"/>
    </row>
    <row r="3" spans="1:9" ht="25.5" x14ac:dyDescent="0.25">
      <c r="A3" s="71">
        <v>1</v>
      </c>
      <c r="B3" s="71">
        <v>7404045</v>
      </c>
      <c r="C3" s="71" t="s">
        <v>174</v>
      </c>
      <c r="D3" s="74">
        <v>418000</v>
      </c>
      <c r="E3" s="72">
        <v>348333</v>
      </c>
      <c r="F3" s="88">
        <v>62857</v>
      </c>
      <c r="G3" s="86" t="s">
        <v>156</v>
      </c>
      <c r="H3" s="86" t="s">
        <v>156</v>
      </c>
      <c r="I3" s="86" t="s">
        <v>173</v>
      </c>
    </row>
    <row r="4" spans="1:9" ht="25.5" x14ac:dyDescent="0.25">
      <c r="A4" s="71">
        <v>2</v>
      </c>
      <c r="B4" s="73" t="s">
        <v>175</v>
      </c>
      <c r="C4" s="71" t="s">
        <v>176</v>
      </c>
      <c r="D4" s="74">
        <v>339000</v>
      </c>
      <c r="E4" s="72">
        <v>282500</v>
      </c>
      <c r="F4" s="88">
        <v>81308</v>
      </c>
      <c r="G4" s="86" t="s">
        <v>156</v>
      </c>
      <c r="H4" s="86" t="s">
        <v>156</v>
      </c>
      <c r="I4" s="86" t="s">
        <v>173</v>
      </c>
    </row>
    <row r="5" spans="1:9" ht="25.5" x14ac:dyDescent="0.25">
      <c r="A5" s="71">
        <v>3</v>
      </c>
      <c r="B5" s="71">
        <v>6011991</v>
      </c>
      <c r="C5" s="71" t="s">
        <v>177</v>
      </c>
      <c r="D5" s="74">
        <v>2526000</v>
      </c>
      <c r="E5" s="72">
        <v>2105000</v>
      </c>
      <c r="F5" s="88">
        <v>1657683.07</v>
      </c>
      <c r="G5" s="88">
        <f>95483.21+5873.09</f>
        <v>101356.3</v>
      </c>
      <c r="H5" s="86">
        <v>-163.75</v>
      </c>
      <c r="I5" s="86"/>
    </row>
    <row r="6" spans="1:9" ht="25.5" x14ac:dyDescent="0.25">
      <c r="A6" s="71">
        <v>4</v>
      </c>
      <c r="B6" s="71">
        <v>6612107</v>
      </c>
      <c r="C6" s="71" t="s">
        <v>178</v>
      </c>
      <c r="D6" s="74">
        <v>60000</v>
      </c>
      <c r="E6" s="72">
        <v>50000</v>
      </c>
      <c r="F6" s="88">
        <v>7266</v>
      </c>
      <c r="G6" s="86" t="s">
        <v>156</v>
      </c>
      <c r="H6" s="86" t="s">
        <v>156</v>
      </c>
      <c r="I6" s="86" t="s">
        <v>173</v>
      </c>
    </row>
    <row r="7" spans="1:9" ht="25.5" x14ac:dyDescent="0.25">
      <c r="A7" s="71">
        <v>5</v>
      </c>
      <c r="B7" s="71">
        <v>7009024</v>
      </c>
      <c r="C7" s="71" t="s">
        <v>179</v>
      </c>
      <c r="D7" s="74">
        <v>19000</v>
      </c>
      <c r="E7" s="72">
        <v>15833</v>
      </c>
      <c r="F7" s="88">
        <v>21947</v>
      </c>
      <c r="G7" s="86" t="s">
        <v>156</v>
      </c>
      <c r="H7" s="86" t="s">
        <v>156</v>
      </c>
      <c r="I7" s="86" t="s">
        <v>173</v>
      </c>
    </row>
    <row r="8" spans="1:9" ht="25.5" x14ac:dyDescent="0.25">
      <c r="A8" s="71">
        <v>6</v>
      </c>
      <c r="B8" s="71">
        <v>8310001</v>
      </c>
      <c r="C8" s="71" t="s">
        <v>180</v>
      </c>
      <c r="D8" s="74">
        <v>182000</v>
      </c>
      <c r="E8" s="72">
        <v>151667</v>
      </c>
      <c r="F8" s="88">
        <v>74667</v>
      </c>
      <c r="G8" s="86" t="s">
        <v>156</v>
      </c>
      <c r="H8" s="86" t="s">
        <v>156</v>
      </c>
      <c r="I8" s="86" t="s">
        <v>173</v>
      </c>
    </row>
    <row r="9" spans="1:9" ht="25.5" x14ac:dyDescent="0.25">
      <c r="A9" s="71">
        <v>7</v>
      </c>
      <c r="B9" s="71">
        <v>8312004</v>
      </c>
      <c r="C9" s="71" t="s">
        <v>181</v>
      </c>
      <c r="D9" s="74">
        <v>13000</v>
      </c>
      <c r="E9" s="72">
        <v>10833</v>
      </c>
      <c r="F9" s="88">
        <v>7219</v>
      </c>
      <c r="G9" s="86" t="s">
        <v>156</v>
      </c>
      <c r="H9" s="86" t="s">
        <v>156</v>
      </c>
      <c r="I9" s="86" t="s">
        <v>173</v>
      </c>
    </row>
    <row r="10" spans="1:9" ht="25.5" x14ac:dyDescent="0.25">
      <c r="A10" s="71">
        <v>8</v>
      </c>
      <c r="B10" s="71">
        <v>8312005</v>
      </c>
      <c r="C10" s="71" t="s">
        <v>182</v>
      </c>
      <c r="D10" s="74">
        <v>29000</v>
      </c>
      <c r="E10" s="72">
        <v>24167</v>
      </c>
      <c r="F10" s="88">
        <v>21377</v>
      </c>
      <c r="G10" s="86" t="s">
        <v>156</v>
      </c>
      <c r="H10" s="86" t="s">
        <v>156</v>
      </c>
      <c r="I10" s="86" t="s">
        <v>173</v>
      </c>
    </row>
    <row r="11" spans="1:9" ht="25.5" x14ac:dyDescent="0.25">
      <c r="A11" s="71">
        <v>9</v>
      </c>
      <c r="B11" s="71">
        <v>8412192</v>
      </c>
      <c r="C11" s="71" t="s">
        <v>183</v>
      </c>
      <c r="D11" s="74">
        <v>391000</v>
      </c>
      <c r="E11" s="72">
        <v>325833</v>
      </c>
      <c r="F11" s="88">
        <v>287000</v>
      </c>
      <c r="G11" s="88">
        <v>54072.46</v>
      </c>
      <c r="H11" s="88">
        <v>-519.92999999999995</v>
      </c>
      <c r="I11" s="86"/>
    </row>
    <row r="12" spans="1:9" x14ac:dyDescent="0.25">
      <c r="A12" s="71">
        <v>10</v>
      </c>
      <c r="B12" s="71">
        <v>7212465</v>
      </c>
      <c r="C12" s="71" t="s">
        <v>184</v>
      </c>
      <c r="D12" s="74">
        <v>505000</v>
      </c>
      <c r="E12" s="72">
        <v>420833</v>
      </c>
      <c r="F12" s="88">
        <v>400006</v>
      </c>
      <c r="G12" s="88">
        <v>46292.78</v>
      </c>
      <c r="H12" s="88">
        <v>-98.49</v>
      </c>
      <c r="I12" s="86"/>
    </row>
    <row r="13" spans="1:9" x14ac:dyDescent="0.25">
      <c r="A13" s="71">
        <v>11</v>
      </c>
      <c r="B13" s="73" t="s">
        <v>185</v>
      </c>
      <c r="C13" s="71" t="s">
        <v>186</v>
      </c>
      <c r="D13" s="74">
        <v>159000</v>
      </c>
      <c r="E13" s="72">
        <v>132500</v>
      </c>
      <c r="F13" s="88">
        <v>110292</v>
      </c>
      <c r="G13" s="88">
        <v>77467</v>
      </c>
      <c r="H13" s="88">
        <v>-187.58</v>
      </c>
      <c r="I13" s="86"/>
    </row>
    <row r="14" spans="1:9" ht="25.5" x14ac:dyDescent="0.25">
      <c r="A14" s="71">
        <v>12</v>
      </c>
      <c r="B14" s="73" t="s">
        <v>187</v>
      </c>
      <c r="C14" s="71" t="s">
        <v>188</v>
      </c>
      <c r="D14" s="74">
        <v>262000</v>
      </c>
      <c r="E14" s="72">
        <v>218333</v>
      </c>
      <c r="F14" s="88">
        <v>480201</v>
      </c>
      <c r="G14" s="88">
        <v>23003.64</v>
      </c>
      <c r="H14" s="88">
        <v>-2875.45</v>
      </c>
      <c r="I14" s="86"/>
    </row>
    <row r="15" spans="1:9" ht="25.5" x14ac:dyDescent="0.25">
      <c r="A15" s="71">
        <v>13</v>
      </c>
      <c r="B15" s="71">
        <v>8108172</v>
      </c>
      <c r="C15" s="71" t="s">
        <v>189</v>
      </c>
      <c r="D15" s="74">
        <v>101000</v>
      </c>
      <c r="E15" s="72">
        <v>84167</v>
      </c>
      <c r="F15" s="88">
        <v>17596</v>
      </c>
      <c r="G15" s="86" t="s">
        <v>156</v>
      </c>
      <c r="H15" s="86" t="s">
        <v>156</v>
      </c>
      <c r="I15" s="86" t="s">
        <v>173</v>
      </c>
    </row>
    <row r="16" spans="1:9" ht="25.5" x14ac:dyDescent="0.25">
      <c r="A16" s="71">
        <v>14</v>
      </c>
      <c r="B16" s="71">
        <v>9801010</v>
      </c>
      <c r="C16" s="71" t="s">
        <v>190</v>
      </c>
      <c r="D16" s="74">
        <v>211000</v>
      </c>
      <c r="E16" s="72">
        <v>175833</v>
      </c>
      <c r="F16" s="88">
        <v>83518</v>
      </c>
      <c r="G16" s="86" t="s">
        <v>156</v>
      </c>
      <c r="H16" s="86" t="s">
        <v>156</v>
      </c>
      <c r="I16" s="86" t="s">
        <v>173</v>
      </c>
    </row>
    <row r="17" spans="1:9" ht="25.5" x14ac:dyDescent="0.25">
      <c r="A17" s="71">
        <v>15</v>
      </c>
      <c r="B17" s="73" t="s">
        <v>191</v>
      </c>
      <c r="C17" s="71" t="s">
        <v>192</v>
      </c>
      <c r="D17" s="74">
        <v>359000</v>
      </c>
      <c r="E17" s="72">
        <v>299167</v>
      </c>
      <c r="F17" s="88">
        <v>501894</v>
      </c>
      <c r="G17" s="88">
        <v>328282.86</v>
      </c>
      <c r="H17" s="88">
        <v>-789.15</v>
      </c>
      <c r="I17" s="86"/>
    </row>
    <row r="18" spans="1:9" ht="25.5" x14ac:dyDescent="0.25">
      <c r="A18" s="71">
        <v>16</v>
      </c>
      <c r="B18" s="71">
        <v>6212148</v>
      </c>
      <c r="C18" s="71" t="s">
        <v>193</v>
      </c>
      <c r="D18" s="74">
        <v>750000</v>
      </c>
      <c r="E18" s="72">
        <v>625000</v>
      </c>
      <c r="F18" s="88">
        <v>37312</v>
      </c>
      <c r="G18" s="86" t="s">
        <v>156</v>
      </c>
      <c r="H18" s="86" t="s">
        <v>156</v>
      </c>
      <c r="I18" s="86" t="s">
        <v>173</v>
      </c>
    </row>
    <row r="19" spans="1:9" ht="25.5" x14ac:dyDescent="0.25">
      <c r="A19" s="71">
        <v>17</v>
      </c>
      <c r="B19" s="71">
        <v>7710038</v>
      </c>
      <c r="C19" s="71" t="s">
        <v>194</v>
      </c>
      <c r="D19" s="74">
        <v>29000</v>
      </c>
      <c r="E19" s="72">
        <v>24167</v>
      </c>
      <c r="F19" s="88">
        <v>15402</v>
      </c>
      <c r="G19" s="86" t="s">
        <v>156</v>
      </c>
      <c r="H19" s="86" t="s">
        <v>156</v>
      </c>
      <c r="I19" s="86" t="s">
        <v>173</v>
      </c>
    </row>
    <row r="20" spans="1:9" ht="25.5" x14ac:dyDescent="0.25">
      <c r="A20" s="71">
        <v>18</v>
      </c>
      <c r="B20" s="71">
        <v>7810071</v>
      </c>
      <c r="C20" s="71" t="s">
        <v>195</v>
      </c>
      <c r="D20" s="74">
        <v>20000</v>
      </c>
      <c r="E20" s="72">
        <v>16667</v>
      </c>
      <c r="F20" s="88">
        <v>8676</v>
      </c>
      <c r="G20" s="86" t="s">
        <v>156</v>
      </c>
      <c r="H20" s="86" t="s">
        <v>156</v>
      </c>
      <c r="I20" s="86" t="s">
        <v>173</v>
      </c>
    </row>
    <row r="21" spans="1:9" ht="25.5" x14ac:dyDescent="0.25">
      <c r="A21" s="71">
        <v>19</v>
      </c>
      <c r="B21" s="71">
        <v>7307017</v>
      </c>
      <c r="C21" s="71" t="s">
        <v>196</v>
      </c>
      <c r="D21" s="74">
        <v>138000</v>
      </c>
      <c r="E21" s="72">
        <v>115000</v>
      </c>
      <c r="F21" s="88">
        <v>29293</v>
      </c>
      <c r="G21" s="86" t="s">
        <v>156</v>
      </c>
      <c r="H21" s="86" t="s">
        <v>156</v>
      </c>
      <c r="I21" s="86" t="s">
        <v>173</v>
      </c>
    </row>
    <row r="22" spans="1:9" ht="38.25" x14ac:dyDescent="0.25">
      <c r="A22" s="71">
        <v>20</v>
      </c>
      <c r="B22" s="71">
        <v>7502053</v>
      </c>
      <c r="C22" s="71" t="s">
        <v>197</v>
      </c>
      <c r="D22" s="74">
        <v>135000</v>
      </c>
      <c r="E22" s="72">
        <v>112500</v>
      </c>
      <c r="F22" s="88">
        <v>4670</v>
      </c>
      <c r="G22" s="86" t="s">
        <v>156</v>
      </c>
      <c r="H22" s="86" t="s">
        <v>156</v>
      </c>
      <c r="I22" s="86" t="s">
        <v>173</v>
      </c>
    </row>
    <row r="23" spans="1:9" ht="38.25" x14ac:dyDescent="0.25">
      <c r="A23" s="71">
        <v>21</v>
      </c>
      <c r="B23" s="71">
        <v>7502054</v>
      </c>
      <c r="C23" s="71" t="s">
        <v>197</v>
      </c>
      <c r="D23" s="74">
        <v>133000</v>
      </c>
      <c r="E23" s="72">
        <v>110833</v>
      </c>
      <c r="F23" s="88">
        <v>4859</v>
      </c>
      <c r="G23" s="86" t="s">
        <v>156</v>
      </c>
      <c r="H23" s="86" t="s">
        <v>156</v>
      </c>
      <c r="I23" s="86" t="s">
        <v>173</v>
      </c>
    </row>
    <row r="24" spans="1:9" ht="25.5" x14ac:dyDescent="0.25">
      <c r="A24" s="71">
        <v>22</v>
      </c>
      <c r="B24" s="71" t="s">
        <v>198</v>
      </c>
      <c r="C24" s="71" t="s">
        <v>199</v>
      </c>
      <c r="D24" s="74">
        <v>323000</v>
      </c>
      <c r="E24" s="72">
        <v>269167</v>
      </c>
      <c r="F24" s="88">
        <v>1282724</v>
      </c>
      <c r="G24" s="88">
        <v>397033.62</v>
      </c>
      <c r="H24" s="88">
        <v>-3817.63</v>
      </c>
      <c r="I24" s="86"/>
    </row>
    <row r="25" spans="1:9" ht="25.5" x14ac:dyDescent="0.25">
      <c r="A25" s="71">
        <v>23</v>
      </c>
      <c r="B25" s="71" t="s">
        <v>200</v>
      </c>
      <c r="C25" s="71" t="s">
        <v>201</v>
      </c>
      <c r="D25" s="74">
        <v>177000</v>
      </c>
      <c r="E25" s="72">
        <v>147500</v>
      </c>
      <c r="F25" s="88">
        <v>119613</v>
      </c>
      <c r="G25" s="88">
        <v>23968.7</v>
      </c>
      <c r="H25" s="88">
        <v>-230.47</v>
      </c>
      <c r="I25" s="86"/>
    </row>
    <row r="26" spans="1:9" ht="25.5" x14ac:dyDescent="0.25">
      <c r="A26" s="71">
        <v>24</v>
      </c>
      <c r="B26" s="71" t="s">
        <v>202</v>
      </c>
      <c r="C26" s="71" t="s">
        <v>203</v>
      </c>
      <c r="D26" s="74">
        <v>86000</v>
      </c>
      <c r="E26" s="72">
        <v>71667</v>
      </c>
      <c r="F26" s="88">
        <v>180550</v>
      </c>
      <c r="G26" s="88">
        <v>10317.14</v>
      </c>
      <c r="H26" s="88">
        <v>-1289.6400000000001</v>
      </c>
      <c r="I26" s="86"/>
    </row>
    <row r="27" spans="1:9" x14ac:dyDescent="0.25">
      <c r="A27" s="95"/>
      <c r="B27" s="95"/>
      <c r="C27" s="95" t="s">
        <v>204</v>
      </c>
      <c r="D27" s="96">
        <f>SUM(D3:D26)</f>
        <v>7365000</v>
      </c>
      <c r="E27" s="96">
        <f>SUM(E3:E26)</f>
        <v>6137500</v>
      </c>
      <c r="F27" s="96">
        <f>SUM(F3:F26)</f>
        <v>5497930.0700000003</v>
      </c>
      <c r="G27" s="98">
        <f>SUM(G3:G26)</f>
        <v>1061794.5</v>
      </c>
      <c r="H27" s="98">
        <f>SUM(H3:H26)</f>
        <v>-9972.0899999999983</v>
      </c>
      <c r="I27" s="9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ИК_продажа</vt:lpstr>
      <vt:lpstr>Приложение №1_РСЦ_ОНИ</vt:lpstr>
      <vt:lpstr>Приложение №8 Перечень ДИ</vt:lpstr>
      <vt:lpstr>ИК_продажа!Область_печати</vt:lpstr>
    </vt:vector>
  </TitlesOfParts>
  <Company>TVEL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Баранова</cp:lastModifiedBy>
  <cp:lastPrinted>2019-07-10T08:01:19Z</cp:lastPrinted>
  <dcterms:created xsi:type="dcterms:W3CDTF">2015-03-05T12:06:45Z</dcterms:created>
  <dcterms:modified xsi:type="dcterms:W3CDTF">2022-06-14T01:28:18Z</dcterms:modified>
</cp:coreProperties>
</file>