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1340" windowHeight="9108" tabRatio="866" firstSheet="5" activeTab="14"/>
  </bookViews>
  <sheets>
    <sheet name="19-4-1223" sheetId="68" r:id="rId1"/>
    <sheet name="19-4-1230" sheetId="69" r:id="rId2"/>
    <sheet name="02-01-14--4-1541" sheetId="82" r:id="rId3"/>
    <sheet name="04-03-14--4-1545" sheetId="81" r:id="rId4"/>
    <sheet name="02-01-22--4-1544" sheetId="85" r:id="rId5"/>
    <sheet name="05-05-08--4-1551" sheetId="84" r:id="rId6"/>
    <sheet name="05-05-09--4-1552" sheetId="83" r:id="rId7"/>
    <sheet name="05-05-10--4-1553" sheetId="87" r:id="rId8"/>
    <sheet name="05-05-11--4-1554" sheetId="86" r:id="rId9"/>
    <sheet name="05-05-12--4-1555" sheetId="88" r:id="rId10"/>
    <sheet name="05-05-13--4-1556" sheetId="90" r:id="rId11"/>
    <sheet name="19-4-2098" sheetId="91" r:id="rId12"/>
    <sheet name="19-4-2099" sheetId="92" r:id="rId13"/>
    <sheet name="1720" sheetId="89" r:id="rId14"/>
    <sheet name="СМР" sheetId="79" r:id="rId15"/>
    <sheet name="НМЦ договора" sheetId="80" r:id="rId16"/>
    <sheet name="СМР 7А" sheetId="93" r:id="rId17"/>
    <sheet name="СМР 7Б" sheetId="94" r:id="rId18"/>
  </sheets>
  <externalReferences>
    <externalReference r:id="rId19"/>
  </externalReferences>
  <definedNames>
    <definedName name="Constr" localSheetId="0">'19-4-1223'!#REF!</definedName>
    <definedName name="Constr" localSheetId="1">'19-4-1230'!#REF!</definedName>
    <definedName name="FOT" localSheetId="0">'19-4-1223'!#REF!</definedName>
    <definedName name="FOT" localSheetId="1">'19-4-1230'!#REF!</definedName>
    <definedName name="Ind" localSheetId="0">'19-4-1223'!#REF!</definedName>
    <definedName name="Ind" localSheetId="1">'19-4-1230'!#REF!</definedName>
    <definedName name="Obj" localSheetId="0">'19-4-1223'!#REF!</definedName>
    <definedName name="Obj" localSheetId="1">'19-4-1230'!#REF!</definedName>
    <definedName name="Obosn" localSheetId="0">'19-4-1223'!#REF!</definedName>
    <definedName name="Obosn" localSheetId="1">'19-4-1230'!#REF!</definedName>
    <definedName name="SmPr" localSheetId="0">'19-4-1223'!#REF!</definedName>
    <definedName name="SmPr" localSheetId="1">'19-4-1230'!#REF!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'19-4-1223'!$26:$26</definedName>
    <definedName name="_xlnm.Print_Titles" localSheetId="1">'19-4-1230'!$29:$29</definedName>
    <definedName name="_xlnm.Print_Titles" localSheetId="14">СМР!$6:$6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_xlnm.Print_Area" localSheetId="14">СМР!$A$1:$O$42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B28" i="79" l="1"/>
  <c r="G28" i="79" l="1"/>
  <c r="K28" i="79" s="1"/>
  <c r="B27" i="79"/>
  <c r="G27" i="79"/>
  <c r="K27" i="79" s="1"/>
  <c r="B26" i="79"/>
  <c r="G26" i="79"/>
  <c r="K26" i="79" s="1"/>
  <c r="J21" i="79"/>
  <c r="G21" i="79"/>
  <c r="K21" i="79" s="1"/>
  <c r="P21" i="79" s="1"/>
  <c r="N21" i="79" s="1"/>
  <c r="B21" i="79"/>
  <c r="F28" i="79" l="1"/>
  <c r="F21" i="79"/>
  <c r="F27" i="79"/>
  <c r="F26" i="79"/>
  <c r="P28" i="79"/>
  <c r="J28" i="79"/>
  <c r="P27" i="79"/>
  <c r="J27" i="79"/>
  <c r="P26" i="79"/>
  <c r="J26" i="79"/>
  <c r="B25" i="79"/>
  <c r="G25" i="79"/>
  <c r="K25" i="79" s="1"/>
  <c r="F25" i="79"/>
  <c r="G22" i="79"/>
  <c r="F22" i="79" s="1"/>
  <c r="G23" i="79"/>
  <c r="K23" i="79" s="1"/>
  <c r="G24" i="79"/>
  <c r="F24" i="79" s="1"/>
  <c r="B22" i="79"/>
  <c r="B23" i="79"/>
  <c r="B24" i="79"/>
  <c r="N28" i="79" l="1"/>
  <c r="N27" i="79"/>
  <c r="N26" i="79"/>
  <c r="K22" i="79"/>
  <c r="K24" i="79"/>
  <c r="P24" i="79" s="1"/>
  <c r="N24" i="79" s="1"/>
  <c r="J25" i="79"/>
  <c r="P25" i="79"/>
  <c r="N25" i="79" s="1"/>
  <c r="J24" i="79"/>
  <c r="P23" i="79"/>
  <c r="N23" i="79" s="1"/>
  <c r="J23" i="79"/>
  <c r="F23" i="79"/>
  <c r="B10" i="94"/>
  <c r="B11" i="94"/>
  <c r="B12" i="94"/>
  <c r="B13" i="94"/>
  <c r="B14" i="94"/>
  <c r="B15" i="94"/>
  <c r="B16" i="94"/>
  <c r="B17" i="94"/>
  <c r="B9" i="94"/>
  <c r="C9" i="94"/>
  <c r="G9" i="94" s="1"/>
  <c r="D9" i="94"/>
  <c r="C10" i="79"/>
  <c r="B8" i="94"/>
  <c r="C8" i="94"/>
  <c r="K8" i="94"/>
  <c r="G10" i="94"/>
  <c r="D7" i="94"/>
  <c r="C7" i="94"/>
  <c r="R11" i="93"/>
  <c r="D10" i="93"/>
  <c r="H10" i="93" s="1"/>
  <c r="L10" i="93" s="1"/>
  <c r="Q10" i="93" s="1"/>
  <c r="C10" i="93"/>
  <c r="C11" i="93" s="1"/>
  <c r="D9" i="93"/>
  <c r="H9" i="93" s="1"/>
  <c r="C9" i="93"/>
  <c r="M11" i="93"/>
  <c r="L7" i="93"/>
  <c r="Q7" i="93" s="1"/>
  <c r="I11" i="93"/>
  <c r="E11" i="93"/>
  <c r="H7" i="94"/>
  <c r="L7" i="94" s="1"/>
  <c r="Q7" i="94" s="1"/>
  <c r="G7" i="94"/>
  <c r="F7" i="94" s="1"/>
  <c r="H8" i="94"/>
  <c r="M19" i="94"/>
  <c r="E19" i="94"/>
  <c r="Q18" i="94"/>
  <c r="G18" i="94"/>
  <c r="K18" i="94" s="1"/>
  <c r="B18" i="94"/>
  <c r="H17" i="94"/>
  <c r="L17" i="94" s="1"/>
  <c r="Q17" i="94" s="1"/>
  <c r="G17" i="94"/>
  <c r="H16" i="94"/>
  <c r="L16" i="94" s="1"/>
  <c r="Q16" i="94" s="1"/>
  <c r="G16" i="94"/>
  <c r="H15" i="94"/>
  <c r="L15" i="94" s="1"/>
  <c r="Q15" i="94" s="1"/>
  <c r="H14" i="94"/>
  <c r="L14" i="94" s="1"/>
  <c r="Q14" i="94" s="1"/>
  <c r="G14" i="94"/>
  <c r="H13" i="94"/>
  <c r="L13" i="94" s="1"/>
  <c r="Q13" i="94" s="1"/>
  <c r="G13" i="94"/>
  <c r="H12" i="94"/>
  <c r="L12" i="94" s="1"/>
  <c r="Q12" i="94" s="1"/>
  <c r="G12" i="94"/>
  <c r="H11" i="94"/>
  <c r="L11" i="94" s="1"/>
  <c r="Q11" i="94" s="1"/>
  <c r="H10" i="94"/>
  <c r="L10" i="94" s="1"/>
  <c r="Q10" i="94" s="1"/>
  <c r="H9" i="94"/>
  <c r="L9" i="94" s="1"/>
  <c r="Q9" i="94" s="1"/>
  <c r="H17" i="79"/>
  <c r="G9" i="93"/>
  <c r="I8" i="93"/>
  <c r="D8" i="93"/>
  <c r="H8" i="93" s="1"/>
  <c r="L8" i="93" s="1"/>
  <c r="Q8" i="93" s="1"/>
  <c r="C8" i="93"/>
  <c r="G8" i="93" s="1"/>
  <c r="I7" i="93"/>
  <c r="G7" i="93"/>
  <c r="K7" i="93" s="1"/>
  <c r="D7" i="93"/>
  <c r="H7" i="93" s="1"/>
  <c r="C7" i="93"/>
  <c r="J22" i="79" l="1"/>
  <c r="P22" i="79"/>
  <c r="N22" i="79" s="1"/>
  <c r="G10" i="93"/>
  <c r="G11" i="93" s="1"/>
  <c r="L9" i="93"/>
  <c r="Q9" i="93" s="1"/>
  <c r="H11" i="93"/>
  <c r="Q11" i="93"/>
  <c r="Q12" i="93" s="1"/>
  <c r="D11" i="93"/>
  <c r="B11" i="93" s="1"/>
  <c r="L11" i="93"/>
  <c r="K7" i="94"/>
  <c r="B7" i="94"/>
  <c r="F18" i="94"/>
  <c r="H19" i="94"/>
  <c r="L8" i="94"/>
  <c r="Q8" i="94" s="1"/>
  <c r="Q19" i="94" s="1"/>
  <c r="Q20" i="94" s="1"/>
  <c r="G8" i="94"/>
  <c r="D19" i="94"/>
  <c r="P8" i="94"/>
  <c r="J8" i="94"/>
  <c r="C19" i="94"/>
  <c r="F7" i="93"/>
  <c r="K17" i="94"/>
  <c r="F17" i="94"/>
  <c r="J18" i="94"/>
  <c r="P18" i="94"/>
  <c r="N18" i="94" s="1"/>
  <c r="G15" i="94"/>
  <c r="K15" i="94" s="1"/>
  <c r="P15" i="94" s="1"/>
  <c r="N15" i="94" s="1"/>
  <c r="K13" i="94"/>
  <c r="F13" i="94"/>
  <c r="K9" i="94"/>
  <c r="F9" i="94"/>
  <c r="K12" i="94"/>
  <c r="F12" i="94"/>
  <c r="K10" i="94"/>
  <c r="F10" i="94"/>
  <c r="K14" i="94"/>
  <c r="F14" i="94"/>
  <c r="K16" i="94"/>
  <c r="F16" i="94"/>
  <c r="G11" i="94"/>
  <c r="F10" i="93"/>
  <c r="K9" i="93"/>
  <c r="F9" i="93"/>
  <c r="B9" i="93"/>
  <c r="B10" i="93"/>
  <c r="J7" i="93"/>
  <c r="P7" i="93"/>
  <c r="N7" i="93" s="1"/>
  <c r="F8" i="93"/>
  <c r="B7" i="93"/>
  <c r="B8" i="93"/>
  <c r="K8" i="93"/>
  <c r="B19" i="94" l="1"/>
  <c r="F11" i="93"/>
  <c r="K10" i="93"/>
  <c r="P10" i="93" s="1"/>
  <c r="N10" i="93" s="1"/>
  <c r="Q13" i="93"/>
  <c r="Q21" i="94"/>
  <c r="L19" i="94"/>
  <c r="P7" i="94"/>
  <c r="N7" i="94" s="1"/>
  <c r="J7" i="94"/>
  <c r="F8" i="94"/>
  <c r="G19" i="94"/>
  <c r="N8" i="94"/>
  <c r="F15" i="94"/>
  <c r="J15" i="94"/>
  <c r="P17" i="94"/>
  <c r="N17" i="94" s="1"/>
  <c r="J17" i="94"/>
  <c r="P12" i="94"/>
  <c r="N12" i="94" s="1"/>
  <c r="J12" i="94"/>
  <c r="K11" i="94"/>
  <c r="K19" i="94" s="1"/>
  <c r="J19" i="94" s="1"/>
  <c r="F11" i="94"/>
  <c r="P16" i="94"/>
  <c r="N16" i="94" s="1"/>
  <c r="J16" i="94"/>
  <c r="P14" i="94"/>
  <c r="N14" i="94" s="1"/>
  <c r="J14" i="94"/>
  <c r="P13" i="94"/>
  <c r="N13" i="94" s="1"/>
  <c r="J13" i="94"/>
  <c r="P10" i="94"/>
  <c r="N10" i="94" s="1"/>
  <c r="J10" i="94"/>
  <c r="P9" i="94"/>
  <c r="N9" i="94" s="1"/>
  <c r="J9" i="94"/>
  <c r="P9" i="93"/>
  <c r="J9" i="93"/>
  <c r="P8" i="93"/>
  <c r="N8" i="93" s="1"/>
  <c r="J8" i="93"/>
  <c r="C20" i="79"/>
  <c r="B20" i="79" s="1"/>
  <c r="H19" i="79"/>
  <c r="L19" i="79" s="1"/>
  <c r="Q19" i="79" s="1"/>
  <c r="C19" i="79"/>
  <c r="G19" i="79" s="1"/>
  <c r="H20" i="79"/>
  <c r="L20" i="79" s="1"/>
  <c r="Q20" i="79" s="1"/>
  <c r="H18" i="79"/>
  <c r="L18" i="79" s="1"/>
  <c r="Q18" i="79" s="1"/>
  <c r="C18" i="79"/>
  <c r="G18" i="79" s="1"/>
  <c r="K18" i="79" s="1"/>
  <c r="P18" i="79" s="1"/>
  <c r="C17" i="79"/>
  <c r="C16" i="79"/>
  <c r="G16" i="79" s="1"/>
  <c r="C15" i="79"/>
  <c r="G15" i="79" s="1"/>
  <c r="K15" i="79" s="1"/>
  <c r="P15" i="79" s="1"/>
  <c r="H15" i="79"/>
  <c r="L15" i="79" s="1"/>
  <c r="Q15" i="79" s="1"/>
  <c r="C14" i="79"/>
  <c r="G14" i="79" s="1"/>
  <c r="C13" i="79"/>
  <c r="B13" i="79" s="1"/>
  <c r="C12" i="79"/>
  <c r="G12" i="79" s="1"/>
  <c r="C11" i="79"/>
  <c r="G11" i="79" s="1"/>
  <c r="K11" i="79" s="1"/>
  <c r="P11" i="79" s="1"/>
  <c r="H11" i="79"/>
  <c r="L11" i="79" s="1"/>
  <c r="Q11" i="79" s="1"/>
  <c r="H10" i="79"/>
  <c r="L10" i="79" s="1"/>
  <c r="Q10" i="79" s="1"/>
  <c r="H12" i="79"/>
  <c r="L12" i="79" s="1"/>
  <c r="Q12" i="79" s="1"/>
  <c r="H13" i="79"/>
  <c r="L13" i="79" s="1"/>
  <c r="Q13" i="79" s="1"/>
  <c r="H14" i="79"/>
  <c r="L14" i="79" s="1"/>
  <c r="Q14" i="79" s="1"/>
  <c r="H16" i="79"/>
  <c r="L16" i="79" s="1"/>
  <c r="Q16" i="79" s="1"/>
  <c r="L17" i="79"/>
  <c r="Q17" i="79" s="1"/>
  <c r="H9" i="79"/>
  <c r="L9" i="79" s="1"/>
  <c r="Q9" i="79" s="1"/>
  <c r="C9" i="79"/>
  <c r="C8" i="79"/>
  <c r="C7" i="79"/>
  <c r="N18" i="79" l="1"/>
  <c r="C29" i="79"/>
  <c r="D29" i="79"/>
  <c r="B16" i="79"/>
  <c r="G17" i="79"/>
  <c r="F17" i="79" s="1"/>
  <c r="B17" i="79"/>
  <c r="N15" i="79"/>
  <c r="J10" i="93"/>
  <c r="J11" i="93" s="1"/>
  <c r="K11" i="93"/>
  <c r="N9" i="93"/>
  <c r="P11" i="93"/>
  <c r="F19" i="94"/>
  <c r="P11" i="94"/>
  <c r="N11" i="94" s="1"/>
  <c r="J11" i="94"/>
  <c r="N11" i="79"/>
  <c r="B12" i="79"/>
  <c r="F16" i="79"/>
  <c r="B14" i="79"/>
  <c r="J11" i="79"/>
  <c r="G13" i="79"/>
  <c r="F13" i="79" s="1"/>
  <c r="G20" i="79"/>
  <c r="B15" i="79"/>
  <c r="K19" i="79"/>
  <c r="F19" i="79"/>
  <c r="B19" i="79"/>
  <c r="J18" i="79"/>
  <c r="F18" i="79"/>
  <c r="B18" i="79"/>
  <c r="K16" i="79"/>
  <c r="J15" i="79"/>
  <c r="F15" i="79"/>
  <c r="K14" i="79"/>
  <c r="F14" i="79"/>
  <c r="F12" i="79"/>
  <c r="K12" i="79"/>
  <c r="B11" i="79"/>
  <c r="F11" i="79"/>
  <c r="M29" i="79"/>
  <c r="E29" i="79"/>
  <c r="K13" i="79" l="1"/>
  <c r="P13" i="79" s="1"/>
  <c r="N13" i="79" s="1"/>
  <c r="K17" i="79"/>
  <c r="P17" i="79" s="1"/>
  <c r="N17" i="79" s="1"/>
  <c r="P12" i="93"/>
  <c r="N12" i="93" s="1"/>
  <c r="N11" i="93"/>
  <c r="P19" i="94"/>
  <c r="J12" i="79"/>
  <c r="P12" i="79"/>
  <c r="N12" i="79" s="1"/>
  <c r="J14" i="79"/>
  <c r="P14" i="79"/>
  <c r="N14" i="79" s="1"/>
  <c r="J17" i="79"/>
  <c r="J16" i="79"/>
  <c r="P16" i="79"/>
  <c r="N16" i="79" s="1"/>
  <c r="J19" i="79"/>
  <c r="P19" i="79"/>
  <c r="N19" i="79" s="1"/>
  <c r="F20" i="79"/>
  <c r="K20" i="79"/>
  <c r="G10" i="79"/>
  <c r="F10" i="79" s="1"/>
  <c r="B10" i="79"/>
  <c r="K9" i="79"/>
  <c r="G9" i="79"/>
  <c r="B9" i="79"/>
  <c r="J13" i="79" l="1"/>
  <c r="P9" i="79"/>
  <c r="N9" i="79" s="1"/>
  <c r="J9" i="79"/>
  <c r="P13" i="93"/>
  <c r="N13" i="93" s="1"/>
  <c r="P20" i="94"/>
  <c r="N20" i="94" s="1"/>
  <c r="N19" i="94"/>
  <c r="J20" i="79"/>
  <c r="P20" i="79"/>
  <c r="N20" i="79" s="1"/>
  <c r="F9" i="79"/>
  <c r="K10" i="79"/>
  <c r="P10" i="79" s="1"/>
  <c r="N10" i="79" s="1"/>
  <c r="P21" i="94" l="1"/>
  <c r="N21" i="94" s="1"/>
  <c r="J10" i="79"/>
  <c r="G7" i="79"/>
  <c r="H8" i="79"/>
  <c r="L8" i="79" s="1"/>
  <c r="Q8" i="79" s="1"/>
  <c r="I8" i="79"/>
  <c r="H7" i="79"/>
  <c r="I7" i="79"/>
  <c r="B7" i="79"/>
  <c r="B29" i="79" l="1"/>
  <c r="L7" i="79"/>
  <c r="H29" i="79"/>
  <c r="K7" i="79"/>
  <c r="K29" i="79" s="1"/>
  <c r="F7" i="79"/>
  <c r="G8" i="79"/>
  <c r="K8" i="79" s="1"/>
  <c r="P8" i="79" s="1"/>
  <c r="N8" i="79" s="1"/>
  <c r="B8" i="79"/>
  <c r="G29" i="79" l="1"/>
  <c r="F29" i="79" s="1"/>
  <c r="Q7" i="79"/>
  <c r="L29" i="79"/>
  <c r="P7" i="79"/>
  <c r="P29" i="79" s="1"/>
  <c r="D19" i="80" s="1"/>
  <c r="F21" i="80"/>
  <c r="F8" i="79"/>
  <c r="N7" i="79" l="1"/>
  <c r="N29" i="79" s="1"/>
  <c r="P30" i="79"/>
  <c r="P31" i="79" s="1"/>
  <c r="J7" i="79"/>
  <c r="F20" i="80"/>
  <c r="J8" i="79"/>
  <c r="J29" i="79" l="1"/>
  <c r="C19" i="80" s="1"/>
  <c r="C22" i="80" s="1"/>
  <c r="F19" i="80"/>
  <c r="G19" i="80" s="1"/>
  <c r="G22" i="80" s="1"/>
  <c r="N31" i="79" l="1"/>
  <c r="D24" i="80"/>
  <c r="N30" i="79"/>
  <c r="D23" i="80"/>
  <c r="F22" i="80"/>
  <c r="F23" i="80" l="1"/>
  <c r="F24" i="80" s="1"/>
  <c r="G23" i="80"/>
  <c r="G24" i="80" s="1"/>
  <c r="D22" i="80"/>
</calcChain>
</file>

<file path=xl/sharedStrings.xml><?xml version="1.0" encoding="utf-8"?>
<sst xmlns="http://schemas.openxmlformats.org/spreadsheetml/2006/main" count="3847" uniqueCount="1922">
  <si>
    <t>* В расчете использованы индексы:</t>
  </si>
  <si>
    <t>Всего:</t>
  </si>
  <si>
    <t>Итого в ценах 2000 года:</t>
  </si>
  <si>
    <t>Прочие</t>
  </si>
  <si>
    <t>Оборудование</t>
  </si>
  <si>
    <t>СМР</t>
  </si>
  <si>
    <t>Сметная стоимость строительства в базисном уровне цен на 01.01.2000г., выставленная на конкурс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</si>
  <si>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</si>
  <si>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</si>
  <si>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</si>
  <si>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</si>
  <si>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</si>
  <si>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</si>
  <si>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</si>
  <si>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</si>
  <si>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</si>
  <si>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</si>
  <si>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</si>
  <si>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</si>
  <si>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</si>
  <si>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Расчет начальной (максимальной) цены на</t>
  </si>
  <si>
    <t>Цена поставщика</t>
  </si>
  <si>
    <t>шт.</t>
  </si>
  <si>
    <t>1 шт.</t>
  </si>
  <si>
    <t>(наименование стройки)</t>
  </si>
  <si>
    <t xml:space="preserve">на </t>
  </si>
  <si>
    <t>№ пп</t>
  </si>
  <si>
    <t>Всего</t>
  </si>
  <si>
    <t>СОГЛАСОВАНО:</t>
  </si>
  <si>
    <t>УТВЕРЖДАЮ: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</si>
  <si>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</si>
  <si>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</si>
  <si>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</si>
  <si>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</si>
  <si>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</si>
  <si>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</si>
  <si>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</si>
  <si>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</si>
  <si>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</si>
  <si>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</si>
  <si>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</si>
  <si>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</si>
  <si>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</si>
  <si>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</si>
  <si>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</si>
  <si>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</si>
  <si>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</si>
  <si>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</si>
  <si>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</si>
  <si>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</si>
  <si>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</si>
  <si>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 xml:space="preserve">  Итого Монтажные работы</t>
  </si>
  <si>
    <t xml:space="preserve">  В том числе, справочно:</t>
  </si>
  <si>
    <t>ТЕРм08-02-155-01</t>
  </si>
  <si>
    <t>Общая стоимость, руб.</t>
  </si>
  <si>
    <t>Стоимость единицы, руб.</t>
  </si>
  <si>
    <t>тыс. руб.</t>
  </si>
  <si>
    <t>(наименование работ и затрат, наименование объекта)</t>
  </si>
  <si>
    <t>(локальная смета)</t>
  </si>
  <si>
    <t xml:space="preserve">  Итого Строительные работы</t>
  </si>
  <si>
    <t xml:space="preserve">      строительных работ _______________________________________________________________________________________________</t>
  </si>
  <si>
    <t xml:space="preserve"> </t>
  </si>
  <si>
    <t>З/пМех</t>
  </si>
  <si>
    <t>Эк.Маш</t>
  </si>
  <si>
    <t>Осн.З/п</t>
  </si>
  <si>
    <t>В том числе</t>
  </si>
  <si>
    <t>Т/з осн.
раб.
Всего</t>
  </si>
  <si>
    <t>Т/з осн.
раб.на ед.</t>
  </si>
  <si>
    <t>Кол.</t>
  </si>
  <si>
    <t>Ед. изм.</t>
  </si>
  <si>
    <t>Наименование</t>
  </si>
  <si>
    <t>_________________</t>
  </si>
  <si>
    <t>Согласовано</t>
  </si>
  <si>
    <t>отд. 028</t>
  </si>
  <si>
    <t>" _____ " ________________ 2014 г.</t>
  </si>
  <si>
    <t>100 шт.</t>
  </si>
  <si>
    <t>100 м</t>
  </si>
  <si>
    <t>м</t>
  </si>
  <si>
    <t>Итого прямые затраты по смете с учетом коэффициентов к итогам</t>
  </si>
  <si>
    <t>10 шт.</t>
  </si>
  <si>
    <t>1000 м</t>
  </si>
  <si>
    <t>1 проход кабеля</t>
  </si>
  <si>
    <t>Н.А. Басова</t>
  </si>
  <si>
    <t>Е.В. Гордеев</t>
  </si>
  <si>
    <t>ИТОГИ ПО СМЕТЕ:</t>
  </si>
  <si>
    <t>м3</t>
  </si>
  <si>
    <t>ТЕРм08-03-545-01</t>
  </si>
  <si>
    <t>ТСЦ-103-0004</t>
  </si>
  <si>
    <t>ТЕРм08-02-409-01</t>
  </si>
  <si>
    <t>2015 год</t>
  </si>
  <si>
    <t>2015 г.</t>
  </si>
  <si>
    <t>Способ закупки: открытый запрос предложений</t>
  </si>
  <si>
    <t>Остаток сметной стоимости в базисном уровне цен на 01.01.2015</t>
  </si>
  <si>
    <t>на 2015 год</t>
  </si>
  <si>
    <t>______________</t>
  </si>
  <si>
    <t>____________</t>
  </si>
  <si>
    <t>" _____ " ________________ 201_ г.</t>
  </si>
  <si>
    <t>"______ " _______________201_ г.</t>
  </si>
  <si>
    <t xml:space="preserve">г.Лесной ФГУП Комбинат ЭХП. Площадка 7А </t>
  </si>
  <si>
    <r>
      <t xml:space="preserve">ЛОКАЛЬНЫЙ СМЕТНЫЙ РАСЧЕТ № </t>
    </r>
    <r>
      <rPr>
        <sz val="12"/>
        <rFont val="Times New Roman"/>
        <family val="1"/>
        <charset val="204"/>
      </rPr>
      <t>312-2582/19-4-1223</t>
    </r>
  </si>
  <si>
    <t>систему физической защиты,   Здание 753А. Реконструкция комплекса по переработке ХВО</t>
  </si>
  <si>
    <t>Основание: р.ч.0503.07А.753А-ФЗ, инв.№312-61, 312-31/ДСП</t>
  </si>
  <si>
    <t>___________________________80,719</t>
  </si>
  <si>
    <t>_______________________________________________________________________________________________58,169</t>
  </si>
  <si>
    <t>_______________________________________________________________________________________________0,135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</si>
  <si>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</si>
  <si>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_______________________________________________________________________________________________22,415</t>
  </si>
  <si>
    <t>Средства на оплату труда _______________________________________________________________________________________________</t>
  </si>
  <si>
    <t>___________________________0,993</t>
  </si>
  <si>
    <t>_______________________________________________________________________________________________66,08</t>
  </si>
  <si>
    <t>Составлена в ценах по состоянию на 01.01.2000 г. (редакция 2009 г.)</t>
  </si>
  <si>
    <t>Шифр и номер позиции норматива</t>
  </si>
  <si>
    <t>Наименование работ и затрат, единица измерения</t>
  </si>
  <si>
    <t>Количество</t>
  </si>
  <si>
    <t>Затраты труда рабочих, чел.-ч, не занятых обслуживанием машин</t>
  </si>
  <si>
    <t>всего</t>
  </si>
  <si>
    <t>эксплуатации машин</t>
  </si>
  <si>
    <t>оплаты труда</t>
  </si>
  <si>
    <t>эксплуатация машин</t>
  </si>
  <si>
    <t>в т.ч. оплаты труда</t>
  </si>
  <si>
    <t>на единицу</t>
  </si>
  <si>
    <t xml:space="preserve">                                       Раздел 1. Оборудование и ограждающие конструкции</t>
  </si>
  <si>
    <t xml:space="preserve">                                       Сметой учтена территориальная поправка К=1,0434 к заработной плате</t>
  </si>
  <si>
    <t xml:space="preserve">                                       Индексs перехода от текущих цен к ценам 2000 г.: на оборудование К=3,66, на материалы К=4,119</t>
  </si>
  <si>
    <t xml:space="preserve">                                       </t>
  </si>
  <si>
    <t xml:space="preserve">                                       Ограждающие конструкции</t>
  </si>
  <si>
    <r>
      <t>г.Москва Системы и оборудование контроля доступа</t>
    </r>
    <r>
      <rPr>
        <i/>
        <sz val="9"/>
        <rFont val="Times New Roman"/>
        <family val="1"/>
        <charset val="204"/>
      </rPr>
      <t xml:space="preserve">
2012 г.</t>
    </r>
  </si>
  <si>
    <t>Турникет-трипод PERCo-T-5   Цена: 38380:1,18:4,119х1,03х1,02
(шт)</t>
  </si>
  <si>
    <t>Ограждение Perco-ВН01   Цена: (3840+2800+430х4):1,18:4,119х1,03х1,02
(шт)</t>
  </si>
  <si>
    <t>Калитка Perco  Цена: 37730:1,18:4,119х1,03х1,02
(шт)</t>
  </si>
  <si>
    <t>ТЕР09-03-040-01</t>
  </si>
  <si>
    <t>Монтаж защитных ограждений оборудования
(1 т конструкций)</t>
  </si>
  <si>
    <t>1605,16
1227,81</t>
  </si>
  <si>
    <t>74,72
2,27</t>
  </si>
  <si>
    <t>19
1</t>
  </si>
  <si>
    <r>
      <t>г.Екатеринбург Призма</t>
    </r>
    <r>
      <rPr>
        <i/>
        <sz val="9"/>
        <rFont val="Times New Roman"/>
        <family val="1"/>
        <charset val="204"/>
      </rPr>
      <t xml:space="preserve">
2012 г.</t>
    </r>
  </si>
  <si>
    <t>Окно передаточное ОП-1  Цена: 69030:1,18:4,119х1,03х1,02
(шт)</t>
  </si>
  <si>
    <t>ТЕР10-01-027-03</t>
  </si>
  <si>
    <t>Установка в жилых и общественных зданиях блоков оконных с переплетами раздельными (раздельно-спаренными) в стенах каменных площадью проема до 2 м2
(100 м2 проемов)</t>
  </si>
  <si>
    <r>
      <t>0,016731</t>
    </r>
    <r>
      <rPr>
        <i/>
        <sz val="7"/>
        <rFont val="Times New Roman"/>
        <family val="1"/>
        <charset val="204"/>
      </rPr>
      <t xml:space="preserve">
1,43*1,17*0,01</t>
    </r>
  </si>
  <si>
    <t>67750,22
3519,10</t>
  </si>
  <si>
    <t>2344,21
150,02</t>
  </si>
  <si>
    <t>39
3</t>
  </si>
  <si>
    <r>
      <t>г.Пенза ЦеСИС</t>
    </r>
    <r>
      <rPr>
        <i/>
        <sz val="9"/>
        <rFont val="Times New Roman"/>
        <family val="1"/>
        <charset val="204"/>
      </rPr>
      <t xml:space="preserve">
2012 г.</t>
    </r>
  </si>
  <si>
    <t>Комплект козырькового ограждения КЗР-125 БСП-В 60 м   Цена: 85985:1,18:4,119х1,03х1,02
(компл)</t>
  </si>
  <si>
    <t>Комплект для натяжения сетки ССЦП   Цена: 7245:1,18:4,119х1,03х1,02
(компл)</t>
  </si>
  <si>
    <t>ТЕР07-01-056-02</t>
  </si>
  <si>
    <t>Установка ограждения и козырька из спиралей армированной колючей ленты (АКЛ) типа "Репейник" установка козырька высотой до 1 м по существующему ограждению
(100 м ограждения и козырька)</t>
  </si>
  <si>
    <r>
      <t>0,6</t>
    </r>
    <r>
      <rPr>
        <i/>
        <sz val="7"/>
        <rFont val="Times New Roman"/>
        <family val="1"/>
        <charset val="204"/>
      </rPr>
      <t xml:space="preserve">
60*0,01</t>
    </r>
  </si>
  <si>
    <t>2326,86
885,38</t>
  </si>
  <si>
    <t>994,47
88,45</t>
  </si>
  <si>
    <t>597
53</t>
  </si>
  <si>
    <t xml:space="preserve">                                       Оборудование и инвентарь</t>
  </si>
  <si>
    <r>
      <t>г.Екатеринбург Пульс цен</t>
    </r>
    <r>
      <rPr>
        <i/>
        <sz val="9"/>
        <rFont val="Times New Roman"/>
        <family val="1"/>
        <charset val="204"/>
      </rPr>
      <t xml:space="preserve">
2012 г.</t>
    </r>
  </si>
  <si>
    <t>Компьютер персональный на базе процессора Intel Celeron   Цена: 31160:1,18:3,66х1,03х1,012
(шт)</t>
  </si>
  <si>
    <t>ТЕРм11-04-002-02</t>
  </si>
  <si>
    <t>Аппарат настольный, масса до 0,03 т
(1 шт.)</t>
  </si>
  <si>
    <t>74,39
38,72</t>
  </si>
  <si>
    <r>
      <t>г.Екатеринбург Тинко</t>
    </r>
    <r>
      <rPr>
        <i/>
        <sz val="9"/>
        <rFont val="Times New Roman"/>
        <family val="1"/>
        <charset val="204"/>
      </rPr>
      <t xml:space="preserve">
2012 г.</t>
    </r>
  </si>
  <si>
    <t>Огнетушитель углекислотный ОУ-5   Цена: 1125:1,18:3,66х1,03х1,012
(шт)</t>
  </si>
  <si>
    <t xml:space="preserve">                                       Мебель</t>
  </si>
  <si>
    <r>
      <t>г.Екатеринбург Евромебель</t>
    </r>
    <r>
      <rPr>
        <i/>
        <sz val="9"/>
        <rFont val="Times New Roman"/>
        <family val="1"/>
        <charset val="204"/>
      </rPr>
      <t xml:space="preserve">
2012 г.</t>
    </r>
  </si>
  <si>
    <t>Стол рабочий с двумя тумбами ДС-1800   Цена: (9340+3400х2):1,18:3,66х1,03х1,012
(шт)</t>
  </si>
  <si>
    <r>
      <t>г.Екатеринбург Евроофис</t>
    </r>
    <r>
      <rPr>
        <i/>
        <sz val="9"/>
        <rFont val="Times New Roman"/>
        <family val="1"/>
        <charset val="204"/>
      </rPr>
      <t xml:space="preserve">
2012 г.</t>
    </r>
  </si>
  <si>
    <t>Кресло рабочее   Цена: 1380:1,18:3,66х1,03х1,012
(шт)</t>
  </si>
  <si>
    <t>Кресло для отдыха   Цена: 2900:1,18:3,66х1,03х1,012
(шт)</t>
  </si>
  <si>
    <r>
      <t>г.С.-Петербург Диком</t>
    </r>
    <r>
      <rPr>
        <i/>
        <sz val="9"/>
        <rFont val="Times New Roman"/>
        <family val="1"/>
        <charset val="204"/>
      </rPr>
      <t xml:space="preserve">
2012 г.</t>
    </r>
  </si>
  <si>
    <t>Шкаф металлический КД-113   Цена: 4300:1,18:3,66х1,03х1,012
(шт)</t>
  </si>
  <si>
    <t>Шкаф гардеробный одноместный ОД-411   Цена: 3800:1,18:3,66х1,03х1,012
(шт)</t>
  </si>
  <si>
    <t>Итого прямые затраты по разделу в ценах 2001г.</t>
  </si>
  <si>
    <t>690
57</t>
  </si>
  <si>
    <t>Итоги по разделу 1 Оборудование и ограждающие конструкции :</t>
  </si>
  <si>
    <t xml:space="preserve">  Итого Оборудование</t>
  </si>
  <si>
    <t xml:space="preserve">      Оборудование</t>
  </si>
  <si>
    <t xml:space="preserve">  Итого по разделу 1 Оборудование и ограждающие конструкции</t>
  </si>
  <si>
    <t xml:space="preserve">   90% ФОТ (от 308)  (Поз. 4)</t>
  </si>
  <si>
    <t xml:space="preserve">   92% ФОТ (от 39)  (Поз. 11)</t>
  </si>
  <si>
    <t xml:space="preserve">   118% ФОТ (от 62)  (Поз. 6)</t>
  </si>
  <si>
    <t xml:space="preserve">   130% ФОТ (от 584)  (Поз. 9)</t>
  </si>
  <si>
    <t xml:space="preserve">   63% ФОТ (от 62)  (Поз. 6)</t>
  </si>
  <si>
    <t xml:space="preserve">   65% ФОТ (от 39)  (Поз. 11)</t>
  </si>
  <si>
    <t xml:space="preserve">   85% ФОТ (от 892)  (Поз. 4, 9)</t>
  </si>
  <si>
    <t xml:space="preserve">  Итоги по Строительным работам</t>
  </si>
  <si>
    <t xml:space="preserve">    Материалы для строительных работ:</t>
  </si>
  <si>
    <t xml:space="preserve">      Итого Поз. 1-3, 5, 7-8</t>
  </si>
  <si>
    <t xml:space="preserve">    Строительные металлические конструкции:</t>
  </si>
  <si>
    <t xml:space="preserve">      Итого Поз. 4</t>
  </si>
  <si>
    <t xml:space="preserve">      Накладные расходы 90% ФОТ (от 308)</t>
  </si>
  <si>
    <t xml:space="preserve">      Сметная прибыль 85% ФОТ (от 308)</t>
  </si>
  <si>
    <t xml:space="preserve">      Итого c накладными и см. прибылью</t>
  </si>
  <si>
    <t xml:space="preserve">    Деревянные конструкции:</t>
  </si>
  <si>
    <t xml:space="preserve">      Итого Поз. 6</t>
  </si>
  <si>
    <t xml:space="preserve">      Накладные расходы 118% ФОТ (от 62)</t>
  </si>
  <si>
    <t xml:space="preserve">      Сметная прибыль 63% ФОТ (от 62)</t>
  </si>
  <si>
    <t xml:space="preserve">    Бетонные и железобетонные сборные конструкции в промышленном строительстве:</t>
  </si>
  <si>
    <t xml:space="preserve">      Итого Поз. 9</t>
  </si>
  <si>
    <t xml:space="preserve">      Накладные расходы 130% ФОТ (от 584)</t>
  </si>
  <si>
    <t xml:space="preserve">      Сметная прибыль 85% ФОТ (от 584)</t>
  </si>
  <si>
    <t xml:space="preserve">    Итого</t>
  </si>
  <si>
    <t xml:space="preserve">  Итоги по Монтажным работам</t>
  </si>
  <si>
    <t xml:space="preserve">    Монтаж радиотелевизионного и электронного оборудования:</t>
  </si>
  <si>
    <t xml:space="preserve">      Итого Поз. 11</t>
  </si>
  <si>
    <t xml:space="preserve">      Накладные расходы 92% ФОТ (от 39)</t>
  </si>
  <si>
    <t xml:space="preserve">      Сметная прибыль 65% ФОТ (от 39)</t>
  </si>
  <si>
    <t xml:space="preserve">  Итоги по Оборудованию</t>
  </si>
  <si>
    <t xml:space="preserve">    Оборудование:</t>
  </si>
  <si>
    <t xml:space="preserve">      Итого Поз. 10, 12-17</t>
  </si>
  <si>
    <t>Составил инженер : ___________________________Т.В. Гетманова</t>
  </si>
  <si>
    <t>(должность, подпись, расшифровка)</t>
  </si>
  <si>
    <t>Проверил нач.группы    : ___________________________С.М. Таланина</t>
  </si>
  <si>
    <t>г. Лесной.ФГУП"Комбинат "Электрохимприбор". Площадка 7А.</t>
  </si>
  <si>
    <r>
      <t xml:space="preserve">ЛОКАЛЬНЫЙ СМЕТНЫЙ РАСЧЕТ № </t>
    </r>
    <r>
      <rPr>
        <sz val="12"/>
        <rFont val="Times New Roman"/>
        <family val="1"/>
        <charset val="204"/>
      </rPr>
      <t>312-2582/19-4-1230</t>
    </r>
  </si>
  <si>
    <t>Автоматизацию ИТП, Здание 753А. Реконструкция комплекса по переработке ХВО.</t>
  </si>
  <si>
    <t>Основание: 0503.07А.753А-АТС инв. №312-656,654,655</t>
  </si>
  <si>
    <t>___________________________85,698</t>
  </si>
  <si>
    <t>_______________________________________________________________________________________________37,749</t>
  </si>
  <si>
    <t>_______________________________________________________________________________________________47,949</t>
  </si>
  <si>
    <t>___________________________4,757</t>
  </si>
  <si>
    <t>_______________________________________________________________________________________________305,77</t>
  </si>
  <si>
    <t>Трудозатраты механизаторов _______________________________________________________________________________________________</t>
  </si>
  <si>
    <t>_______________________________________________________________________________________________26,24</t>
  </si>
  <si>
    <t>Составлен(а) в  ценах по состоянию на 01.01.2000 г.(редакция 2009)</t>
  </si>
  <si>
    <t xml:space="preserve">                                       Раздел 1. Монтажнае работы и оборудование</t>
  </si>
  <si>
    <t xml:space="preserve">                                       Применен территориальный коэффициент к зарплате к=1,0434</t>
  </si>
  <si>
    <t xml:space="preserve">                                       Цены материалов и оборудования, принятые по прайсам ориентировочно,</t>
  </si>
  <si>
    <t xml:space="preserve">                                       могут быть уточнены по предоставлении счета (калькуляции) заказчиком.</t>
  </si>
  <si>
    <t>г. Томск ОАО"Манотомь"</t>
  </si>
  <si>
    <t>Манометр показывающий сигнализирующий ДМ2010Сг,        Цена:850,0:3,66*1,03*1,012
(шт.)</t>
  </si>
  <si>
    <t>ТЕРм11-02-001-02</t>
  </si>
  <si>
    <t>Приборы, устанавливаемые на резьбовых соединениях, масса, кг, до 5
(1 шт.)</t>
  </si>
  <si>
    <t>24,38
22,74</t>
  </si>
  <si>
    <t>г.Казань ПО"Теплоконтроль"</t>
  </si>
  <si>
    <t>Термометр показывающий сигнализирующий  ТКП-100ЭК-М1-(0...100)-1,0-6-125    Цена:1923:3,66*1,03*1,012
(шт.)</t>
  </si>
  <si>
    <t>ТЕРм11-02-001-01</t>
  </si>
  <si>
    <t>Приборы, устанавливаемые на резьбовых соединениях, масса, кг, до 1,5
(1 шт.)</t>
  </si>
  <si>
    <t>16,5
15,01</t>
  </si>
  <si>
    <t>ТЕРм11-07-001-04</t>
  </si>
  <si>
    <t>Прокладка капилляров манометрических приборов, из к-та ТКП
(10 м)</t>
  </si>
  <si>
    <r>
      <t>0,6</t>
    </r>
    <r>
      <rPr>
        <i/>
        <sz val="7"/>
        <rFont val="Times New Roman"/>
        <family val="1"/>
        <charset val="204"/>
      </rPr>
      <t xml:space="preserve">
0,1*6</t>
    </r>
  </si>
  <si>
    <t>197,76
16,57</t>
  </si>
  <si>
    <t>Компания DANFOSS</t>
  </si>
  <si>
    <t>Реле давления (прессостат) KPI35   
Цена:51,80 еврох39,64:3,66*1,03*1,012
(шт.)</t>
  </si>
  <si>
    <t>г. Екатеринбург ЗАО "ИВП Крейт"</t>
  </si>
  <si>
    <t>Преобразователь расчетно-измерительный, ТЭКОН-19-06М  
Цена:8475,0:3,66*1,03*1,012
(компл.)</t>
  </si>
  <si>
    <t>ТЕРм11-04-008-02</t>
  </si>
  <si>
    <t>Съемные и выдвижные блоки (модули, ячейки, ТЭЗ), масса: до 10 кг из к-та ТЭКОН
(1 шт.)</t>
  </si>
  <si>
    <t>27,75
26,16</t>
  </si>
  <si>
    <t>Блок питания БП-63  
Цена:2057,0:3,66*1,03*1,012
(шт.)</t>
  </si>
  <si>
    <t>ТЕРм11-07-001-02</t>
  </si>
  <si>
    <t>Блок питания
(1 шт.)</t>
  </si>
  <si>
    <t>35,59
31,79</t>
  </si>
  <si>
    <t>г. Рязань Завод "Теплоприбор"</t>
  </si>
  <si>
    <t>Датчик-реле уровня 
РОС 301-2-УХЛ3-(0,6;0,6;0,6) исп.2 Цена:2978,0:3,27*1,03*1,012
(шт.)</t>
  </si>
  <si>
    <t>Прибор, устанавливаемый на резьбовых соединениях, масса: до 5 кг из к-та РОС-301
(1 шт.)</t>
  </si>
  <si>
    <t>Прибор, устанавливаемый на резьбовых соединениях, масса: до 1,5 кг из к-та РОС-301
(1 шт.)</t>
  </si>
  <si>
    <r>
      <t>3</t>
    </r>
    <r>
      <rPr>
        <i/>
        <sz val="7"/>
        <rFont val="Times New Roman"/>
        <family val="1"/>
        <charset val="204"/>
      </rPr>
      <t xml:space="preserve">
1*3</t>
    </r>
  </si>
  <si>
    <t>ТЕРм08-02-472-09</t>
  </si>
  <si>
    <t>Проводник заземляющий открыто по строительным основаниям: из круглой стали диаметром 12 мм
(100 м)</t>
  </si>
  <si>
    <r>
      <t>0,006</t>
    </r>
    <r>
      <rPr>
        <i/>
        <sz val="7"/>
        <rFont val="Times New Roman"/>
        <family val="1"/>
        <charset val="204"/>
      </rPr>
      <t xml:space="preserve">
0,01*0,6</t>
    </r>
  </si>
  <si>
    <t>1409,81
294,48</t>
  </si>
  <si>
    <t>85,82
3,61</t>
  </si>
  <si>
    <t>ТСЦ-101-1617</t>
  </si>
  <si>
    <t>Сталь круглая углеродистая обыкновенного качества марки ВСт3пс5-1 диаметром 12 мм
(т)</t>
  </si>
  <si>
    <r>
      <t>-0,00055</t>
    </r>
    <r>
      <rPr>
        <i/>
        <sz val="7"/>
        <rFont val="Times New Roman"/>
        <family val="1"/>
        <charset val="204"/>
      </rPr>
      <t xml:space="preserve">
-0,001*0,55</t>
    </r>
  </si>
  <si>
    <t>ТСЦ-101-1621</t>
  </si>
  <si>
    <t>Сталь круглая коррозионно-стойкая и жаростойкая марки 12Х18Н10Т диаметром 12 мм
(т)</t>
  </si>
  <si>
    <r>
      <t>0,00055</t>
    </r>
    <r>
      <rPr>
        <i/>
        <sz val="7"/>
        <rFont val="Times New Roman"/>
        <family val="1"/>
        <charset val="204"/>
      </rPr>
      <t xml:space="preserve">
0,001*0,55</t>
    </r>
  </si>
  <si>
    <t>г. Челябинск ЗАО "ПГ"Метран"</t>
  </si>
  <si>
    <t>Комплект термопреобразователей сопротивления КТСП-Метран-206-02-120-А-У1.1-ГП Цена:2178,3:3,66*1,03*1,012
(к-т)</t>
  </si>
  <si>
    <t>Термопреобразовали сопротивления из  к-та КТСП
(1 шт.)</t>
  </si>
  <si>
    <t>Гильза защитная  
2001-03-М20х1,5-М20х1,5-Н10-120мм Цена:758,10:3,66*1,03*1,012
(шт.)</t>
  </si>
  <si>
    <r>
      <t>ТЕРм11-06-002-04</t>
    </r>
    <r>
      <rPr>
        <i/>
        <sz val="9"/>
        <rFont val="Times New Roman"/>
        <family val="1"/>
        <charset val="204"/>
      </rPr>
      <t xml:space="preserve">
прим</t>
    </r>
  </si>
  <si>
    <t>Гильзы защитные
(100 м)</t>
  </si>
  <si>
    <r>
      <t>0,0024</t>
    </r>
    <r>
      <rPr>
        <i/>
        <sz val="7"/>
        <rFont val="Times New Roman"/>
        <family val="1"/>
        <charset val="204"/>
      </rPr>
      <t xml:space="preserve">
0,12*2*0,01</t>
    </r>
  </si>
  <si>
    <t>1169,81
1041,44</t>
  </si>
  <si>
    <t>91,92
1,13</t>
  </si>
  <si>
    <t>Датчик избыточного давления, Метран-55-ДИ-515-t1-0,5-1,0МПа-42-ШР-М20 Цена:(5800+850):3,66*1,03*1,012
(шт.)</t>
  </si>
  <si>
    <t>Прибор, устанавливаемый на резьбовых соединениях, масса: до 5 кг
(1 шт.)</t>
  </si>
  <si>
    <t>Расходомер-счетчик ультразвуковой US800-21/50-025/015-А-Р-US800.421364.001 Цена:(38400+28*80+2800+1400):3,66*1,03*1,012
(к-т)</t>
  </si>
  <si>
    <t>ТЕРм11-02-022-04</t>
  </si>
  <si>
    <t>Ротаметр, счетчик, преобразователь, устанавливаемые на фланцевых соединениях, диаметр условного прохода до 50 мм
(1 шт.)</t>
  </si>
  <si>
    <t>62,35
39,72</t>
  </si>
  <si>
    <t>Приборы, устанавливаемые на резьбовых соединениях, масса, кг, до 5 из к-та расходомера-счетчика
(1 шт.)</t>
  </si>
  <si>
    <t>ТЕРм08-02-148-01</t>
  </si>
  <si>
    <t>Кабель до 35 кВ в проложенных трубах, блоках и коробах, масса 1 м кабеля до 1 кг из к-та расходомера-счетчика
(100 м кабеля)</t>
  </si>
  <si>
    <r>
      <t>0,8</t>
    </r>
    <r>
      <rPr>
        <i/>
        <sz val="7"/>
        <rFont val="Times New Roman"/>
        <family val="1"/>
        <charset val="204"/>
      </rPr>
      <t xml:space="preserve">
0,01*(25*2+15*2)</t>
    </r>
  </si>
  <si>
    <t>808,64
175,31</t>
  </si>
  <si>
    <t>547,32
60,38</t>
  </si>
  <si>
    <t>438
48</t>
  </si>
  <si>
    <t xml:space="preserve">                                       Шкаф автоматизации ША разм. 1400х600х300 мм (эскиз общего вида см. альбом 0404.020.753А-АТС.Н инв.№312-655)</t>
  </si>
  <si>
    <t>г.Озерск ЗАО ЗЭМИ №2</t>
  </si>
  <si>
    <t>Оболочка ящика по типу ЯС размером 800х600х300 мм           
Цена: 6860,0:3,66*1,03*1,012
(шт)</t>
  </si>
  <si>
    <t>ТЕРм08-03-572-03</t>
  </si>
  <si>
    <t>Блок управления шкафного исполнения или распределительный пункт (шкаф), устанавливаемый на стене, высота и ширина до 600х600 мм
(1 шт.)</t>
  </si>
  <si>
    <t>318,35
33,82</t>
  </si>
  <si>
    <t>36,21
1,90</t>
  </si>
  <si>
    <t>36
2</t>
  </si>
  <si>
    <t>Schneider Electric</t>
  </si>
  <si>
    <t>Выключатель нагрузки 1Р 20А, кат.№15005               Цена:341,0:1,18:3,66*1,03*1,012
(шт)</t>
  </si>
  <si>
    <t>Выключатель автоматический 
Acti9 ic60l A9f94202 Цена:2968,0:1,18:3,66*1,03*1,012
(шт)</t>
  </si>
  <si>
    <t>Выключатель автоматический 
Acti9 ic60l A9f 94202 Цена:3464,4:1,18:3,66*1,03*1,012
(шт)</t>
  </si>
  <si>
    <t>Выключатель автоматический 
Acti9 ic60l A9f93102 Цена:1436,0:1,18:3,66*1,03*1,012
(шт)</t>
  </si>
  <si>
    <t>УЗО ID 2Р 25А 30мА кат.№ 23009 Цена:1305,0:1,18:3,66*1,03*1,012
(шт)</t>
  </si>
  <si>
    <t>ТЕРм08-03-526-01</t>
  </si>
  <si>
    <t>Автомат одно-, двух-, трехполюсный, устанавливаемый на конструкции на стене или колонне, на ток до 25 А
(1 шт.)</t>
  </si>
  <si>
    <r>
      <t>12</t>
    </r>
    <r>
      <rPr>
        <i/>
        <sz val="7"/>
        <rFont val="Times New Roman"/>
        <family val="1"/>
        <charset val="204"/>
      </rPr>
      <t xml:space="preserve">
2+2+1+6+1</t>
    </r>
  </si>
  <si>
    <t>175,68
21,81</t>
  </si>
  <si>
    <t>г. Екатеринбург ТД"Электроизделия"</t>
  </si>
  <si>
    <t>Пускатель электромагнитный ПМ12-010100УХЛ4       Цена: 264,18:1,18:3,66*1,03*1,012
(шт)</t>
  </si>
  <si>
    <t>ТЕРм08-03-530-04</t>
  </si>
  <si>
    <t>Пускатель магнитный общего назначения отдельно стоящий, устанавливаемый на конструкции: на стене или колонне, на ток до 40 А
(1 шт.)</t>
  </si>
  <si>
    <t>170,52
43,30</t>
  </si>
  <si>
    <t>4,21
0,19</t>
  </si>
  <si>
    <t>г.Москва ООО "Реле и Автоматика"</t>
  </si>
  <si>
    <t>Реле промежуточное 
РЭП34-40-10УХЛ3,  РЭП34-22-10УХЛ3         Цена:360,48:1,18:3,66*1,03*1,012
(шт)</t>
  </si>
  <si>
    <r>
      <t>6</t>
    </r>
    <r>
      <rPr>
        <i/>
        <sz val="7"/>
        <rFont val="Times New Roman"/>
        <family val="1"/>
        <charset val="204"/>
      </rPr>
      <t xml:space="preserve">
1+5</t>
    </r>
  </si>
  <si>
    <t>ТЕРм08-01-080-03</t>
  </si>
  <si>
    <t>Прибор измерения и защиты, количество подключаемых концов, до 12
(1 шт.)</t>
  </si>
  <si>
    <t>65,43
31,81</t>
  </si>
  <si>
    <t>23,44
1,52</t>
  </si>
  <si>
    <t>141
9</t>
  </si>
  <si>
    <t>г. Воронеж ООО"Феррол"</t>
  </si>
  <si>
    <t>Переключатель МКФ-22/МХII-8с-У3  Цена:2498,0:3,66*1,03*1,012
(шт)</t>
  </si>
  <si>
    <t>ТЕРм08-03-538-04</t>
  </si>
  <si>
    <t>Выключатель путевой или конечный контактный, устанавливаемый на металлическом основании: малогабаритный одно-, двухкнопочный или микропереключатель
(1 шт.)</t>
  </si>
  <si>
    <t>37,87
17,14</t>
  </si>
  <si>
    <t>4,4
0,19</t>
  </si>
  <si>
    <t>13
1</t>
  </si>
  <si>
    <t>г. Екатеринбург ТД Электроизделия</t>
  </si>
  <si>
    <t>Выключатель КУ 110111           
Цена: 169,92:1,18:3,66*1,03*1,012
(шт)</t>
  </si>
  <si>
    <t>Кнопка управления КЕ011У3, исп.2  Цена:55,9:1,18:3,66*1,03*1,012
(шт)</t>
  </si>
  <si>
    <t>Лампа светодиодная   СКЛ12.3А       
Цена: 50,7:1,18:3,66*1,03*1,012
(шт)</t>
  </si>
  <si>
    <r>
      <t>10</t>
    </r>
    <r>
      <rPr>
        <i/>
        <sz val="7"/>
        <rFont val="Times New Roman"/>
        <family val="1"/>
        <charset val="204"/>
      </rPr>
      <t xml:space="preserve">
3+7</t>
    </r>
  </si>
  <si>
    <t>ТЕРм08-01-081-01</t>
  </si>
  <si>
    <t>Аппарат (кнопка, ключ управления, замок электромагнитной блокировки, звуковой сигнал, сигнальная лампа), количество подключаемых концов, до 2
(1 шт.)</t>
  </si>
  <si>
    <r>
      <t>14</t>
    </r>
    <r>
      <rPr>
        <i/>
        <sz val="7"/>
        <rFont val="Times New Roman"/>
        <family val="1"/>
        <charset val="204"/>
      </rPr>
      <t xml:space="preserve">
3+1+10</t>
    </r>
  </si>
  <si>
    <t>30,5
15,97</t>
  </si>
  <si>
    <t>11,72
0,76</t>
  </si>
  <si>
    <t>164
11</t>
  </si>
  <si>
    <t>ТЕРм08-01-082-01</t>
  </si>
  <si>
    <t>Зажим наборный без кожуха     
(100 шт.)</t>
  </si>
  <si>
    <r>
      <t>0,5</t>
    </r>
    <r>
      <rPr>
        <i/>
        <sz val="7"/>
        <rFont val="Times New Roman"/>
        <family val="1"/>
        <charset val="204"/>
      </rPr>
      <t xml:space="preserve">
0,01*50</t>
    </r>
  </si>
  <si>
    <t>902,25
664,49</t>
  </si>
  <si>
    <t>33,94
2,09</t>
  </si>
  <si>
    <t>17
1</t>
  </si>
  <si>
    <t>WAGO</t>
  </si>
  <si>
    <t>Клемма 280-901_x000D_
Цена: 2415.96:1,18:4,119*1,03*1,02
(100шт)</t>
  </si>
  <si>
    <r>
      <t>0,5</t>
    </r>
    <r>
      <rPr>
        <i/>
        <sz val="7"/>
        <rFont val="Times New Roman"/>
        <family val="1"/>
        <charset val="204"/>
      </rPr>
      <t xml:space="preserve">
50*0.01</t>
    </r>
  </si>
  <si>
    <t>ТЕРм08-03-591-10</t>
  </si>
  <si>
    <t>Розетка штепсельная: полугерметическая и герметическая
(100 шт.)</t>
  </si>
  <si>
    <r>
      <t>0,01</t>
    </r>
    <r>
      <rPr>
        <i/>
        <sz val="7"/>
        <rFont val="Times New Roman"/>
        <family val="1"/>
        <charset val="204"/>
      </rPr>
      <t xml:space="preserve">
0,01*1</t>
    </r>
  </si>
  <si>
    <t>1698,18
1109,26</t>
  </si>
  <si>
    <t>76,78
2,27</t>
  </si>
  <si>
    <t xml:space="preserve">                                       Шкаф  приборов учета ШПУ (эскиз общего вида см. проект 0503.07А.753А-АТС , л.14)</t>
  </si>
  <si>
    <t>Оболочка ящика по типу ЯС
 размером 600х400х300 мм           
Цена: 5255:3,66*1,03*1,012
(шт)</t>
  </si>
  <si>
    <t>ТЕРм08-03-573-04</t>
  </si>
  <si>
    <t>Шкаф (пульт) управления навесной, высота, ширина и глубина: до 600х600х350 мм
(1 шт.)</t>
  </si>
  <si>
    <t>100,9
34,55</t>
  </si>
  <si>
    <t>62,25
4,91</t>
  </si>
  <si>
    <t>62
5</t>
  </si>
  <si>
    <t>Выключатель автоматический Acti9 ic60l A9f93102 Цена:1436,0:1,18:3,66*1,03*1,012
(шт)</t>
  </si>
  <si>
    <t>Автомат одно-, двух-, трехполюсный, устанавливаемый на конструкции: на стене или колонне, на ток до 25 А
(1 шт.)</t>
  </si>
  <si>
    <r>
      <t>4</t>
    </r>
    <r>
      <rPr>
        <i/>
        <sz val="7"/>
        <rFont val="Times New Roman"/>
        <family val="1"/>
        <charset val="204"/>
      </rPr>
      <t xml:space="preserve">
1+3</t>
    </r>
  </si>
  <si>
    <r>
      <t>0,2</t>
    </r>
    <r>
      <rPr>
        <i/>
        <sz val="7"/>
        <rFont val="Times New Roman"/>
        <family val="1"/>
        <charset val="204"/>
      </rPr>
      <t xml:space="preserve">
0,01*20</t>
    </r>
  </si>
  <si>
    <r>
      <t>0,2</t>
    </r>
    <r>
      <rPr>
        <i/>
        <sz val="7"/>
        <rFont val="Times New Roman"/>
        <family val="1"/>
        <charset val="204"/>
      </rPr>
      <t xml:space="preserve">
20*0.01</t>
    </r>
  </si>
  <si>
    <t>г. Челябинск ИЭК</t>
  </si>
  <si>
    <t>DIN-рейка               Цена:80,72:1,18:3,66*1,03*1,012
(м)</t>
  </si>
  <si>
    <t>ТСЦ-111-0120</t>
  </si>
  <si>
    <t>Рамка для надписей 55х15 мм
(шт.)</t>
  </si>
  <si>
    <t>Шина нулевая               Цена:199,93:1,18:3,66*1,03*1,012
(шт)</t>
  </si>
  <si>
    <t>ТЕРм08-02-405-01</t>
  </si>
  <si>
    <t>Провод по установленным стальным конструкциям и панелям, сечение: до 16 мм2
(100 м)</t>
  </si>
  <si>
    <r>
      <t>0,35</t>
    </r>
    <r>
      <rPr>
        <i/>
        <sz val="7"/>
        <rFont val="Times New Roman"/>
        <family val="1"/>
        <charset val="204"/>
      </rPr>
      <t xml:space="preserve">
0,01*(30+5)</t>
    </r>
  </si>
  <si>
    <t>1555,23
529,50</t>
  </si>
  <si>
    <t>146,17
4,75</t>
  </si>
  <si>
    <t>51
2</t>
  </si>
  <si>
    <t>Приложение к договору - смета№2</t>
  </si>
  <si>
    <t>Разработка электротехнического нестандартизированного оборудования           Цена: 44025:3,66*1,03*1,012
(к-т)</t>
  </si>
  <si>
    <t>ТЕРм08-02-472-10</t>
  </si>
  <si>
    <t>Проводник заземляющий из медного изолированного провода сечением 25 мм2 открыто по строительным основаниям
(100 м)</t>
  </si>
  <si>
    <r>
      <t>0,005</t>
    </r>
    <r>
      <rPr>
        <i/>
        <sz val="7"/>
        <rFont val="Times New Roman"/>
        <family val="1"/>
        <charset val="204"/>
      </rPr>
      <t xml:space="preserve">
0,01*0,5</t>
    </r>
  </si>
  <si>
    <t>4759,25
644,25</t>
  </si>
  <si>
    <t>45,4
0,57</t>
  </si>
  <si>
    <t>ТЕРм08-02-411-01</t>
  </si>
  <si>
    <t>Рукав металлический, резинотканевый наружным диаметром: до 48 мм
(100 м)</t>
  </si>
  <si>
    <r>
      <t>1,4</t>
    </r>
    <r>
      <rPr>
        <i/>
        <sz val="7"/>
        <rFont val="Times New Roman"/>
        <family val="1"/>
        <charset val="204"/>
      </rPr>
      <t xml:space="preserve">
0,01*(110+30)</t>
    </r>
  </si>
  <si>
    <t>3967,54
479,73</t>
  </si>
  <si>
    <t>240,39
4,17</t>
  </si>
  <si>
    <t>337
6</t>
  </si>
  <si>
    <t>ТЕРм08-02-407-01</t>
  </si>
  <si>
    <t>Труба стальная по установленным конструкциям, по стенам с креплением скобами, диаметр: до 25 мм
(100 м)</t>
  </si>
  <si>
    <r>
      <t>0,1</t>
    </r>
    <r>
      <rPr>
        <i/>
        <sz val="7"/>
        <rFont val="Times New Roman"/>
        <family val="1"/>
        <charset val="204"/>
      </rPr>
      <t xml:space="preserve">
0,01*10</t>
    </r>
  </si>
  <si>
    <t>2558,84
425,81</t>
  </si>
  <si>
    <t>911,86
334,90</t>
  </si>
  <si>
    <t>91
33</t>
  </si>
  <si>
    <t>ТЕРм08-02-407-02</t>
  </si>
  <si>
    <t>Труба стальная по установленным конструкциям, по стенам с креплением скобами, диаметр: до 40 мм
(100 м)</t>
  </si>
  <si>
    <t>3051,78
573,74</t>
  </si>
  <si>
    <t>1252,83
451,83</t>
  </si>
  <si>
    <t>125
45</t>
  </si>
  <si>
    <t>ТЕРм08-01-087-03</t>
  </si>
  <si>
    <t>Металлические конструкции
(1 т)</t>
  </si>
  <si>
    <r>
      <t>0,05</t>
    </r>
    <r>
      <rPr>
        <i/>
        <sz val="7"/>
        <rFont val="Times New Roman"/>
        <family val="1"/>
        <charset val="204"/>
      </rPr>
      <t xml:space="preserve">
0,001*50</t>
    </r>
  </si>
  <si>
    <t>18494,68
879,39</t>
  </si>
  <si>
    <t>645,33
33,04</t>
  </si>
  <si>
    <t>32
2</t>
  </si>
  <si>
    <t>ТЕРм08-02-152-14</t>
  </si>
  <si>
    <t>Конструкция из профильной стали для крепления закладных подвесок, масса: до 2 кг
(100 шт.)</t>
  </si>
  <si>
    <r>
      <t>0,03</t>
    </r>
    <r>
      <rPr>
        <i/>
        <sz val="7"/>
        <rFont val="Times New Roman"/>
        <family val="1"/>
        <charset val="204"/>
      </rPr>
      <t xml:space="preserve">
0,01*(1+1+1)</t>
    </r>
  </si>
  <si>
    <t>1992,28
254,49</t>
  </si>
  <si>
    <t>225,75
10,44</t>
  </si>
  <si>
    <t>ТЕРм08-02-152-04</t>
  </si>
  <si>
    <t>Стойка сборных кабельных конструкций (без полок) масса, кг, до 1,6
(100 шт.)</t>
  </si>
  <si>
    <r>
      <t>0,12</t>
    </r>
    <r>
      <rPr>
        <i/>
        <sz val="7"/>
        <rFont val="Times New Roman"/>
        <family val="1"/>
        <charset val="204"/>
      </rPr>
      <t xml:space="preserve">
0,01*12</t>
    </r>
  </si>
  <si>
    <t>1483,92
401,52</t>
  </si>
  <si>
    <t>317,48
7,78</t>
  </si>
  <si>
    <t>38
1</t>
  </si>
  <si>
    <t>ТЕРм08-02-152-07</t>
  </si>
  <si>
    <t>Полка кабельная, устанавливаемая на стойках, масса: до 0,4 кг
(100 шт.)</t>
  </si>
  <si>
    <t>64,06
29,12</t>
  </si>
  <si>
    <t>32,24
2,09</t>
  </si>
  <si>
    <t>ТЕРм08-02-396-01</t>
  </si>
  <si>
    <t>Короб металлический на конструкциях, кронштейнах, по фермам и колоннам, длина: 2 м
(100 м)</t>
  </si>
  <si>
    <r>
      <t>0,3</t>
    </r>
    <r>
      <rPr>
        <i/>
        <sz val="7"/>
        <rFont val="Times New Roman"/>
        <family val="1"/>
        <charset val="204"/>
      </rPr>
      <t xml:space="preserve">
0,01*15*2</t>
    </r>
  </si>
  <si>
    <t>2119,43
519,82</t>
  </si>
  <si>
    <t>959,94
225,50</t>
  </si>
  <si>
    <t>288
68</t>
  </si>
  <si>
    <t>ТЕРм08-02-152-06</t>
  </si>
  <si>
    <t>Стойка сборных кабельных конструкций (без полок), масса: до 4 кг
(100 шт.)</t>
  </si>
  <si>
    <t>2271
401,52</t>
  </si>
  <si>
    <t>390,75
12,53</t>
  </si>
  <si>
    <t>ТЕРм11-01-001-02</t>
  </si>
  <si>
    <t>Конструкции для установки приборов, масса: до 2 кг (кронштейн)
(1 шт.)</t>
  </si>
  <si>
    <t>43,55
6,69</t>
  </si>
  <si>
    <t>8,27
0,85</t>
  </si>
  <si>
    <t>8
1</t>
  </si>
  <si>
    <t>ТЕРм11-01-001-01</t>
  </si>
  <si>
    <t>Конструкции для установки приборов, масса: до 1 кг (кронштейн)
(1 шт.)</t>
  </si>
  <si>
    <t>34,51
6,69</t>
  </si>
  <si>
    <t>7,22
0,85</t>
  </si>
  <si>
    <t>7
1</t>
  </si>
  <si>
    <r>
      <t>ТЕРм11-07-001-03</t>
    </r>
    <r>
      <rPr>
        <i/>
        <sz val="9"/>
        <rFont val="Times New Roman"/>
        <family val="1"/>
        <charset val="204"/>
      </rPr>
      <t xml:space="preserve">
прим</t>
    </r>
  </si>
  <si>
    <t>Футорка
(1 шт)</t>
  </si>
  <si>
    <t>19,44
15,89</t>
  </si>
  <si>
    <t>Кабели до 35 кв в проложенных трубах, блоках и коробах, масса 1 м, кг, до 1
(100 м кабеля)</t>
  </si>
  <si>
    <r>
      <t>3,5</t>
    </r>
    <r>
      <rPr>
        <i/>
        <sz val="7"/>
        <rFont val="Times New Roman"/>
        <family val="1"/>
        <charset val="204"/>
      </rPr>
      <t xml:space="preserve">
0,01*(70+10+110+10+70+40+40)</t>
    </r>
  </si>
  <si>
    <t>1916
211</t>
  </si>
  <si>
    <t>ТЕРм08-02-158-04</t>
  </si>
  <si>
    <t>Заделка концевая сухая для контрольного кабеля сечением одной жилы: до 2,5 мм2, количество жил до 4
(1 шт.)</t>
  </si>
  <si>
    <r>
      <t>36</t>
    </r>
    <r>
      <rPr>
        <i/>
        <sz val="7"/>
        <rFont val="Times New Roman"/>
        <family val="1"/>
        <charset val="204"/>
      </rPr>
      <t xml:space="preserve">
24+12</t>
    </r>
  </si>
  <si>
    <t>38,56
3,67</t>
  </si>
  <si>
    <t>2,93
0,19</t>
  </si>
  <si>
    <t>105
7</t>
  </si>
  <si>
    <t>ТЕРм08-02-158-05</t>
  </si>
  <si>
    <t>Заделка концевая сухая для контрольного кабеля сечением одной жилы: до 2,5 мм2, количество жил до 7
(1 шт.)</t>
  </si>
  <si>
    <t>40,29
5,37</t>
  </si>
  <si>
    <t>18
1</t>
  </si>
  <si>
    <t>ТЕРм08-02-158-14</t>
  </si>
  <si>
    <t>Заделка концевая сухая для 3-4-жильного кабеля с пластмассовой и резиновой изоляцией напряжением: до 1 кВ, сечение одной жилы до 35 мм2
(1 шт.)</t>
  </si>
  <si>
    <t>27,24
16,26</t>
  </si>
  <si>
    <t>29
2</t>
  </si>
  <si>
    <t>ТЕРм08-03-481-20</t>
  </si>
  <si>
    <t>Подготовка электрической машины переменного тока с короткозамкнутым ротором, со щитовыми подшипниками, поступающей в собранном виде, к испытанию, сдаче под наладку и пуску, присоединение к электрической сети, масса до 0,15 т
(1 шт.)</t>
  </si>
  <si>
    <t>94,93
17,63</t>
  </si>
  <si>
    <t>4010
457</t>
  </si>
  <si>
    <t xml:space="preserve">   80% ФОТ (от 452)  (Поз. 2, 4-5, 7, 11, 13-14, 19, 21, 23, 25-26, 71-73)</t>
  </si>
  <si>
    <t xml:space="preserve">   92% ФОТ (от 26)  (Поз. 9)</t>
  </si>
  <si>
    <t xml:space="preserve">   95% ФОТ (от 4279)  (Поз. 15, 27, 29, 35, 37, 39, 41, 45-46, 48, 50, 53-54, 59, 61-70, 75-79)</t>
  </si>
  <si>
    <t xml:space="preserve">   60% ФОТ (от 452)  (Поз. 2, 4-5, 7, 11, 13-14, 19, 21, 23, 25-26, 71-73)</t>
  </si>
  <si>
    <t xml:space="preserve">   65% ФОТ (от 4305)  (Поз. 9, 15, 27, 29, 35, 37, 39, 41, 45-46, 48, 50, 53-54, 59, 61-70, 75-79)</t>
  </si>
  <si>
    <t>Итоги по разделу 1 Монтажнае работы и оборудование :</t>
  </si>
  <si>
    <t xml:space="preserve">  Итого по разделу 1 Монтажнае работы и оборудование</t>
  </si>
  <si>
    <t xml:space="preserve">                                       Раздел 2. Материалы, не учтенные ценником</t>
  </si>
  <si>
    <r>
      <t>ТСЦ-503-0471</t>
    </r>
    <r>
      <rPr>
        <i/>
        <sz val="9"/>
        <rFont val="Times New Roman"/>
        <family val="1"/>
        <charset val="204"/>
      </rPr>
      <t xml:space="preserve">
прим</t>
    </r>
  </si>
  <si>
    <t>Розетка открытой проводки брызгозащищенная
(шт.)</t>
  </si>
  <si>
    <t>ООО "Кабельэлектро"</t>
  </si>
  <si>
    <t>Провод гибкий с волокнистой и поливинилхлоридной изоляцией МГШВ, сеч. 1х0,35 мм2 (для монтажа в шкафу ШПУ)                  Цена:3079,8:1,18:4,119*1,03*1,02
(1000 м)</t>
  </si>
  <si>
    <r>
      <t>0,03</t>
    </r>
    <r>
      <rPr>
        <i/>
        <sz val="7"/>
        <rFont val="Times New Roman"/>
        <family val="1"/>
        <charset val="204"/>
      </rPr>
      <t xml:space="preserve">
0,001*30</t>
    </r>
  </si>
  <si>
    <t>Провод гибкий с волокнистой и поливинилхлоридной изоляцией МГШВ, сеч. 1х1,5 мм2 (для монтажа в шкафу ШПУ)                   Цена:8071,2:1,18:4,119*1,03*1,02
(1000 м)</t>
  </si>
  <si>
    <r>
      <t>0,005</t>
    </r>
    <r>
      <rPr>
        <i/>
        <sz val="7"/>
        <rFont val="Times New Roman"/>
        <family val="1"/>
        <charset val="204"/>
      </rPr>
      <t xml:space="preserve">
0,001*5</t>
    </r>
  </si>
  <si>
    <t>ТСЦ-501-8179</t>
  </si>
  <si>
    <t>Кабель силовой с медными жилами с поливинилхлоридной изоляцией в поливинилхлоридной оболочке без защитного покрова: ВВГ, напряжением 0,66 Кв, число жил 1 и сечением 4,0 мм2 (заземление ШПУ)
(1000 м)</t>
  </si>
  <si>
    <r>
      <t>0,0005</t>
    </r>
    <r>
      <rPr>
        <i/>
        <sz val="7"/>
        <rFont val="Times New Roman"/>
        <family val="1"/>
        <charset val="204"/>
      </rPr>
      <t xml:space="preserve">
0,001*0,5</t>
    </r>
  </si>
  <si>
    <t>Кабель силовой с медными жилами 
ВВГнг-LS, сеч. 3х1,5 мм2                   Цена:40238,0:1,18:4,119*1,03*1,02
(1000 м)</t>
  </si>
  <si>
    <r>
      <t>0,07</t>
    </r>
    <r>
      <rPr>
        <i/>
        <sz val="7"/>
        <rFont val="Times New Roman"/>
        <family val="1"/>
        <charset val="204"/>
      </rPr>
      <t xml:space="preserve">
0,001*70</t>
    </r>
  </si>
  <si>
    <t>ТСЦ-501-8178</t>
  </si>
  <si>
    <t>Кабель силовой с медными жилами с поливинилхлоридной изоляцией в поливинилхлоридной оболочке без защитного покрова: ВВГ, напряжением 0,66 Кв, число жил 1 и сечением 2,5 мм2
(1000 м)</t>
  </si>
  <si>
    <r>
      <t>0,01</t>
    </r>
    <r>
      <rPr>
        <i/>
        <sz val="7"/>
        <rFont val="Times New Roman"/>
        <family val="1"/>
        <charset val="204"/>
      </rPr>
      <t xml:space="preserve">
0,001*10</t>
    </r>
  </si>
  <si>
    <t>Кабель малогабаритный с медными жилами КМПВнг-LS сеч. 4х1,5 мм2_x000D_
Цена: 50126,4:1,18:4,119*1,03*1,02
(1000 м)</t>
  </si>
  <si>
    <r>
      <t>0,11</t>
    </r>
    <r>
      <rPr>
        <i/>
        <sz val="7"/>
        <rFont val="Times New Roman"/>
        <family val="1"/>
        <charset val="204"/>
      </rPr>
      <t xml:space="preserve">
0,001*110</t>
    </r>
  </si>
  <si>
    <t>Кабель малогабаритный с медными жилами КМПВнг-LS сеч. 7х1,5 мм2_x000D_
Цена: 79850,6:1,18:4,119:1,03*1,02
(1000 м)</t>
  </si>
  <si>
    <t>Кабель малогабаритный с медными жилами КМПВЭнг-LS сеч. 2х1,0 мм2_x000D_
Цена: 60604,8:1,18:4,119:1,03*1,02
(1000 м)</t>
  </si>
  <si>
    <t>Кабель с многопроволочной жилой, МКЭШ, сеч. 2х0,75 мм2_x000D_
Цена: 21995,2:1,18:4,119:1,03*1,02
(1000 м)</t>
  </si>
  <si>
    <r>
      <t>0,04</t>
    </r>
    <r>
      <rPr>
        <i/>
        <sz val="7"/>
        <rFont val="Times New Roman"/>
        <family val="1"/>
        <charset val="204"/>
      </rPr>
      <t xml:space="preserve">
0,001*40</t>
    </r>
  </si>
  <si>
    <t>Кабель с многопроволочной жилой, МКЭШ, сеч. 5х0,75 мм2_x000D_
Цена: 34408,8:1,18:4,119:1,03*1,02
(1000 м)</t>
  </si>
  <si>
    <t>ТСЦ-101-2162</t>
  </si>
  <si>
    <t>Рукава металлические диаметром: 20 мм РЗ-Ц-Х
(м)</t>
  </si>
  <si>
    <t>ТСЦ-103-0002</t>
  </si>
  <si>
    <t>Трубы стальные сварные водогазопроводные с резьбой черные легкие (неоцинкованные) диаметр условного прохода 20 мм, толщина стенки 2,5 мм
(м)</t>
  </si>
  <si>
    <r>
      <t>ТСЦ-103-0133</t>
    </r>
    <r>
      <rPr>
        <i/>
        <sz val="9"/>
        <rFont val="Times New Roman"/>
        <family val="1"/>
        <charset val="204"/>
      </rPr>
      <t xml:space="preserve">
прим</t>
    </r>
  </si>
  <si>
    <t>Трубы стальные электросварные прямошовные со снятой фаской из стали марок БСт2кп-БСт4кп и БСт2пс-БСт4пс наружный диаметр: 32 мм, толщина стенки 2,0 мм
(м)</t>
  </si>
  <si>
    <t>ТСЦ-301-0608</t>
  </si>
  <si>
    <t>Рукава резинотканевые напорно-всасывающие для воды давлением 1 МПа (10 кгс/см2), диаметром: 25 мм
(м)</t>
  </si>
  <si>
    <t>ТСЦ-509-0065</t>
  </si>
  <si>
    <t>Профиль монтажный К239, К225,К242
(кг)</t>
  </si>
  <si>
    <r>
      <t>17,88</t>
    </r>
    <r>
      <rPr>
        <i/>
        <sz val="7"/>
        <rFont val="Times New Roman"/>
        <family val="1"/>
        <charset val="204"/>
      </rPr>
      <t xml:space="preserve">
1*6,34+1*6,5+1*5,04</t>
    </r>
  </si>
  <si>
    <t>г. Екатеринбург "КОРОБОВ"</t>
  </si>
  <si>
    <t>Стойка кабельная К1150           
Цена: 39,25:4,119*1,03*1,02
(шт.)</t>
  </si>
  <si>
    <t>Стойка кабельная К1162           
Цена: 29,48:4,62*1,03*1,02
(шт.)</t>
  </si>
  <si>
    <t>Короб КСК "КОРОБОВ" 50х50х2000 мм_x000D_
Цена: 274,39:4,119*1,03*1,02
(шт)</t>
  </si>
  <si>
    <t>Короб КСК "КОРОБОВ" 100х50х2000 мм_x000D_
Цена: 385,7:4,119*1,03*1,02
(шт)</t>
  </si>
  <si>
    <t>Стойка К314_x000D_
Цена: 676,2:4,119*1,03*1,02
(шт)</t>
  </si>
  <si>
    <t>Итоги по разделу 2 Материалы, не учтенные ценником :</t>
  </si>
  <si>
    <t xml:space="preserve">  Материалы для монтажных работ</t>
  </si>
  <si>
    <t xml:space="preserve">  Итого по разделу 2 Материалы, не учтенные ценником</t>
  </si>
  <si>
    <t xml:space="preserve">  Итоги по разделу 1 Монтажнае работы и оборудование :</t>
  </si>
  <si>
    <t xml:space="preserve">    Итоги по Монтажным работам</t>
  </si>
  <si>
    <t xml:space="preserve">      Монтаж оборудования:</t>
  </si>
  <si>
    <t xml:space="preserve">        Итого Поз. 2, 4-5, 7, 11, 13-14, 19, 21, 23, 25-26, 71-73</t>
  </si>
  <si>
    <t>52
2</t>
  </si>
  <si>
    <t xml:space="preserve">        Накладные расходы 80% ФОТ (от 452)</t>
  </si>
  <si>
    <t xml:space="preserve">        Сметная прибыль 60% ФОТ (от 452)</t>
  </si>
  <si>
    <t xml:space="preserve">        Итого c накладными и см. прибылью</t>
  </si>
  <si>
    <t xml:space="preserve">      Монтаж радиотелевизионного и электронного оборудования:</t>
  </si>
  <si>
    <t xml:space="preserve">        Итого Поз. 9</t>
  </si>
  <si>
    <t xml:space="preserve">        Накладные расходы 92% ФОТ (от 26)</t>
  </si>
  <si>
    <t xml:space="preserve">        Сметная прибыль 65% ФОТ (от 26)</t>
  </si>
  <si>
    <t xml:space="preserve">      Электромонтажные работы на других объектах:</t>
  </si>
  <si>
    <t xml:space="preserve">        Итого Поз. 15, 27, 29, 35, 37, 39, 41, 45-46, 48, 50, 53-54, 59, 61-70, 75-79</t>
  </si>
  <si>
    <t>3957
455</t>
  </si>
  <si>
    <t xml:space="preserve">        Накладные расходы 95% ФОТ (от 4 279)</t>
  </si>
  <si>
    <t xml:space="preserve">        Сметная прибыль 65% ФОТ (от 4 279)</t>
  </si>
  <si>
    <t xml:space="preserve">      Материалы для монтажных работ:</t>
  </si>
  <si>
    <t xml:space="preserve">        Итого Поз. 16-17, 47, 55</t>
  </si>
  <si>
    <t xml:space="preserve">      Итого</t>
  </si>
  <si>
    <t xml:space="preserve">    Итоги по Оборудованию</t>
  </si>
  <si>
    <t xml:space="preserve">      Оборудование:</t>
  </si>
  <si>
    <t xml:space="preserve">        Итого Поз. 1, 3, 6, 8, 10, 12, 18, 20, 22, 24, 28, 30-34, 36, 38, 40, 42-44, 49, 51-52, 56-58, 60, 74</t>
  </si>
  <si>
    <t xml:space="preserve">    Итого по разделу 1 Монтажнае работы и оборудование</t>
  </si>
  <si>
    <t xml:space="preserve">  Итоги по разделу 2 Материалы, не учтенные ценником :</t>
  </si>
  <si>
    <t xml:space="preserve">    Материалы для монтажных работ:</t>
  </si>
  <si>
    <t xml:space="preserve">      Итого Поз. 80-100</t>
  </si>
  <si>
    <t xml:space="preserve">    Итого по разделу 2 Материалы, не учтенные ценником</t>
  </si>
  <si>
    <t>Составил инженер: ___________________________И. Г. Григорьянц</t>
  </si>
  <si>
    <t>Проверил нач. группы: ___________________________С.М. Таланина</t>
  </si>
  <si>
    <t>" _____ " ________________ 2012 г.</t>
  </si>
  <si>
    <t>"______ " _______________2012 г.</t>
  </si>
  <si>
    <t>Реконструкция комплекса по переработке РАО. Площадка 7Б</t>
  </si>
  <si>
    <r>
      <t xml:space="preserve">ЛОКАЛЬНЫЙ СМЕТНЫЙ РАСЧЕТ № </t>
    </r>
    <r>
      <rPr>
        <sz val="12"/>
        <rFont val="Arial"/>
        <family val="2"/>
        <charset val="204"/>
      </rPr>
      <t>02-01-14/4-1541/314-2964</t>
    </r>
  </si>
  <si>
    <t>Автоматизация водоснабжения и водоотведения, Здание 765</t>
  </si>
  <si>
    <t>Основание: р.ч. 0503.07Б.0765 - АВК инв. 314-749, 314-748, 314-747</t>
  </si>
  <si>
    <t>___________________________140,380</t>
  </si>
  <si>
    <t>_______________________________________________________________________________________________77,458</t>
  </si>
  <si>
    <t>_______________________________________________________________________________________________62,922</t>
  </si>
  <si>
    <t>___________________________9,005</t>
  </si>
  <si>
    <t>_______________________________________________________________________________________________492,06</t>
  </si>
  <si>
    <t>_______________________________________________________________________________________________149,95</t>
  </si>
  <si>
    <t>Составлен(а) в ценах по состоянию на 01.01.2000 г. (редакция 2009 г.)</t>
  </si>
  <si>
    <t>эксплуата-
ции машин</t>
  </si>
  <si>
    <t>эксплуата-
ция машин</t>
  </si>
  <si>
    <t xml:space="preserve">                                       Раздел 1. Монтажные работы и оборудование</t>
  </si>
  <si>
    <t xml:space="preserve">                                       Учтены индексы перехода от текущих цен к ценам 2000 года:</t>
  </si>
  <si>
    <t xml:space="preserve">                                       К=4,37 к стоимости оборудования (прил.5 письмо Минрегиона РФ №21331-СД/10 от 12.11.2013г.),</t>
  </si>
  <si>
    <t xml:space="preserve">                                       К=5,59 к стоимости материалов (прил.1 письмо Минрегиона РФ №21331-СД/10 от 12.11.2013г.)</t>
  </si>
  <si>
    <t xml:space="preserve">                                       Заготовительно-складские расходы 1,2% от стоимости оборудования, 2% от стоимости материалов, 3% - транспортные расходы</t>
  </si>
  <si>
    <t xml:space="preserve">                                       Цены оборудования, принятые по прайсам ориентировочно, могут быть уточнены по предоставлении счета (калькуляции) заказчиком 
                                       или при предоставлении ТКП производителя.</t>
  </si>
  <si>
    <r>
      <t>г. Самара, "Мера-тек"</t>
    </r>
    <r>
      <rPr>
        <i/>
        <sz val="9"/>
        <rFont val="Arial"/>
        <family val="2"/>
        <charset val="204"/>
      </rPr>
      <t xml:space="preserve">
III кв.2013 г.</t>
    </r>
  </si>
  <si>
    <t>Датчик-реле уровня РОС301-2-УХЛ3 (1,6; 1,6; 0,25); (0,25; 0,25;0,25); (0,25; 0,25;0,6) Цена: 3100,00/1,18/4,37*1,03*1,012
(к-т)</t>
  </si>
  <si>
    <r>
      <t>4</t>
    </r>
    <r>
      <rPr>
        <i/>
        <sz val="7"/>
        <rFont val="Arial"/>
        <family val="2"/>
        <charset val="204"/>
      </rPr>
      <t xml:space="preserve">
1+2+1</t>
    </r>
  </si>
  <si>
    <t>Прибор, устанавливаемый на резьбовых соединениях, масса до 5 кг
(1 шт.)</t>
  </si>
  <si>
    <t>23,43
21,79</t>
  </si>
  <si>
    <t>Конструкции для установки приборов, масса до 2 кг (кронштейн КР-2)
(1 шт.)</t>
  </si>
  <si>
    <t>43,24
6,41</t>
  </si>
  <si>
    <t>8,23
0,81</t>
  </si>
  <si>
    <t>41
4</t>
  </si>
  <si>
    <t>Проводник заземляющий открыто по строительным основаниям из круглой стали диаметром 12 мм
(100 м)</t>
  </si>
  <si>
    <r>
      <t>0,016</t>
    </r>
    <r>
      <rPr>
        <i/>
        <sz val="7"/>
        <rFont val="Arial"/>
        <family val="2"/>
        <charset val="204"/>
      </rPr>
      <t xml:space="preserve">
0,01*1,6</t>
    </r>
  </si>
  <si>
    <t>1397,41
282,23</t>
  </si>
  <si>
    <t>85,67
3,46</t>
  </si>
  <si>
    <t>Датчик индикатор РИС 121У-225-42 
Цена: 6100,00/4,37*1,03*1,012
(к-т)</t>
  </si>
  <si>
    <t>Конструкции для установки приборов, масса до 1 кг
(1 шт.)</t>
  </si>
  <si>
    <t>34,2
6,41</t>
  </si>
  <si>
    <t>7,18
0,81</t>
  </si>
  <si>
    <t>29
3</t>
  </si>
  <si>
    <t>Датчик-реле уровня РОС102-121-УХЛ-2,0-0,6 
Цена: 7300,00/1,18/4,37*1,03*1,012
(к-т)</t>
  </si>
  <si>
    <t>ТСЦ-301-1262</t>
  </si>
  <si>
    <t>Манометр сигнализирующий ДМ 2010сг
(шт.)</t>
  </si>
  <si>
    <t>ТЕРм11-02-002-02</t>
  </si>
  <si>
    <t>Прибор, устанавливаемый на фланцевых соединениях, масса до 5 кг
(1 шт.)</t>
  </si>
  <si>
    <t>46,43
43,03</t>
  </si>
  <si>
    <t>Конструкции для установки приборов, масса до 2 кг (кронштейн КУ-3)
(1 шт.)</t>
  </si>
  <si>
    <t>33
3</t>
  </si>
  <si>
    <t>Манометр МП3-У  
Цена: 425,00/4,37*1,03*1,012
(шт.)</t>
  </si>
  <si>
    <t>Прибор, устанавливаемый на резьбовых соединениях, масса до 1,5 кг
(1 шт.)</t>
  </si>
  <si>
    <t>15,88
14,39</t>
  </si>
  <si>
    <r>
      <t>г. Омск, "АвтоКип"</t>
    </r>
    <r>
      <rPr>
        <i/>
        <sz val="9"/>
        <rFont val="Arial"/>
        <family val="2"/>
        <charset val="204"/>
      </rPr>
      <t xml:space="preserve">
III кв.2013 г.</t>
    </r>
  </si>
  <si>
    <t>Разделитель мембранный РМ 5319  
Цена: 2500,00/4,37*1,03*1,012
(шт.)</t>
  </si>
  <si>
    <r>
      <t>ТЕРм11-07-001-01</t>
    </r>
    <r>
      <rPr>
        <i/>
        <sz val="9"/>
        <rFont val="Arial"/>
        <family val="2"/>
        <charset val="204"/>
      </rPr>
      <t xml:space="preserve">
прим.</t>
    </r>
  </si>
  <si>
    <t>Мембранный разделитель
(1 шт.)</t>
  </si>
  <si>
    <t>92,89
17,3</t>
  </si>
  <si>
    <t>74,92
10,84</t>
  </si>
  <si>
    <t>300
43</t>
  </si>
  <si>
    <t>ТЕРм11-02-042-02</t>
  </si>
  <si>
    <t>Клапан с рычажным приводом регулирующий, диаметр условного прохода 15; 20 мм
(1 шт.)</t>
  </si>
  <si>
    <t>76,49
13,8</t>
  </si>
  <si>
    <t>56,39
3,64</t>
  </si>
  <si>
    <t>226
15</t>
  </si>
  <si>
    <r>
      <t>г. Озерск, "ЗЭМИ-2"</t>
    </r>
    <r>
      <rPr>
        <i/>
        <sz val="9"/>
        <rFont val="Arial"/>
        <family val="2"/>
        <charset val="204"/>
      </rPr>
      <t xml:space="preserve">
I кв.2014 г., прим.</t>
    </r>
  </si>
  <si>
    <t>Шкаф сигнализации ШС, габ. 800х600х300  Цена: 31794,00:4,37х1,03х1,012
(к-т)</t>
  </si>
  <si>
    <t>ТЕРм08-03-573-05</t>
  </si>
  <si>
    <t>Шкаф (пульт) управления навесной, высота, ширина и глубина до 900х600х500 мм
(1 шт.)</t>
  </si>
  <si>
    <t>126,83
33,11</t>
  </si>
  <si>
    <t>89,04
6,72</t>
  </si>
  <si>
    <t>89
7</t>
  </si>
  <si>
    <t>ТЕРм08-03-574-01</t>
  </si>
  <si>
    <t>Разводка по устройствам и подключение жил кабелей или проводов сечением до 10 мм2
(100 жил)</t>
  </si>
  <si>
    <r>
      <t>0,08</t>
    </r>
    <r>
      <rPr>
        <i/>
        <sz val="7"/>
        <rFont val="Arial"/>
        <family val="2"/>
        <charset val="204"/>
      </rPr>
      <t xml:space="preserve">
0,01*4*2</t>
    </r>
  </si>
  <si>
    <t>1652,15
234,7</t>
  </si>
  <si>
    <t>2,92
0,18</t>
  </si>
  <si>
    <r>
      <t>г. Озерск, "Промсервис"</t>
    </r>
    <r>
      <rPr>
        <i/>
        <sz val="9"/>
        <rFont val="Arial"/>
        <family val="2"/>
        <charset val="204"/>
      </rPr>
      <t xml:space="preserve">
III кв.2013 г., прим.</t>
    </r>
  </si>
  <si>
    <t>Шкаф управления клапаном ЭК-ШУ, габ. 800х600х300  
Цена: 5631,00:4,37х1,03х1,012
(к-т)</t>
  </si>
  <si>
    <t>Шкаф управления насосом 1Н-ШУ...4Н-ШУ, габ. 600х600х300  
Цена: 11078,00:4,37х1,03х1,012
(к-т)</t>
  </si>
  <si>
    <t>Шкаф (пульт) управления навесной, высота, ширина и глубина до 600х600х350 мм
(1 шт.)</t>
  </si>
  <si>
    <t>99,26
33,11</t>
  </si>
  <si>
    <t>62,05
4,71</t>
  </si>
  <si>
    <t>248
19</t>
  </si>
  <si>
    <r>
      <t>0,32</t>
    </r>
    <r>
      <rPr>
        <i/>
        <sz val="7"/>
        <rFont val="Arial"/>
        <family val="2"/>
        <charset val="204"/>
      </rPr>
      <t xml:space="preserve">
0,01*4*2*4</t>
    </r>
  </si>
  <si>
    <r>
      <t>Смета №1, приложение к договору</t>
    </r>
    <r>
      <rPr>
        <i/>
        <sz val="9"/>
        <rFont val="Arial"/>
        <family val="2"/>
        <charset val="204"/>
      </rPr>
      <t xml:space="preserve">
III кв. 2014г.</t>
    </r>
  </si>
  <si>
    <t>Разработка рабочей документации на изготовление н/ст оборудования шкафов Цена: 3812,00х28,50:3,70:1,19
(к-т)</t>
  </si>
  <si>
    <t xml:space="preserve">                                       Где К=28,50 - индекс пересчета стоимости оборудования от цен 1991 г. к текущим ценам на 3 кв. 2014 г.</t>
  </si>
  <si>
    <t xml:space="preserve">                                       К = 3,70 - индекс пересчета стоимости оборудования от цен 3 кв. 2014 г. к ценам на 2001 г.</t>
  </si>
  <si>
    <t xml:space="preserve">                                       К= 1,19 - индекс пересчета стоимости оборудования от цен 2001 г. к ценам на 01.01.2000 г.</t>
  </si>
  <si>
    <t>Аппарат (кнопка, ключ управления, замок электромагнитной блокировки, звуковой сигнал, сигнальная лампа) управления и сигнализации, количество подключаемых концов до 2
(1 шт.)</t>
  </si>
  <si>
    <r>
      <t>8</t>
    </r>
    <r>
      <rPr>
        <i/>
        <sz val="7"/>
        <rFont val="Arial"/>
        <family val="2"/>
        <charset val="204"/>
      </rPr>
      <t xml:space="preserve">
7+1</t>
    </r>
  </si>
  <si>
    <t>29,8
15,31</t>
  </si>
  <si>
    <t>11,69
0,73</t>
  </si>
  <si>
    <t>94
6</t>
  </si>
  <si>
    <t>ТСЦ-509-0567</t>
  </si>
  <si>
    <t>Панели с кожухом к постам управления ПКУ15-21.121-54 У2
(шт.)</t>
  </si>
  <si>
    <t>ТЕРм08-03-532-04</t>
  </si>
  <si>
    <t>Пост управления кнопочный общего назначения, устанавливаемый на конструкции на стене или колонне, количество элементов поста до 3
(1 шт.)</t>
  </si>
  <si>
    <t>122,2
24,12</t>
  </si>
  <si>
    <r>
      <t>ТЕРм08-02-148-01</t>
    </r>
    <r>
      <rPr>
        <i/>
        <sz val="9"/>
        <rFont val="Arial"/>
        <family val="2"/>
        <charset val="204"/>
      </rPr>
      <t xml:space="preserve">
прим.</t>
    </r>
  </si>
  <si>
    <t>Кабель до 35 кВ в проложенных трубах, блоках и коробах, металлорукаве, масса 1 м кабеля до 1 кг
(100 м кабеля)</t>
  </si>
  <si>
    <r>
      <t>10,2</t>
    </r>
    <r>
      <rPr>
        <i/>
        <sz val="7"/>
        <rFont val="Arial"/>
        <family val="2"/>
        <charset val="204"/>
      </rPr>
      <t xml:space="preserve">
0,01*(680+150+190)</t>
    </r>
  </si>
  <si>
    <t>798,84
168,02</t>
  </si>
  <si>
    <t>544,81
57,87</t>
  </si>
  <si>
    <t>5557
590</t>
  </si>
  <si>
    <t>ТЕРм08-02-412-01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</si>
  <si>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2,5 мм2
(100 м)</t>
  </si>
  <si>
    <r>
      <t>1,72</t>
    </r>
    <r>
      <rPr>
        <i/>
        <sz val="7"/>
        <rFont val="Arial"/>
        <family val="2"/>
        <charset val="204"/>
      </rPr>
      <t xml:space="preserve">
0,01*172</t>
    </r>
  </si>
  <si>
    <t>658,05
74,33</t>
  </si>
  <si>
    <t>ТЕРм08-02-412-09</t>
  </si>
  <si>
    <t>Затягивание провода в проложенные трубы и металлические рукава каждого последующего одножильного или многожильного в общей оплетке, суммарное сечение до 6 мм2
(100 м)</t>
  </si>
  <si>
    <r>
      <t>6,88</t>
    </r>
    <r>
      <rPr>
        <i/>
        <sz val="7"/>
        <rFont val="Arial"/>
        <family val="2"/>
        <charset val="204"/>
      </rPr>
      <t xml:space="preserve">
0,01*(800+60-172)</t>
    </r>
  </si>
  <si>
    <t>248,1
30,34</t>
  </si>
  <si>
    <t>20
1</t>
  </si>
  <si>
    <t>Заделка концевая сухая для контрольного кабеля сечением одной жилы до 2,5 мм2, количество жил до 4
(1 шт.)</t>
  </si>
  <si>
    <r>
      <t>60</t>
    </r>
    <r>
      <rPr>
        <i/>
        <sz val="7"/>
        <rFont val="Arial"/>
        <family val="2"/>
        <charset val="204"/>
      </rPr>
      <t xml:space="preserve">
2*30</t>
    </r>
  </si>
  <si>
    <t>38,4
3,52</t>
  </si>
  <si>
    <t>175
11</t>
  </si>
  <si>
    <t>Заделка концевая сухая для контрольного кабеля сечением одной жилы до 2,5 мм2, количество жил до 7
(1 шт.)</t>
  </si>
  <si>
    <r>
      <t>16</t>
    </r>
    <r>
      <rPr>
        <i/>
        <sz val="7"/>
        <rFont val="Arial"/>
        <family val="2"/>
        <charset val="204"/>
      </rPr>
      <t xml:space="preserve">
2*8</t>
    </r>
  </si>
  <si>
    <t>40,06
5,15</t>
  </si>
  <si>
    <t>47
3</t>
  </si>
  <si>
    <t>Труба стальная по установленным конструкциям, по стенам с креплением скобами, диаметр до 25 мм
(100 м)</t>
  </si>
  <si>
    <r>
      <t>4,1</t>
    </r>
    <r>
      <rPr>
        <i/>
        <sz val="7"/>
        <rFont val="Arial"/>
        <family val="2"/>
        <charset val="204"/>
      </rPr>
      <t xml:space="preserve">
0,01*410</t>
    </r>
  </si>
  <si>
    <t>2527,2
408,1</t>
  </si>
  <si>
    <t>897,93
320,97</t>
  </si>
  <si>
    <t>3682
1316</t>
  </si>
  <si>
    <t>Труба стальная по установленным конструкциям, по стенам с креплением скобами, диаметр до 40 мм
(100 м)</t>
  </si>
  <si>
    <r>
      <t>0,55</t>
    </r>
    <r>
      <rPr>
        <i/>
        <sz val="7"/>
        <rFont val="Arial"/>
        <family val="2"/>
        <charset val="204"/>
      </rPr>
      <t xml:space="preserve">
0,01*55</t>
    </r>
  </si>
  <si>
    <t>3009,12
549,88</t>
  </si>
  <si>
    <t>1234,04
433,04</t>
  </si>
  <si>
    <t>679
238</t>
  </si>
  <si>
    <t>ТЕРм08-02-407-03</t>
  </si>
  <si>
    <t>Труба стальная по установленным конструкциям, по стенам с креплением скобами, диаметр до 50 мм
(100 м)</t>
  </si>
  <si>
    <r>
      <t>0,2</t>
    </r>
    <r>
      <rPr>
        <i/>
        <sz val="7"/>
        <rFont val="Arial"/>
        <family val="2"/>
        <charset val="204"/>
      </rPr>
      <t xml:space="preserve">
0,01*20</t>
    </r>
  </si>
  <si>
    <t>3549
628,05</t>
  </si>
  <si>
    <t>1373,2
497,53</t>
  </si>
  <si>
    <t>275
100</t>
  </si>
  <si>
    <t>Рукав металлический наружным диаметром до 48 мм
(100 м)</t>
  </si>
  <si>
    <r>
      <t>1,2</t>
    </r>
    <r>
      <rPr>
        <i/>
        <sz val="7"/>
        <rFont val="Arial"/>
        <family val="2"/>
        <charset val="204"/>
      </rPr>
      <t xml:space="preserve">
0,01*120</t>
    </r>
  </si>
  <si>
    <t>3947,41
459,78</t>
  </si>
  <si>
    <t>240,22
4</t>
  </si>
  <si>
    <t>288
5</t>
  </si>
  <si>
    <t>ТЕРм08-02-407-06</t>
  </si>
  <si>
    <t>Труба стальная по установленным конструкциям, в готовых бороздах, по основанию пола, диаметр до 25 мм
(100 м)</t>
  </si>
  <si>
    <r>
      <t>0,4</t>
    </r>
    <r>
      <rPr>
        <i/>
        <sz val="7"/>
        <rFont val="Arial"/>
        <family val="2"/>
        <charset val="204"/>
      </rPr>
      <t xml:space="preserve">
0,01*40</t>
    </r>
  </si>
  <si>
    <t>1621,52
251,75</t>
  </si>
  <si>
    <t>175,48
8,55</t>
  </si>
  <si>
    <t>70
3</t>
  </si>
  <si>
    <t>Коробка (ящик) с зажимами для кабелей и проводов сечением до 6 мм2, устанавливаемая на конструкции на стене или колонне, количество зажимов до 10
(1 шт.)</t>
  </si>
  <si>
    <t>160,78
43,86</t>
  </si>
  <si>
    <t>Стойка сборных кабельных конструкций (без полок), масса до 4 кг
(100 шт.)</t>
  </si>
  <si>
    <r>
      <t>0,08</t>
    </r>
    <r>
      <rPr>
        <i/>
        <sz val="7"/>
        <rFont val="Arial"/>
        <family val="2"/>
        <charset val="204"/>
      </rPr>
      <t xml:space="preserve">
0,01*8</t>
    </r>
  </si>
  <si>
    <t>2253,78
384,82</t>
  </si>
  <si>
    <t>390,23
12,01</t>
  </si>
  <si>
    <t>31
1</t>
  </si>
  <si>
    <r>
      <t>ТЕРм08-02-152-01</t>
    </r>
    <r>
      <rPr>
        <i/>
        <sz val="9"/>
        <rFont val="Arial"/>
        <family val="2"/>
        <charset val="204"/>
      </rPr>
      <t xml:space="preserve">
прим.</t>
    </r>
  </si>
  <si>
    <t>Профиль (К239)
(1 т)</t>
  </si>
  <si>
    <r>
      <t>0,0208</t>
    </r>
    <r>
      <rPr>
        <i/>
        <sz val="7"/>
        <rFont val="Arial"/>
        <family val="2"/>
        <charset val="204"/>
      </rPr>
      <t xml:space="preserve">
0,001*5,2*4</t>
    </r>
  </si>
  <si>
    <t>21846,04
1368,55</t>
  </si>
  <si>
    <t>863,32
38,4</t>
  </si>
  <si>
    <t>ТЕРм08-02-395-01</t>
  </si>
  <si>
    <t>Лоток металлический штампованный по установленным конструкциям, ширина лотка до 200 мм
(1 т)</t>
  </si>
  <si>
    <r>
      <t>0,04792</t>
    </r>
    <r>
      <rPr>
        <i/>
        <sz val="7"/>
        <rFont val="Arial"/>
        <family val="2"/>
        <charset val="204"/>
      </rPr>
      <t xml:space="preserve">
0,001*2*(4*0,84+10*1,27+4*0,4+10*0,63)</t>
    </r>
  </si>
  <si>
    <t>2242,32
894,38</t>
  </si>
  <si>
    <t>1248,2
337,7</t>
  </si>
  <si>
    <t>60
16</t>
  </si>
  <si>
    <r>
      <t>ТЕРм08-02-152-07</t>
    </r>
    <r>
      <rPr>
        <i/>
        <sz val="9"/>
        <rFont val="Arial"/>
        <family val="2"/>
        <charset val="204"/>
      </rPr>
      <t xml:space="preserve">
прим.</t>
    </r>
  </si>
  <si>
    <t>Консоль, масса до 0,4 кг
(100 шт.)</t>
  </si>
  <si>
    <r>
      <t>0,14</t>
    </r>
    <r>
      <rPr>
        <i/>
        <sz val="7"/>
        <rFont val="Arial"/>
        <family val="2"/>
        <charset val="204"/>
      </rPr>
      <t xml:space="preserve">
0,01*14</t>
    </r>
  </si>
  <si>
    <t>62,76
27,91</t>
  </si>
  <si>
    <t>32,15
2</t>
  </si>
  <si>
    <r>
      <t>0,1</t>
    </r>
    <r>
      <rPr>
        <i/>
        <sz val="7"/>
        <rFont val="Arial"/>
        <family val="2"/>
        <charset val="204"/>
      </rPr>
      <t xml:space="preserve">
0,001*100</t>
    </r>
  </si>
  <si>
    <t>18456,73
842,81</t>
  </si>
  <si>
    <t>643,96
31,67</t>
  </si>
  <si>
    <t>64
3</t>
  </si>
  <si>
    <t>12164
2398</t>
  </si>
  <si>
    <t xml:space="preserve">   80% ФОТ (от 796)  (Поз. 2-3, 7-8, 10-11, 13-14, 16, 18-19)</t>
  </si>
  <si>
    <t xml:space="preserve">   95% ФОТ (от 8209)  (Поз. 4, 21-22, 24-25, 27-28, 30, 32-48)</t>
  </si>
  <si>
    <t xml:space="preserve">   60% ФОТ (от 796)  (Поз. 2-3, 7-8, 10-11, 13-14, 16, 18-19)</t>
  </si>
  <si>
    <t xml:space="preserve">   65% ФОТ (от 8209)  (Поз. 4, 21-22, 24-25, 27-28, 30, 32-48)</t>
  </si>
  <si>
    <t>Итого по разделу 1 Монтажные работы и оборудование</t>
  </si>
  <si>
    <r>
      <t>г. Москва, "База электроники"</t>
    </r>
    <r>
      <rPr>
        <i/>
        <sz val="9"/>
        <rFont val="Arial"/>
        <family val="2"/>
        <charset val="204"/>
      </rPr>
      <t xml:space="preserve">
III кв. 2013 г.</t>
    </r>
  </si>
  <si>
    <t>Клапан запорный стальной ОБ22.044.015-08 
Цена: 638,40:1,18:5,59х1,03х1,02
(шт.)</t>
  </si>
  <si>
    <r>
      <t>г. Москва, "Сфера Премиум"</t>
    </r>
    <r>
      <rPr>
        <i/>
        <sz val="9"/>
        <rFont val="Arial"/>
        <family val="2"/>
        <charset val="204"/>
      </rPr>
      <t xml:space="preserve">
III кв. 2013 г.</t>
    </r>
  </si>
  <si>
    <t>Ручной извещатель пожарный OP1-W01-B-10-230VAC  
Цена: 964,00:5,59х1,03х1,02
(шт.)</t>
  </si>
  <si>
    <t>Оповещатель "Орбита С3"  
Цена: 346,00:1,18:5,59х1,03х1,02
(шт.)</t>
  </si>
  <si>
    <r>
      <t>г. Подольск, "Подольсккабель"</t>
    </r>
    <r>
      <rPr>
        <i/>
        <sz val="9"/>
        <rFont val="Arial"/>
        <family val="2"/>
        <charset val="204"/>
      </rPr>
      <t xml:space="preserve">
III кв. 2013 г.</t>
    </r>
  </si>
  <si>
    <t>Кабель КВВГнг-LS, сеч. 4х1,5 
Цена: 24272,60:1,18:5,59х1,03х1,02
(1000 м)</t>
  </si>
  <si>
    <r>
      <t>0,68</t>
    </r>
    <r>
      <rPr>
        <i/>
        <sz val="7"/>
        <rFont val="Arial"/>
        <family val="2"/>
        <charset val="204"/>
      </rPr>
      <t xml:space="preserve">
0,001*680</t>
    </r>
  </si>
  <si>
    <t>Кабель КВВГнг-LS, сеч. 7х1,5 
Цена: 42397,40:1,18:5,59х1,03х1,02
(1000 м)</t>
  </si>
  <si>
    <r>
      <t>0,15</t>
    </r>
    <r>
      <rPr>
        <i/>
        <sz val="7"/>
        <rFont val="Arial"/>
        <family val="2"/>
        <charset val="204"/>
      </rPr>
      <t xml:space="preserve">
0,001*150</t>
    </r>
  </si>
  <si>
    <t>Кабель КВВГнг-FRLS, сеч. 4х1,5 
Цена: 76169,00:1,18:5,59х1,03х1,02
(1000 м)</t>
  </si>
  <si>
    <r>
      <t>0,19</t>
    </r>
    <r>
      <rPr>
        <i/>
        <sz val="7"/>
        <rFont val="Arial"/>
        <family val="2"/>
        <charset val="204"/>
      </rPr>
      <t xml:space="preserve">
0,001*190</t>
    </r>
  </si>
  <si>
    <t>ТСЦ-502-0495</t>
  </si>
  <si>
    <t>Провода силовые для электрических установок на напряжение до 450 В с медной жилой марки ПВ1, сечением 1,5 мм2
(1000 м)</t>
  </si>
  <si>
    <r>
      <t>0,8</t>
    </r>
    <r>
      <rPr>
        <i/>
        <sz val="7"/>
        <rFont val="Arial"/>
        <family val="2"/>
        <charset val="204"/>
      </rPr>
      <t xml:space="preserve">
0,001*800</t>
    </r>
  </si>
  <si>
    <t>ТСЦ-502-0497</t>
  </si>
  <si>
    <t>Провода силовые для электрических установок на напряжение до 450 В с медной жилой марки ПВ1, сечением 2,5 мм2
(1000 м)</t>
  </si>
  <si>
    <r>
      <t>0,06</t>
    </r>
    <r>
      <rPr>
        <i/>
        <sz val="7"/>
        <rFont val="Arial"/>
        <family val="2"/>
        <charset val="204"/>
      </rPr>
      <t xml:space="preserve">
0,001*60</t>
    </r>
  </si>
  <si>
    <t>Трубы стальные сварные водогазопроводные с резьбой черные легкие (неоцинкованные) диаметр условного прохода 32 мм, толщина стенки 2,8 мм
(м)</t>
  </si>
  <si>
    <t>ТСЦ-103-0006</t>
  </si>
  <si>
    <t>Трубы стальные сварные водогазопроводные с резьбой черные легкие (неоцинкованные) диаметр условного прохода 50 мм, толщина стенки 3 мм
(м)</t>
  </si>
  <si>
    <r>
      <t>ТСЦ-101-2162</t>
    </r>
    <r>
      <rPr>
        <i/>
        <sz val="9"/>
        <rFont val="Arial"/>
        <family val="2"/>
        <charset val="204"/>
      </rPr>
      <t xml:space="preserve">
прим.</t>
    </r>
  </si>
  <si>
    <t>Рукава металлические диаметром 20 мм РЗ-Ц-Х
(м)</t>
  </si>
  <si>
    <r>
      <t>Первоуральский трубный завод</t>
    </r>
    <r>
      <rPr>
        <i/>
        <sz val="9"/>
        <rFont val="Arial"/>
        <family val="2"/>
        <charset val="204"/>
      </rPr>
      <t xml:space="preserve">
III кв. 2013 г.</t>
    </r>
  </si>
  <si>
    <t>Труба бесшовная 14х2,0 мм, ГОСТ 8734 Цена: 85800,00:1,18:5,59х1,03х1,02
(т)</t>
  </si>
  <si>
    <r>
      <t>0,02368</t>
    </r>
    <r>
      <rPr>
        <i/>
        <sz val="7"/>
        <rFont val="Arial"/>
        <family val="2"/>
        <charset val="204"/>
      </rPr>
      <t xml:space="preserve">
0,001*0,592*40</t>
    </r>
  </si>
  <si>
    <r>
      <t>ТСЦ-101-1621</t>
    </r>
    <r>
      <rPr>
        <i/>
        <sz val="9"/>
        <rFont val="Arial"/>
        <family val="2"/>
        <charset val="204"/>
      </rPr>
      <t xml:space="preserve">
прим.</t>
    </r>
  </si>
  <si>
    <r>
      <t>0,001421</t>
    </r>
    <r>
      <rPr>
        <i/>
        <sz val="7"/>
        <rFont val="Arial"/>
        <family val="2"/>
        <charset val="204"/>
      </rPr>
      <t xml:space="preserve">
0,001*0,888*1,6</t>
    </r>
  </si>
  <si>
    <r>
      <t>г. Северск, "ЗЭМИ-3"</t>
    </r>
    <r>
      <rPr>
        <i/>
        <sz val="9"/>
        <rFont val="Arial"/>
        <family val="2"/>
        <charset val="204"/>
      </rPr>
      <t xml:space="preserve">
III кв. 2013 г.</t>
    </r>
  </si>
  <si>
    <t>Коробка клеммная КМ43-10УЗ 
Цена: 410,00:1,18:5,59х1,03х1,02
(шт.)</t>
  </si>
  <si>
    <t>ТСЦ-503-0493</t>
  </si>
  <si>
    <t>Коробки распределительные металические У996 с крышкой
(шт.)</t>
  </si>
  <si>
    <r>
      <t>г. Курган, "КЗЭМИ"</t>
    </r>
    <r>
      <rPr>
        <i/>
        <sz val="9"/>
        <rFont val="Arial"/>
        <family val="2"/>
        <charset val="204"/>
      </rPr>
      <t xml:space="preserve">
III кв. 2013 г.</t>
    </r>
  </si>
  <si>
    <t>Стойка К314 
Цена: 578,20:1,18:5,59х1,03х1,02
(шт.)</t>
  </si>
  <si>
    <r>
      <t>ТСЦ-509-0109</t>
    </r>
    <r>
      <rPr>
        <i/>
        <sz val="9"/>
        <rFont val="Arial"/>
        <family val="2"/>
        <charset val="204"/>
      </rPr>
      <t xml:space="preserve">
прим.</t>
    </r>
  </si>
  <si>
    <t>Скоба К-143
(шт.)</t>
  </si>
  <si>
    <r>
      <t>800</t>
    </r>
    <r>
      <rPr>
        <i/>
        <sz val="7"/>
        <rFont val="Arial"/>
        <family val="2"/>
        <charset val="204"/>
      </rPr>
      <t xml:space="preserve">
1000-169-23-8</t>
    </r>
  </si>
  <si>
    <r>
      <t>г. Тверь, "ДКС"</t>
    </r>
    <r>
      <rPr>
        <i/>
        <sz val="9"/>
        <rFont val="Arial"/>
        <family val="2"/>
        <charset val="204"/>
      </rPr>
      <t xml:space="preserve">
III кв. 2013 г.</t>
    </r>
  </si>
  <si>
    <t>Лоток, разм. 50х50х2000, код 35010 
Цена: (171,39*2):1,18:5,59х1,03х1,02
(шт.)</t>
  </si>
  <si>
    <t>Лоток, разм. 50х100х2000, код 35010 
Цена: (217,61*2):1,18:5,59х1,03х1,02
(шт.)</t>
  </si>
  <si>
    <t>Крышка для лотка, осн.50, код 35510 
Цена: (111,66*2):1,18:5,59х1,03х1,02
(шт.)</t>
  </si>
  <si>
    <t>Крышка для лотка, осн.100, код 35512 
Цена: (147,01*2):1,18:5,59х1,03х1,02
(шт.)</t>
  </si>
  <si>
    <t>Консоль настенная BBL-50 
Цена: 151,28:1,18:5,59х1,03х1,02
(шт.)</t>
  </si>
  <si>
    <t>Итого по разделу 2 Материалы, не учтенные ценником</t>
  </si>
  <si>
    <t xml:space="preserve">  Итоги по разделу 1 Монтажные работы и оборудование :</t>
  </si>
  <si>
    <t xml:space="preserve">        Итого Поз. 2-3, 7-8, 10-11, 13-14, 16, 18-19</t>
  </si>
  <si>
    <t>658
71</t>
  </si>
  <si>
    <t xml:space="preserve">        Накладные расходы 80% ФОТ (от 796)</t>
  </si>
  <si>
    <t xml:space="preserve">        Сметная прибыль 60% ФОТ (от 796)</t>
  </si>
  <si>
    <t xml:space="preserve">        Итого Поз. 4, 21-22, 24-25, 27-28, 30, 32-48</t>
  </si>
  <si>
    <t>11506
2327</t>
  </si>
  <si>
    <t xml:space="preserve">        Накладные расходы 95% ФОТ (от 8 209)</t>
  </si>
  <si>
    <t xml:space="preserve">        Сметная прибыль 65% ФОТ (от 8 209)</t>
  </si>
  <si>
    <t xml:space="preserve">        Итого Поз. 5</t>
  </si>
  <si>
    <t xml:space="preserve">        Итого Поз. 1, 6, 9, 12, 15, 17, 20, 23, 26, 29, 31</t>
  </si>
  <si>
    <t xml:space="preserve">    Итого по разделу 1 Монтажные работы и оборудование</t>
  </si>
  <si>
    <t xml:space="preserve">      Итого Поз. 49-71</t>
  </si>
  <si>
    <t>Составил инженер: ___________________________К.Н. Денисова</t>
  </si>
  <si>
    <t>Проверил нач.группы: ___________________________Т.В. Гетманова</t>
  </si>
  <si>
    <t>Гл. специалист отдела: ___________________________Н.И. Папина</t>
  </si>
  <si>
    <t>"______ " _______________2014 г.</t>
  </si>
  <si>
    <t>Реконструкция комплекса по переработке РАО (пл. 7Б)</t>
  </si>
  <si>
    <r>
      <t xml:space="preserve">ЛОКАЛЬНЫЙ СМЕТНЫЙ РАСЧЕТ № </t>
    </r>
    <r>
      <rPr>
        <sz val="12"/>
        <rFont val="Arial"/>
        <family val="2"/>
        <charset val="204"/>
      </rPr>
      <t>04-03-14/4-1545/314-2965</t>
    </r>
  </si>
  <si>
    <t>Перевод сетей 6 кВ, Здание 765</t>
  </si>
  <si>
    <t>Основание: р.ч. 0503.07Б.0000 - ЭС, инв. №314-738; 314-62/ДСП, ПОС инв. №311-208/ДСП</t>
  </si>
  <si>
    <t>___________________________43,932</t>
  </si>
  <si>
    <t>_______________________________________________________________________________________________6,216</t>
  </si>
  <si>
    <t>_______________________________________________________________________________________________37,716</t>
  </si>
  <si>
    <t>___________________________4,891</t>
  </si>
  <si>
    <t>_______________________________________________________________________________________________340,45</t>
  </si>
  <si>
    <t>_______________________________________________________________________________________________47,8</t>
  </si>
  <si>
    <t>Общая длина кабеля/стоимость 1 пм ___________________________________________130/337,94 руб.</t>
  </si>
  <si>
    <t>Составлен(а) в по состоянию на 01.01.2000 г. (редакция 2009)</t>
  </si>
  <si>
    <t xml:space="preserve">                                       Откопать существующий кабель</t>
  </si>
  <si>
    <r>
      <t>ТЕРм08-02-148-04</t>
    </r>
    <r>
      <rPr>
        <i/>
        <sz val="9"/>
        <rFont val="Arial"/>
        <family val="2"/>
        <charset val="204"/>
      </rPr>
      <t xml:space="preserve">
Кдем=0,6</t>
    </r>
  </si>
  <si>
    <t>Кабель до 35 кВ в проложенных трубах, блоках и коробах, масса 1 м кабеля до 6 кг
(100 м кабеля)</t>
  </si>
  <si>
    <r>
      <t>0,02</t>
    </r>
    <r>
      <rPr>
        <i/>
        <sz val="7"/>
        <rFont val="Arial"/>
        <family val="2"/>
        <charset val="204"/>
      </rPr>
      <t xml:space="preserve">
2*0,01</t>
    </r>
  </si>
  <si>
    <t>1073,15
234,14</t>
  </si>
  <si>
    <t>839,01
82,98</t>
  </si>
  <si>
    <t>16
2</t>
  </si>
  <si>
    <t xml:space="preserve">                                       Устройство постели для двух кабелей</t>
  </si>
  <si>
    <t>ТЕРм08-02-142-01</t>
  </si>
  <si>
    <t>Устройство постели при одном кабеле в траншее
(100 м кабеля)</t>
  </si>
  <si>
    <r>
      <t>0,36</t>
    </r>
    <r>
      <rPr>
        <i/>
        <sz val="7"/>
        <rFont val="Arial"/>
        <family val="2"/>
        <charset val="204"/>
      </rPr>
      <t xml:space="preserve">
(40-4)*0,01</t>
    </r>
  </si>
  <si>
    <t>1549,97
89,84</t>
  </si>
  <si>
    <t>1458,33
90,82</t>
  </si>
  <si>
    <t>525
33</t>
  </si>
  <si>
    <t>ТЕРм08-02-142-02</t>
  </si>
  <si>
    <t>На каждый последующий кабель добавлять к расценке 08-02-142-01
(100 м кабеля)</t>
  </si>
  <si>
    <t>452,33
33,74</t>
  </si>
  <si>
    <t>417,92
26,03</t>
  </si>
  <si>
    <t>150
9</t>
  </si>
  <si>
    <t xml:space="preserve">                                       Устройство постели для четырёх кабелей</t>
  </si>
  <si>
    <r>
      <t>0,05</t>
    </r>
    <r>
      <rPr>
        <i/>
        <sz val="7"/>
        <rFont val="Arial"/>
        <family val="2"/>
        <charset val="204"/>
      </rPr>
      <t xml:space="preserve">
5*0,01</t>
    </r>
  </si>
  <si>
    <t>73
5</t>
  </si>
  <si>
    <t>На каждый последующий кабель добавлять к норме 08-01-142-1
(100 м кабеля)</t>
  </si>
  <si>
    <r>
      <t>0,15</t>
    </r>
    <r>
      <rPr>
        <i/>
        <sz val="7"/>
        <rFont val="Arial"/>
        <family val="2"/>
        <charset val="204"/>
      </rPr>
      <t xml:space="preserve">
0,05*3</t>
    </r>
  </si>
  <si>
    <t>63
4</t>
  </si>
  <si>
    <t>ТЕРм08-02-148-04</t>
  </si>
  <si>
    <r>
      <t>0,04</t>
    </r>
    <r>
      <rPr>
        <i/>
        <sz val="7"/>
        <rFont val="Arial"/>
        <family val="2"/>
        <charset val="204"/>
      </rPr>
      <t xml:space="preserve">
0,01*4</t>
    </r>
  </si>
  <si>
    <t>1879,03
390,24</t>
  </si>
  <si>
    <t>1398,34
138,3</t>
  </si>
  <si>
    <t>56
6</t>
  </si>
  <si>
    <t>ТЕРм08-02-141-04</t>
  </si>
  <si>
    <t>Кабель до 35 кВ в готовых траншеях без покрытий, масса 1 м: до 6 кг
(100 м кабеля)</t>
  </si>
  <si>
    <r>
      <t>1,26</t>
    </r>
    <r>
      <rPr>
        <i/>
        <sz val="7"/>
        <rFont val="Arial"/>
        <family val="2"/>
        <charset val="204"/>
      </rPr>
      <t xml:space="preserve">
0,01*(75+55-4)</t>
    </r>
  </si>
  <si>
    <t>1606,72
295,39</t>
  </si>
  <si>
    <t>1194,52
113,96</t>
  </si>
  <si>
    <t>1505
144</t>
  </si>
  <si>
    <t xml:space="preserve">                                       Поктрытие кирпичом двух кабелей</t>
  </si>
  <si>
    <t>ТЕРм08-02-143-01</t>
  </si>
  <si>
    <t>Покрытие кабеля, проложенного в траншее, кирпичом: одного кабеля
(100 м кабеля)</t>
  </si>
  <si>
    <t>1329,11
88,21</t>
  </si>
  <si>
    <t>1239,14
77,17</t>
  </si>
  <si>
    <t>446
28</t>
  </si>
  <si>
    <t>ТЕРм08-02-143-02</t>
  </si>
  <si>
    <t>Покрытие кабеля, проложенного в траншее кирпичом каждого последующего
(100 м кабеля)</t>
  </si>
  <si>
    <t>789,31
46,07</t>
  </si>
  <si>
    <t>742,32
46,23</t>
  </si>
  <si>
    <t>267
17</t>
  </si>
  <si>
    <t xml:space="preserve">                                       Поктрытие кирпичом четырёх кабелей</t>
  </si>
  <si>
    <t>62
4</t>
  </si>
  <si>
    <t>Покрытие кабеля, проложенного в траншее, кирпичом: каждого последующего
(100 м кабеля)</t>
  </si>
  <si>
    <t>111
7</t>
  </si>
  <si>
    <r>
      <t>ТЕРм08-02-472-10</t>
    </r>
    <r>
      <rPr>
        <i/>
        <sz val="9"/>
        <rFont val="Arial"/>
        <family val="2"/>
        <charset val="204"/>
      </rPr>
      <t xml:space="preserve">
прим</t>
    </r>
  </si>
  <si>
    <t>Проводник заземляющий: из медного изолированного провода сечением 25 мм2 открыто по строительным основаниям
(100 м)</t>
  </si>
  <si>
    <r>
      <t>0,045</t>
    </r>
    <r>
      <rPr>
        <i/>
        <sz val="7"/>
        <rFont val="Arial"/>
        <family val="2"/>
        <charset val="204"/>
      </rPr>
      <t xml:space="preserve">
4,5*0,01</t>
    </r>
  </si>
  <si>
    <t>4732,43
617,45</t>
  </si>
  <si>
    <t>45,38
0,55</t>
  </si>
  <si>
    <r>
      <t>ТЕРм08-02-155-01</t>
    </r>
    <r>
      <rPr>
        <i/>
        <sz val="9"/>
        <rFont val="Arial"/>
        <family val="2"/>
        <charset val="204"/>
      </rPr>
      <t xml:space="preserve">
прим</t>
    </r>
  </si>
  <si>
    <t>Ввод кабелей в здания
(1 проход кабеля)</t>
  </si>
  <si>
    <t>22,58
6,37</t>
  </si>
  <si>
    <t>ТЕРм08-02-165-06</t>
  </si>
  <si>
    <t>Муфта концевая эпоксидная для 3-жильного кабеля напряжением до 10 кВ, сечение одной жилы до 70 мм2
(1 шт.)</t>
  </si>
  <si>
    <r>
      <t>6</t>
    </r>
    <r>
      <rPr>
        <i/>
        <sz val="7"/>
        <rFont val="Arial"/>
        <family val="2"/>
        <charset val="204"/>
      </rPr>
      <t xml:space="preserve">
4+2</t>
    </r>
  </si>
  <si>
    <t>917,78
90,11</t>
  </si>
  <si>
    <t>822,2
95,55</t>
  </si>
  <si>
    <t>4933
573</t>
  </si>
  <si>
    <t>ТЕРм08-02-167-07</t>
  </si>
  <si>
    <t>Муфта соединительная эпоксидная для 3-4-жильного кабеля напряжением до 10 кВ, сечение жил до 70 мм2
(1 шт.)</t>
  </si>
  <si>
    <t>347,23
110,84</t>
  </si>
  <si>
    <t>5,85
0,36</t>
  </si>
  <si>
    <t>12
1</t>
  </si>
  <si>
    <r>
      <t>ТЕРм08-02-143-01</t>
    </r>
    <r>
      <rPr>
        <i/>
        <sz val="9"/>
        <rFont val="Arial"/>
        <family val="2"/>
        <charset val="204"/>
      </rPr>
      <t xml:space="preserve">
прим. с к=0,5</t>
    </r>
  </si>
  <si>
    <t>Разделительная перегородка из кирпича
(100 м кабеля)</t>
  </si>
  <si>
    <r>
      <t>0,45</t>
    </r>
    <r>
      <rPr>
        <i/>
        <sz val="7"/>
        <rFont val="Arial"/>
        <family val="2"/>
        <charset val="204"/>
      </rPr>
      <t xml:space="preserve">
0,01*45</t>
    </r>
  </si>
  <si>
    <t>664,56
44,11</t>
  </si>
  <si>
    <t>619,57
38,59</t>
  </si>
  <si>
    <t>279
17</t>
  </si>
  <si>
    <t>8500
850</t>
  </si>
  <si>
    <t xml:space="preserve">  Электромонтажные работы на других объектах</t>
  </si>
  <si>
    <t xml:space="preserve">  Итого по разделу 1 Монтажные работы и оборудование</t>
  </si>
  <si>
    <t xml:space="preserve">                                       Раздел 2. Материалы, не учтённые ценником</t>
  </si>
  <si>
    <r>
      <t>ТСЦ-501-0433</t>
    </r>
    <r>
      <rPr>
        <i/>
        <sz val="9"/>
        <rFont val="Arial"/>
        <family val="2"/>
        <charset val="204"/>
      </rPr>
      <t xml:space="preserve">
прим.</t>
    </r>
  </si>
  <si>
    <t>Кабели силовые на напряжение 6000 В для прокладке в земле с алюминиевыми жилами в свинцовой оболочке марки АСБ, с числом жил - 3 и сечением 70 мм2
(1000 м)</t>
  </si>
  <si>
    <r>
      <t>0,075</t>
    </r>
    <r>
      <rPr>
        <i/>
        <sz val="7"/>
        <rFont val="Arial"/>
        <family val="2"/>
        <charset val="204"/>
      </rPr>
      <t xml:space="preserve">
0,001*75</t>
    </r>
  </si>
  <si>
    <r>
      <t>ТСЦ-501-0432</t>
    </r>
    <r>
      <rPr>
        <i/>
        <sz val="9"/>
        <rFont val="Arial"/>
        <family val="2"/>
        <charset val="204"/>
      </rPr>
      <t xml:space="preserve">
прим.</t>
    </r>
  </si>
  <si>
    <t>Кабели силовые на напряжение 6000 В для прокладке в земле с алюминиевыми жилами в свинцовой оболочке марки АСБ, с числом жил - 3 и сечением 50 мм2
(1000 м)</t>
  </si>
  <si>
    <r>
      <t>0,055</t>
    </r>
    <r>
      <rPr>
        <i/>
        <sz val="7"/>
        <rFont val="Arial"/>
        <family val="2"/>
        <charset val="204"/>
      </rPr>
      <t xml:space="preserve">
0,001*55</t>
    </r>
  </si>
  <si>
    <r>
      <t>ТСЦ-502-0780</t>
    </r>
    <r>
      <rPr>
        <i/>
        <sz val="9"/>
        <rFont val="Arial"/>
        <family val="2"/>
        <charset val="204"/>
      </rPr>
      <t xml:space="preserve">
прим.</t>
    </r>
  </si>
  <si>
    <t>Муфта термоусаживаемая концевая внутренней установки для кабеля с пропитанной бумажной изоляцией на напряжение до 10 кВ, марки КВТп10-70/120 с болтовыми наконечниками и комплектом пайки для присоединения заземления
(компл.)</t>
  </si>
  <si>
    <r>
      <t>ТСЦ-502-0769</t>
    </r>
    <r>
      <rPr>
        <i/>
        <sz val="9"/>
        <rFont val="Arial"/>
        <family val="2"/>
        <charset val="204"/>
      </rPr>
      <t xml:space="preserve">
прим.</t>
    </r>
  </si>
  <si>
    <t>Муфта термоусаживаемая соединительная для кабеля с полиэтиленовой или бумажной изоляцией на напряжение до 10 кВ, марки СТп-10-3х(70-120) мм2
(шт.)</t>
  </si>
  <si>
    <t>ТСЦ-502-0426</t>
  </si>
  <si>
    <t>Провода неизолированные медные гибкие для электрических установок и антенн марки МГ, сечением 16 мм2
(т)</t>
  </si>
  <si>
    <r>
      <t>0,000653</t>
    </r>
    <r>
      <rPr>
        <i/>
        <sz val="7"/>
        <rFont val="Arial"/>
        <family val="2"/>
        <charset val="204"/>
      </rPr>
      <t xml:space="preserve">
0,145*4,5*0,001</t>
    </r>
  </si>
  <si>
    <t>ТСЦ-408-0122</t>
  </si>
  <si>
    <t>Песок природный для строительных работ средний
(м3)</t>
  </si>
  <si>
    <t>ТСЦ-404-0007</t>
  </si>
  <si>
    <t>Кирпич керамический одинарный, размером 250х120х65 мм, марка 150
(1000 шт.)</t>
  </si>
  <si>
    <r>
      <t>0,625</t>
    </r>
    <r>
      <rPr>
        <i/>
        <sz val="7"/>
        <rFont val="Arial"/>
        <family val="2"/>
        <charset val="204"/>
      </rPr>
      <t xml:space="preserve">
0,001*625</t>
    </r>
  </si>
  <si>
    <t>Итого по разделу 2 Материалы, не учтённые ценником</t>
  </si>
  <si>
    <t xml:space="preserve">                                       Раздел 3. Строительные работы</t>
  </si>
  <si>
    <t>ТЕР34-02-001-03</t>
  </si>
  <si>
    <t>Устройство трубопроводов из асбестоцементных труб с соединением полиэтиленовыми муфтами до 2 отверстий
(1 канало-километр трубопровода)</t>
  </si>
  <si>
    <r>
      <t>0,004</t>
    </r>
    <r>
      <rPr>
        <i/>
        <sz val="7"/>
        <rFont val="Arial"/>
        <family val="2"/>
        <charset val="204"/>
      </rPr>
      <t xml:space="preserve">
0,001*4</t>
    </r>
  </si>
  <si>
    <t>18879,28
1715,04</t>
  </si>
  <si>
    <t>Итого по разделу 3 Строительные работы</t>
  </si>
  <si>
    <t xml:space="preserve">                                       Раздел 4. Земляные работы</t>
  </si>
  <si>
    <t>ТЕР01-02-057-03</t>
  </si>
  <si>
    <t>Разработка грунта вручную в траншеях глубиной до 2 м без креплений с откосами, группа грунтов: 3
(100 м3 грунта)</t>
  </si>
  <si>
    <r>
      <t>0,0144</t>
    </r>
    <r>
      <rPr>
        <i/>
        <sz val="7"/>
        <rFont val="Arial"/>
        <family val="2"/>
        <charset val="204"/>
      </rPr>
      <t xml:space="preserve">
0,36*4*0,01</t>
    </r>
  </si>
  <si>
    <t>3543,18
3543,18</t>
  </si>
  <si>
    <t>ТЕР01-02-061-02</t>
  </si>
  <si>
    <t>Засыпка вручную траншей, пазух котлованов и ям, группа грунтов 2
(100 м3 грунта)</t>
  </si>
  <si>
    <t>1027,4
1027,4</t>
  </si>
  <si>
    <t>Разработка грунта вручную в траншеях глубиной до 2 м без креплений с откосами, группа грунтов: 3, при пересечении с кабелями
(100 м3 грунта)</t>
  </si>
  <si>
    <r>
      <t>0,11232</t>
    </r>
    <r>
      <rPr>
        <i/>
        <sz val="7"/>
        <rFont val="Arial"/>
        <family val="2"/>
        <charset val="204"/>
      </rPr>
      <t xml:space="preserve">
4*2,6*0,54*2*0,01</t>
    </r>
  </si>
  <si>
    <r>
      <t>0,52668</t>
    </r>
    <r>
      <rPr>
        <i/>
        <sz val="7"/>
        <rFont val="Arial"/>
        <family val="2"/>
        <charset val="204"/>
      </rPr>
      <t xml:space="preserve">
(105+108)*0,3*0,01-0,11232</t>
    </r>
  </si>
  <si>
    <t>2725,52
2725,52</t>
  </si>
  <si>
    <t>ТЕР01-01-009-09</t>
  </si>
  <si>
    <t>Разработка грунта в траншеях экскаватором "обратная лопата" с ковшом вместимостью 0,65 (0,5-1) м3 в отвал, группа грунтов: 3
(1000 м3 грунта)</t>
  </si>
  <si>
    <r>
      <t>0,01491</t>
    </r>
    <r>
      <rPr>
        <i/>
        <sz val="7"/>
        <rFont val="Arial"/>
        <family val="2"/>
        <charset val="204"/>
      </rPr>
      <t xml:space="preserve">
(10,5+10,8)*0,7*0,001</t>
    </r>
  </si>
  <si>
    <t>5315,48
559,04</t>
  </si>
  <si>
    <t>79
8</t>
  </si>
  <si>
    <r>
      <t>0,0639</t>
    </r>
    <r>
      <rPr>
        <i/>
        <sz val="7"/>
        <rFont val="Arial"/>
        <family val="2"/>
        <charset val="204"/>
      </rPr>
      <t xml:space="preserve">
(10,5+10,8)*0,3*0,01</t>
    </r>
  </si>
  <si>
    <t>ТЕР01-01-034-06</t>
  </si>
  <si>
    <t>Засыпка траншей и котлованов с перемещением грунта до 5 м бульдозерами мощностью 121 (165) кВт (л.с.), группа грунтов: 3
(1000 м3 грунта)</t>
  </si>
  <si>
    <t>573,73
57,51</t>
  </si>
  <si>
    <t>9
1</t>
  </si>
  <si>
    <t>ТЕР01-02-003-01</t>
  </si>
  <si>
    <t>Уплотнение грунта вибрационными катками 2,2 т на первый проход по одному следу при толщине: 25 см
(1000 м3 уплотненного грунта)</t>
  </si>
  <si>
    <t>1486,94
249,63</t>
  </si>
  <si>
    <t>22
4</t>
  </si>
  <si>
    <t xml:space="preserve">                                       Котлован под муфту</t>
  </si>
  <si>
    <t>ТЕР01-02-056-03</t>
  </si>
  <si>
    <t>Разработка грунта вручную в траншеях шириной более 2 м и котлованах площадью сечения до 5 м2 с креплениями, глубина траншей и котлованов до 2 м, группа грунтов 3
(100 м3 грунта)</t>
  </si>
  <si>
    <r>
      <t>0,14</t>
    </r>
    <r>
      <rPr>
        <i/>
        <sz val="7"/>
        <rFont val="Arial"/>
        <family val="2"/>
        <charset val="204"/>
      </rPr>
      <t xml:space="preserve">
2*7/100</t>
    </r>
  </si>
  <si>
    <t>3979,97
3979,97</t>
  </si>
  <si>
    <t>110
13</t>
  </si>
  <si>
    <t>Итого по разделу 4 Земляные работы</t>
  </si>
  <si>
    <t>8610
863</t>
  </si>
  <si>
    <t>ВСЕГО по смете</t>
  </si>
  <si>
    <t xml:space="preserve">    Электромонтажные работы на других объектах:</t>
  </si>
  <si>
    <t xml:space="preserve">      Итого Поз. 1-16</t>
  </si>
  <si>
    <t xml:space="preserve">      Накладные расходы 95% ФОТ (от 2 205)</t>
  </si>
  <si>
    <t xml:space="preserve">      Сметная прибыль 65% ФОТ (от 2 205)</t>
  </si>
  <si>
    <t xml:space="preserve">  Итоги по разделу 2 Материалы, не учтённые ценником :</t>
  </si>
  <si>
    <t xml:space="preserve">      Итого Поз. 17-23</t>
  </si>
  <si>
    <t xml:space="preserve">    Итого по разделу 2 Материалы, не учтённые ценником</t>
  </si>
  <si>
    <t xml:space="preserve">  Итоги по разделу 3 Строительные работы :</t>
  </si>
  <si>
    <t xml:space="preserve">    Прокладка и монтаж сетей связи:</t>
  </si>
  <si>
    <t xml:space="preserve">      Итого Поз. 24</t>
  </si>
  <si>
    <t xml:space="preserve">      Накладные расходы 100% ФОТ (от 7)</t>
  </si>
  <si>
    <t xml:space="preserve">      Сметная прибыль 65% ФОТ (от 7)</t>
  </si>
  <si>
    <t xml:space="preserve">    Итого по разделу 3 Строительные работы</t>
  </si>
  <si>
    <t xml:space="preserve">  Итоги по разделу 4 Земляные работы :</t>
  </si>
  <si>
    <t xml:space="preserve">    Земляные работы, выполняемые ручным способом:</t>
  </si>
  <si>
    <t xml:space="preserve">      Итого Поз. 25-28, 30, 33-34</t>
  </si>
  <si>
    <t xml:space="preserve">      Накладные расходы 80% ФОТ (от 2 666)</t>
  </si>
  <si>
    <t xml:space="preserve">      Сметная прибыль 45% ФОТ (от 2 666)</t>
  </si>
  <si>
    <t xml:space="preserve">    Земляные работы, выполняемые механизированным способом:</t>
  </si>
  <si>
    <t xml:space="preserve">      Итого Поз. 29, 31-32</t>
  </si>
  <si>
    <t xml:space="preserve">      Накладные расходы 95% ФОТ (от 13)</t>
  </si>
  <si>
    <t xml:space="preserve">      Сметная прибыль 50% ФОТ (от 13)</t>
  </si>
  <si>
    <t xml:space="preserve">    Итого по разделу 4 Земляные работы</t>
  </si>
  <si>
    <t>Составил инженер: ___________________________Г.В. Чучалина</t>
  </si>
  <si>
    <t>Проверил нач. группы: ___________________________Т.В. Гетманова</t>
  </si>
  <si>
    <r>
      <t xml:space="preserve">ЛОКАЛЬНЫЙ СМЕТНЫЙ РАСЧЕТ № </t>
    </r>
    <r>
      <rPr>
        <sz val="12"/>
        <rFont val="Arial"/>
        <family val="2"/>
        <charset val="204"/>
      </rPr>
      <t>02-01-22/4-1544/314-2972</t>
    </r>
  </si>
  <si>
    <t>Активное оборудование ЛВС, Здание 765</t>
  </si>
  <si>
    <t>Основание: р.ч.0503.7Б.0765-СС инв. №314-740, 314-739</t>
  </si>
  <si>
    <t>___________________________38,240</t>
  </si>
  <si>
    <t>_______________________________________________________________________________________________27,713</t>
  </si>
  <si>
    <t>_______________________________________________________________________________________________10,527</t>
  </si>
  <si>
    <t>___________________________2,793</t>
  </si>
  <si>
    <t>_______________________________________________________________________________________________130,01</t>
  </si>
  <si>
    <t>_______________________________________________________________________________________________47,39</t>
  </si>
  <si>
    <t>Составлен(а) в ценах по состоянию на 01.01.2000 г. (редакция 2009)</t>
  </si>
  <si>
    <t xml:space="preserve">                                       Учтён территориальный коэффициент к заработной плате К=1,2:1,15=1,0434</t>
  </si>
  <si>
    <t xml:space="preserve">                                       Транспортные расходы (3%), заготовительно-складские расходы (2%) на материалы; (1,2%) на оборудование</t>
  </si>
  <si>
    <t xml:space="preserve">                                       К= 4,48 - индекс пересчета стоимости оборудования  от цен на III квартал 2014 г. к ценам на 01.01.2000г.(письмо Минстроя РФ №15285-ЕС/08 от 04.08.14)</t>
  </si>
  <si>
    <t xml:space="preserve">                                       К= 4,4 - индекс пересчета стоимости оборудования  от цен на IV квартал 2014 г. к ценам на 01.01.2000г.(письмо Минстроя РФ №25374-ЮР/08 от 13.11.14)</t>
  </si>
  <si>
    <t xml:space="preserve">                                       К= 5,71 - индекс пересчета стоимости материалов  от цен на IV квартал 2014 г. к ценам на 01.01.2000г.(письмо Минстроя РФ №25374-ЮР/08 от 13.11.14)</t>
  </si>
  <si>
    <t xml:space="preserve">                                       Активное оборудование ЛВС</t>
  </si>
  <si>
    <r>
      <t>1</t>
    </r>
    <r>
      <rPr>
        <i/>
        <sz val="9"/>
        <rFont val="Arial"/>
        <family val="2"/>
        <charset val="204"/>
      </rPr>
      <t xml:space="preserve">
О</t>
    </r>
  </si>
  <si>
    <r>
      <t>ООО "АйТи-Практика", г.Екатеринбург</t>
    </r>
    <r>
      <rPr>
        <i/>
        <sz val="9"/>
        <rFont val="Arial"/>
        <family val="2"/>
        <charset val="204"/>
      </rPr>
      <t xml:space="preserve">
III кв. 2014 г.</t>
    </r>
  </si>
  <si>
    <t>Коммутатор управляемый D-LINK DES-3526      Цена:305,04$*54,49:1,18:4,48х1,03х1,012
(шт)</t>
  </si>
  <si>
    <r>
      <t>ТЕРм10-04-100-06</t>
    </r>
    <r>
      <rPr>
        <i/>
        <sz val="9"/>
        <rFont val="Arial"/>
        <family val="2"/>
        <charset val="204"/>
      </rPr>
      <t xml:space="preserve">
прим</t>
    </r>
  </si>
  <si>
    <t>Установка коммутатора
(1 шт.)</t>
  </si>
  <si>
    <t>308,79
94,85</t>
  </si>
  <si>
    <r>
      <t>3</t>
    </r>
    <r>
      <rPr>
        <i/>
        <sz val="9"/>
        <rFont val="Arial"/>
        <family val="2"/>
        <charset val="204"/>
      </rPr>
      <t xml:space="preserve">
О</t>
    </r>
  </si>
  <si>
    <t>Медиаконвертер DМC-515 SC     Цена:68.22$*54,49:4,48:1,18х1,03х1,012
(шт)</t>
  </si>
  <si>
    <r>
      <t>4</t>
    </r>
    <r>
      <rPr>
        <i/>
        <sz val="9"/>
        <rFont val="Arial"/>
        <family val="2"/>
        <charset val="204"/>
      </rPr>
      <t xml:space="preserve">
О</t>
    </r>
  </si>
  <si>
    <r>
      <t>ООО "АйТи-Практика", г.Екатеринбург</t>
    </r>
    <r>
      <rPr>
        <i/>
        <sz val="9"/>
        <rFont val="Arial"/>
        <family val="2"/>
        <charset val="204"/>
      </rPr>
      <t xml:space="preserve">
III кв. 2014 г. прим.</t>
    </r>
  </si>
  <si>
    <t>Медиаконвертер DМS-615 SC     Цена:68.22$*54,49:4,48х1,03х1,012
(шт)</t>
  </si>
  <si>
    <r>
      <t>ТЕРм11-04-008-02</t>
    </r>
    <r>
      <rPr>
        <i/>
        <sz val="9"/>
        <rFont val="Arial"/>
        <family val="2"/>
        <charset val="204"/>
      </rPr>
      <t xml:space="preserve">
прим</t>
    </r>
  </si>
  <si>
    <t>Установка медиаконвертера
(1 шт.)</t>
  </si>
  <si>
    <r>
      <t>2</t>
    </r>
    <r>
      <rPr>
        <i/>
        <sz val="7"/>
        <rFont val="Arial"/>
        <family val="2"/>
        <charset val="204"/>
      </rPr>
      <t xml:space="preserve">
1+1</t>
    </r>
  </si>
  <si>
    <t>26,66
25,07</t>
  </si>
  <si>
    <r>
      <t>6</t>
    </r>
    <r>
      <rPr>
        <i/>
        <sz val="9"/>
        <rFont val="Arial"/>
        <family val="2"/>
        <charset val="204"/>
      </rPr>
      <t xml:space="preserve">
О</t>
    </r>
  </si>
  <si>
    <r>
      <t>г. Екатеринбург Amelta</t>
    </r>
    <r>
      <rPr>
        <i/>
        <sz val="9"/>
        <rFont val="Arial"/>
        <family val="2"/>
        <charset val="204"/>
      </rPr>
      <t xml:space="preserve">
IV кв. 2014 г.</t>
    </r>
  </si>
  <si>
    <t>Источник бесперебойного питания  VGD-1000 RM 2U   Цена:20652,19:1,18:4,4х1,03х1,012
(шт)</t>
  </si>
  <si>
    <t>ТЕРм10-08-003-03</t>
  </si>
  <si>
    <t>Блок питания и контроля
(1 шт.)</t>
  </si>
  <si>
    <t>59,97
51,77</t>
  </si>
  <si>
    <r>
      <t>8</t>
    </r>
    <r>
      <rPr>
        <i/>
        <sz val="9"/>
        <rFont val="Arial"/>
        <family val="2"/>
        <charset val="204"/>
      </rPr>
      <t xml:space="preserve">
О</t>
    </r>
  </si>
  <si>
    <t>г. Екатеринбург Amelta</t>
  </si>
  <si>
    <t>Внутренний SNMP-адаптер для ИБП  Цена:7729,36:1,18:4,4х1,03х1,012
(шт)</t>
  </si>
  <si>
    <r>
      <t>ТЕРм11-04-008-01</t>
    </r>
    <r>
      <rPr>
        <i/>
        <sz val="9"/>
        <rFont val="Arial"/>
        <family val="2"/>
        <charset val="204"/>
      </rPr>
      <t xml:space="preserve">
прим</t>
    </r>
  </si>
  <si>
    <t>Установка SNMP-адаптера
(1 шт.)</t>
  </si>
  <si>
    <t>13,88
12,54</t>
  </si>
  <si>
    <r>
      <t>ТЕРм08-03-591-08</t>
    </r>
    <r>
      <rPr>
        <i/>
        <sz val="9"/>
        <rFont val="Arial"/>
        <family val="2"/>
        <charset val="204"/>
      </rPr>
      <t xml:space="preserve">
прим</t>
    </r>
  </si>
  <si>
    <t>Розетка оптическая
(100 шт.)</t>
  </si>
  <si>
    <t>813,8
603,5</t>
  </si>
  <si>
    <t>29,99
0,73</t>
  </si>
  <si>
    <r>
      <t>ТЕРм10-04-100-01</t>
    </r>
    <r>
      <rPr>
        <i/>
        <sz val="9"/>
        <rFont val="Arial"/>
        <family val="2"/>
        <charset val="204"/>
      </rPr>
      <t xml:space="preserve">
прим</t>
    </r>
  </si>
  <si>
    <t>Установка комплекта телекоммуникационного шкафа
(1 шт.)</t>
  </si>
  <si>
    <t>179,67
176,15</t>
  </si>
  <si>
    <t>ТЕРм10-06-055-03</t>
  </si>
  <si>
    <t>Установка, монтаж УССЛК с учетом измерений в процессе монтажа на волоконно-оптическом кабеле ГТС с числом волокон 12 (коммуник. панель)
(1 УССЛК)</t>
  </si>
  <si>
    <t>3559,09
744,48</t>
  </si>
  <si>
    <t>2789,9
345,2</t>
  </si>
  <si>
    <t>5580
690</t>
  </si>
  <si>
    <t>ТЕРм10-06-050-01</t>
  </si>
  <si>
    <t>Прокладка, проверка затухания и ввод ШСС в УССЛК
(100 м шнура)</t>
  </si>
  <si>
    <r>
      <t>0,6</t>
    </r>
    <r>
      <rPr>
        <i/>
        <sz val="7"/>
        <rFont val="Arial"/>
        <family val="2"/>
        <charset val="204"/>
      </rPr>
      <t xml:space="preserve">
0,01*(2*2+2*3+1*2+2*24)</t>
    </r>
  </si>
  <si>
    <t>55,28
54,2</t>
  </si>
  <si>
    <t>ТЕРм08-02-395-02</t>
  </si>
  <si>
    <t>Лоток металлический штампованный по установленным конструкциям, ширина лотка до 400 мм
(1 т)</t>
  </si>
  <si>
    <r>
      <t>0,1795</t>
    </r>
    <r>
      <rPr>
        <i/>
        <sz val="7"/>
        <rFont val="Arial"/>
        <family val="2"/>
        <charset val="204"/>
      </rPr>
      <t xml:space="preserve">
0,001*(20*5,1+20*0,02+20*0,02+20*0,01+50*0,06+6*0,03+20*0,85+20*0,95+60*0,022+20*1,0+20*0,8)</t>
    </r>
  </si>
  <si>
    <t>1949,24
769,83</t>
  </si>
  <si>
    <t>1103,09
281,5</t>
  </si>
  <si>
    <t>198
51</t>
  </si>
  <si>
    <t>5781
741</t>
  </si>
  <si>
    <t>Итоги по разделу 1 Монтажные работы и оборудование :</t>
  </si>
  <si>
    <t>ООО "АйТи-Практика", г.Екатеринбург</t>
  </si>
  <si>
    <t>Основание розетки с рамкой для одной розетки  AMP2-966740-2 Цена:10,71*54,49:1,18:5,71х1,03х1,02
(шт)</t>
  </si>
  <si>
    <t>Розетка оптическая  AMP2-969733-2 Цена:45,84*54,49:1,18:5,71х1,03х1,02
(шт)</t>
  </si>
  <si>
    <t xml:space="preserve">                                       Стоимость расходных материалов (дюбели, хомуты) учтена расценками  на монтаж  оборудования ЛВС</t>
  </si>
  <si>
    <t>г. Екатеринбург "Optcom"</t>
  </si>
  <si>
    <t>Шкаф напольный ESTAR DRK 36U 66 Цена:22205,4:1,18:5,71х1,03х1,02
(шт)</t>
  </si>
  <si>
    <t>Комплект уголков ESTAR М44 RLD60 Цена:753,49:1,18:5,71х1,03х1,02
(шт)</t>
  </si>
  <si>
    <t>19" 1U горизонтальный  кабель-организатор ESTAR Е44 ORG1U Цена:811,18:1,18:5,71х1,03х1,02
(шт)</t>
  </si>
  <si>
    <t>Кабельное кольцо ESTAR К44 RING Цена:446,66:1,18:5,71х1,03х1,02
(шт)</t>
  </si>
  <si>
    <t>Модуль вентиляторный ESTAR М44 HV4F Цена:5950,70:1,18:5,71х1,03х1,02
(шт)</t>
  </si>
  <si>
    <t>19" 1U блок розеток  ESTAR Е44 PWC07 Цена:2945,91:1,18:5,71х1,03х1,02
(шт)</t>
  </si>
  <si>
    <t>Комплект проводов заземления с эквипотенциальной шиной ESTAR М44 PEB01 Цена:1358,39:1,18:5,71х1,03х1,02
(шт)</t>
  </si>
  <si>
    <t>Полка стационарная  ESTAR Е44 SBR60 Цена:1006,76:1,18:5,71х1,03х1,02
(шт)</t>
  </si>
  <si>
    <t>Набор винт-шайба М6   ESTAR KFS 6Х15 Цена:14,50:1,18:5,71х1,03х1,02
(уп)</t>
  </si>
  <si>
    <t>Кабель питания , вилка "евро", розетка АС-101 3 м Цена:63,00:1,18:5,71х1,03х1,02
(шт)</t>
  </si>
  <si>
    <t>Коммутационная панель 19"с 12 SC дуплексными соединителями АМР0-1418733-1 Цена:8400,00:1,18:5,71х1,03х1,02
(шт)</t>
  </si>
  <si>
    <t>Лоток на 24 гильзы  АМР Е-96145-000 Цена:175:1,18:5,71х1,03х1,02
(шт)</t>
  </si>
  <si>
    <t>Коммутационный кабель  АМР 492019-2 Цена:1772,40:1,18:5,71х1,03х1,02
(шт)</t>
  </si>
  <si>
    <t>Коммутационный кабель  АМР 349565-2  Цена:876,75:1,18:5,71х1,03х1,02
(шт)</t>
  </si>
  <si>
    <t>Pigtail 50/125 c разъемом 1 м  АМР 349568-2 Цена:262,85:1,18:5,71х1,03х1,02
(шт)</t>
  </si>
  <si>
    <t>SC-PC Pigtail 2m  АМР 233266-2 Цена:589,4:1,18:5,71х1,03х1,02
(шт)</t>
  </si>
  <si>
    <t>Проволочный лоток 60х400 3м Niedax GR60/400 Цена:277,2:1,18:5,71х1,03х1,02
(м)</t>
  </si>
  <si>
    <r>
      <t>60</t>
    </r>
    <r>
      <rPr>
        <i/>
        <sz val="7"/>
        <rFont val="Arial"/>
        <family val="2"/>
        <charset val="204"/>
      </rPr>
      <t xml:space="preserve">
20*3</t>
    </r>
  </si>
  <si>
    <t>Соединитель Niedax VB50 Цена:129,8530,38:1,18:5,71х1,03х1,02
(шт)</t>
  </si>
  <si>
    <t>Универсальный соединитель Multivia UURS Цена:27,65:1,18:5,71х1,03х1,02
(шт)</t>
  </si>
  <si>
    <t>Фиксатор для крепления лотка Niedax GRSM6 Цена:7,0:1,18:5,71х1,03х1,02
(шт)</t>
  </si>
  <si>
    <t>Соединитель Niedax GRVS4 Цена:22,4:1,18:5,71х1,03х1,02
(шт)</t>
  </si>
  <si>
    <t>Фиксатор для вертикальной прокладки Multivia CVD40S Цена:144,2:1,18:5,71х1,03х1,02
(шт)</t>
  </si>
  <si>
    <t>Двойная консоль Niedax KTDL400 Цена:260,75:1,18:5,71х1,03х1,02
(шт)</t>
  </si>
  <si>
    <t>Cтойка одиночная Niedax HUF50/600 Цена:212,1:1,18:5,71х1,03х1,02
(шт)</t>
  </si>
  <si>
    <t>Винты с гайками Niedax FLM8х16F Цена:6,65:1,18:5,71х1,03х1,02
(шт)</t>
  </si>
  <si>
    <t>Консоль стандартная Niedax КТА600 Цена:241,5:1,18:5,71х1,03х1,02
(шт)</t>
  </si>
  <si>
    <t>Консоль стандартная Niedax КТА400 Цена:144,2:1,18:5,71х1,03х1,02
(шт)</t>
  </si>
  <si>
    <t xml:space="preserve">        Итого Поз. 2, 5, 9, 11</t>
  </si>
  <si>
    <t xml:space="preserve">        Накладные расходы 92% ФОТ (от 334)</t>
  </si>
  <si>
    <t xml:space="preserve">        Сметная прибыль 65% ФОТ (от 334)</t>
  </si>
  <si>
    <t xml:space="preserve">        Итого Поз. 7, 13</t>
  </si>
  <si>
    <t xml:space="preserve">        Накладные расходы 80% ФОТ (от 85)</t>
  </si>
  <si>
    <t xml:space="preserve">        Сметная прибыль 60% ФОТ (от 85)</t>
  </si>
  <si>
    <t xml:space="preserve">        Итого Поз. 10, 14</t>
  </si>
  <si>
    <t xml:space="preserve">        Накладные расходы 95% ФОТ (от 195)</t>
  </si>
  <si>
    <t xml:space="preserve">        Сметная прибыль 65% ФОТ (от 195)</t>
  </si>
  <si>
    <t xml:space="preserve">      Прокладка и монтаж сетей связи:</t>
  </si>
  <si>
    <t xml:space="preserve">        Итого Поз. 12</t>
  </si>
  <si>
    <t xml:space="preserve">        Накладные расходы 100% ФОТ (от 2 179)</t>
  </si>
  <si>
    <t xml:space="preserve">        Сметная прибыль 65% ФОТ (от 2 179)</t>
  </si>
  <si>
    <t xml:space="preserve">        Итого Поз. 1, 3-4, 6, 8</t>
  </si>
  <si>
    <t xml:space="preserve">      Итого Поз. 15-43</t>
  </si>
  <si>
    <r>
      <t xml:space="preserve">ЛОКАЛЬНЫЙ СМЕТНЫЙ РАСЧЕТ № </t>
    </r>
    <r>
      <rPr>
        <sz val="12"/>
        <rFont val="Arial"/>
        <family val="2"/>
        <charset val="204"/>
      </rPr>
      <t>05-05-08/4-1551/314-2984</t>
    </r>
  </si>
  <si>
    <t>Пожарную сигнализацию, Здание 765А</t>
  </si>
  <si>
    <t>Основание: р.ч. 0503.07Б.0765 - СС1 инв. № 314-849, 314-131/ДСП</t>
  </si>
  <si>
    <t>Сметная стоимость монтажных работ _______________________________________________________________________________________________</t>
  </si>
  <si>
    <t>___________________________7,158</t>
  </si>
  <si>
    <t>___________________________0,995</t>
  </si>
  <si>
    <t>_______________________________________________________________________________________________61,77</t>
  </si>
  <si>
    <t>_______________________________________________________________________________________________9,54</t>
  </si>
  <si>
    <t xml:space="preserve">                                       Раздел 1. Монтажные работы</t>
  </si>
  <si>
    <t xml:space="preserve">                                       Заготовительно-складские расходы 2% от стоимости материалов, 3% - транспортные расходы</t>
  </si>
  <si>
    <t>Кабель до 35 кВ в проложенных трубах, блоках и коробах, масса 1 м кабеля до 1 кг
(100 м кабеля)</t>
  </si>
  <si>
    <r>
      <t>2</t>
    </r>
    <r>
      <rPr>
        <i/>
        <sz val="7"/>
        <rFont val="Arial"/>
        <family val="2"/>
        <charset val="204"/>
      </rPr>
      <t xml:space="preserve">
0,01*(30+30+10+60+60+10)</t>
    </r>
  </si>
  <si>
    <t>1090
116</t>
  </si>
  <si>
    <t>ТЕРм10-06-034-23</t>
  </si>
  <si>
    <t>Устройство для вывода кабеля из канализации на стену с рытьем и засыпкой, без прохода через стену
(100 шт.)</t>
  </si>
  <si>
    <r>
      <t>0,06</t>
    </r>
    <r>
      <rPr>
        <i/>
        <sz val="7"/>
        <rFont val="Arial"/>
        <family val="2"/>
        <charset val="204"/>
      </rPr>
      <t xml:space="preserve">
0,01*6</t>
    </r>
  </si>
  <si>
    <t>20608,15
6775</t>
  </si>
  <si>
    <t>Герметизация проходов при вводе кабелей во взрывоопасные помещения уплотнительной массой
(1 проход кабеля)</t>
  </si>
  <si>
    <r>
      <t>0,1</t>
    </r>
    <r>
      <rPr>
        <i/>
        <sz val="7"/>
        <rFont val="Arial"/>
        <family val="2"/>
        <charset val="204"/>
      </rPr>
      <t xml:space="preserve">
0,01*10</t>
    </r>
  </si>
  <si>
    <t>123
43</t>
  </si>
  <si>
    <t>1213
159</t>
  </si>
  <si>
    <t xml:space="preserve">   95% ФОТ (от 588)  (Поз. 1, 3-4)</t>
  </si>
  <si>
    <t xml:space="preserve">   100% ФОТ (от 407)  (Поз. 2)</t>
  </si>
  <si>
    <t xml:space="preserve">   65% ФОТ (от 995)  (Поз. 1, 3-4, 2)</t>
  </si>
  <si>
    <t>Итого по разделу 1 Монтажные работы</t>
  </si>
  <si>
    <t xml:space="preserve">                                       Раздел 2. Материалы,  не учтенные ценником</t>
  </si>
  <si>
    <r>
      <t>г. Подольск, "Подольскпаритет"</t>
    </r>
    <r>
      <rPr>
        <i/>
        <sz val="9"/>
        <rFont val="Arial"/>
        <family val="2"/>
        <charset val="204"/>
      </rPr>
      <t xml:space="preserve">
III кв. 2013 г.</t>
    </r>
  </si>
  <si>
    <t>Кабель КСРЭВнг-FRLS, сеч. 2х0,5 
Цена: 9550,00:1,18:5,59х1,02х1,03
(1000 м)</t>
  </si>
  <si>
    <r>
      <t>0,07</t>
    </r>
    <r>
      <rPr>
        <i/>
        <sz val="7"/>
        <rFont val="Arial"/>
        <family val="2"/>
        <charset val="204"/>
      </rPr>
      <t xml:space="preserve">
0,001*70</t>
    </r>
  </si>
  <si>
    <r>
      <t>г. Екатеринбург, "Стронекс"</t>
    </r>
    <r>
      <rPr>
        <i/>
        <sz val="9"/>
        <rFont val="Arial"/>
        <family val="2"/>
        <charset val="204"/>
      </rPr>
      <t xml:space="preserve">
III кв. 2013 г.</t>
    </r>
  </si>
  <si>
    <t>Кабель КПСЭнг-FRHF, сеч. 2х1,5 
Цена: 95193,00:1,18:5,59х1,02х1,03
(1000 м)</t>
  </si>
  <si>
    <r>
      <t>0,13</t>
    </r>
    <r>
      <rPr>
        <i/>
        <sz val="7"/>
        <rFont val="Arial"/>
        <family val="2"/>
        <charset val="204"/>
      </rPr>
      <t xml:space="preserve">
0,001*130</t>
    </r>
  </si>
  <si>
    <r>
      <t>ТСЦ-103-0133</t>
    </r>
    <r>
      <rPr>
        <i/>
        <sz val="9"/>
        <rFont val="Arial"/>
        <family val="2"/>
        <charset val="204"/>
      </rPr>
      <t xml:space="preserve">
прим.</t>
    </r>
  </si>
  <si>
    <t>Трубы стальные электросварные прямошовные со снятой фаской из стали марок БСт2кп-БСт4кп и БСт2пс-БСт4пс наружный диаметр 40 мм, толщина стенки 1,6 мм
(м)</t>
  </si>
  <si>
    <t>Итого по разделу 2 Материалы,  не учтенные ценником</t>
  </si>
  <si>
    <t xml:space="preserve">  Итоги по разделу 1 Монтажные работы :</t>
  </si>
  <si>
    <t xml:space="preserve">      Итого Поз. 1, 3-4</t>
  </si>
  <si>
    <t xml:space="preserve">      Накладные расходы 95% ФОТ (от 588)</t>
  </si>
  <si>
    <t xml:space="preserve">      Сметная прибыль 65% ФОТ (от 588)</t>
  </si>
  <si>
    <t xml:space="preserve">      Итого Поз. 2</t>
  </si>
  <si>
    <t xml:space="preserve">      Накладные расходы 100% ФОТ (от 407)</t>
  </si>
  <si>
    <t xml:space="preserve">      Сметная прибыль 65% ФОТ (от 407)</t>
  </si>
  <si>
    <t xml:space="preserve">    Итого по разделу 1 Монтажные работы</t>
  </si>
  <si>
    <t xml:space="preserve">  Итоги по разделу 2 Материалы,  не учтенные ценником :</t>
  </si>
  <si>
    <t xml:space="preserve">      Итого Поз. 5-7</t>
  </si>
  <si>
    <t xml:space="preserve">    Итого по разделу 2 Материалы,  не учтенные ценником</t>
  </si>
  <si>
    <r>
      <t xml:space="preserve">ЛОКАЛЬНЫЙ СМЕТНЫЙ РАСЧЕТ № </t>
    </r>
    <r>
      <rPr>
        <sz val="12"/>
        <rFont val="Arial"/>
        <family val="2"/>
        <charset val="204"/>
      </rPr>
      <t>05-05-09/4-1552/314-2984</t>
    </r>
  </si>
  <si>
    <t>Охранную сигнализацию, Здание 765Б</t>
  </si>
  <si>
    <t>___________________________13,592</t>
  </si>
  <si>
    <t>_______________________________________________________________________________________________7,265</t>
  </si>
  <si>
    <t>_______________________________________________________________________________________________6,327</t>
  </si>
  <si>
    <t>___________________________1,561</t>
  </si>
  <si>
    <t>_______________________________________________________________________________________________111,37</t>
  </si>
  <si>
    <t>_______________________________________________________________________________________________11,98</t>
  </si>
  <si>
    <r>
      <t>0,7</t>
    </r>
    <r>
      <rPr>
        <i/>
        <sz val="7"/>
        <rFont val="Arial"/>
        <family val="2"/>
        <charset val="204"/>
      </rPr>
      <t xml:space="preserve">
0,01*(30+30+10)</t>
    </r>
  </si>
  <si>
    <t>381
41</t>
  </si>
  <si>
    <t>ТЕРм08-02-396-05</t>
  </si>
  <si>
    <t>Короб металлический по стенам и потолкам, длина 2 м
(100 м)</t>
  </si>
  <si>
    <r>
      <t>0,24</t>
    </r>
    <r>
      <rPr>
        <i/>
        <sz val="7"/>
        <rFont val="Arial"/>
        <family val="2"/>
        <charset val="204"/>
      </rPr>
      <t xml:space="preserve">
0,01*24</t>
    </r>
  </si>
  <si>
    <t>1840,21
498,2</t>
  </si>
  <si>
    <t>788,16
202,95</t>
  </si>
  <si>
    <t>189
49</t>
  </si>
  <si>
    <t>ТЕРм10-01-052-07</t>
  </si>
  <si>
    <t>Кроссировка в шкафу
(10 шт. (кроссировок))</t>
  </si>
  <si>
    <r>
      <t>1</t>
    </r>
    <r>
      <rPr>
        <i/>
        <sz val="7"/>
        <rFont val="Arial"/>
        <family val="2"/>
        <charset val="204"/>
      </rPr>
      <t xml:space="preserve">
0,1*10</t>
    </r>
  </si>
  <si>
    <t>16,51
15,62</t>
  </si>
  <si>
    <r>
      <t>ТЕРм10-06-028-01</t>
    </r>
    <r>
      <rPr>
        <i/>
        <sz val="9"/>
        <rFont val="Arial"/>
        <family val="2"/>
        <charset val="204"/>
      </rPr>
      <t xml:space="preserve">
прим.</t>
    </r>
  </si>
  <si>
    <t>Муфта прямая на кабеле в котлованах, емкость до 10х2
(1 шт.)</t>
  </si>
  <si>
    <t>288,16
76,68</t>
  </si>
  <si>
    <t>83,32
10,31</t>
  </si>
  <si>
    <t>167
21</t>
  </si>
  <si>
    <t>ТСЦ-502-0641</t>
  </si>
  <si>
    <t>Муфта защитная для кабелей связи соединительная марки МЗС-25
(шт.)</t>
  </si>
  <si>
    <r>
      <t>0,02</t>
    </r>
    <r>
      <rPr>
        <i/>
        <sz val="7"/>
        <rFont val="Arial"/>
        <family val="2"/>
        <charset val="204"/>
      </rPr>
      <t xml:space="preserve">
0,01*2</t>
    </r>
  </si>
  <si>
    <t>ТЕРм10-06-032-02</t>
  </si>
  <si>
    <t>Прослушивание и измерение переходных затуханий на парных кабелях, емкость до 100х2
(1 кабель)</t>
  </si>
  <si>
    <t>ТЕРм10-06-032-01</t>
  </si>
  <si>
    <t>Комплекс измерений постоянным током смонтированных парных кабелей до и после включения в оконечные устройства
(100 пар)</t>
  </si>
  <si>
    <r>
      <t>0,3</t>
    </r>
    <r>
      <rPr>
        <i/>
        <sz val="7"/>
        <rFont val="Arial"/>
        <family val="2"/>
        <charset val="204"/>
      </rPr>
      <t xml:space="preserve">
0,01*30</t>
    </r>
  </si>
  <si>
    <t>188,66
176,15</t>
  </si>
  <si>
    <t>ТЕРм08-02-177-01</t>
  </si>
  <si>
    <t>Указатель месторасположения трассы кабелей, проложенных в земле
(1 шт.)</t>
  </si>
  <si>
    <t>33,09
8,67</t>
  </si>
  <si>
    <t>ТЕРм08-02-152-08</t>
  </si>
  <si>
    <t>Полка кабельная, устанавливаемая на стойках, масса до 0,7 кг
(100 шт.)</t>
  </si>
  <si>
    <r>
      <t>0,12</t>
    </r>
    <r>
      <rPr>
        <i/>
        <sz val="7"/>
        <rFont val="Arial"/>
        <family val="2"/>
        <charset val="204"/>
      </rPr>
      <t xml:space="preserve">
0,01*12</t>
    </r>
  </si>
  <si>
    <t>122,93
30,49</t>
  </si>
  <si>
    <t>87,68
5,46</t>
  </si>
  <si>
    <t>11
1</t>
  </si>
  <si>
    <t>ТЕРм08-02-152-01</t>
  </si>
  <si>
    <t>Полка-кронштейн из угловой стали
(1 т)</t>
  </si>
  <si>
    <r>
      <t>0,007</t>
    </r>
    <r>
      <rPr>
        <i/>
        <sz val="7"/>
        <rFont val="Arial"/>
        <family val="2"/>
        <charset val="204"/>
      </rPr>
      <t xml:space="preserve">
0,001*2*3,50</t>
    </r>
  </si>
  <si>
    <t>ТСЦ-201-0843</t>
  </si>
  <si>
    <t>Конструкции стальные индивидуальные решетчатые сварные массой до 0,1 т
(т)</t>
  </si>
  <si>
    <t>877
155</t>
  </si>
  <si>
    <t xml:space="preserve">   80% ФОТ (от 16)  (Поз. 3)</t>
  </si>
  <si>
    <t xml:space="preserve">   95% ФОТ (от 463)  (Поз. 1-2, 7, 10-14)</t>
  </si>
  <si>
    <t xml:space="preserve">   100% ФОТ (от 417)  (Поз. 4-6, 8-9)</t>
  </si>
  <si>
    <t xml:space="preserve">   60% ФОТ (от 16)  (Поз. 3)</t>
  </si>
  <si>
    <t xml:space="preserve">   65% ФОТ (от 880)  (Поз. 1-2, 7, 10-14, 4-6, 8-9)</t>
  </si>
  <si>
    <t>Кабель ТППэпЗ, сеч. 10х2х0,5 
Цена: 25696,00:1,18:5,59х1,02х1,03
(1000 м)</t>
  </si>
  <si>
    <t>ТСЦ-502-0581</t>
  </si>
  <si>
    <t>Провода кроссовые станционные с изоляцией из поливинилхлоридного пластиката марки ПКСВ с двумя медными однопроволочными жилами диаметром 0,5 мм
(1000 м)</t>
  </si>
  <si>
    <r>
      <t>0,02</t>
    </r>
    <r>
      <rPr>
        <i/>
        <sz val="7"/>
        <rFont val="Arial"/>
        <family val="2"/>
        <charset val="204"/>
      </rPr>
      <t xml:space="preserve">
0,001*20</t>
    </r>
  </si>
  <si>
    <r>
      <t>г.Тверь, "ДКС"</t>
    </r>
    <r>
      <rPr>
        <i/>
        <sz val="9"/>
        <rFont val="Arial"/>
        <family val="2"/>
        <charset val="204"/>
      </rPr>
      <t xml:space="preserve">
III кв. 2013 г.</t>
    </r>
  </si>
  <si>
    <t>Лоток металлический 100х50х2000, код 35252 
Цена: 205,29:1,18:5,59х1,02х1,03
(м)</t>
  </si>
  <si>
    <t>Крышка металлическая для лотка, код 35512 
Цена: (138,69*2):1,18:5,59х1,02х1,03
(шт.)</t>
  </si>
  <si>
    <t>Накладка для лотка, код 37352 
Цена: 26,60:1,18:5,59х1,02х1,03
(шт.)</t>
  </si>
  <si>
    <t>Держатель кабеля, код 37562 
Цена: 26,78:1,18:5,59х1,02х1,03
(шт.)</t>
  </si>
  <si>
    <t>Накладка для крышки лотка, код 37392 Цена: 44,77:1,18:5,59х1,02х1,03
(шт.)</t>
  </si>
  <si>
    <t>Консоль BBL4010 
Цена: 115,54:1,18:5,59х1,02х1,03
(шт.)</t>
  </si>
  <si>
    <t>Профиль BPL-29 
Цена: 362,76:1,18:5,59х1,02х1,03
(шт.)</t>
  </si>
  <si>
    <r>
      <t>г. Москва, "Спецглавснаб"</t>
    </r>
    <r>
      <rPr>
        <i/>
        <sz val="9"/>
        <rFont val="Arial"/>
        <family val="2"/>
        <charset val="204"/>
      </rPr>
      <t xml:space="preserve">
III кв. 2013 г.</t>
    </r>
  </si>
  <si>
    <t>Муфта МПП 0.1 в к-те с ТУТ 
Цена: 173,70:1,18:5,59х1,02х1,03
(шт.)</t>
  </si>
  <si>
    <t xml:space="preserve">                                       Раздел 3. Земляные работы</t>
  </si>
  <si>
    <t>Разработка грунта вручную в траншеях глубиной до 2 м без креплений с откосами, группа грунтов 3
(100 м3 грунта)</t>
  </si>
  <si>
    <r>
      <t>0,105</t>
    </r>
    <r>
      <rPr>
        <i/>
        <sz val="7"/>
        <rFont val="Arial"/>
        <family val="2"/>
        <charset val="204"/>
      </rPr>
      <t xml:space="preserve">
0,01*35*0,3</t>
    </r>
  </si>
  <si>
    <t>ТЕР01-01-009-15</t>
  </si>
  <si>
    <t>Разработка грунта в траншеях экскаватором «обратная лопата» с ковшом вместимостью 0,5 (0,5-0,63) м3, в отвал группа грунтов 3
(1000 м3 грунта)</t>
  </si>
  <si>
    <r>
      <t>0,0245</t>
    </r>
    <r>
      <rPr>
        <i/>
        <sz val="7"/>
        <rFont val="Arial"/>
        <family val="2"/>
        <charset val="204"/>
      </rPr>
      <t xml:space="preserve">
0,001*35*0,7</t>
    </r>
  </si>
  <si>
    <t>5264,61
617,46</t>
  </si>
  <si>
    <t>129
15</t>
  </si>
  <si>
    <t>ТЕР01-01-034-03</t>
  </si>
  <si>
    <t>Засыпка траншей и котлованов с перемещением грунта до 5 м бульдозерами мощностью 96 кВт (130 л.с.), группа грунтов 3
(1000 м3 грунта)</t>
  </si>
  <si>
    <t>1188,11
124,87</t>
  </si>
  <si>
    <t>ТЕР01-02-005-02</t>
  </si>
  <si>
    <t>Уплотнение грунта пневматическими трамбовками, группа грунтов 3-4
(100 м3 уплотненного грунта)</t>
  </si>
  <si>
    <r>
      <t>0,245</t>
    </r>
    <r>
      <rPr>
        <i/>
        <sz val="7"/>
        <rFont val="Arial"/>
        <family val="2"/>
        <charset val="204"/>
      </rPr>
      <t xml:space="preserve">
0,01*35*0,7</t>
    </r>
  </si>
  <si>
    <t>721,54
179,67</t>
  </si>
  <si>
    <t>541,87
56,7</t>
  </si>
  <si>
    <t>133
14</t>
  </si>
  <si>
    <t>291
32</t>
  </si>
  <si>
    <t xml:space="preserve">   80% ФОТ (от 394)  (Поз. 26-27)</t>
  </si>
  <si>
    <t xml:space="preserve">   95% ФОТ (от 76)  (Поз. 28-30)</t>
  </si>
  <si>
    <t xml:space="preserve">   45% ФОТ (от 394)  (Поз. 26-27)</t>
  </si>
  <si>
    <t xml:space="preserve">   50% ФОТ (от 76)  (Поз. 28-30)</t>
  </si>
  <si>
    <t>Итого по разделу 3 Земляные работы</t>
  </si>
  <si>
    <t xml:space="preserve">                                       Раздел 4. Строительные работы</t>
  </si>
  <si>
    <t>ТЕР34-02-003-01</t>
  </si>
  <si>
    <t>Устройство трубопроводов из полиэтиленовых труб до 2 отверстий (в к-те с муфтами, кольцами, заглушками, кластерами)
(1 канало-километр трубопровода)</t>
  </si>
  <si>
    <t>69321,68
1584,03</t>
  </si>
  <si>
    <t>ТЕР23-01-001-01</t>
  </si>
  <si>
    <t>Устройство основания под трубопроводы песчаного
(10 м3 основания)</t>
  </si>
  <si>
    <r>
      <t>0,3</t>
    </r>
    <r>
      <rPr>
        <i/>
        <sz val="7"/>
        <rFont val="Arial"/>
        <family val="2"/>
        <charset val="204"/>
      </rPr>
      <t xml:space="preserve">
0,1*3</t>
    </r>
  </si>
  <si>
    <t>1636,02
117,4</t>
  </si>
  <si>
    <t>26,91
5,47</t>
  </si>
  <si>
    <t>8
2</t>
  </si>
  <si>
    <t>ТЕР23-01-001-02</t>
  </si>
  <si>
    <t>Устройство основания под трубопроводы щебеночного
(10 м3 основания)</t>
  </si>
  <si>
    <r>
      <t>0,5</t>
    </r>
    <r>
      <rPr>
        <i/>
        <sz val="7"/>
        <rFont val="Arial"/>
        <family val="2"/>
        <charset val="204"/>
      </rPr>
      <t xml:space="preserve">
0,1*5</t>
    </r>
  </si>
  <si>
    <t>1816,24
117,4</t>
  </si>
  <si>
    <t>39,21
7,97</t>
  </si>
  <si>
    <t>20
4</t>
  </si>
  <si>
    <t>28
6</t>
  </si>
  <si>
    <t xml:space="preserve">   100% ФОТ (от 95)  (Поз. 31)</t>
  </si>
  <si>
    <t xml:space="preserve">   130% ФОТ (от 100)  (Поз. 32-33)</t>
  </si>
  <si>
    <t xml:space="preserve">   65% ФОТ (от 95)  (Поз. 31)</t>
  </si>
  <si>
    <t xml:space="preserve">   89% ФОТ (от 100)  (Поз. 32-33)</t>
  </si>
  <si>
    <t>Итого по разделу 4 Строительные работы</t>
  </si>
  <si>
    <t>1196
193</t>
  </si>
  <si>
    <t xml:space="preserve">   80% ФОТ (от 410)  (Поз. 3, 26-27)</t>
  </si>
  <si>
    <t xml:space="preserve">   95% ФОТ (от 539)  (Поз. 1-2, 7, 10-14, 28-30)</t>
  </si>
  <si>
    <t xml:space="preserve">   100% ФОТ (от 512)  (Поз. 4-6, 8-9, 31)</t>
  </si>
  <si>
    <t xml:space="preserve">   65% ФОТ (от 975)  (Поз. 1-2, 7, 10-14, 4-6, 8-9, 31)</t>
  </si>
  <si>
    <t xml:space="preserve">      Итого Поз. 1-2, 7, 10-14</t>
  </si>
  <si>
    <t>710
134</t>
  </si>
  <si>
    <t xml:space="preserve">      Накладные расходы 95% ФОТ (от 463)</t>
  </si>
  <si>
    <t xml:space="preserve">      Сметная прибыль 65% ФОТ (от 463)</t>
  </si>
  <si>
    <t xml:space="preserve">    Монтаж оборудования:</t>
  </si>
  <si>
    <t xml:space="preserve">      Итого Поз. 3</t>
  </si>
  <si>
    <t xml:space="preserve">      Накладные расходы 80% ФОТ (от 16)</t>
  </si>
  <si>
    <t xml:space="preserve">      Сметная прибыль 60% ФОТ (от 16)</t>
  </si>
  <si>
    <t xml:space="preserve">      Итого Поз. 4-6, 8-9</t>
  </si>
  <si>
    <t xml:space="preserve">      Накладные расходы 100% ФОТ (от 417)</t>
  </si>
  <si>
    <t xml:space="preserve">      Сметная прибыль 65% ФОТ (от 417)</t>
  </si>
  <si>
    <t xml:space="preserve">      Итого Поз. 15-25</t>
  </si>
  <si>
    <t xml:space="preserve">  Итоги по разделу 3 Земляные работы :</t>
  </si>
  <si>
    <t xml:space="preserve">      Итого Поз. 26-27</t>
  </si>
  <si>
    <t xml:space="preserve">      Накладные расходы 80% ФОТ (от 394)</t>
  </si>
  <si>
    <t xml:space="preserve">      Сметная прибыль 45% ФОТ (от 394)</t>
  </si>
  <si>
    <t xml:space="preserve">      Итого Поз. 28-30</t>
  </si>
  <si>
    <t xml:space="preserve">      Накладные расходы 95% ФОТ (от 76)</t>
  </si>
  <si>
    <t xml:space="preserve">      Сметная прибыль 50% ФОТ (от 76)</t>
  </si>
  <si>
    <t xml:space="preserve">    Итого по разделу 3 Земляные работы</t>
  </si>
  <si>
    <t xml:space="preserve">  Итоги по разделу 4 Строительные работы :</t>
  </si>
  <si>
    <t xml:space="preserve">      Итого Поз. 31</t>
  </si>
  <si>
    <t xml:space="preserve">      Накладные расходы 100% ФОТ (от 95)</t>
  </si>
  <si>
    <t xml:space="preserve">      Сметная прибыль 65% ФОТ (от 95)</t>
  </si>
  <si>
    <t xml:space="preserve">    Наружные сети водопровода, канализации, теплоснабжения, газопровода:</t>
  </si>
  <si>
    <t xml:space="preserve">      Итого Поз. 32-33</t>
  </si>
  <si>
    <t xml:space="preserve">      Накладные расходы 130% ФОТ (от 100)</t>
  </si>
  <si>
    <t xml:space="preserve">      Сметная прибыль 89% ФОТ (от 100)</t>
  </si>
  <si>
    <t xml:space="preserve">    Итого по разделу 4 Строительные работы</t>
  </si>
  <si>
    <r>
      <t xml:space="preserve">ЛОКАЛЬНЫЙ СМЕТНЫЙ РАСЧЕТ № </t>
    </r>
    <r>
      <rPr>
        <sz val="12"/>
        <rFont val="Arial"/>
        <family val="2"/>
        <charset val="204"/>
      </rPr>
      <t>05-05-10/4-1553/314-2984</t>
    </r>
  </si>
  <si>
    <t>Телефонизацию, Здание 765Б</t>
  </si>
  <si>
    <t>___________________________11,546</t>
  </si>
  <si>
    <t>_______________________________________________________________________________________________4,114</t>
  </si>
  <si>
    <t>_______________________________________________________________________________________________5,215</t>
  </si>
  <si>
    <t>_______________________________________________________________________________________________2,217</t>
  </si>
  <si>
    <t>___________________________1,787</t>
  </si>
  <si>
    <t>_______________________________________________________________________________________________135,85</t>
  </si>
  <si>
    <t>_______________________________________________________________________________________________8,46</t>
  </si>
  <si>
    <t xml:space="preserve">                                       Заготовительно-складские расходы 2% от стоимости материалов, 1,2% от стоимости оборудования, 3% - транспортные расходы</t>
  </si>
  <si>
    <t>ТЕРм10-06-003-01</t>
  </si>
  <si>
    <t>Кабель, прокладываемый в траншее, масса 1м кабеля до 0,6 кг
(1 км кабеля)</t>
  </si>
  <si>
    <r>
      <t>0,047</t>
    </r>
    <r>
      <rPr>
        <i/>
        <sz val="7"/>
        <rFont val="Arial"/>
        <family val="2"/>
        <charset val="204"/>
      </rPr>
      <t xml:space="preserve">
0,001*47</t>
    </r>
  </si>
  <si>
    <t>1733,94
345,06</t>
  </si>
  <si>
    <t>1381,98
115,9</t>
  </si>
  <si>
    <t>65
5</t>
  </si>
  <si>
    <t>Кабель связи в проложенных трубах, блоках и коробах, масса 1 м кабеля до 1 кг
(100 м кабеля)</t>
  </si>
  <si>
    <r>
      <t>0,64</t>
    </r>
    <r>
      <rPr>
        <i/>
        <sz val="7"/>
        <rFont val="Arial"/>
        <family val="2"/>
        <charset val="204"/>
      </rPr>
      <t xml:space="preserve">
0,01*(11+3+50)</t>
    </r>
  </si>
  <si>
    <t>349
37</t>
  </si>
  <si>
    <t>ТЕРм10-01-055-02</t>
  </si>
  <si>
    <t>Прокладка кабеля, масса 1 м до 1 кг, по стене кирпичной
(100 м кабеля)</t>
  </si>
  <si>
    <r>
      <t>0,2</t>
    </r>
    <r>
      <rPr>
        <i/>
        <sz val="7"/>
        <rFont val="Arial"/>
        <family val="2"/>
        <charset val="204"/>
      </rPr>
      <t xml:space="preserve">
0,01*(10+10)</t>
    </r>
  </si>
  <si>
    <t>1837,57
474,14</t>
  </si>
  <si>
    <t>129,78
23,9</t>
  </si>
  <si>
    <t>26
5</t>
  </si>
  <si>
    <r>
      <t>2</t>
    </r>
    <r>
      <rPr>
        <i/>
        <sz val="7"/>
        <rFont val="Arial"/>
        <family val="2"/>
        <charset val="204"/>
      </rPr>
      <t xml:space="preserve">
0,1*20</t>
    </r>
  </si>
  <si>
    <t>Муфта соединительная на кабеле в котлованах, емкость до 10х2
(1 шт.)</t>
  </si>
  <si>
    <r>
      <t>0,03</t>
    </r>
    <r>
      <rPr>
        <i/>
        <sz val="7"/>
        <rFont val="Arial"/>
        <family val="2"/>
        <charset val="204"/>
      </rPr>
      <t xml:space="preserve">
0,01*3</t>
    </r>
  </si>
  <si>
    <t>37
13</t>
  </si>
  <si>
    <r>
      <t>13</t>
    </r>
    <r>
      <rPr>
        <i/>
        <sz val="9"/>
        <rFont val="Arial"/>
        <family val="2"/>
        <charset val="204"/>
      </rPr>
      <t xml:space="preserve">
О</t>
    </r>
  </si>
  <si>
    <r>
      <t>г. Москва, "ТЕЛТА"</t>
    </r>
    <r>
      <rPr>
        <i/>
        <sz val="9"/>
        <rFont val="Arial"/>
        <family val="2"/>
        <charset val="204"/>
      </rPr>
      <t xml:space="preserve">
III кв. 2013 г.</t>
    </r>
  </si>
  <si>
    <t>Аппарат телефонный настенный ТАШ-1319 Цена: 10970,00:1,18:4,37х1,012х1,03
(шт.)</t>
  </si>
  <si>
    <t>ТЕРм10-02-030-03</t>
  </si>
  <si>
    <t>Таксофон и аппарат телефонный в сырых помещениях
(1 шт.)</t>
  </si>
  <si>
    <t>133,01
111,11</t>
  </si>
  <si>
    <t>646
81</t>
  </si>
  <si>
    <t xml:space="preserve">   80% ФОТ (от 242)  (Поз. 3-4, 14)</t>
  </si>
  <si>
    <t xml:space="preserve">   95% ФОТ (от 266)  (Поз. 2, 8, 11-12, 15)</t>
  </si>
  <si>
    <t xml:space="preserve">   100% ФОТ (от 417)  (Поз. 5-7, 9-10)</t>
  </si>
  <si>
    <t xml:space="preserve">   120% ФОТ (от 21)  (Поз. 1)</t>
  </si>
  <si>
    <t xml:space="preserve">   60% ФОТ (от 242)  (Поз. 3-4, 14)</t>
  </si>
  <si>
    <t xml:space="preserve">   65% ФОТ (от 683)  (Поз. 2, 8, 11-12, 15, 5-7, 9-10)</t>
  </si>
  <si>
    <t xml:space="preserve">   70% ФОТ (от 21)  (Поз. 1)</t>
  </si>
  <si>
    <t>ТСЦ-503-0455</t>
  </si>
  <si>
    <t>Коробка телефонная распределительная марки КРТ-10
(шт.)</t>
  </si>
  <si>
    <t>Кабель телефонный ТППэпЗБ, емк. 10х2х0,5 Цена: 47811,00:1,18:5,59х1,02х1,03
(1000 м)</t>
  </si>
  <si>
    <r>
      <t>0,058</t>
    </r>
    <r>
      <rPr>
        <i/>
        <sz val="7"/>
        <rFont val="Arial"/>
        <family val="2"/>
        <charset val="204"/>
      </rPr>
      <t xml:space="preserve">
0,001*58</t>
    </r>
  </si>
  <si>
    <t>Кабель телефонный ТПВнг, емк. 10х2х0,5 Цена: 42328,00:1,18:5,59х1,02х1,03
(1000 м)</t>
  </si>
  <si>
    <r>
      <t>0,04</t>
    </r>
    <r>
      <rPr>
        <i/>
        <sz val="7"/>
        <rFont val="Arial"/>
        <family val="2"/>
        <charset val="204"/>
      </rPr>
      <t xml:space="preserve">
0,001*40</t>
    </r>
  </si>
  <si>
    <t>Кабель распределительный РВШЭ, емк. 2х0,5 
Цена: 15,71:1,18:5,59х1,02х1,03
(м)</t>
  </si>
  <si>
    <r>
      <t>ТСЦ-503-0453</t>
    </r>
    <r>
      <rPr>
        <i/>
        <sz val="9"/>
        <rFont val="Arial"/>
        <family val="2"/>
        <charset val="204"/>
      </rPr>
      <t xml:space="preserve">
прим.</t>
    </r>
  </si>
  <si>
    <t>Коробка универсальная марки УК-2П
(шт.)</t>
  </si>
  <si>
    <r>
      <t>0,165</t>
    </r>
    <r>
      <rPr>
        <i/>
        <sz val="7"/>
        <rFont val="Arial"/>
        <family val="2"/>
        <charset val="204"/>
      </rPr>
      <t xml:space="preserve">
0,01*55*0,3</t>
    </r>
  </si>
  <si>
    <r>
      <t>0,0385</t>
    </r>
    <r>
      <rPr>
        <i/>
        <sz val="7"/>
        <rFont val="Arial"/>
        <family val="2"/>
        <charset val="204"/>
      </rPr>
      <t xml:space="preserve">
0,001*55*0,7</t>
    </r>
  </si>
  <si>
    <t>203
24</t>
  </si>
  <si>
    <t>46
5</t>
  </si>
  <si>
    <r>
      <t>0,385</t>
    </r>
    <r>
      <rPr>
        <i/>
        <sz val="7"/>
        <rFont val="Arial"/>
        <family val="2"/>
        <charset val="204"/>
      </rPr>
      <t xml:space="preserve">
0,01*55*0,7</t>
    </r>
  </si>
  <si>
    <t>209
22</t>
  </si>
  <si>
    <t>458
51</t>
  </si>
  <si>
    <t xml:space="preserve">   80% ФОТ (от 620)  (Поз. 24-25)</t>
  </si>
  <si>
    <t xml:space="preserve">   95% ФОТ (от 120)  (Поз. 26-28)</t>
  </si>
  <si>
    <t xml:space="preserve">   45% ФОТ (от 620)  (Поз. 24-25)</t>
  </si>
  <si>
    <t xml:space="preserve">   50% ФОТ (от 120)  (Поз. 26-28)</t>
  </si>
  <si>
    <t>Устройство трубопроводов из полиэтиленовых труб до 2 отверстий (в к-те с муфтами, кольцами, заглушками)
(1 канало-километр трубопровода)</t>
  </si>
  <si>
    <r>
      <t>0,009</t>
    </r>
    <r>
      <rPr>
        <i/>
        <sz val="7"/>
        <rFont val="Arial"/>
        <family val="2"/>
        <charset val="204"/>
      </rPr>
      <t xml:space="preserve">
0,001*9</t>
    </r>
  </si>
  <si>
    <t>13
3</t>
  </si>
  <si>
    <r>
      <t>0,2</t>
    </r>
    <r>
      <rPr>
        <i/>
        <sz val="7"/>
        <rFont val="Arial"/>
        <family val="2"/>
        <charset val="204"/>
      </rPr>
      <t xml:space="preserve">
0,1*2</t>
    </r>
  </si>
  <si>
    <t>21
5</t>
  </si>
  <si>
    <t xml:space="preserve">   100% ФОТ (от 14)  (Поз. 29)</t>
  </si>
  <si>
    <t xml:space="preserve">   130% ФОТ (от 87)  (Поз. 30-31)</t>
  </si>
  <si>
    <t xml:space="preserve">   65% ФОТ (от 14)  (Поз. 29)</t>
  </si>
  <si>
    <t xml:space="preserve">   89% ФОТ (от 87)  (Поз. 30-31)</t>
  </si>
  <si>
    <t>1125
137</t>
  </si>
  <si>
    <t xml:space="preserve">   80% ФОТ (от 862)  (Поз. 3-4, 14, 24-25)</t>
  </si>
  <si>
    <t xml:space="preserve">   95% ФОТ (от 386)  (Поз. 2, 8, 11-12, 15, 26-28)</t>
  </si>
  <si>
    <t xml:space="preserve">   100% ФОТ (от 431)  (Поз. 5-7, 9-10, 29)</t>
  </si>
  <si>
    <t xml:space="preserve">   65% ФОТ (от 697)  (Поз. 2, 8, 11-12, 15, 5-7, 9-10, 29)</t>
  </si>
  <si>
    <t xml:space="preserve">      Прокладка и монтаж междугородных линий связи:</t>
  </si>
  <si>
    <t xml:space="preserve">        Итого Поз. 1</t>
  </si>
  <si>
    <t xml:space="preserve">        Накладные расходы 120% ФОТ (от 21)</t>
  </si>
  <si>
    <t xml:space="preserve">        Сметная прибыль 70% ФОТ (от 21)</t>
  </si>
  <si>
    <t xml:space="preserve">        Итого Поз. 2, 8, 11-12, 15</t>
  </si>
  <si>
    <t>388
50</t>
  </si>
  <si>
    <t xml:space="preserve">        Накладные расходы 95% ФОТ (от 266)</t>
  </si>
  <si>
    <t xml:space="preserve">        Сметная прибыль 65% ФОТ (от 266)</t>
  </si>
  <si>
    <t xml:space="preserve">        Итого Поз. 3-4, 14</t>
  </si>
  <si>
    <t xml:space="preserve">        Накладные расходы 80% ФОТ (от 242)</t>
  </si>
  <si>
    <t xml:space="preserve">        Сметная прибыль 60% ФОТ (от 242)</t>
  </si>
  <si>
    <t xml:space="preserve">        Итого Поз. 5-7, 9-10</t>
  </si>
  <si>
    <t xml:space="preserve">        Накладные расходы 100% ФОТ (от 417)</t>
  </si>
  <si>
    <t xml:space="preserve">        Сметная прибыль 65% ФОТ (от 417)</t>
  </si>
  <si>
    <t xml:space="preserve">        Итого Поз. 13</t>
  </si>
  <si>
    <t xml:space="preserve">      Итого Поз. 16-23</t>
  </si>
  <si>
    <t xml:space="preserve">      Итого Поз. 24-25</t>
  </si>
  <si>
    <t xml:space="preserve">      Накладные расходы 80% ФОТ (от 620)</t>
  </si>
  <si>
    <t xml:space="preserve">      Сметная прибыль 45% ФОТ (от 620)</t>
  </si>
  <si>
    <t xml:space="preserve">      Итого Поз. 26-28</t>
  </si>
  <si>
    <t xml:space="preserve">      Накладные расходы 95% ФОТ (от 120)</t>
  </si>
  <si>
    <t xml:space="preserve">      Сметная прибыль 50% ФОТ (от 120)</t>
  </si>
  <si>
    <t xml:space="preserve">      Итого Поз. 29</t>
  </si>
  <si>
    <t xml:space="preserve">      Накладные расходы 100% ФОТ (от 14)</t>
  </si>
  <si>
    <t xml:space="preserve">      Сметная прибыль 65% ФОТ (от 14)</t>
  </si>
  <si>
    <t xml:space="preserve">      Итого Поз. 30-31</t>
  </si>
  <si>
    <t xml:space="preserve">      Накладные расходы 130% ФОТ (от 87)</t>
  </si>
  <si>
    <t xml:space="preserve">      Сметная прибыль 89% ФОТ (от 87)</t>
  </si>
  <si>
    <r>
      <t xml:space="preserve">ЛОКАЛЬНЫЙ СМЕТНЫЙ РАСЧЕТ № </t>
    </r>
    <r>
      <rPr>
        <sz val="12"/>
        <rFont val="Arial"/>
        <family val="2"/>
        <charset val="204"/>
      </rPr>
      <t>05-05-11/4-1554/314-2984</t>
    </r>
  </si>
  <si>
    <t>Пожарную сигнализацию, Здание 765Б</t>
  </si>
  <si>
    <t>___________________________15,832</t>
  </si>
  <si>
    <t>_______________________________________________________________________________________________14,924</t>
  </si>
  <si>
    <t>_______________________________________________________________________________________________0,908</t>
  </si>
  <si>
    <t>___________________________2,284</t>
  </si>
  <si>
    <t>_______________________________________________________________________________________________160,49</t>
  </si>
  <si>
    <t>_______________________________________________________________________________________________7,05</t>
  </si>
  <si>
    <r>
      <t>1,55</t>
    </r>
    <r>
      <rPr>
        <i/>
        <sz val="7"/>
        <rFont val="Arial"/>
        <family val="2"/>
        <charset val="204"/>
      </rPr>
      <t xml:space="preserve">
0,01*(120+30+5)</t>
    </r>
  </si>
  <si>
    <t>201
37</t>
  </si>
  <si>
    <r>
      <t>0,078</t>
    </r>
    <r>
      <rPr>
        <i/>
        <sz val="7"/>
        <rFont val="Arial"/>
        <family val="2"/>
        <charset val="204"/>
      </rPr>
      <t xml:space="preserve">
0,001*78</t>
    </r>
  </si>
  <si>
    <t>108
9</t>
  </si>
  <si>
    <r>
      <t>1,08</t>
    </r>
    <r>
      <rPr>
        <i/>
        <sz val="7"/>
        <rFont val="Arial"/>
        <family val="2"/>
        <charset val="204"/>
      </rPr>
      <t xml:space="preserve">
0,01*(22+6+80)</t>
    </r>
  </si>
  <si>
    <t>588
62</t>
  </si>
  <si>
    <r>
      <t>г. Москва, "Болид"</t>
    </r>
    <r>
      <rPr>
        <i/>
        <sz val="9"/>
        <rFont val="Arial"/>
        <family val="2"/>
        <charset val="204"/>
      </rPr>
      <t xml:space="preserve">
III кв. 2013 г.</t>
    </r>
  </si>
  <si>
    <t>Прибор приемно-контрольный охранно-пожарный "С2000-4" Цена: 1501,15:1,18:4,37х1,012х1,03
(шт.)</t>
  </si>
  <si>
    <t>ТЕРм10-08-001-04</t>
  </si>
  <si>
    <t>Приборы ПС на 4 луча
(1 шт.)</t>
  </si>
  <si>
    <t>58,33
48,15</t>
  </si>
  <si>
    <t>ТСЦ-509-0584</t>
  </si>
  <si>
    <t>Резисторы
(шт.)</t>
  </si>
  <si>
    <r>
      <t>18</t>
    </r>
    <r>
      <rPr>
        <i/>
        <sz val="7"/>
        <rFont val="Arial"/>
        <family val="2"/>
        <charset val="204"/>
      </rPr>
      <t xml:space="preserve">
5+13</t>
    </r>
  </si>
  <si>
    <t>ТЕРм11-03-001-01</t>
  </si>
  <si>
    <t>Приборы, устанавливаемые на металлоконструкциях, щитах и пультах, масса до 5 кг
(1 шт.)</t>
  </si>
  <si>
    <t>8,41
7,26</t>
  </si>
  <si>
    <t>ТЕРм10-04-101-10</t>
  </si>
  <si>
    <t>Ключ или кнопка на панели
(1 шт.)</t>
  </si>
  <si>
    <t>21,13
12,78</t>
  </si>
  <si>
    <t>ТЕРм10-08-002-02</t>
  </si>
  <si>
    <t>Извещатель ПС автоматический дымовой, фотоэлектрический, радиоизотопный, световой в нормальном исполнении
(1 шт.)</t>
  </si>
  <si>
    <t>28,38
22,76</t>
  </si>
  <si>
    <r>
      <t>12</t>
    </r>
    <r>
      <rPr>
        <i/>
        <sz val="9"/>
        <rFont val="Arial"/>
        <family val="2"/>
        <charset val="204"/>
      </rPr>
      <t xml:space="preserve">
О</t>
    </r>
  </si>
  <si>
    <r>
      <t>г. Москва, "Болид"</t>
    </r>
    <r>
      <rPr>
        <i/>
        <sz val="9"/>
        <rFont val="Arial"/>
        <family val="2"/>
        <charset val="204"/>
      </rPr>
      <t xml:space="preserve">
III кв. 2013 г., прим.</t>
    </r>
  </si>
  <si>
    <t>Устройство контроля шлейфов УКШ-02 Цена: 163,55:1,18:4,37х1,012х1,03
(шт.)</t>
  </si>
  <si>
    <t>ТЕРм10-08-001-12</t>
  </si>
  <si>
    <t>Устройства промежуточные на количество лучей 5
(1 шт.)</t>
  </si>
  <si>
    <t>126,21
116,72</t>
  </si>
  <si>
    <r>
      <t>14</t>
    </r>
    <r>
      <rPr>
        <i/>
        <sz val="9"/>
        <rFont val="Arial"/>
        <family val="2"/>
        <charset val="204"/>
      </rPr>
      <t xml:space="preserve">
О</t>
    </r>
  </si>
  <si>
    <t>Резервированный источник питания РИП-24-1А-2х4,5 Цена: 1777,61:1,18:4,37х1,012х1,03
(шт.)</t>
  </si>
  <si>
    <t>ТЕРм10-02-016-06</t>
  </si>
  <si>
    <t>Отдельно устанавливаемый преобразователь или блок питания
(1 шт.)</t>
  </si>
  <si>
    <t>256,7
157,76</t>
  </si>
  <si>
    <t>33,83
6,87</t>
  </si>
  <si>
    <t>34
7</t>
  </si>
  <si>
    <r>
      <t>16</t>
    </r>
    <r>
      <rPr>
        <i/>
        <sz val="9"/>
        <rFont val="Arial"/>
        <family val="2"/>
        <charset val="204"/>
      </rPr>
      <t xml:space="preserve">
О</t>
    </r>
  </si>
  <si>
    <t>Аккумуляторная батарея Delta DTM 4,5 А*ч, 12В Цена: 394,13:1,18:4,37х1,012х1,03
(шт.)</t>
  </si>
  <si>
    <t>939
115</t>
  </si>
  <si>
    <t xml:space="preserve">   80% ФОТ (от 1645)  (Поз. 1, 7, 9, 11, 13, 15)</t>
  </si>
  <si>
    <t xml:space="preserve">   92% ФОТ (от 64)  (Поз. 10)</t>
  </si>
  <si>
    <t xml:space="preserve">   95% ФОТ (от 268)  (Поз. 3, 5)</t>
  </si>
  <si>
    <t xml:space="preserve">   100% ФОТ (от 271)  (Поз. 4)</t>
  </si>
  <si>
    <t xml:space="preserve">   120% ФОТ (от 36)  (Поз. 2)</t>
  </si>
  <si>
    <t xml:space="preserve">   60% ФОТ (от 1645)  (Поз. 1, 7, 9, 11, 13, 15)</t>
  </si>
  <si>
    <t xml:space="preserve">   65% ФОТ (от 603)  (Поз. 3, 5, 4, 10)</t>
  </si>
  <si>
    <t xml:space="preserve">   70% ФОТ (от 36)  (Поз. 2)</t>
  </si>
  <si>
    <t>Извещатель пожарный ручной ИПР 3СУ  Цена: 126,00:1,18:5,59х1,02х1,03
(шт.)</t>
  </si>
  <si>
    <t>Извещатель пожарный дымовой оптико-электронный ИП 212-3СМ  Цена: 179,00:1,18:5,59х1,02х1,03
(шт.)</t>
  </si>
  <si>
    <t>Кабель КСРЭВнг-FRLS, сеч. 2х0,5 Цена: 9550,00:1,18:5,59х1,02х1,03
(1000 м)</t>
  </si>
  <si>
    <r>
      <t>0,12</t>
    </r>
    <r>
      <rPr>
        <i/>
        <sz val="7"/>
        <rFont val="Arial"/>
        <family val="2"/>
        <charset val="204"/>
      </rPr>
      <t xml:space="preserve">
0,001*120</t>
    </r>
  </si>
  <si>
    <r>
      <t>г. Москва, "Спецкабель"</t>
    </r>
    <r>
      <rPr>
        <i/>
        <sz val="9"/>
        <rFont val="Arial"/>
        <family val="2"/>
        <charset val="204"/>
      </rPr>
      <t xml:space="preserve">
III кв. 2013 г.</t>
    </r>
  </si>
  <si>
    <t>КабельКПСВВБВм, сеч. 2х2х1,0 Цена: 142968,00:1,18:5,59х1,02х1,03
(1000 м)</t>
  </si>
  <si>
    <r>
      <t>0,216</t>
    </r>
    <r>
      <rPr>
        <i/>
        <sz val="7"/>
        <rFont val="Arial"/>
        <family val="2"/>
        <charset val="204"/>
      </rPr>
      <t xml:space="preserve">
0,001*216</t>
    </r>
  </si>
  <si>
    <t>Кабель ВВГнг-FRLS, сеч. 3х1,5 Цена: 62250,00:1,18:5,59х1,02х1,03
(1000 м)</t>
  </si>
  <si>
    <r>
      <t>0,005</t>
    </r>
    <r>
      <rPr>
        <i/>
        <sz val="7"/>
        <rFont val="Arial"/>
        <family val="2"/>
        <charset val="204"/>
      </rPr>
      <t xml:space="preserve">
0,001*5</t>
    </r>
  </si>
  <si>
    <t xml:space="preserve">        Итого Поз. 1, 7, 9, 11, 13, 15</t>
  </si>
  <si>
    <t>243
44</t>
  </si>
  <si>
    <t xml:space="preserve">        Накладные расходы 80% ФОТ (от 1 645)</t>
  </si>
  <si>
    <t xml:space="preserve">        Сметная прибыль 60% ФОТ (от 1 645)</t>
  </si>
  <si>
    <t xml:space="preserve">        Итого Поз. 2</t>
  </si>
  <si>
    <t xml:space="preserve">        Накладные расходы 120% ФОТ (от 36)</t>
  </si>
  <si>
    <t xml:space="preserve">        Сметная прибыль 70% ФОТ (от 36)</t>
  </si>
  <si>
    <t xml:space="preserve">        Итого Поз. 3, 5</t>
  </si>
  <si>
    <t xml:space="preserve">        Накладные расходы 95% ФОТ (от 268)</t>
  </si>
  <si>
    <t xml:space="preserve">        Сметная прибыль 65% ФОТ (от 268)</t>
  </si>
  <si>
    <t xml:space="preserve">        Итого Поз. 4</t>
  </si>
  <si>
    <t xml:space="preserve">        Накладные расходы 100% ФОТ (от 271)</t>
  </si>
  <si>
    <t xml:space="preserve">        Сметная прибыль 65% ФОТ (от 271)</t>
  </si>
  <si>
    <t xml:space="preserve">        Итого Поз. 10</t>
  </si>
  <si>
    <t xml:space="preserve">        Накладные расходы 92% ФОТ (от 64)</t>
  </si>
  <si>
    <t xml:space="preserve">        Сметная прибыль 65% ФОТ (от 64)</t>
  </si>
  <si>
    <t xml:space="preserve">        Итого Поз. 6, 8, 12, 14, 16</t>
  </si>
  <si>
    <t xml:space="preserve">      Итого Поз. 17-21</t>
  </si>
  <si>
    <r>
      <t xml:space="preserve">ЛОКАЛЬНЫЙ СМЕТНЫЙ РАСЧЕТ № </t>
    </r>
    <r>
      <rPr>
        <sz val="12"/>
        <rFont val="Arial"/>
        <family val="2"/>
        <charset val="204"/>
      </rPr>
      <t>05-05-12/4-1555/314-2984</t>
    </r>
  </si>
  <si>
    <t>Пожарную сигнализацию, Здание 765</t>
  </si>
  <si>
    <t>Основание: р.ч. 0503.07Б.0765- СС1 инв. № 314-849, 314-131/ДСП</t>
  </si>
  <si>
    <t>___________________________5,800</t>
  </si>
  <si>
    <t>___________________________0,899</t>
  </si>
  <si>
    <t>_______________________________________________________________________________________________66,84</t>
  </si>
  <si>
    <t>_______________________________________________________________________________________________4,92</t>
  </si>
  <si>
    <t>ТЕРм10-06-026-01</t>
  </si>
  <si>
    <t>Прокладка кабеля в подземной канализации, масса 1 м кабеля до 1 кг
(1 км)</t>
  </si>
  <si>
    <r>
      <t>0,4</t>
    </r>
    <r>
      <rPr>
        <i/>
        <sz val="7"/>
        <rFont val="Arial"/>
        <family val="2"/>
        <charset val="204"/>
      </rPr>
      <t xml:space="preserve">
0,001*(200+200)</t>
    </r>
  </si>
  <si>
    <t>6327,57
1633,36</t>
  </si>
  <si>
    <t>2052,48
172,13</t>
  </si>
  <si>
    <t>821
69</t>
  </si>
  <si>
    <t>32
8</t>
  </si>
  <si>
    <t>853
77</t>
  </si>
  <si>
    <t xml:space="preserve">   95% ФОТ (от 41)  (Поз. 2, 4)</t>
  </si>
  <si>
    <t xml:space="preserve">   100% ФОТ (от 858)  (Поз. 1, 3)</t>
  </si>
  <si>
    <t xml:space="preserve">   65% ФОТ (от 899)  (Поз. 1, 3, 2, 4)</t>
  </si>
  <si>
    <t>Кабель КСРЭВнг-FRLS, сеч. 2х2х0,97 Цена: 39415,00:1,18:5,59х1,02х1,03
(1000 м)</t>
  </si>
  <si>
    <r>
      <t>0,2</t>
    </r>
    <r>
      <rPr>
        <i/>
        <sz val="7"/>
        <rFont val="Arial"/>
        <family val="2"/>
        <charset val="204"/>
      </rPr>
      <t xml:space="preserve">
0,001*200</t>
    </r>
  </si>
  <si>
    <t xml:space="preserve">      Итого Поз. 1, 3</t>
  </si>
  <si>
    <t xml:space="preserve">      Накладные расходы 100% ФОТ (от 858)</t>
  </si>
  <si>
    <t xml:space="preserve">      Сметная прибыль 65% ФОТ (от 858)</t>
  </si>
  <si>
    <t xml:space="preserve">      Итого Поз. 2, 4</t>
  </si>
  <si>
    <t xml:space="preserve">      Накладные расходы 95% ФОТ (от 41)</t>
  </si>
  <si>
    <t xml:space="preserve">      Сметная прибыль 65% ФОТ (от 41)</t>
  </si>
  <si>
    <t xml:space="preserve">      Итого Поз. 5</t>
  </si>
  <si>
    <r>
      <t xml:space="preserve">ЛОКАЛЬНЫЙ СМЕТНЫЙ РАСЧЕТ № </t>
    </r>
    <r>
      <rPr>
        <sz val="12"/>
        <rFont val="Arial"/>
        <family val="2"/>
        <charset val="204"/>
      </rPr>
      <t>05-05-13/4-1556/314-2984</t>
    </r>
  </si>
  <si>
    <t>Охранную сигнализацию, Здание 765</t>
  </si>
  <si>
    <t>Основание: р.ч. 0503.07Б.0000 - СС1 инв. № 314-849, 314-131/ДСП</t>
  </si>
  <si>
    <t>___________________________15,479</t>
  </si>
  <si>
    <t>___________________________1,989</t>
  </si>
  <si>
    <t>_______________________________________________________________________________________________134,45</t>
  </si>
  <si>
    <t>_______________________________________________________________________________________________13,19</t>
  </si>
  <si>
    <t>ТЕРм10-06-026-02</t>
  </si>
  <si>
    <t>Прокладка кабеля в подземной канализации, масса 1 м кабеля до 2 кг
(1 км)</t>
  </si>
  <si>
    <t>7628,91
2209,84</t>
  </si>
  <si>
    <t>2765,81
231,96</t>
  </si>
  <si>
    <t>553
46</t>
  </si>
  <si>
    <r>
      <t>20</t>
    </r>
    <r>
      <rPr>
        <i/>
        <sz val="7"/>
        <rFont val="Arial"/>
        <family val="2"/>
        <charset val="204"/>
      </rPr>
      <t xml:space="preserve">
0,1*200</t>
    </r>
  </si>
  <si>
    <r>
      <t>ТЕРм10-06-028-05</t>
    </r>
    <r>
      <rPr>
        <i/>
        <sz val="9"/>
        <rFont val="Arial"/>
        <family val="2"/>
        <charset val="204"/>
      </rPr>
      <t xml:space="preserve">
прим.</t>
    </r>
  </si>
  <si>
    <t>Муфта прямая на кабеле в котлованах, емкость до 100х2
(1 шт.)</t>
  </si>
  <si>
    <t>653,66
166,14</t>
  </si>
  <si>
    <t>193,15
23,9</t>
  </si>
  <si>
    <t>386
48</t>
  </si>
  <si>
    <t>ТСЦ-502-0642</t>
  </si>
  <si>
    <t>Муфта защитная для кабелей связи соединительная марки МЗС-35
(шт.)</t>
  </si>
  <si>
    <t>Труба винипластовая по установленным конструкциям, по стенам и колоннам с креплением скобами, диаметр до 25 мм
(100 м)</t>
  </si>
  <si>
    <t>2435,2
315,35</t>
  </si>
  <si>
    <t>611,58
248,83</t>
  </si>
  <si>
    <t>275
112</t>
  </si>
  <si>
    <t>Прослушивание и измерение переходных затуханий на парных кабелях, емкость 100х2
(1 кабель)</t>
  </si>
  <si>
    <r>
      <t>2</t>
    </r>
    <r>
      <rPr>
        <i/>
        <sz val="7"/>
        <rFont val="Arial"/>
        <family val="2"/>
        <charset val="204"/>
      </rPr>
      <t xml:space="preserve">
0,01*200</t>
    </r>
  </si>
  <si>
    <t>1214
206</t>
  </si>
  <si>
    <t xml:space="preserve">   80% ФОТ (от 312)  (Поз. 2)</t>
  </si>
  <si>
    <t xml:space="preserve">   95% ФОТ (от 267)  (Поз. 5, 7)</t>
  </si>
  <si>
    <t xml:space="preserve">   100% ФОТ (от 1410)  (Поз. 1, 3, 6, 8-9)</t>
  </si>
  <si>
    <t xml:space="preserve">   60% ФОТ (от 312)  (Поз. 2)</t>
  </si>
  <si>
    <t xml:space="preserve">   65% ФОТ (от 1677)  (Поз. 1, 3, 6, 8-9, 5, 7)</t>
  </si>
  <si>
    <t>Кабель ТППэпЗ, сеч. 100х2х0,5 
Цена: 205864,00:1,18:5,59х1,02х1,03
(1000 м)</t>
  </si>
  <si>
    <r>
      <t>0,4</t>
    </r>
    <r>
      <rPr>
        <i/>
        <sz val="7"/>
        <rFont val="Arial"/>
        <family val="2"/>
        <charset val="204"/>
      </rPr>
      <t xml:space="preserve">
0,001*400</t>
    </r>
  </si>
  <si>
    <t>Муфта МПП 1 в к-те с ТУТ 
Цена: 253,45:1,18:5,59х1,02х1,03
(шт.)</t>
  </si>
  <si>
    <t>ТСЦ-507-0915</t>
  </si>
  <si>
    <t>Трубы поливинилхлоридные (ПВХ) диаметром 25 мм
(м)</t>
  </si>
  <si>
    <t>Муфта для труб гофрированных диам 25 мм, код 50825 
Цена: 6,42:1,18:5,59х1,02х1,03
(шт.)</t>
  </si>
  <si>
    <t xml:space="preserve">      Итого Поз. 1, 3, 6, 8-9</t>
  </si>
  <si>
    <t>939
94</t>
  </si>
  <si>
    <t xml:space="preserve">      Накладные расходы 100% ФОТ (от 1 410)</t>
  </si>
  <si>
    <t xml:space="preserve">      Сметная прибыль 65% ФОТ (от 1 410)</t>
  </si>
  <si>
    <t xml:space="preserve">      Накладные расходы 80% ФОТ (от 312)</t>
  </si>
  <si>
    <t xml:space="preserve">      Сметная прибыль 60% ФОТ (от 312)</t>
  </si>
  <si>
    <t xml:space="preserve">      Итого Поз. 5, 7</t>
  </si>
  <si>
    <t xml:space="preserve">      Накладные расходы 95% ФОТ (от 267)</t>
  </si>
  <si>
    <t xml:space="preserve">      Сметная прибыль 65% ФОТ (от 267)</t>
  </si>
  <si>
    <t xml:space="preserve">      Итого Поз. 10-14</t>
  </si>
  <si>
    <t>Охранная сигнализация здания 776. Система физической защиты</t>
  </si>
  <si>
    <t xml:space="preserve">Основание: </t>
  </si>
  <si>
    <t>___________________________127,903</t>
  </si>
  <si>
    <t>_______________________________________________________________________________________________10,048</t>
  </si>
  <si>
    <t>_______________________________________________________________________________________________34,142</t>
  </si>
  <si>
    <t>_______________________________________________________________________________________________83,713</t>
  </si>
  <si>
    <t>___________________________8,025</t>
  </si>
  <si>
    <t>_______________________________________________________________________________________________494,51</t>
  </si>
  <si>
    <t>Составлен(а) в текущих (прогнозных) ценах по состоянию на ______________</t>
  </si>
  <si>
    <t>Обосно-
вание</t>
  </si>
  <si>
    <t>Общая масса обору-дования, т</t>
  </si>
  <si>
    <t>Обору-
дование</t>
  </si>
  <si>
    <t xml:space="preserve">                           Раздел 1. Монтажные работы и оборудование</t>
  </si>
  <si>
    <t>Техносвязь 2013г</t>
  </si>
  <si>
    <t>Коммутатор связи Каскад-14Р в составе :конструктив для кросс-платы на 6 посадочных мест-1шт, источник питания-1шт, управляющий модуль-1шт, плата МАК01/П-1шт, плата МАК01/8-1шт. Цена 200783/1,18/3,9*1,03*1,012</t>
  </si>
  <si>
    <t>компл.</t>
  </si>
  <si>
    <r>
      <t>ТЕРм10-02-016-04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</si>
  <si>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Коммутатор диспетчерской или директорской связи с усилительным устройством и стативом, емкость до 50 номеров</t>
  </si>
  <si>
    <t>1 номер</t>
  </si>
  <si>
    <r>
      <t>ТЕРм10-02-017-01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</si>
  <si>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Устройство телефонное (концентратор)</t>
  </si>
  <si>
    <r>
      <t>ТЕРм10-06-034-02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</si>
  <si>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Шкаф телефонный распределительный емкостью до 600х2 при установке в готовой нише</t>
  </si>
  <si>
    <t>1 шкаф</t>
  </si>
  <si>
    <r>
      <t>ТЕРм10-06-034-12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</si>
  <si>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Коробка распределительная настенная на кабеле с пластмассовой оболочкой</t>
  </si>
  <si>
    <t>1 коробка</t>
  </si>
  <si>
    <t>НПО "Промавтоматика" г. Екатеринбург 2013г</t>
  </si>
  <si>
    <t>Аппарат телефонный ТАШ-2305. Цена 8600/1,18/3,9*1,03*1,012</t>
  </si>
  <si>
    <r>
      <t>ТЕРм10-02-030-02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</si>
  <si>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Аппарат телефонный системы ЦБ или АТС настенный</t>
  </si>
  <si>
    <r>
      <t>ТЕРм10-04-066-05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</si>
  <si>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Звонок (кнопка тревожной сигнализации)</t>
  </si>
  <si>
    <r>
      <t>ТЕРм10-08-002-01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</si>
  <si>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Извещатель ПС автоматический тепловой электро-контактный, магнитоконтактный в нормальном исполнении</t>
  </si>
  <si>
    <r>
      <t>ТЕРм10-08-003-05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</si>
  <si>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Устройство оптико-(фото)электрическое, прибор оптико-электрический в одноблочном исполнении</t>
  </si>
  <si>
    <r>
      <t>11</t>
    </r>
    <r>
      <rPr>
        <i/>
        <sz val="9"/>
        <rFont val="Arial"/>
        <family val="2"/>
        <charset val="204"/>
      </rPr>
      <t xml:space="preserve">
О</t>
    </r>
  </si>
  <si>
    <t>НИКИРЭТ г.Заречный 2013г.</t>
  </si>
  <si>
    <t>Приемно-контрольный прибор "Фокус-СМ32". Цена 58174/1,18/3,9*1,03*1,012</t>
  </si>
  <si>
    <r>
      <t>ТЕРм10-08-003-01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</si>
  <si>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Прибор сигнализирующий емкостной</t>
  </si>
  <si>
    <t>Источник питания БП-048 БАЖВ.436.234.002. Цена 7375/1,18/3,9*1,03*1,012</t>
  </si>
  <si>
    <r>
      <t>ТЕРм10-08-003-06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</si>
  <si>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Устройство оптико-(фото)электрическое, блок питания и контроля</t>
  </si>
  <si>
    <t>Санкт-Петербург D-Link 2013г</t>
  </si>
  <si>
    <t>Медиаконвектор DMC-515SC. Цена 2411.52/1,18/3,9*1,03*1,012</t>
  </si>
  <si>
    <r>
      <t>ТЕРм10-08-003-07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</si>
  <si>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Устройство оптико-(фото)электрическое, комплект преобразователей (излучатель, фотоприемник)</t>
  </si>
  <si>
    <t>1 компл.</t>
  </si>
  <si>
    <r>
      <t>18</t>
    </r>
    <r>
      <rPr>
        <i/>
        <sz val="9"/>
        <rFont val="Arial"/>
        <family val="2"/>
        <charset val="204"/>
      </rPr>
      <t xml:space="preserve">
О</t>
    </r>
  </si>
  <si>
    <t>МОХА 2013г</t>
  </si>
  <si>
    <t>2-х портовый усовершенствованный асинхронный сервис NRort 5230А Цена 7232/1,18/3,9*1,03*1,012</t>
  </si>
  <si>
    <r>
      <t>ТЕРм10-08-003-04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</si>
  <si>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Устройство ультразвуковое, преобразователь (излучатель или приемник)</t>
  </si>
  <si>
    <r>
      <t>ТЕРм08-02-148-01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</si>
  <si>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Кабель до 35 кВ в проложенных трубах, блоках и коробах, масса 1 м кабеля до 1 кг</t>
  </si>
  <si>
    <t>100 м кабеля</t>
  </si>
  <si>
    <r>
      <t>ТЕРм08-02-472-10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</si>
  <si>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Проводник заземляющий из медного изолированного провода сечением 25 мм2 открыто по строительным основаниям</t>
  </si>
  <si>
    <r>
      <t>ТЕРм08-02-407-01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</si>
  <si>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Труба стальная по установленным конструкциям, по стенам с креплением скобами, диаметр до 25 мм</t>
  </si>
  <si>
    <r>
      <t>ТЕРм08-02-396-05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</si>
  <si>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Короб металлический по стенам и потолкам, длина 2 м</t>
  </si>
  <si>
    <r>
      <t>ТЕРм08-02-152-04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</si>
  <si>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Стойка сборных кабельных конструкций (без полок), масса до 1,6 кг</t>
  </si>
  <si>
    <r>
      <t>ТЕРм08-02-152-07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</si>
  <si>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Полка кабельная, устанавливаемая на стойках, масса до 0,4 кг</t>
  </si>
  <si>
    <r>
      <t>ТЕРм10-06-037-08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</si>
  <si>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Ящик для трубных проводок протяжной или коробка, размер до 200х200 мм</t>
  </si>
  <si>
    <t xml:space="preserve">                           Раздел 2. Материалы не учтенные ценником</t>
  </si>
  <si>
    <t>Альфа-Телеком г.Екатеринбург 2013г</t>
  </si>
  <si>
    <t>Шкаф телефонный распределительный емк. 300пар ШРН2/300 Цена 5100/1,18/5,53*1,03*1,02</t>
  </si>
  <si>
    <t>Коробка распределительная КРТМ-2/20. Цена 1100/1,18/5,53*1,03*1,02</t>
  </si>
  <si>
    <t>СНПО "Элерон" г.Москва 2013г</t>
  </si>
  <si>
    <t>Кнопка тревожной сигнализции КТ-4 УК. Цена 3953/1,18/5,53*1,03*1,02</t>
  </si>
  <si>
    <t>НПП Магнито-контакт г.Рязань 2013г</t>
  </si>
  <si>
    <t>Датчик магнитоконтактный ИО102-6. Цена 63,5/1,18/5,53*1,03*1,02</t>
  </si>
  <si>
    <t>Средство обнаружения микроволновое однопозиционное СМВ17П-01. Цена 8909/1,18/5,53*1,03*1,02</t>
  </si>
  <si>
    <r>
      <t>ТСЦ-502-0582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</si>
  <si>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Провода с двумя параллельно уложенными медными жилами диаметром 1,2 мм, с полиэтиленовой изоляцией и с общей оболочкой из поливинилхлоридного пластиката марки ПРПВМ 1,2</t>
  </si>
  <si>
    <t>Подольсккабель 2013г</t>
  </si>
  <si>
    <t>Кабель малогабаритный КМПВнг-LS емк. 1*2*0,5. Цена 20697,2/1,18/5,53*1,03*1,02</t>
  </si>
  <si>
    <t>Кабель малогабаритный КМПВнг-LS емк. 1*7*0,5. Цена 39069,8/1,18/5,53*1,03*1,02</t>
  </si>
  <si>
    <t>SRV/TRADE г.Москва 2013</t>
  </si>
  <si>
    <t>Коммутационный шнур RJ45-RJ45. Цена 198/1,18/5,53*1,03*1,02</t>
  </si>
  <si>
    <t>1шт.</t>
  </si>
  <si>
    <t>AMP Netconnect 2013г</t>
  </si>
  <si>
    <t>Коммуникационный кабель 9-125 мкм SC-SC одномодовый, 2м. цена 191/1,18/5,53*1,03*1,02</t>
  </si>
  <si>
    <t>Ампер - Сервис    г.Екатеринбург 2013г</t>
  </si>
  <si>
    <t>Кабель телефонный распределительный ТПВнг-LS емк.20*2*0,5. Цена 58,75/1,18/5,53*1,03*1,02</t>
  </si>
  <si>
    <t>Кабель телефонный распределительный ТСВнг емк.20*2*0,5. Цена 51,8/1,18/5,53*1,03*1,02</t>
  </si>
  <si>
    <t>Кабель телефонный распределительный ТСВнг емк.30*2*0,5. Цена</t>
  </si>
  <si>
    <t>Кабель силовой ВВГнг-LS сеч.3*1,5. Цена 40143,6/1,18/5,53*1,03*1,02</t>
  </si>
  <si>
    <t>Кабель силовой ВВГнг-LS сеч.2*1,5. Цена 33889,6/1,18/5,53*1,03*1,02</t>
  </si>
  <si>
    <t>HYPERLINE 2013г</t>
  </si>
  <si>
    <t>Кабель UTP-C5e-colid-outdoor-40. Цена 2947,42/305/1,18/5,53*1,03*1,02</t>
  </si>
  <si>
    <r>
      <t>ТСЦ-502-0495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</si>
  <si>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Провода силовые для электрических установок на напряжение до 450 В с медной жилой марки ПВ1, сечением 1,5 мм2</t>
  </si>
  <si>
    <r>
      <t>ТСЦ-103-0130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</si>
  <si>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Трубы стальные электросварные прямошовные со снятой фаской из стали марок БСт2кп-БСт4кп и БСт2пс-БСт4пс наружный диаметр 32 мм, толщина стенки 2,2 мм</t>
  </si>
  <si>
    <t>ООО Коробов г.Екатеринбург 2013г</t>
  </si>
  <si>
    <t>Короб кабельный КСК 100*100*2000. Цена 604/1,18/5,531,03*1,02</t>
  </si>
  <si>
    <t>Стойка кабельная К1158. Цена 46/1,18/5,53*1,03*1,02</t>
  </si>
  <si>
    <t>Полка кабельная К1161. Цена 36/1,18/5,53*1,03*1,02</t>
  </si>
  <si>
    <r>
      <t>ТСЦ-503-0461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</si>
  <si>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Разветвительная коробка У994</t>
  </si>
  <si>
    <t>Итого по разделу 2 Материалы не учтенные ценником</t>
  </si>
  <si>
    <t>Составил: ___________________________</t>
  </si>
  <si>
    <t>Проверил: ___________________________</t>
  </si>
  <si>
    <t>ЛОКАЛЬНЫЙ СМЕТНЫЙ РАСЧЕТ № 313-2042/19-4-2098</t>
  </si>
  <si>
    <t>Охранная сигнализация периметра. Система физической защиты</t>
  </si>
  <si>
    <t>___________________________680,291</t>
  </si>
  <si>
    <t>_______________________________________________________________________________________________165,419</t>
  </si>
  <si>
    <t>_______________________________________________________________________________________________146,412</t>
  </si>
  <si>
    <t>_______________________________________________________________________________________________368,460</t>
  </si>
  <si>
    <t>___________________________34,585</t>
  </si>
  <si>
    <t>_______________________________________________________________________________________________2183,98</t>
  </si>
  <si>
    <t>г.Озерск ЭнергоПром 2013г</t>
  </si>
  <si>
    <t>Шкаф утепленный обогреваемый напольный разм. 1400*600*530 КШО-Э-3. Цена 53540/1,18/3,9*1,03*1,012</t>
  </si>
  <si>
    <r>
      <t>ТЕРм08-03-572-07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</si>
  <si>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Блок управления шкафного исполнения или распределительный пункт (шкаф), устанавливаемый на полу, высота и ширина до 1700х1100 мм</t>
  </si>
  <si>
    <t>НИКИРЭТ г.Заречный 2013г</t>
  </si>
  <si>
    <t>1 шт</t>
  </si>
  <si>
    <t>Источник питания БП-048 БАЖВ.436.234.002.</t>
  </si>
  <si>
    <r>
      <t>5</t>
    </r>
    <r>
      <rPr>
        <i/>
        <sz val="9"/>
        <rFont val="Arial"/>
        <family val="2"/>
        <charset val="204"/>
      </rPr>
      <t xml:space="preserve">
О</t>
    </r>
  </si>
  <si>
    <t>СНПО Элерон 2013г</t>
  </si>
  <si>
    <t>Сигнализатор микроволновый СМД1.4М1. Цена 55292,16/1,18/3,9*0,13*1,012</t>
  </si>
  <si>
    <t>Сигнализатор микроволновый</t>
  </si>
  <si>
    <r>
      <t>7</t>
    </r>
    <r>
      <rPr>
        <i/>
        <sz val="9"/>
        <rFont val="Arial"/>
        <family val="2"/>
        <charset val="204"/>
      </rPr>
      <t xml:space="preserve">
О</t>
    </r>
  </si>
  <si>
    <t>г.Дубна Дедал 2013г прим</t>
  </si>
  <si>
    <t>Сигнализатор вибрационной охраны периматра Дельфин-МП. Цена 203881/1,18/3,9*1,03*1,012</t>
  </si>
  <si>
    <r>
      <t>ТЕРм10-08-001-02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</si>
  <si>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Сигнализатор вибрационной охраны периматра Дельфин-МП.</t>
  </si>
  <si>
    <r>
      <t>ТЕРм10-04-008-01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</si>
  <si>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Плата грозозащиты</t>
  </si>
  <si>
    <r>
      <t>ТЕРм10-08-005-03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</si>
  <si>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Провод двух- и трехжильный с разделительным основанием по стенам и потолкам, прокладываемый по основаниям бетонным и металлическим</t>
  </si>
  <si>
    <t>Сигнализатор микроволновый СМД1.4М1. Цена 55292,16/1,18/3,9*1,03*1,012</t>
  </si>
  <si>
    <r>
      <t>ТЕРм11-04-008-01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</si>
  <si>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ТЕРм10-08-002-04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</si>
  <si>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Извещатель ОС автоматический контактный, магнитоконтактный на открывание окон, дверей</t>
  </si>
  <si>
    <r>
      <t>ТЕРм10-06-034-13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</si>
  <si>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Коробка распределительная настенная на кабеле со свинцовой или алюминиевой оболочкой</t>
  </si>
  <si>
    <r>
      <t>21</t>
    </r>
    <r>
      <rPr>
        <i/>
        <sz val="9"/>
        <rFont val="Arial"/>
        <family val="2"/>
        <charset val="204"/>
      </rPr>
      <t xml:space="preserve">
О</t>
    </r>
  </si>
  <si>
    <t>НПО "Промавтоматика" г.Екатеринбург 2013г.</t>
  </si>
  <si>
    <r>
      <t>ТЕРм10-02-030-03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</si>
  <si>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Таксофон и аппарат телефонный в сырых помещениях</t>
  </si>
  <si>
    <t>Звонок</t>
  </si>
  <si>
    <r>
      <t>ТЕРм08-02-471-04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</si>
  <si>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Заземлитель вертикальный из круглой стали диаметром 16 мм</t>
  </si>
  <si>
    <r>
      <t>ТЕРм10-06-026-01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</si>
  <si>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Прокладка кабеля в подземной канализации, масса 1 м кабеля до 1 кг</t>
  </si>
  <si>
    <t>1 км</t>
  </si>
  <si>
    <r>
      <t>ТЕРм10-06-032-01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</si>
  <si>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Комплекс измерений постоянным током смонтированных парных кабелей до и после включения в оконечные устройства</t>
  </si>
  <si>
    <t>100 пар</t>
  </si>
  <si>
    <r>
      <t>ТЕРм10-06-034-23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</si>
  <si>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Устройство для вывода кабеля из канализации на стену с рытьем и засыпкой, без прохода через стену</t>
  </si>
  <si>
    <r>
      <t>ТЕРм08-02-155-01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</si>
  <si>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Герметизация проходов при вводе кабелей во взрывоопасные помещения уплотнительной массой</t>
  </si>
  <si>
    <r>
      <t>ТЕРм08-02-396-01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</si>
  <si>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Короб металлический на конструкциях, кронштейнах, по фермам и колоннам, длина 2 м</t>
  </si>
  <si>
    <r>
      <t>ТЕРм08-02-405-01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</si>
  <si>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Провод по установленным стальным конструкциям и панелям, сечение до 16 мм2</t>
  </si>
  <si>
    <t xml:space="preserve">                           Раздел 2. Контур заземления шкафа участкового (4 шт)</t>
  </si>
  <si>
    <r>
      <t>ТЕР01-02-057-03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</si>
  <si>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Разработка грунта вручную в траншеях глубиной до 2 м без креплений с откосами, группа грунтов 3</t>
  </si>
  <si>
    <t>100 м3 грунта</t>
  </si>
  <si>
    <r>
      <t>ТЕР01-02-061-02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</si>
  <si>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Засыпка вручную траншей, пазух котлованов и ям, группа грунтов 2</t>
  </si>
  <si>
    <r>
      <t>ТЕРм08-02-471-01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</si>
  <si>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Заземлитель вертикальный из угловой стали размером 50х50х5 мм</t>
  </si>
  <si>
    <r>
      <t>ТЕРм08-02-472-02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</si>
  <si>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Заземлитель горизонтальный из стали полосовой сечением 160 мм2</t>
  </si>
  <si>
    <r>
      <t>ТЕРм08-02-471-03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</si>
  <si>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Заземлитель вертикальный из круглой стали диаметром 12 мм</t>
  </si>
  <si>
    <r>
      <t>ТЕРм08-02-472-11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</si>
  <si>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Перемычка заземляющая тросовая диаметром до 9,2 мм для строительных металлических конструкций</t>
  </si>
  <si>
    <t>Итого по разделу 2 Контур заземления шкафа участкового (4 шт)</t>
  </si>
  <si>
    <t xml:space="preserve">                           Раздел 3. Земляные работы</t>
  </si>
  <si>
    <r>
      <t>ТЕР01-01-022-15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</si>
  <si>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Разработка грунта в траншеях экскаватором «обратная лопата» с ковшом вместимостью 0,5 (0,5-0,63) м3, группа грунтов 3</t>
  </si>
  <si>
    <t>1000 м3 грунта</t>
  </si>
  <si>
    <t>СЦП3-3-9-1</t>
  </si>
  <si>
    <t>Перевозка грузов автомобилями-самосвалами (работающими вне карьеров): расстояние 9 км, класс груза I</t>
  </si>
  <si>
    <t>т</t>
  </si>
  <si>
    <r>
      <t>ТЕР01-01-016-02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</si>
  <si>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Работа на отвале, группа грунтов 2-3</t>
  </si>
  <si>
    <r>
      <t>ТЕР01-01-037-01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</si>
  <si>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Засыпка траншей и котлованов предварительно разрыхленным скальным грунтом с перемещением до 10 м бульдозерами мощностью 79 кВт (108 л.с.)</t>
  </si>
  <si>
    <r>
      <t>ТСЦ-408-0015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</si>
  <si>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Щебень из природного камня для строительных работ марка 800, фракция 20-40 мм</t>
  </si>
  <si>
    <t xml:space="preserve">                           Раздел 4. Строительные работы</t>
  </si>
  <si>
    <r>
      <t>ТЕР23-01-001-01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</si>
  <si>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Устройство основания под трубопроводы песчаного</t>
  </si>
  <si>
    <t>10 м3 основания</t>
  </si>
  <si>
    <r>
      <t>ТЕР22-01-011-01
Постан.Правит.Свердл.обл. от 10.11.10 №1616-ПП</t>
    </r>
    <r>
      <rPr>
        <i/>
        <sz val="9"/>
        <rFont val="Arial"/>
        <family val="2"/>
        <charset val="204"/>
      </rPr>
      <t xml:space="preserve">
прим</t>
    </r>
  </si>
  <si>
    <t>Укладка стальных водопроводных труб с гидравлическим испытанием диаметром 50 мм</t>
  </si>
  <si>
    <t>1 км трубопровода</t>
  </si>
  <si>
    <r>
      <t>ТЕР07-01-055-08
Постан.Правит.Свердл.обл. от 10.11.10 №1616-ПП</t>
    </r>
    <r>
      <rPr>
        <i/>
        <sz val="9"/>
        <rFont val="Arial"/>
        <family val="2"/>
        <charset val="204"/>
      </rPr>
      <t xml:space="preserve">
прим</t>
    </r>
  </si>
  <si>
    <t>Устройство калиток с установкой столбов металлических</t>
  </si>
  <si>
    <t>Грибок постовой. Цена (8700+560)/1,18/5,53*1,03*1,0075</t>
  </si>
  <si>
    <r>
      <t>ТЕР06-01-001-01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</si>
  <si>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Устройство бетонной подготовки</t>
  </si>
  <si>
    <t>100 м3 бетона, бутобетона и железобетона в деле</t>
  </si>
  <si>
    <r>
      <t>ТСЦ-401-0026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</si>
  <si>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Бетон тяжелый, крупность заполнителя более 40 мм, класс В15 (М200)</t>
  </si>
  <si>
    <r>
      <t>ТЕР06-01-001-04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</si>
  <si>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Устройство бетонных фундаментов общего назначения под колонны объемом более 5 м3</t>
  </si>
  <si>
    <t xml:space="preserve">                           Раздел 5. Материалы не учтенные ценником</t>
  </si>
  <si>
    <t>СНПО "Элерон" г.Москва</t>
  </si>
  <si>
    <t>Кнопка тревожной сигнализации КТ-4 УК. Цена 3953/1,18/5,53*1,03*1,02</t>
  </si>
  <si>
    <r>
      <t>ЦеСиС НИКИРЭТ г.Заречный  2013г</t>
    </r>
    <r>
      <rPr>
        <i/>
        <sz val="9"/>
        <rFont val="Arial"/>
        <family val="2"/>
        <charset val="204"/>
      </rPr>
      <t xml:space="preserve">
прим</t>
    </r>
  </si>
  <si>
    <t>Короб металлический БЖАК305.615.002 150*100*2000. Цена 1720/1,18/5,53*1,03*1,02</t>
  </si>
  <si>
    <r>
      <t>ТСЦ-502-1044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</si>
  <si>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Провода связи с двумя параллельно уложенными жилами диаметром 1,2 мм, с полиэтиленовой изоляцией и с общей оболочкой из светостабилизированного полиэтилена марки ПРППМ сечением 2х1,2 мм2</t>
  </si>
  <si>
    <t>Кабель малогабаритный КМПВнг-LS емк.1*2*0,5. Цена 20697,2/1,18/5,53*1,03*1,02</t>
  </si>
  <si>
    <t>Кабель малогабаритный КМПВнг-LS емк.1*7*0,5. Цена 39069,8/1,18/5,53*1,03*1,02</t>
  </si>
  <si>
    <t>Кабель силовой ВВГнг-LS емк.2*1,5. Цена 33889,6/1,18/5,53*1,03*1,02</t>
  </si>
  <si>
    <t>Кабель силовой ВВГнг-LS емк.3*1,5. Цена 40143,6/1,18/5,53*1,03*1,02</t>
  </si>
  <si>
    <t>Кабель UTP-C5e-colid-outdoor-40. Цена2947,42/305/1,18/5,53*1,03*1,02</t>
  </si>
  <si>
    <r>
      <t>ТСЦ-501-1353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</si>
  <si>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Кабели связи с полиэтиленовой изоляцией, с алюмополиэтиленовым экраном, марки ТППэп, диаметром жилы 0,5 мм, с числом пар - 20</t>
  </si>
  <si>
    <r>
      <t>ТСЦ-502-0499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</si>
  <si>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Провода силовые для электрических установок на напряжение до 450 В с медной жилой марки ПВ1, сечением 4 мм2</t>
  </si>
  <si>
    <t>Итого по разделу 5 Материалы не учтенные ценником</t>
  </si>
  <si>
    <t>ЛОКАЛЬНЫЙ СМЕТНЫЙ РАСЧЕТ № 313-2042/19-4-2099</t>
  </si>
  <si>
    <t xml:space="preserve">ЛОКАЛЬНЫЙ СМЕТНЫЙ РАСЧЕТ №1720 </t>
  </si>
  <si>
    <t>Монтаж наружного освещения. Площадки 7Б (инв.1112294)</t>
  </si>
  <si>
    <t>Основание: Техническое решение от 26.05.2014 №072-15/1796</t>
  </si>
  <si>
    <t>___________________________137,742</t>
  </si>
  <si>
    <t>_______________________________________________________________________________________________40,530</t>
  </si>
  <si>
    <t>_______________________________________________________________________________________________97,212</t>
  </si>
  <si>
    <t>___________________________7,200</t>
  </si>
  <si>
    <t>_______________________________________________________________________________________________419,5</t>
  </si>
  <si>
    <t>Составлен(а) в базовых ценах 2001г. (в редакции 2009г.)</t>
  </si>
  <si>
    <t xml:space="preserve">                           Раздел 1. Землянные работы</t>
  </si>
  <si>
    <r>
      <t>Разработка грунта вручную в траншеях глубиной до 2 м без креплений с откосами, группа грунтов 3</t>
    </r>
    <r>
      <rPr>
        <i/>
        <sz val="7"/>
        <rFont val="Arial"/>
        <family val="2"/>
        <charset val="204"/>
      </rPr>
      <t xml:space="preserve">
НР (40 руб.): 80% от ФОТ
СП (23 руб.): 45% от ФОТ</t>
    </r>
  </si>
  <si>
    <r>
      <t>0,0175</t>
    </r>
    <r>
      <rPr>
        <i/>
        <sz val="6"/>
        <rFont val="Arial"/>
        <family val="2"/>
        <charset val="204"/>
      </rPr>
      <t xml:space="preserve">
1,75 / 100</t>
    </r>
  </si>
  <si>
    <r>
      <t>Разработка грунта в траншеях экскаватором «обратная лопата» с ковшом вместимостью 0,65 (0,5-1) м3, группа грунтов 3</t>
    </r>
    <r>
      <rPr>
        <i/>
        <sz val="7"/>
        <rFont val="Arial"/>
        <family val="2"/>
        <charset val="204"/>
      </rPr>
      <t xml:space="preserve">
НР (5 руб.): 95% от ФОТ
СП (3 руб.): 50% от ФОТ</t>
    </r>
  </si>
  <si>
    <r>
      <t>0,00875</t>
    </r>
    <r>
      <rPr>
        <i/>
        <sz val="6"/>
        <rFont val="Arial"/>
        <family val="2"/>
        <charset val="204"/>
      </rPr>
      <t xml:space="preserve">
8,75 / 1000</t>
    </r>
  </si>
  <si>
    <r>
      <t>Засыпка траншей и котлованов с перемещением грунта до 5 м бульдозерами мощностью 121 кВт (165 л.с.), группа грунтов 3</t>
    </r>
    <r>
      <rPr>
        <i/>
        <sz val="7"/>
        <rFont val="Arial"/>
        <family val="2"/>
        <charset val="204"/>
      </rPr>
      <t xml:space="preserve">
НР (1 руб.): 95% от ФОТ
СП (1 руб.): 50% от ФОТ</t>
    </r>
  </si>
  <si>
    <r>
      <t>0,0105</t>
    </r>
    <r>
      <rPr>
        <i/>
        <sz val="6"/>
        <rFont val="Arial"/>
        <family val="2"/>
        <charset val="204"/>
      </rPr>
      <t xml:space="preserve">
10,5 / 1000</t>
    </r>
  </si>
  <si>
    <t>Итого прямые затраты по разделу с учетом коэффициентов к итогам</t>
  </si>
  <si>
    <t xml:space="preserve">   Районный к-т 4,3%  (Поз. 1)</t>
  </si>
  <si>
    <t>Итого по разделу 1 Землянные работы</t>
  </si>
  <si>
    <t xml:space="preserve">  Земляные работы, выполняемые ручным способом</t>
  </si>
  <si>
    <t xml:space="preserve">  Земляные работы, выполняемые механизированным способом</t>
  </si>
  <si>
    <t xml:space="preserve">  Итого по разделу 1 Землянные работы</t>
  </si>
  <si>
    <t xml:space="preserve">                           Раздел 2. Монтажные работы</t>
  </si>
  <si>
    <r>
      <t>Устройство постели при одном кабеле в траншее</t>
    </r>
    <r>
      <rPr>
        <i/>
        <sz val="7"/>
        <rFont val="Arial"/>
        <family val="2"/>
        <charset val="204"/>
      </rPr>
      <t xml:space="preserve">
НР (53 руб.): 95% от ФОТ
СП (36 руб.): 65% от ФОТ</t>
    </r>
  </si>
  <si>
    <r>
      <t>0,3</t>
    </r>
    <r>
      <rPr>
        <i/>
        <sz val="6"/>
        <rFont val="Arial"/>
        <family val="2"/>
        <charset val="204"/>
      </rPr>
      <t xml:space="preserve">
30 / 100</t>
    </r>
  </si>
  <si>
    <r>
      <t>Покрытие кабеля, проложенного в траншее кирпичом одного кабеля</t>
    </r>
    <r>
      <rPr>
        <i/>
        <sz val="7"/>
        <rFont val="Arial"/>
        <family val="2"/>
        <charset val="204"/>
      </rPr>
      <t xml:space="preserve">
НР (48 руб.): 95% от ФОТ
СП (33 руб.): 65% от ФОТ</t>
    </r>
  </si>
  <si>
    <t>ТЕРм08-02-369-01</t>
  </si>
  <si>
    <r>
      <t>Светильник, устанавливаемый вне зданий с лампами накаливания</t>
    </r>
    <r>
      <rPr>
        <i/>
        <sz val="7"/>
        <rFont val="Arial"/>
        <family val="2"/>
        <charset val="204"/>
      </rPr>
      <t xml:space="preserve">
НР (788 руб.): 95% от ФОТ
СП (539 руб.): 65% от ФОТ</t>
    </r>
  </si>
  <si>
    <t>ТЕРм08-02-363-01</t>
  </si>
  <si>
    <r>
      <t>Кронштейны специальные на опорах для светильников сварные металлические, количество рожков 1</t>
    </r>
    <r>
      <rPr>
        <i/>
        <sz val="7"/>
        <rFont val="Arial"/>
        <family val="2"/>
        <charset val="204"/>
      </rPr>
      <t xml:space="preserve">
НР (637 руб.): 95% от ФОТ
СП (436 руб.): 65% от ФОТ</t>
    </r>
  </si>
  <si>
    <t>ТЕРм08-02-363-02</t>
  </si>
  <si>
    <r>
      <t>Кронштейны специальные на опорах для светильников сварные металлические, количество рожков 2</t>
    </r>
    <r>
      <rPr>
        <i/>
        <sz val="7"/>
        <rFont val="Arial"/>
        <family val="2"/>
        <charset val="204"/>
      </rPr>
      <t xml:space="preserve">
НР (1179 руб.): 95% от ФОТ
СП (807 руб.): 65% от ФОТ</t>
    </r>
  </si>
  <si>
    <r>
      <t>ТЕРм08-02-412-02</t>
    </r>
    <r>
      <rPr>
        <i/>
        <sz val="9"/>
        <rFont val="Arial"/>
        <family val="2"/>
        <charset val="204"/>
      </rPr>
      <t xml:space="preserve">
прим</t>
    </r>
  </si>
  <si>
    <r>
      <t>Затягивание кабеля в проложенные трубы и металлические рукава первого одножильного или многожильного в общей оплетке, суммарное сечение до 6 мм2</t>
    </r>
    <r>
      <rPr>
        <i/>
        <sz val="7"/>
        <rFont val="Arial"/>
        <family val="2"/>
        <charset val="204"/>
      </rPr>
      <t xml:space="preserve">
НР (70 руб.): 95% от ФОТ
СП (48 руб.): 65% от ФОТ</t>
    </r>
  </si>
  <si>
    <r>
      <t>Металлические конструкции</t>
    </r>
    <r>
      <rPr>
        <i/>
        <sz val="7"/>
        <rFont val="Arial"/>
        <family val="2"/>
        <charset val="204"/>
      </rPr>
      <t xml:space="preserve">
НР (38 руб.): 95% от ФОТ
СП (26 руб.): 65% от ФОТ</t>
    </r>
  </si>
  <si>
    <t>1 т</t>
  </si>
  <si>
    <r>
      <t>0,0436</t>
    </r>
    <r>
      <rPr>
        <i/>
        <sz val="6"/>
        <rFont val="Arial"/>
        <family val="2"/>
        <charset val="204"/>
      </rPr>
      <t xml:space="preserve">
(30+0,4*34)*0,001</t>
    </r>
  </si>
  <si>
    <t>ТЕРм08-02-472-08 прим.</t>
  </si>
  <si>
    <r>
      <t>Проводник заземляющий ЗП-6</t>
    </r>
    <r>
      <rPr>
        <i/>
        <sz val="7"/>
        <rFont val="Arial"/>
        <family val="2"/>
        <charset val="204"/>
      </rPr>
      <t xml:space="preserve">
НР (176 руб.): 95% от ФОТ
СП (120 руб.): 65% от ФОТ</t>
    </r>
  </si>
  <si>
    <t>ТЕРм08-01-082-01 прим.</t>
  </si>
  <si>
    <r>
      <t>Зажимы, крюки, кожухи и прочее</t>
    </r>
    <r>
      <rPr>
        <i/>
        <sz val="7"/>
        <rFont val="Arial"/>
        <family val="2"/>
        <charset val="204"/>
      </rPr>
      <t xml:space="preserve">
НР (893 руб.): 95% от ФОТ
СП (611 руб.): 65% от ФОТ</t>
    </r>
  </si>
  <si>
    <t>ТЕР33-04-008-01</t>
  </si>
  <si>
    <r>
      <t>Подвеска неизолированных проводов ВЛ 0,38 кВ с помощью механизмов</t>
    </r>
    <r>
      <rPr>
        <i/>
        <sz val="7"/>
        <rFont val="Arial"/>
        <family val="2"/>
        <charset val="204"/>
      </rPr>
      <t xml:space="preserve">
НР (189 руб.): 105% от ФОТ
СП (108 руб.): 60% от ФОТ</t>
    </r>
  </si>
  <si>
    <t>1 км неизолированного провода при 20 опорах</t>
  </si>
  <si>
    <t>ТЕРм08-02-407-10</t>
  </si>
  <si>
    <r>
      <t>Труба стальная по установленным конструкциям, в готовых бороздах, по основанию пола, диаметр до 100 мм</t>
    </r>
    <r>
      <rPr>
        <i/>
        <sz val="7"/>
        <rFont val="Arial"/>
        <family val="2"/>
        <charset val="204"/>
      </rPr>
      <t xml:space="preserve">
НР (67 руб.): 95% от ФОТ
СП (46 руб.): 65% от ФОТ</t>
    </r>
  </si>
  <si>
    <r>
      <t>0,09</t>
    </r>
    <r>
      <rPr>
        <i/>
        <sz val="6"/>
        <rFont val="Arial"/>
        <family val="2"/>
        <charset val="204"/>
      </rPr>
      <t xml:space="preserve">
9 / 100</t>
    </r>
  </si>
  <si>
    <t xml:space="preserve">   Районный к-т 4,3%  (Поз. 13, 4-12, 14)</t>
  </si>
  <si>
    <t>Итого по разделу 2 Монтажные работы</t>
  </si>
  <si>
    <t xml:space="preserve">                           Раздел 3. Материалы</t>
  </si>
  <si>
    <r>
      <t>Провод самонесущий СИП-4 сеч.4х25 мм2. Цена:58650,00/1,18/5,98*1,02=8477,84</t>
    </r>
    <r>
      <rPr>
        <i/>
        <sz val="7"/>
        <rFont val="Arial"/>
        <family val="2"/>
        <charset val="204"/>
      </rPr>
      <t xml:space="preserve">
</t>
    </r>
  </si>
  <si>
    <t>1000м</t>
  </si>
  <si>
    <t>ТСЦ-509-1345</t>
  </si>
  <si>
    <t>Светильник ЖКУ 10-250, с выпуклым стеклом</t>
  </si>
  <si>
    <t>ТСЦ-509-0677</t>
  </si>
  <si>
    <t>Лампы газоразрядные высокого давления типа ДНаТ 150</t>
  </si>
  <si>
    <r>
      <t>3,5</t>
    </r>
    <r>
      <rPr>
        <i/>
        <sz val="6"/>
        <rFont val="Arial"/>
        <family val="2"/>
        <charset val="204"/>
      </rPr>
      <t xml:space="preserve">
35 / 10</t>
    </r>
  </si>
  <si>
    <r>
      <t>Кронштейн для установки светильников К2К 2,5-2,5-180. Цена:5640,00/1,18/5,98*1,02=815,26</t>
    </r>
    <r>
      <rPr>
        <i/>
        <sz val="7"/>
        <rFont val="Arial"/>
        <family val="2"/>
        <charset val="204"/>
      </rPr>
      <t xml:space="preserve">
</t>
    </r>
  </si>
  <si>
    <t>шт</t>
  </si>
  <si>
    <r>
      <t>Кронштейн для установки светильников К1К 2,5-2,5-180. Цена:3120,00/1,18/5,98*1,02=450,99</t>
    </r>
    <r>
      <rPr>
        <i/>
        <sz val="7"/>
        <rFont val="Arial"/>
        <family val="2"/>
        <charset val="204"/>
      </rPr>
      <t xml:space="preserve">
</t>
    </r>
  </si>
  <si>
    <t>ТСЦ-501-8235</t>
  </si>
  <si>
    <t>Кабель силовой с медными жилами с поливинилхлоридной изоляцией в поливинилхлоридной оболочке без защитного покрова ВВГ, напряжением 1,00 Кв, число жил 3 и сечением 1,5 мм2</t>
  </si>
  <si>
    <r>
      <t>Крюк под сквозной SOT21.1. Цена:489,00/1,18/5,98*1,02=70,68</t>
    </r>
    <r>
      <rPr>
        <i/>
        <sz val="7"/>
        <rFont val="Arial"/>
        <family val="2"/>
        <charset val="204"/>
      </rPr>
      <t xml:space="preserve">
</t>
    </r>
  </si>
  <si>
    <r>
      <t>Крюк накручивающийся PD2.2. Цена:666,00/1,18/5,98*1,02=96,27</t>
    </r>
    <r>
      <rPr>
        <i/>
        <sz val="7"/>
        <rFont val="Arial"/>
        <family val="2"/>
        <charset val="204"/>
      </rPr>
      <t xml:space="preserve">
</t>
    </r>
  </si>
  <si>
    <r>
      <t>Зажим поддерживающий SO136. Цена:1467,00/1,18/5,98*1,02=212,05</t>
    </r>
    <r>
      <rPr>
        <i/>
        <sz val="7"/>
        <rFont val="Arial"/>
        <family val="2"/>
        <charset val="204"/>
      </rPr>
      <t xml:space="preserve">
</t>
    </r>
  </si>
  <si>
    <r>
      <t>Зажим поддерживающий SO140. Цена:442,00/1,18/5,98*1,02=63,89</t>
    </r>
    <r>
      <rPr>
        <i/>
        <sz val="7"/>
        <rFont val="Arial"/>
        <family val="2"/>
        <charset val="204"/>
      </rPr>
      <t xml:space="preserve">
</t>
    </r>
  </si>
  <si>
    <r>
      <t>Зажим натяжной SO158.1. Цена:217,00/1,18/5,98*1,02=31,37</t>
    </r>
    <r>
      <rPr>
        <i/>
        <sz val="7"/>
        <rFont val="Arial"/>
        <family val="2"/>
        <charset val="204"/>
      </rPr>
      <t xml:space="preserve">
</t>
    </r>
  </si>
  <si>
    <r>
      <t>Зажим соединительный SLIP22.1. Цена:346,00/1,18/5,98*1,02=50,01</t>
    </r>
    <r>
      <rPr>
        <i/>
        <sz val="7"/>
        <rFont val="Arial"/>
        <family val="2"/>
        <charset val="204"/>
      </rPr>
      <t xml:space="preserve">
</t>
    </r>
  </si>
  <si>
    <r>
      <t>Зажим соединительный SLIP22.12. Цена:346,00/1,18/5,98*1,02=50,01</t>
    </r>
    <r>
      <rPr>
        <i/>
        <sz val="7"/>
        <rFont val="Arial"/>
        <family val="2"/>
        <charset val="204"/>
      </rPr>
      <t xml:space="preserve">
</t>
    </r>
  </si>
  <si>
    <r>
      <t>Зажим плашечный SL37.1. Цена:103,00/1,18/5,98*1,02=14,89</t>
    </r>
    <r>
      <rPr>
        <i/>
        <sz val="7"/>
        <rFont val="Arial"/>
        <family val="2"/>
        <charset val="204"/>
      </rPr>
      <t xml:space="preserve">
</t>
    </r>
  </si>
  <si>
    <r>
      <t>Кожух защитный SP15. Цена:45,96/1,18/5,98*1,02=6,64</t>
    </r>
    <r>
      <rPr>
        <i/>
        <sz val="7"/>
        <rFont val="Arial"/>
        <family val="2"/>
        <charset val="204"/>
      </rPr>
      <t xml:space="preserve">
</t>
    </r>
  </si>
  <si>
    <r>
      <t>Заземляющий проводник ЗП-6 1м. Цена:81,8/1,18/5,98*1,02=11,82</t>
    </r>
    <r>
      <rPr>
        <i/>
        <sz val="7"/>
        <rFont val="Arial"/>
        <family val="2"/>
        <charset val="204"/>
      </rPr>
      <t xml:space="preserve">
</t>
    </r>
  </si>
  <si>
    <r>
      <t>Зажим поддерживающий SO136; Цена:1467,00/1,18/5,98*1,02=212,05</t>
    </r>
    <r>
      <rPr>
        <i/>
        <sz val="7"/>
        <rFont val="Arial"/>
        <family val="2"/>
        <charset val="204"/>
      </rPr>
      <t xml:space="preserve">
</t>
    </r>
  </si>
  <si>
    <r>
      <t>Кабель ВБбШВ 4х16. Цена:255,48/1,18/5,98*1,02=36,93</t>
    </r>
    <r>
      <rPr>
        <i/>
        <sz val="7"/>
        <rFont val="Arial"/>
        <family val="2"/>
        <charset val="204"/>
      </rPr>
      <t xml:space="preserve">
</t>
    </r>
  </si>
  <si>
    <t>ТСЦ-103-0161</t>
  </si>
  <si>
    <t>Трубы стальные электросварные прямошовные со снятой фаской из стали марок БСт2кп-БСт4кп и БСт2пс-БСт4пс наружный диаметр 108 мм, толщина стенки 4 мм</t>
  </si>
  <si>
    <t>Кирпич керамический одинарный, размером 250х120х65 мм, марка 150</t>
  </si>
  <si>
    <t>1000 шт.</t>
  </si>
  <si>
    <r>
      <t>0,208</t>
    </r>
    <r>
      <rPr>
        <i/>
        <sz val="6"/>
        <rFont val="Arial"/>
        <family val="2"/>
        <charset val="204"/>
      </rPr>
      <t xml:space="preserve">
208 / 1000</t>
    </r>
  </si>
  <si>
    <t>Песок природный для строительных работ средний</t>
  </si>
  <si>
    <r>
      <t>DIN-рейка 20см. Цена:10,1/1,18/5,98*1,02=1,46</t>
    </r>
    <r>
      <rPr>
        <i/>
        <sz val="7"/>
        <rFont val="Arial"/>
        <family val="2"/>
        <charset val="204"/>
      </rPr>
      <t xml:space="preserve">
</t>
    </r>
  </si>
  <si>
    <r>
      <t>Выключатель автоматический трехполюсный 25А С ВА47-29. Цена:123/1,18/5,98*1,02=17,78</t>
    </r>
    <r>
      <rPr>
        <i/>
        <sz val="7"/>
        <rFont val="Arial"/>
        <family val="2"/>
        <charset val="204"/>
      </rPr>
      <t xml:space="preserve">
</t>
    </r>
  </si>
  <si>
    <r>
      <t>Уголок металлический 50х50х5. Цена:135/1,18/5,98*1,02=19,51</t>
    </r>
    <r>
      <rPr>
        <i/>
        <sz val="7"/>
        <rFont val="Arial"/>
        <family val="2"/>
        <charset val="204"/>
      </rPr>
      <t xml:space="preserve">
</t>
    </r>
  </si>
  <si>
    <t>Итого по разделу 3 Материалы</t>
  </si>
  <si>
    <t xml:space="preserve">                           Раздел 4. Строительные работы. Установка ж/б опор</t>
  </si>
  <si>
    <t>ТЕР33-04-015-01</t>
  </si>
  <si>
    <r>
      <t>Устройство заземления опор ВЛ и подстанций</t>
    </r>
    <r>
      <rPr>
        <i/>
        <sz val="7"/>
        <rFont val="Arial"/>
        <family val="2"/>
        <charset val="204"/>
      </rPr>
      <t xml:space="preserve">
НР (940 руб.): 105% от ФОТ
СП (537 руб.): 60% от ФОТ</t>
    </r>
  </si>
  <si>
    <t>10 м шин заземления</t>
  </si>
  <si>
    <t>ТСЦ-101-1614</t>
  </si>
  <si>
    <t>Сталь круглая углеродистая обыкновенного качества марки ВСт3пс5-1 диаметром 16 мм</t>
  </si>
  <si>
    <t>ТЕР33-04-016-02</t>
  </si>
  <si>
    <r>
      <t>Развозка конструкций и материалов опор ВЛ 0,38-10 кВ по трассе одностоечных железобетонных опор</t>
    </r>
    <r>
      <rPr>
        <i/>
        <sz val="7"/>
        <rFont val="Arial"/>
        <family val="2"/>
        <charset val="204"/>
      </rPr>
      <t xml:space="preserve">
НР (306 руб.): 105% от ФОТ
СП (175 руб.): 60% от ФОТ</t>
    </r>
  </si>
  <si>
    <t>1 опора</t>
  </si>
  <si>
    <t>ТЕР33-04-016-05</t>
  </si>
  <si>
    <r>
      <t>Развозка конструкций и материалов опор ВЛ 0,38-10 кВ по трассе материалов оснастки одностоечных опор</t>
    </r>
    <r>
      <rPr>
        <i/>
        <sz val="7"/>
        <rFont val="Arial"/>
        <family val="2"/>
        <charset val="204"/>
      </rPr>
      <t xml:space="preserve">
НР (105 руб.): 105% от ФОТ
СП (60 руб.): 60% от ФОТ</t>
    </r>
  </si>
  <si>
    <t>ТЕР33-04-016-06</t>
  </si>
  <si>
    <r>
      <t>Развозка конструкций и материалов опор ВЛ 0,38-10 кВ по трассе материалов оснастки сложных опор</t>
    </r>
    <r>
      <rPr>
        <i/>
        <sz val="7"/>
        <rFont val="Arial"/>
        <family val="2"/>
        <charset val="204"/>
      </rPr>
      <t xml:space="preserve">
НР (12 руб.): 105% от ФОТ
СП (7 руб.): 60% от ФОТ</t>
    </r>
  </si>
  <si>
    <t>ТЕР33-04-003-01</t>
  </si>
  <si>
    <r>
      <t>Установка железобетонных опор ВЛ 0,38; 6-10 кВ с траверсами без приставок одностоечных</t>
    </r>
    <r>
      <rPr>
        <i/>
        <sz val="7"/>
        <rFont val="Arial"/>
        <family val="2"/>
        <charset val="204"/>
      </rPr>
      <t xml:space="preserve">
НР (1305 руб.): 105% от ФОТ
СП (746 руб.): 60% от ФОТ</t>
    </r>
  </si>
  <si>
    <t>ТЕР33-04-003-02</t>
  </si>
  <si>
    <r>
      <t>Установка железобетонных опор ВЛ 0,38; 6-10 кВ с траверсами без приставок одностоечных с одним подкосом</t>
    </r>
    <r>
      <rPr>
        <i/>
        <sz val="7"/>
        <rFont val="Arial"/>
        <family val="2"/>
        <charset val="204"/>
      </rPr>
      <t xml:space="preserve">
НР (278 руб.): 105% от ФОТ
СП (159 руб.): 60% от ФОТ</t>
    </r>
  </si>
  <si>
    <t>ТСЦ-403-1173</t>
  </si>
  <si>
    <t>Стойка железобетонная СЦс-0,8-10 /бетон В22,5 (М300), объем 0,271 м3, расход ар-ры 49,33 кг/ (серия 3.320-1)</t>
  </si>
  <si>
    <t xml:space="preserve">   Районный к-т 4,3%  (Поз. 38-45)</t>
  </si>
  <si>
    <t>Итого по разделу 4 Строительные работы. Установка ж/б опор</t>
  </si>
  <si>
    <t xml:space="preserve">   Районный к-т 4,3%  (Поз. 1, 13, 38-45, 4-12, 14)</t>
  </si>
  <si>
    <t xml:space="preserve">    Земляные работы, выполняемые ручным способом</t>
  </si>
  <si>
    <t xml:space="preserve">    Земляные работы, выполняемые механизированным способом</t>
  </si>
  <si>
    <t xml:space="preserve">    Линии электропередачи</t>
  </si>
  <si>
    <t>Составил: ___________________________Н.А. Басова</t>
  </si>
  <si>
    <t>Проверил: ___________________________В.А. Великанов</t>
  </si>
  <si>
    <t xml:space="preserve">выполнение строительно- монтажных работ по ______________________________________. </t>
  </si>
  <si>
    <t>И.о. начальника отдела капитального строительства</t>
  </si>
  <si>
    <t>С.С. Батаев</t>
  </si>
  <si>
    <t>Система физической защиты,   Здание 753А. Реконструкция комплекса по переработке ХВО</t>
  </si>
  <si>
    <t>312-2582/19-4-1223</t>
  </si>
  <si>
    <t>Автоматизация ИТП, Здание 753А. Реконструкция комплекса по переработке ХВО.</t>
  </si>
  <si>
    <t>312-2582/19-4-1230</t>
  </si>
  <si>
    <t>02-01-14/                        4-1541/314-2964</t>
  </si>
  <si>
    <t>04-03-14/                       4-1545/314-2965</t>
  </si>
  <si>
    <t>02-01-22/4-1544/314-2972</t>
  </si>
  <si>
    <t>05-05-08/4-1551/314-2984</t>
  </si>
  <si>
    <t>05-05-09/4-1552/314-2984</t>
  </si>
  <si>
    <t xml:space="preserve"> 05-05-10/4-1553/314-2984</t>
  </si>
  <si>
    <t xml:space="preserve"> 05-05-11/4-1554/314-2984</t>
  </si>
  <si>
    <t>05-05-12/4-1555/314-2984</t>
  </si>
  <si>
    <t xml:space="preserve"> 05-05-13/4-1556/314-2984</t>
  </si>
  <si>
    <t>313-2042/19-4-2098</t>
  </si>
  <si>
    <t>313-2042/19-4-2099</t>
  </si>
  <si>
    <t>Юля</t>
  </si>
  <si>
    <r>
      <t xml:space="preserve"> - 5,74  индекс изменения сметной стоимости СМР к ТЕР 2001   (письмо Минстроя России от 06.02.2015 года № 25374-ЮР/08</t>
    </r>
    <r>
      <rPr>
        <sz val="14"/>
        <color rgb="FFFF0000"/>
        <rFont val="Times New Roman"/>
        <family val="1"/>
        <charset val="204"/>
      </rPr>
      <t xml:space="preserve"> </t>
    </r>
    <r>
      <rPr>
        <sz val="14"/>
        <rFont val="Times New Roman"/>
        <family val="1"/>
        <charset val="204"/>
      </rPr>
      <t>приложение 1, прочие объекты)</t>
    </r>
  </si>
  <si>
    <t>на 7142</t>
  </si>
  <si>
    <t>Охранная сигнализация, Здание 765Б</t>
  </si>
  <si>
    <t>Пожарная сигнализация, Здание 765А</t>
  </si>
  <si>
    <t>Телефонизация, Здание 765Б</t>
  </si>
  <si>
    <t>Пожарная сигнализация, Здание 765Б</t>
  </si>
  <si>
    <t>Пожарная сигнализация, Здание 765</t>
  </si>
  <si>
    <t>Охранная сигнализация, Здание 765</t>
  </si>
  <si>
    <t>Монтаж инсенираторного коплекса. Площадка 7А, Здание 753А</t>
  </si>
  <si>
    <t>Сети наружные водопровода (инв.№1112329). Площадка 7Б</t>
  </si>
  <si>
    <t>Устройство ограждения кровли. Здание 765А. Площадка 7Б.</t>
  </si>
  <si>
    <t>Благоустройство. Площадка 7А</t>
  </si>
  <si>
    <t>Внутриплощадочная дорога (инв.№1112289). Площадка 7Б</t>
  </si>
  <si>
    <t>Устройство ограждения пожарной лестницы. Здание 765А. Площадка 7Б</t>
  </si>
  <si>
    <t>Участок автодороги - автодорога к пл.7Б (инв.№ 1112289)</t>
  </si>
  <si>
    <t xml:space="preserve"> - 5,74  индекс изменения сметной стоимости СМР к ТЕР 2001   (письмо Минстроя России от 06.02.2015 года № 25374-ЮР/08 приложение 1, прочие объекты)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</si>
  <si>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 выполнение строительно - монтажных работ по объектам ФГУП "Комбинат "Электрохимприбор"</t>
  </si>
  <si>
    <t>выполнение строительно - монтажных работ по объектам ФГУП "Комбинат "Электрохимприбор"</t>
  </si>
  <si>
    <t>312-2582/                          19-4-1223</t>
  </si>
  <si>
    <t>312-2582/                          19-4-1230</t>
  </si>
  <si>
    <t>02-01-14/                        4-1541/                  314-2964</t>
  </si>
  <si>
    <t>04-03-14/                       4-1545/                              314-2965</t>
  </si>
  <si>
    <t>02-01-22/                  4-1544/                   314-2972</t>
  </si>
  <si>
    <t>05-05-08/                       4-1551/                            314-2984</t>
  </si>
  <si>
    <t>05-05-09/                           4-1552/                             314-2984</t>
  </si>
  <si>
    <t xml:space="preserve"> 05-05-10/                          4-1553/                              314-2984</t>
  </si>
  <si>
    <t xml:space="preserve"> 05-05-11/                         4-1554/                             314-2984</t>
  </si>
  <si>
    <t>05-05-12/                          4-1555/                              314-2984</t>
  </si>
  <si>
    <t xml:space="preserve"> 05-05-13/                       4-1556/                           314-2984</t>
  </si>
  <si>
    <t>313-2042/                         19-4-2098</t>
  </si>
  <si>
    <t>313-2042/                       19-4-2099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</si>
</sst>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000000"/>
  </numFmts>
  <fonts count="62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7"/>
      <name val="Arial"/>
      <family val="2"/>
      <charset val="204"/>
    </font>
    <font>
      <i/>
      <sz val="10"/>
      <name val="Arial"/>
      <family val="2"/>
      <charset val="204"/>
    </font>
    <font>
      <sz val="8"/>
      <name val="Times New Roman"/>
      <family val="1"/>
      <charset val="204"/>
    </font>
    <font>
      <sz val="9"/>
      <name val="Arial Cyr"/>
      <charset val="204"/>
    </font>
    <font>
      <sz val="11"/>
      <name val="Arial Cyr"/>
      <charset val="204"/>
    </font>
    <font>
      <sz val="10"/>
      <name val="Times New Roman Cyr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sz val="8"/>
      <name val="Arial Cyr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name val="Arial"/>
      <family val="2"/>
      <charset val="204"/>
    </font>
    <font>
      <sz val="14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i/>
      <sz val="6"/>
      <name val="Arial"/>
      <family val="2"/>
      <charset val="204"/>
    </font>
    <font>
      <sz val="12"/>
      <name val="Arial Cyr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89">
    <xf numFmtId="0" fontId="0" fillId="0" borderId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2" fillId="20" borderId="2" applyNumberFormat="0" applyAlignment="0" applyProtection="0"/>
    <xf numFmtId="0" fontId="12" fillId="20" borderId="2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44" fontId="35" fillId="0" borderId="0" applyFont="0" applyFill="0" applyBorder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8" fillId="21" borderId="7" applyNumberFormat="0" applyAlignment="0" applyProtection="0"/>
    <xf numFmtId="0" fontId="18" fillId="21" borderId="7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1" fillId="0" borderId="0" applyAlignment="0"/>
    <xf numFmtId="0" fontId="43" fillId="0" borderId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6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43" fontId="1" fillId="0" borderId="0" applyFont="0" applyFill="0" applyBorder="0" applyAlignment="0" applyProtection="0"/>
  </cellStyleXfs>
  <cellXfs count="319">
    <xf numFmtId="0" fontId="0" fillId="0" borderId="0" xfId="0"/>
    <xf numFmtId="0" fontId="32" fillId="0" borderId="0" xfId="0" applyFont="1" applyAlignment="1">
      <alignment horizontal="right" vertical="top"/>
    </xf>
    <xf numFmtId="0" fontId="32" fillId="0" borderId="0" xfId="0" applyFont="1" applyAlignment="1">
      <alignment horizontal="right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left" vertical="top" wrapText="1"/>
    </xf>
    <xf numFmtId="164" fontId="8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center" vertical="top"/>
    </xf>
    <xf numFmtId="0" fontId="33" fillId="0" borderId="0" xfId="0" applyFont="1" applyAlignment="1">
      <alignment wrapText="1"/>
    </xf>
    <xf numFmtId="0" fontId="34" fillId="0" borderId="0" xfId="0" applyFont="1"/>
    <xf numFmtId="3" fontId="32" fillId="0" borderId="0" xfId="0" applyNumberFormat="1" applyFont="1" applyAlignment="1">
      <alignment horizontal="right" vertical="top"/>
    </xf>
    <xf numFmtId="0" fontId="27" fillId="0" borderId="0" xfId="74" applyFont="1" applyFill="1" applyAlignment="1">
      <alignment wrapText="1"/>
    </xf>
    <xf numFmtId="4" fontId="27" fillId="0" borderId="0" xfId="74" applyNumberFormat="1" applyFont="1" applyFill="1" applyAlignment="1">
      <alignment horizontal="center" vertical="center" wrapText="1"/>
    </xf>
    <xf numFmtId="0" fontId="27" fillId="0" borderId="0" xfId="74" applyFont="1" applyFill="1" applyAlignment="1">
      <alignment vertical="center" wrapText="1"/>
    </xf>
    <xf numFmtId="0" fontId="28" fillId="0" borderId="0" xfId="74" applyFont="1" applyFill="1" applyAlignment="1">
      <alignment wrapText="1"/>
    </xf>
    <xf numFmtId="4" fontId="28" fillId="0" borderId="0" xfId="74" applyNumberFormat="1" applyFont="1" applyFill="1" applyAlignment="1">
      <alignment horizontal="center" vertical="center" wrapText="1"/>
    </xf>
    <xf numFmtId="4" fontId="27" fillId="0" borderId="0" xfId="74" applyNumberFormat="1" applyFont="1" applyFill="1" applyAlignment="1">
      <alignment horizontal="left" vertical="center" wrapText="1"/>
    </xf>
    <xf numFmtId="0" fontId="29" fillId="0" borderId="0" xfId="74" applyFont="1" applyFill="1" applyAlignment="1">
      <alignment wrapText="1"/>
    </xf>
    <xf numFmtId="4" fontId="29" fillId="0" borderId="10" xfId="74" applyNumberFormat="1" applyFont="1" applyFill="1" applyBorder="1" applyAlignment="1">
      <alignment horizontal="center" vertical="center" wrapText="1"/>
    </xf>
    <xf numFmtId="0" fontId="29" fillId="0" borderId="10" xfId="74" applyFont="1" applyFill="1" applyBorder="1" applyAlignment="1">
      <alignment vertical="center" wrapText="1"/>
    </xf>
    <xf numFmtId="0" fontId="27" fillId="0" borderId="10" xfId="74" applyFont="1" applyFill="1" applyBorder="1" applyAlignment="1">
      <alignment vertical="center" wrapText="1"/>
    </xf>
    <xf numFmtId="0" fontId="29" fillId="0" borderId="10" xfId="74" applyFont="1" applyFill="1" applyBorder="1" applyAlignment="1">
      <alignment horizontal="right" vertical="center" wrapText="1"/>
    </xf>
    <xf numFmtId="1" fontId="27" fillId="0" borderId="0" xfId="74" applyNumberFormat="1" applyFont="1" applyFill="1" applyAlignment="1">
      <alignment horizontal="center" vertical="center" wrapText="1"/>
    </xf>
    <xf numFmtId="1" fontId="27" fillId="0" borderId="10" xfId="74" applyNumberFormat="1" applyFont="1" applyFill="1" applyBorder="1" applyAlignment="1">
      <alignment horizontal="center" vertical="center" wrapText="1"/>
    </xf>
    <xf numFmtId="0" fontId="27" fillId="0" borderId="0" xfId="74" applyFont="1" applyFill="1" applyAlignment="1">
      <alignment horizontal="center" vertical="center" wrapText="1"/>
    </xf>
    <xf numFmtId="4" fontId="27" fillId="0" borderId="13" xfId="74" applyNumberFormat="1" applyFont="1" applyFill="1" applyBorder="1" applyAlignment="1">
      <alignment horizontal="center" vertical="center" wrapText="1"/>
    </xf>
    <xf numFmtId="0" fontId="36" fillId="0" borderId="0" xfId="74" applyFont="1"/>
    <xf numFmtId="0" fontId="27" fillId="0" borderId="0" xfId="74" applyFont="1"/>
    <xf numFmtId="0" fontId="27" fillId="0" borderId="0" xfId="74" applyFont="1" applyBorder="1" applyAlignment="1">
      <alignment horizontal="center"/>
    </xf>
    <xf numFmtId="4" fontId="27" fillId="0" borderId="10" xfId="74" applyNumberFormat="1" applyFont="1" applyBorder="1" applyAlignment="1">
      <alignment horizontal="center" vertical="center"/>
    </xf>
    <xf numFmtId="4" fontId="27" fillId="0" borderId="10" xfId="74" applyNumberFormat="1" applyFont="1" applyBorder="1" applyAlignment="1">
      <alignment horizontal="center" wrapText="1"/>
    </xf>
    <xf numFmtId="4" fontId="27" fillId="0" borderId="14" xfId="74" applyNumberFormat="1" applyFont="1" applyBorder="1" applyAlignment="1">
      <alignment horizontal="center" vertical="center"/>
    </xf>
    <xf numFmtId="4" fontId="27" fillId="0" borderId="10" xfId="74" applyNumberFormat="1" applyFont="1" applyBorder="1" applyAlignment="1">
      <alignment horizontal="center"/>
    </xf>
    <xf numFmtId="4" fontId="27" fillId="0" borderId="15" xfId="74" applyNumberFormat="1" applyFont="1" applyBorder="1" applyAlignment="1">
      <alignment horizontal="center" vertical="center"/>
    </xf>
    <xf numFmtId="0" fontId="27" fillId="0" borderId="10" xfId="74" applyFont="1" applyBorder="1" applyAlignment="1">
      <alignment horizontal="center"/>
    </xf>
    <xf numFmtId="0" fontId="27" fillId="0" borderId="15" xfId="74" applyFont="1" applyBorder="1" applyAlignment="1">
      <alignment horizontal="center" vertical="center"/>
    </xf>
    <xf numFmtId="0" fontId="27" fillId="0" borderId="12" xfId="74" applyFont="1" applyBorder="1" applyAlignment="1"/>
    <xf numFmtId="0" fontId="27" fillId="0" borderId="0" xfId="74" applyFont="1" applyAlignment="1">
      <alignment horizontal="left" vertical="center"/>
    </xf>
    <xf numFmtId="0" fontId="37" fillId="0" borderId="0" xfId="74" applyFont="1"/>
    <xf numFmtId="0" fontId="28" fillId="0" borderId="0" xfId="74" applyFont="1"/>
    <xf numFmtId="0" fontId="38" fillId="0" borderId="0" xfId="74" applyFont="1"/>
    <xf numFmtId="0" fontId="39" fillId="0" borderId="0" xfId="74" applyFont="1" applyAlignment="1">
      <alignment horizontal="right"/>
    </xf>
    <xf numFmtId="0" fontId="28" fillId="0" borderId="0" xfId="74" applyFont="1" applyFill="1" applyAlignment="1">
      <alignment vertical="center" wrapText="1"/>
    </xf>
    <xf numFmtId="4" fontId="28" fillId="0" borderId="0" xfId="74" applyNumberFormat="1" applyFont="1" applyFill="1" applyAlignment="1">
      <alignment horizontal="left" vertical="center" wrapText="1"/>
    </xf>
    <xf numFmtId="0" fontId="28" fillId="0" borderId="0" xfId="74" applyFont="1" applyFill="1" applyAlignment="1"/>
    <xf numFmtId="0" fontId="28" fillId="0" borderId="0" xfId="74" applyFont="1" applyFill="1" applyAlignment="1">
      <alignment horizontal="right"/>
    </xf>
    <xf numFmtId="4" fontId="27" fillId="0" borderId="0" xfId="74" applyNumberFormat="1" applyFont="1" applyFill="1" applyAlignment="1">
      <alignment horizontal="right" vertical="center" wrapText="1"/>
    </xf>
    <xf numFmtId="1" fontId="27" fillId="0" borderId="10" xfId="74" applyNumberFormat="1" applyFont="1" applyFill="1" applyBorder="1" applyAlignment="1">
      <alignment horizontal="left" vertical="center" wrapText="1"/>
    </xf>
    <xf numFmtId="0" fontId="27" fillId="0" borderId="10" xfId="74" applyFont="1" applyFill="1" applyBorder="1" applyAlignment="1">
      <alignment horizontal="left" vertical="center" wrapText="1"/>
    </xf>
    <xf numFmtId="0" fontId="29" fillId="0" borderId="0" xfId="74" applyFont="1" applyFill="1" applyAlignment="1">
      <alignment vertical="center" wrapText="1"/>
    </xf>
    <xf numFmtId="4" fontId="28" fillId="0" borderId="0" xfId="74" applyNumberFormat="1" applyFont="1" applyFill="1" applyAlignment="1">
      <alignment horizontal="center" wrapText="1"/>
    </xf>
    <xf numFmtId="0" fontId="36" fillId="0" borderId="0" xfId="74" applyFont="1" applyAlignment="1">
      <alignment horizontal="left"/>
    </xf>
    <xf numFmtId="0" fontId="38" fillId="0" borderId="0" xfId="74" applyFont="1" applyAlignment="1">
      <alignment horizontal="left"/>
    </xf>
    <xf numFmtId="0" fontId="36" fillId="0" borderId="0" xfId="74" applyFont="1" applyAlignment="1">
      <alignment horizontal="right"/>
    </xf>
    <xf numFmtId="0" fontId="38" fillId="0" borderId="0" xfId="74" applyFont="1" applyAlignment="1">
      <alignment horizontal="right"/>
    </xf>
    <xf numFmtId="4" fontId="28" fillId="0" borderId="0" xfId="74" applyNumberFormat="1" applyFont="1" applyFill="1" applyAlignment="1">
      <alignment horizontal="right" wrapText="1"/>
    </xf>
    <xf numFmtId="0" fontId="28" fillId="0" borderId="0" xfId="74" applyFont="1" applyFill="1" applyAlignment="1">
      <alignment horizontal="left"/>
    </xf>
    <xf numFmtId="0" fontId="27" fillId="0" borderId="10" xfId="74" applyNumberFormat="1" applyFont="1" applyFill="1" applyBorder="1" applyAlignment="1">
      <alignment horizontal="center" vertical="center" wrapText="1"/>
    </xf>
    <xf numFmtId="2" fontId="27" fillId="0" borderId="10" xfId="74" applyNumberFormat="1" applyFont="1" applyFill="1" applyBorder="1" applyAlignment="1">
      <alignment horizontal="center" vertical="center" wrapText="1"/>
    </xf>
    <xf numFmtId="4" fontId="27" fillId="0" borderId="0" xfId="74" applyNumberFormat="1" applyFont="1" applyFill="1" applyAlignment="1">
      <alignment horizontal="center" vertical="center" wrapText="1"/>
    </xf>
    <xf numFmtId="49" fontId="3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0" fontId="7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5" fillId="0" borderId="0" xfId="0" applyFont="1" applyAlignment="1">
      <alignment horizontal="right" vertical="top"/>
    </xf>
    <xf numFmtId="0" fontId="3" fillId="0" borderId="10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3" fillId="0" borderId="10" xfId="0" applyFont="1" applyBorder="1" applyAlignment="1">
      <alignment horizontal="center" vertical="top" wrapText="1"/>
    </xf>
    <xf numFmtId="4" fontId="27" fillId="0" borderId="10" xfId="74" applyNumberFormat="1" applyFont="1" applyFill="1" applyBorder="1" applyAlignment="1">
      <alignment horizontal="center" vertical="center" wrapText="1"/>
    </xf>
    <xf numFmtId="4" fontId="27" fillId="0" borderId="10" xfId="74" applyNumberFormat="1" applyFont="1" applyBorder="1" applyAlignment="1">
      <alignment horizontal="center" vertical="center"/>
    </xf>
    <xf numFmtId="4" fontId="29" fillId="0" borderId="10" xfId="74" applyNumberFormat="1" applyFont="1" applyFill="1" applyBorder="1" applyAlignment="1">
      <alignment vertical="center" wrapText="1"/>
    </xf>
    <xf numFmtId="0" fontId="27" fillId="0" borderId="12" xfId="74" applyFont="1" applyBorder="1" applyAlignment="1">
      <alignment horizontal="right"/>
    </xf>
    <xf numFmtId="43" fontId="29" fillId="0" borderId="10" xfId="88" applyFont="1" applyFill="1" applyBorder="1" applyAlignment="1">
      <alignment horizontal="center" vertical="center" wrapText="1"/>
    </xf>
    <xf numFmtId="43" fontId="27" fillId="0" borderId="10" xfId="88" applyFont="1" applyFill="1" applyBorder="1" applyAlignment="1">
      <alignment horizontal="center" vertical="center" wrapText="1"/>
    </xf>
    <xf numFmtId="0" fontId="29" fillId="0" borderId="0" xfId="74" applyFont="1" applyFill="1" applyBorder="1" applyAlignment="1">
      <alignment vertical="center" wrapText="1"/>
    </xf>
    <xf numFmtId="4" fontId="29" fillId="0" borderId="0" xfId="74" applyNumberFormat="1" applyFont="1" applyFill="1" applyBorder="1" applyAlignment="1">
      <alignment horizontal="center" vertical="center" wrapText="1"/>
    </xf>
    <xf numFmtId="43" fontId="29" fillId="0" borderId="0" xfId="88" applyFont="1" applyFill="1" applyBorder="1" applyAlignment="1">
      <alignment horizontal="center" vertical="center" wrapText="1"/>
    </xf>
    <xf numFmtId="43" fontId="29" fillId="0" borderId="10" xfId="88" applyFont="1" applyFill="1" applyBorder="1" applyAlignment="1">
      <alignment vertical="center" wrapText="1"/>
    </xf>
    <xf numFmtId="43" fontId="27" fillId="0" borderId="10" xfId="88" applyFont="1" applyFill="1" applyBorder="1" applyAlignment="1">
      <alignment vertical="center" wrapText="1"/>
    </xf>
    <xf numFmtId="0" fontId="3" fillId="0" borderId="10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31" fillId="0" borderId="11" xfId="0" applyFont="1" applyBorder="1" applyAlignment="1">
      <alignment horizontal="center" vertical="top"/>
    </xf>
    <xf numFmtId="4" fontId="27" fillId="0" borderId="10" xfId="74" applyNumberFormat="1" applyFont="1" applyFill="1" applyBorder="1" applyAlignment="1">
      <alignment horizontal="center" vertical="center" wrapText="1"/>
    </xf>
    <xf numFmtId="4" fontId="27" fillId="0" borderId="10" xfId="74" applyNumberFormat="1" applyFont="1" applyFill="1" applyBorder="1" applyAlignment="1">
      <alignment horizontal="center" vertical="center" wrapText="1"/>
    </xf>
    <xf numFmtId="0" fontId="47" fillId="0" borderId="0" xfId="0" applyFont="1" applyAlignment="1">
      <alignment horizontal="left" vertical="top"/>
    </xf>
    <xf numFmtId="49" fontId="8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48" fillId="0" borderId="0" xfId="0" applyFont="1" applyAlignment="1">
      <alignment horizontal="center" vertical="top"/>
    </xf>
    <xf numFmtId="0" fontId="32" fillId="0" borderId="12" xfId="0" applyFont="1" applyBorder="1" applyAlignment="1">
      <alignment horizontal="right" vertical="top"/>
    </xf>
    <xf numFmtId="49" fontId="32" fillId="0" borderId="11" xfId="0" applyNumberFormat="1" applyFont="1" applyBorder="1" applyAlignment="1">
      <alignment horizontal="right" vertical="top"/>
    </xf>
    <xf numFmtId="0" fontId="32" fillId="0" borderId="11" xfId="0" applyFont="1" applyBorder="1" applyAlignment="1">
      <alignment horizontal="right" vertical="top"/>
    </xf>
    <xf numFmtId="0" fontId="49" fillId="0" borderId="11" xfId="0" applyFont="1" applyBorder="1" applyAlignment="1">
      <alignment horizontal="center" vertical="top"/>
    </xf>
    <xf numFmtId="0" fontId="50" fillId="0" borderId="11" xfId="0" applyFont="1" applyBorder="1" applyAlignment="1">
      <alignment horizontal="right" vertical="top"/>
    </xf>
    <xf numFmtId="0" fontId="50" fillId="0" borderId="0" xfId="0" applyFont="1" applyBorder="1" applyAlignment="1">
      <alignment horizontal="center" vertical="top"/>
    </xf>
    <xf numFmtId="0" fontId="32" fillId="0" borderId="0" xfId="0" applyFont="1" applyBorder="1" applyAlignment="1">
      <alignment horizontal="right" vertical="top"/>
    </xf>
    <xf numFmtId="49" fontId="32" fillId="0" borderId="0" xfId="0" applyNumberFormat="1" applyFont="1"/>
    <xf numFmtId="0" fontId="29" fillId="0" borderId="0" xfId="0" applyFont="1" applyAlignment="1">
      <alignment horizontal="center" vertical="top"/>
    </xf>
    <xf numFmtId="0" fontId="51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32" fillId="0" borderId="0" xfId="0" applyFont="1" applyAlignment="1">
      <alignment horizontal="center" vertical="top"/>
    </xf>
    <xf numFmtId="0" fontId="48" fillId="0" borderId="0" xfId="0" applyFont="1" applyAlignment="1">
      <alignment horizontal="right" vertical="top" wrapText="1"/>
    </xf>
    <xf numFmtId="49" fontId="48" fillId="0" borderId="0" xfId="0" applyNumberFormat="1" applyFont="1" applyAlignment="1">
      <alignment horizontal="left"/>
    </xf>
    <xf numFmtId="0" fontId="48" fillId="0" borderId="0" xfId="0" applyFont="1" applyAlignment="1">
      <alignment horizontal="right" vertical="top"/>
    </xf>
    <xf numFmtId="0" fontId="48" fillId="0" borderId="12" xfId="0" applyFont="1" applyBorder="1" applyAlignment="1">
      <alignment horizontal="right" vertical="top"/>
    </xf>
    <xf numFmtId="49" fontId="32" fillId="0" borderId="11" xfId="0" applyNumberFormat="1" applyFont="1" applyBorder="1"/>
    <xf numFmtId="0" fontId="50" fillId="0" borderId="11" xfId="0" applyFont="1" applyBorder="1" applyAlignment="1">
      <alignment horizontal="center" vertical="top"/>
    </xf>
    <xf numFmtId="0" fontId="32" fillId="0" borderId="0" xfId="0" applyFont="1"/>
    <xf numFmtId="49" fontId="32" fillId="0" borderId="0" xfId="0" applyNumberFormat="1" applyFont="1" applyAlignment="1">
      <alignment horizontal="right" vertical="top"/>
    </xf>
    <xf numFmtId="0" fontId="48" fillId="0" borderId="0" xfId="0" applyFont="1" applyBorder="1" applyAlignment="1">
      <alignment horizontal="left" vertical="top"/>
    </xf>
    <xf numFmtId="0" fontId="7" fillId="0" borderId="0" xfId="0" applyFont="1" applyBorder="1" applyAlignment="1">
      <alignment horizontal="left"/>
    </xf>
    <xf numFmtId="0" fontId="48" fillId="0" borderId="0" xfId="0" applyFont="1" applyBorder="1" applyAlignment="1">
      <alignment horizontal="left"/>
    </xf>
    <xf numFmtId="0" fontId="48" fillId="0" borderId="0" xfId="0" applyFont="1" applyAlignment="1">
      <alignment horizontal="left"/>
    </xf>
    <xf numFmtId="0" fontId="48" fillId="0" borderId="0" xfId="0" applyFont="1" applyBorder="1" applyAlignment="1">
      <alignment horizontal="left" vertical="top" wrapText="1"/>
    </xf>
    <xf numFmtId="49" fontId="48" fillId="0" borderId="0" xfId="0" applyNumberFormat="1" applyFont="1" applyAlignment="1"/>
    <xf numFmtId="49" fontId="8" fillId="0" borderId="0" xfId="0" applyNumberFormat="1" applyFont="1" applyAlignment="1">
      <alignment horizontal="left" vertical="top" wrapText="1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top"/>
    </xf>
    <xf numFmtId="164" fontId="52" fillId="0" borderId="10" xfId="0" applyNumberFormat="1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32" fillId="0" borderId="10" xfId="0" applyFont="1" applyBorder="1" applyAlignment="1">
      <alignment horizontal="right" vertical="top"/>
    </xf>
    <xf numFmtId="0" fontId="32" fillId="0" borderId="10" xfId="0" applyFont="1" applyBorder="1" applyAlignment="1">
      <alignment horizontal="right" vertical="top" wrapText="1"/>
    </xf>
    <xf numFmtId="0" fontId="8" fillId="0" borderId="10" xfId="0" applyFont="1" applyBorder="1" applyAlignment="1">
      <alignment horizontal="center" vertical="top" wrapText="1"/>
    </xf>
    <xf numFmtId="0" fontId="51" fillId="0" borderId="10" xfId="0" applyFont="1" applyBorder="1" applyAlignment="1">
      <alignment horizontal="right" vertical="top" wrapText="1"/>
    </xf>
    <xf numFmtId="164" fontId="8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right" vertical="top" wrapText="1"/>
    </xf>
    <xf numFmtId="0" fontId="3" fillId="0" borderId="0" xfId="0" applyFont="1" applyAlignment="1">
      <alignment horizontal="left" vertical="top"/>
    </xf>
    <xf numFmtId="0" fontId="45" fillId="0" borderId="0" xfId="0" applyFont="1" applyAlignment="1">
      <alignment horizontal="center" vertical="top"/>
    </xf>
    <xf numFmtId="0" fontId="5" fillId="0" borderId="12" xfId="0" applyFont="1" applyBorder="1" applyAlignment="1">
      <alignment horizontal="right" vertical="top"/>
    </xf>
    <xf numFmtId="49" fontId="5" fillId="0" borderId="11" xfId="0" applyNumberFormat="1" applyFont="1" applyBorder="1" applyAlignment="1">
      <alignment horizontal="right" vertical="top"/>
    </xf>
    <xf numFmtId="0" fontId="5" fillId="0" borderId="11" xfId="0" applyFont="1" applyBorder="1" applyAlignment="1">
      <alignment horizontal="right" vertical="top"/>
    </xf>
    <xf numFmtId="0" fontId="55" fillId="0" borderId="11" xfId="0" applyFont="1" applyBorder="1" applyAlignment="1">
      <alignment horizontal="right" vertical="top"/>
    </xf>
    <xf numFmtId="0" fontId="55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49" fontId="5" fillId="0" borderId="0" xfId="0" applyNumberFormat="1" applyFont="1"/>
    <xf numFmtId="0" fontId="56" fillId="0" borderId="0" xfId="0" applyFont="1" applyAlignment="1">
      <alignment horizontal="center" vertical="top"/>
    </xf>
    <xf numFmtId="0" fontId="58" fillId="0" borderId="0" xfId="0" applyFont="1" applyAlignment="1">
      <alignment horizontal="center" vertical="top"/>
    </xf>
    <xf numFmtId="0" fontId="45" fillId="0" borderId="0" xfId="0" applyFont="1" applyAlignment="1">
      <alignment horizontal="right" vertical="top" wrapText="1"/>
    </xf>
    <xf numFmtId="49" fontId="45" fillId="0" borderId="0" xfId="0" applyNumberFormat="1" applyFont="1" applyAlignment="1">
      <alignment horizontal="left"/>
    </xf>
    <xf numFmtId="0" fontId="45" fillId="0" borderId="12" xfId="0" applyFont="1" applyBorder="1" applyAlignment="1">
      <alignment horizontal="right" vertical="top"/>
    </xf>
    <xf numFmtId="49" fontId="5" fillId="0" borderId="11" xfId="0" applyNumberFormat="1" applyFont="1" applyBorder="1"/>
    <xf numFmtId="0" fontId="55" fillId="0" borderId="11" xfId="0" applyFont="1" applyBorder="1" applyAlignment="1">
      <alignment horizontal="center" vertical="top"/>
    </xf>
    <xf numFmtId="0" fontId="5" fillId="0" borderId="0" xfId="0" applyFont="1"/>
    <xf numFmtId="49" fontId="5" fillId="0" borderId="0" xfId="0" applyNumberFormat="1" applyFont="1" applyAlignment="1">
      <alignment horizontal="right" vertical="top"/>
    </xf>
    <xf numFmtId="0" fontId="45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/>
    </xf>
    <xf numFmtId="0" fontId="45" fillId="0" borderId="0" xfId="0" applyFont="1" applyBorder="1" applyAlignment="1">
      <alignment horizontal="left"/>
    </xf>
    <xf numFmtId="0" fontId="45" fillId="0" borderId="0" xfId="0" applyFont="1" applyAlignment="1">
      <alignment horizontal="left"/>
    </xf>
    <xf numFmtId="0" fontId="45" fillId="0" borderId="0" xfId="0" applyFont="1" applyBorder="1" applyAlignment="1">
      <alignment horizontal="left" vertical="top" wrapText="1"/>
    </xf>
    <xf numFmtId="49" fontId="45" fillId="0" borderId="0" xfId="0" applyNumberFormat="1" applyFont="1" applyAlignment="1"/>
    <xf numFmtId="49" fontId="3" fillId="0" borderId="0" xfId="0" applyNumberFormat="1" applyFont="1" applyAlignment="1">
      <alignment horizontal="left" vertical="top" wrapText="1"/>
    </xf>
    <xf numFmtId="164" fontId="6" fillId="0" borderId="10" xfId="0" applyNumberFormat="1" applyFont="1" applyBorder="1" applyAlignment="1">
      <alignment horizontal="left" vertical="top" wrapText="1"/>
    </xf>
    <xf numFmtId="0" fontId="5" fillId="0" borderId="10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right" vertical="top"/>
    </xf>
    <xf numFmtId="0" fontId="58" fillId="0" borderId="10" xfId="0" applyFont="1" applyBorder="1" applyAlignment="1">
      <alignment horizontal="right" vertical="top" wrapText="1"/>
    </xf>
    <xf numFmtId="164" fontId="3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center" vertical="top" wrapText="1"/>
    </xf>
    <xf numFmtId="49" fontId="45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/>
    </xf>
    <xf numFmtId="49" fontId="45" fillId="0" borderId="0" xfId="0" applyNumberFormat="1" applyFont="1" applyAlignment="1">
      <alignment horizontal="center" vertical="top"/>
    </xf>
    <xf numFmtId="49" fontId="3" fillId="0" borderId="10" xfId="0" applyNumberFormat="1" applyFont="1" applyBorder="1" applyAlignment="1">
      <alignment horizontal="center" vertical="top" wrapText="1"/>
    </xf>
    <xf numFmtId="49" fontId="3" fillId="0" borderId="10" xfId="0" applyNumberFormat="1" applyFont="1" applyBorder="1" applyAlignment="1">
      <alignment horizontal="center" vertical="top"/>
    </xf>
    <xf numFmtId="0" fontId="6" fillId="0" borderId="0" xfId="0" applyFont="1" applyBorder="1" applyAlignment="1">
      <alignment horizontal="left" vertical="top" wrapText="1"/>
    </xf>
    <xf numFmtId="0" fontId="0" fillId="0" borderId="0" xfId="0" applyBorder="1" applyAlignment="1">
      <alignment vertical="top" wrapText="1"/>
    </xf>
    <xf numFmtId="0" fontId="58" fillId="0" borderId="0" xfId="0" applyFont="1" applyBorder="1" applyAlignment="1">
      <alignment horizontal="right" vertical="top" wrapText="1"/>
    </xf>
    <xf numFmtId="0" fontId="5" fillId="0" borderId="0" xfId="0" applyFont="1" applyBorder="1" applyAlignment="1">
      <alignment horizontal="right" vertical="top" wrapText="1"/>
    </xf>
    <xf numFmtId="0" fontId="2" fillId="0" borderId="0" xfId="73" applyFont="1" applyAlignment="1">
      <alignment horizontal="left" vertical="top"/>
    </xf>
    <xf numFmtId="49" fontId="4" fillId="0" borderId="0" xfId="73" applyNumberFormat="1" applyFont="1" applyAlignment="1">
      <alignment horizontal="left" vertical="top"/>
    </xf>
    <xf numFmtId="0" fontId="4" fillId="0" borderId="0" xfId="73" applyFont="1" applyAlignment="1">
      <alignment horizontal="left" vertical="top" wrapText="1"/>
    </xf>
    <xf numFmtId="0" fontId="4" fillId="0" borderId="0" xfId="73" applyFont="1" applyAlignment="1">
      <alignment horizontal="center" vertical="top" wrapText="1"/>
    </xf>
    <xf numFmtId="0" fontId="4" fillId="0" borderId="0" xfId="73" applyFont="1" applyAlignment="1">
      <alignment horizontal="right" vertical="top"/>
    </xf>
    <xf numFmtId="0" fontId="4" fillId="0" borderId="0" xfId="73" applyFont="1"/>
    <xf numFmtId="0" fontId="4" fillId="0" borderId="0" xfId="73" applyFont="1" applyAlignment="1">
      <alignment horizontal="left" vertical="top"/>
    </xf>
    <xf numFmtId="0" fontId="4" fillId="0" borderId="0" xfId="73" applyFont="1" applyAlignment="1">
      <alignment horizontal="center" vertical="top"/>
    </xf>
    <xf numFmtId="0" fontId="4" fillId="0" borderId="12" xfId="73" applyFont="1" applyBorder="1" applyAlignment="1">
      <alignment horizontal="right" vertical="top"/>
    </xf>
    <xf numFmtId="0" fontId="4" fillId="0" borderId="0" xfId="73" applyFont="1" applyBorder="1"/>
    <xf numFmtId="0" fontId="4" fillId="0" borderId="11" xfId="73" applyFont="1" applyBorder="1" applyAlignment="1">
      <alignment horizontal="right" vertical="top"/>
    </xf>
    <xf numFmtId="0" fontId="31" fillId="0" borderId="11" xfId="73" applyFont="1" applyBorder="1" applyAlignment="1">
      <alignment horizontal="center" vertical="top"/>
    </xf>
    <xf numFmtId="0" fontId="31" fillId="0" borderId="0" xfId="73" applyFont="1" applyBorder="1" applyAlignment="1">
      <alignment horizontal="center" vertical="top"/>
    </xf>
    <xf numFmtId="0" fontId="4" fillId="0" borderId="0" xfId="73" applyFont="1" applyBorder="1" applyAlignment="1">
      <alignment horizontal="right" vertical="top"/>
    </xf>
    <xf numFmtId="0" fontId="2" fillId="0" borderId="0" xfId="73" applyFont="1" applyAlignment="1">
      <alignment horizontal="center" vertical="top"/>
    </xf>
    <xf numFmtId="0" fontId="4" fillId="0" borderId="0" xfId="73" applyFont="1" applyAlignment="1">
      <alignment horizontal="right" vertical="top" wrapText="1"/>
    </xf>
    <xf numFmtId="0" fontId="4" fillId="0" borderId="0" xfId="73" applyFont="1" applyAlignment="1">
      <alignment horizontal="left"/>
    </xf>
    <xf numFmtId="0" fontId="4" fillId="0" borderId="11" xfId="73" applyFont="1" applyBorder="1"/>
    <xf numFmtId="0" fontId="31" fillId="0" borderId="0" xfId="73" applyFont="1" applyAlignment="1">
      <alignment horizontal="center" vertical="top"/>
    </xf>
    <xf numFmtId="49" fontId="31" fillId="0" borderId="0" xfId="73" applyNumberFormat="1" applyFont="1" applyAlignment="1">
      <alignment horizontal="left" vertical="top"/>
    </xf>
    <xf numFmtId="0" fontId="4" fillId="0" borderId="0" xfId="73" applyFont="1" applyAlignment="1"/>
    <xf numFmtId="0" fontId="3" fillId="0" borderId="10" xfId="73" applyFont="1" applyBorder="1" applyAlignment="1">
      <alignment horizontal="center" vertical="center" wrapText="1"/>
    </xf>
    <xf numFmtId="0" fontId="3" fillId="0" borderId="10" xfId="73" applyFont="1" applyBorder="1" applyAlignment="1">
      <alignment horizontal="center" vertical="top"/>
    </xf>
    <xf numFmtId="49" fontId="3" fillId="0" borderId="10" xfId="73" applyNumberFormat="1" applyFont="1" applyBorder="1" applyAlignment="1">
      <alignment horizontal="center" vertical="center"/>
    </xf>
    <xf numFmtId="0" fontId="3" fillId="0" borderId="10" xfId="73" applyFont="1" applyBorder="1" applyAlignment="1">
      <alignment horizontal="center" vertical="top" wrapText="1"/>
    </xf>
    <xf numFmtId="0" fontId="3" fillId="0" borderId="10" xfId="73" applyFont="1" applyBorder="1" applyAlignment="1">
      <alignment horizontal="center" vertical="center"/>
    </xf>
    <xf numFmtId="49" fontId="6" fillId="0" borderId="10" xfId="73" applyNumberFormat="1" applyFont="1" applyBorder="1" applyAlignment="1">
      <alignment horizontal="left" vertical="top" wrapText="1"/>
    </xf>
    <xf numFmtId="0" fontId="3" fillId="0" borderId="10" xfId="73" applyFont="1" applyBorder="1" applyAlignment="1">
      <alignment horizontal="left" vertical="top" wrapText="1"/>
    </xf>
    <xf numFmtId="0" fontId="5" fillId="0" borderId="10" xfId="73" applyFont="1" applyBorder="1" applyAlignment="1">
      <alignment horizontal="center" vertical="top"/>
    </xf>
    <xf numFmtId="0" fontId="40" fillId="0" borderId="10" xfId="73" applyFont="1" applyBorder="1" applyAlignment="1">
      <alignment horizontal="right" vertical="top" wrapText="1"/>
    </xf>
    <xf numFmtId="0" fontId="40" fillId="0" borderId="10" xfId="73" applyFont="1" applyBorder="1" applyAlignment="1">
      <alignment horizontal="right" vertical="top"/>
    </xf>
    <xf numFmtId="0" fontId="5" fillId="0" borderId="10" xfId="73" applyFont="1" applyBorder="1" applyAlignment="1">
      <alignment horizontal="center" vertical="top" wrapText="1"/>
    </xf>
    <xf numFmtId="0" fontId="41" fillId="0" borderId="10" xfId="73" applyFont="1" applyBorder="1" applyAlignment="1">
      <alignment horizontal="right" vertical="top" wrapText="1"/>
    </xf>
    <xf numFmtId="0" fontId="3" fillId="0" borderId="0" xfId="73" applyFont="1" applyAlignment="1">
      <alignment horizontal="center" vertical="top"/>
    </xf>
    <xf numFmtId="49" fontId="3" fillId="0" borderId="0" xfId="73" applyNumberFormat="1" applyFont="1" applyAlignment="1">
      <alignment horizontal="left" vertical="top"/>
    </xf>
    <xf numFmtId="0" fontId="3" fillId="0" borderId="0" xfId="73" applyFont="1" applyAlignment="1">
      <alignment horizontal="left" vertical="top" wrapText="1"/>
    </xf>
    <xf numFmtId="0" fontId="3" fillId="0" borderId="0" xfId="73" applyFont="1" applyAlignment="1">
      <alignment horizontal="center" vertical="top" wrapText="1"/>
    </xf>
    <xf numFmtId="0" fontId="5" fillId="0" borderId="0" xfId="73" applyFont="1" applyAlignment="1">
      <alignment horizontal="center" vertical="top" wrapText="1"/>
    </xf>
    <xf numFmtId="0" fontId="40" fillId="0" borderId="0" xfId="73" applyFont="1" applyAlignment="1">
      <alignment horizontal="right" vertical="top"/>
    </xf>
    <xf numFmtId="3" fontId="4" fillId="0" borderId="0" xfId="73" applyNumberFormat="1" applyFont="1" applyAlignment="1">
      <alignment horizontal="right" vertical="top"/>
    </xf>
    <xf numFmtId="3" fontId="4" fillId="0" borderId="0" xfId="73" applyNumberFormat="1" applyFont="1" applyBorder="1" applyAlignment="1">
      <alignment horizontal="right" vertical="top"/>
    </xf>
    <xf numFmtId="3" fontId="3" fillId="0" borderId="10" xfId="73" applyNumberFormat="1" applyFont="1" applyBorder="1" applyAlignment="1">
      <alignment horizontal="center" vertical="center"/>
    </xf>
    <xf numFmtId="3" fontId="40" fillId="0" borderId="10" xfId="73" applyNumberFormat="1" applyFont="1" applyBorder="1" applyAlignment="1">
      <alignment horizontal="right" vertical="top"/>
    </xf>
    <xf numFmtId="3" fontId="40" fillId="0" borderId="10" xfId="73" applyNumberFormat="1" applyFont="1" applyBorder="1" applyAlignment="1">
      <alignment horizontal="right" vertical="top" wrapText="1"/>
    </xf>
    <xf numFmtId="3" fontId="41" fillId="0" borderId="10" xfId="73" applyNumberFormat="1" applyFont="1" applyBorder="1" applyAlignment="1">
      <alignment horizontal="right" vertical="top" wrapText="1"/>
    </xf>
    <xf numFmtId="3" fontId="40" fillId="0" borderId="0" xfId="73" applyNumberFormat="1" applyFont="1" applyAlignment="1">
      <alignment horizontal="right" vertical="top"/>
    </xf>
    <xf numFmtId="4" fontId="27" fillId="0" borderId="0" xfId="74" applyNumberFormat="1" applyFont="1" applyFill="1" applyAlignment="1">
      <alignment vertical="center" wrapText="1"/>
    </xf>
    <xf numFmtId="4" fontId="27" fillId="0" borderId="10" xfId="74" applyNumberFormat="1" applyFont="1" applyFill="1" applyBorder="1" applyAlignment="1">
      <alignment horizontal="center" vertical="center" wrapText="1"/>
    </xf>
    <xf numFmtId="0" fontId="61" fillId="0" borderId="0" xfId="0" applyFont="1"/>
    <xf numFmtId="4" fontId="0" fillId="0" borderId="0" xfId="0" applyNumberFormat="1"/>
    <xf numFmtId="4" fontId="27" fillId="0" borderId="10" xfId="74" applyNumberFormat="1" applyFont="1" applyFill="1" applyBorder="1" applyAlignment="1">
      <alignment horizontal="center" vertical="center" wrapText="1"/>
    </xf>
    <xf numFmtId="0" fontId="27" fillId="24" borderId="10" xfId="74" applyFont="1" applyFill="1" applyBorder="1" applyAlignment="1">
      <alignment horizontal="left" vertical="center" wrapText="1"/>
    </xf>
    <xf numFmtId="4" fontId="27" fillId="24" borderId="10" xfId="74" applyNumberFormat="1" applyFont="1" applyFill="1" applyBorder="1" applyAlignment="1">
      <alignment horizontal="center" vertical="center" wrapText="1"/>
    </xf>
    <xf numFmtId="0" fontId="27" fillId="24" borderId="10" xfId="74" applyNumberFormat="1" applyFont="1" applyFill="1" applyBorder="1" applyAlignment="1">
      <alignment horizontal="center" vertical="center" wrapText="1"/>
    </xf>
    <xf numFmtId="4" fontId="29" fillId="24" borderId="10" xfId="74" applyNumberFormat="1" applyFont="1" applyFill="1" applyBorder="1" applyAlignment="1">
      <alignment vertical="center" wrapText="1"/>
    </xf>
    <xf numFmtId="0" fontId="29" fillId="24" borderId="0" xfId="74" applyFont="1" applyFill="1" applyAlignment="1">
      <alignment vertical="center" wrapText="1"/>
    </xf>
    <xf numFmtId="0" fontId="48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top" wrapText="1"/>
    </xf>
    <xf numFmtId="0" fontId="0" fillId="0" borderId="10" xfId="0" applyBorder="1" applyAlignment="1">
      <alignment vertical="top" wrapText="1"/>
    </xf>
    <xf numFmtId="0" fontId="47" fillId="0" borderId="10" xfId="0" applyFont="1" applyBorder="1" applyAlignment="1">
      <alignment horizontal="left" vertical="top" wrapText="1"/>
    </xf>
    <xf numFmtId="49" fontId="8" fillId="0" borderId="10" xfId="0" applyNumberFormat="1" applyFont="1" applyBorder="1" applyAlignment="1">
      <alignment horizontal="center" vertical="center" wrapText="1"/>
    </xf>
    <xf numFmtId="0" fontId="52" fillId="0" borderId="10" xfId="0" applyFont="1" applyBorder="1" applyAlignment="1">
      <alignment horizontal="left" vertical="top" wrapText="1"/>
    </xf>
    <xf numFmtId="0" fontId="52" fillId="0" borderId="10" xfId="0" applyFont="1" applyBorder="1" applyAlignment="1">
      <alignment horizontal="center" vertical="top"/>
    </xf>
    <xf numFmtId="0" fontId="0" fillId="0" borderId="10" xfId="0" applyBorder="1" applyAlignment="1">
      <alignment vertical="top"/>
    </xf>
    <xf numFmtId="0" fontId="8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53" fillId="0" borderId="0" xfId="0" applyFont="1" applyAlignment="1">
      <alignment horizontal="center" vertical="top" wrapText="1"/>
    </xf>
    <xf numFmtId="0" fontId="45" fillId="0" borderId="0" xfId="0" applyFont="1" applyBorder="1" applyAlignment="1">
      <alignment horizontal="right"/>
    </xf>
    <xf numFmtId="0" fontId="3" fillId="0" borderId="10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top"/>
    </xf>
    <xf numFmtId="0" fontId="59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49" fontId="45" fillId="0" borderId="0" xfId="0" applyNumberFormat="1" applyFont="1" applyAlignment="1">
      <alignment horizontal="left"/>
    </xf>
    <xf numFmtId="49" fontId="3" fillId="0" borderId="10" xfId="0" applyNumberFormat="1" applyFont="1" applyBorder="1" applyAlignment="1">
      <alignment horizontal="left" vertical="top" wrapText="1"/>
    </xf>
    <xf numFmtId="49" fontId="2" fillId="0" borderId="10" xfId="0" applyNumberFormat="1" applyFont="1" applyBorder="1" applyAlignment="1">
      <alignment horizontal="left" vertical="top" wrapText="1"/>
    </xf>
    <xf numFmtId="49" fontId="6" fillId="0" borderId="10" xfId="0" applyNumberFormat="1" applyFont="1" applyBorder="1" applyAlignment="1">
      <alignment horizontal="left" vertical="top" wrapText="1"/>
    </xf>
    <xf numFmtId="49" fontId="6" fillId="0" borderId="10" xfId="0" applyNumberFormat="1" applyFont="1" applyBorder="1" applyAlignment="1">
      <alignment horizontal="center" vertical="top"/>
    </xf>
    <xf numFmtId="49" fontId="59" fillId="0" borderId="0" xfId="0" applyNumberFormat="1" applyFont="1" applyAlignment="1">
      <alignment horizontal="center" vertical="top" wrapText="1"/>
    </xf>
    <xf numFmtId="49" fontId="3" fillId="0" borderId="0" xfId="0" applyNumberFormat="1" applyFont="1" applyAlignment="1">
      <alignment horizontal="center" vertical="top" wrapText="1"/>
    </xf>
    <xf numFmtId="0" fontId="4" fillId="0" borderId="0" xfId="73" applyFont="1" applyAlignment="1">
      <alignment horizontal="right"/>
    </xf>
    <xf numFmtId="0" fontId="3" fillId="0" borderId="10" xfId="73" applyFont="1" applyBorder="1" applyAlignment="1">
      <alignment horizontal="left" vertical="top" wrapText="1"/>
    </xf>
    <xf numFmtId="0" fontId="3" fillId="0" borderId="10" xfId="73" applyFont="1" applyBorder="1" applyAlignment="1">
      <alignment horizontal="center" vertical="center" wrapText="1"/>
    </xf>
    <xf numFmtId="0" fontId="4" fillId="0" borderId="10" xfId="73" applyFont="1" applyBorder="1" applyAlignment="1">
      <alignment horizontal="center" vertical="center"/>
    </xf>
    <xf numFmtId="0" fontId="5" fillId="0" borderId="10" xfId="73" applyFont="1" applyBorder="1" applyAlignment="1">
      <alignment horizontal="center" vertical="center" textRotation="90" wrapText="1" readingOrder="1"/>
    </xf>
    <xf numFmtId="0" fontId="3" fillId="0" borderId="10" xfId="73" applyFont="1" applyBorder="1" applyAlignment="1">
      <alignment horizontal="center" vertical="center"/>
    </xf>
    <xf numFmtId="0" fontId="4" fillId="0" borderId="10" xfId="73" applyFont="1" applyBorder="1" applyAlignment="1">
      <alignment horizontal="center" vertical="center" wrapText="1"/>
    </xf>
    <xf numFmtId="49" fontId="3" fillId="0" borderId="10" xfId="73" applyNumberFormat="1" applyFont="1" applyBorder="1" applyAlignment="1">
      <alignment horizontal="center" vertical="center" wrapText="1"/>
    </xf>
    <xf numFmtId="49" fontId="3" fillId="0" borderId="10" xfId="73" applyNumberFormat="1" applyFont="1" applyBorder="1" applyAlignment="1">
      <alignment horizontal="center" vertical="center"/>
    </xf>
    <xf numFmtId="0" fontId="2" fillId="0" borderId="10" xfId="73" applyFont="1" applyBorder="1" applyAlignment="1">
      <alignment horizontal="left" vertical="top" wrapText="1"/>
    </xf>
    <xf numFmtId="0" fontId="6" fillId="0" borderId="10" xfId="73" applyFont="1" applyBorder="1" applyAlignment="1">
      <alignment horizontal="left" vertical="top" wrapText="1"/>
    </xf>
    <xf numFmtId="0" fontId="6" fillId="0" borderId="10" xfId="73" applyFont="1" applyBorder="1" applyAlignment="1">
      <alignment horizontal="center" vertical="top"/>
    </xf>
    <xf numFmtId="0" fontId="3" fillId="0" borderId="0" xfId="73" applyFont="1" applyAlignment="1">
      <alignment horizontal="center" vertical="top" wrapText="1"/>
    </xf>
    <xf numFmtId="0" fontId="59" fillId="0" borderId="0" xfId="73" applyFont="1" applyAlignment="1">
      <alignment horizontal="center" vertical="top" wrapText="1"/>
    </xf>
    <xf numFmtId="0" fontId="4" fillId="0" borderId="0" xfId="73" applyFont="1" applyAlignment="1">
      <alignment horizontal="center" vertical="top"/>
    </xf>
    <xf numFmtId="0" fontId="4" fillId="0" borderId="12" xfId="73" applyFont="1" applyBorder="1" applyAlignment="1">
      <alignment horizontal="center" vertical="top"/>
    </xf>
    <xf numFmtId="3" fontId="3" fillId="0" borderId="10" xfId="73" applyNumberFormat="1" applyFont="1" applyBorder="1" applyAlignment="1">
      <alignment horizontal="center" vertical="center" wrapText="1"/>
    </xf>
    <xf numFmtId="3" fontId="3" fillId="0" borderId="10" xfId="73" applyNumberFormat="1" applyFont="1" applyBorder="1" applyAlignment="1">
      <alignment horizontal="center" vertical="center"/>
    </xf>
    <xf numFmtId="0" fontId="28" fillId="0" borderId="0" xfId="74" applyFont="1" applyFill="1" applyAlignment="1">
      <alignment horizontal="center" wrapText="1"/>
    </xf>
    <xf numFmtId="0" fontId="27" fillId="0" borderId="10" xfId="74" applyFont="1" applyFill="1" applyBorder="1" applyAlignment="1">
      <alignment horizontal="center" vertical="center" wrapText="1"/>
    </xf>
    <xf numFmtId="4" fontId="27" fillId="0" borderId="15" xfId="74" applyNumberFormat="1" applyFont="1" applyFill="1" applyBorder="1" applyAlignment="1">
      <alignment horizontal="center" vertical="center" wrapText="1"/>
    </xf>
    <xf numFmtId="4" fontId="27" fillId="0" borderId="16" xfId="74" applyNumberFormat="1" applyFont="1" applyFill="1" applyBorder="1" applyAlignment="1">
      <alignment horizontal="center" vertical="center" wrapText="1"/>
    </xf>
    <xf numFmtId="4" fontId="27" fillId="0" borderId="17" xfId="74" applyNumberFormat="1" applyFont="1" applyFill="1" applyBorder="1" applyAlignment="1">
      <alignment horizontal="center" vertical="center" wrapText="1"/>
    </xf>
    <xf numFmtId="4" fontId="27" fillId="0" borderId="10" xfId="74" applyNumberFormat="1" applyFont="1" applyFill="1" applyBorder="1" applyAlignment="1">
      <alignment horizontal="center" vertical="center" wrapText="1"/>
    </xf>
    <xf numFmtId="0" fontId="28" fillId="0" borderId="0" xfId="74" applyFont="1" applyFill="1" applyAlignment="1">
      <alignment horizontal="center" vertical="center" wrapText="1"/>
    </xf>
    <xf numFmtId="4" fontId="27" fillId="0" borderId="0" xfId="74" applyNumberFormat="1" applyFont="1" applyFill="1" applyAlignment="1">
      <alignment horizontal="center" vertical="center" wrapText="1"/>
    </xf>
    <xf numFmtId="0" fontId="28" fillId="0" borderId="0" xfId="74" applyFont="1" applyFill="1" applyAlignment="1">
      <alignment wrapText="1"/>
    </xf>
    <xf numFmtId="0" fontId="28" fillId="0" borderId="0" xfId="74" applyFont="1" applyFill="1" applyAlignment="1"/>
    <xf numFmtId="4" fontId="28" fillId="0" borderId="0" xfId="74" applyNumberFormat="1" applyFont="1" applyFill="1" applyAlignment="1">
      <alignment horizontal="left" wrapText="1"/>
    </xf>
    <xf numFmtId="0" fontId="28" fillId="0" borderId="0" xfId="74" applyFont="1" applyFill="1" applyAlignment="1">
      <alignment vertical="center" wrapText="1"/>
    </xf>
    <xf numFmtId="0" fontId="28" fillId="0" borderId="0" xfId="74" applyFont="1" applyFill="1" applyAlignment="1">
      <alignment horizontal="left" vertical="center" wrapText="1"/>
    </xf>
    <xf numFmtId="0" fontId="27" fillId="0" borderId="0" xfId="74" applyFont="1" applyAlignment="1">
      <alignment horizontal="left"/>
    </xf>
    <xf numFmtId="0" fontId="27" fillId="0" borderId="10" xfId="74" applyFont="1" applyBorder="1" applyAlignment="1">
      <alignment horizontal="center" vertical="center" wrapText="1"/>
    </xf>
    <xf numFmtId="4" fontId="27" fillId="0" borderId="14" xfId="74" applyNumberFormat="1" applyFont="1" applyBorder="1" applyAlignment="1">
      <alignment horizontal="center" vertical="center"/>
    </xf>
    <xf numFmtId="4" fontId="27" fillId="0" borderId="20" xfId="74" applyNumberFormat="1" applyFont="1" applyBorder="1" applyAlignment="1">
      <alignment horizontal="center" vertical="center"/>
    </xf>
    <xf numFmtId="0" fontId="27" fillId="0" borderId="10" xfId="74" applyFont="1" applyBorder="1" applyAlignment="1">
      <alignment horizontal="left" vertical="center" wrapText="1"/>
    </xf>
    <xf numFmtId="4" fontId="27" fillId="0" borderId="10" xfId="74" applyNumberFormat="1" applyFont="1" applyBorder="1" applyAlignment="1">
      <alignment horizontal="center" vertical="center"/>
    </xf>
    <xf numFmtId="0" fontId="27" fillId="0" borderId="15" xfId="74" applyFont="1" applyBorder="1" applyAlignment="1">
      <alignment horizontal="left" vertical="center"/>
    </xf>
    <xf numFmtId="0" fontId="27" fillId="0" borderId="16" xfId="74" applyFont="1" applyBorder="1" applyAlignment="1">
      <alignment horizontal="left" vertical="center"/>
    </xf>
    <xf numFmtId="0" fontId="27" fillId="0" borderId="14" xfId="74" applyFont="1" applyBorder="1" applyAlignment="1">
      <alignment horizontal="center" vertical="center" wrapText="1"/>
    </xf>
    <xf numFmtId="0" fontId="27" fillId="0" borderId="20" xfId="74" applyFont="1" applyBorder="1" applyAlignment="1">
      <alignment horizontal="center" vertical="center" wrapText="1"/>
    </xf>
    <xf numFmtId="0" fontId="27" fillId="0" borderId="21" xfId="74" applyFont="1" applyBorder="1" applyAlignment="1">
      <alignment horizontal="center" vertical="center" wrapText="1"/>
    </xf>
    <xf numFmtId="0" fontId="27" fillId="0" borderId="22" xfId="74" applyFont="1" applyBorder="1" applyAlignment="1">
      <alignment horizontal="center" vertical="center" wrapText="1"/>
    </xf>
    <xf numFmtId="0" fontId="27" fillId="0" borderId="10" xfId="74" applyFont="1" applyBorder="1" applyAlignment="1">
      <alignment horizontal="center" vertical="center"/>
    </xf>
    <xf numFmtId="0" fontId="27" fillId="0" borderId="18" xfId="74" applyFont="1" applyBorder="1" applyAlignment="1">
      <alignment horizontal="center" vertical="center" wrapText="1"/>
    </xf>
    <xf numFmtId="0" fontId="27" fillId="0" borderId="19" xfId="74" applyFont="1" applyBorder="1" applyAlignment="1">
      <alignment horizontal="center" vertical="center" wrapText="1"/>
    </xf>
    <xf numFmtId="0" fontId="27" fillId="0" borderId="13" xfId="74" applyFont="1" applyBorder="1" applyAlignment="1">
      <alignment horizontal="center" vertical="center" wrapText="1"/>
    </xf>
    <xf numFmtId="0" fontId="27" fillId="0" borderId="15" xfId="74" applyFont="1" applyBorder="1" applyAlignment="1">
      <alignment horizontal="center" vertical="center"/>
    </xf>
    <xf numFmtId="0" fontId="27" fillId="0" borderId="17" xfId="74" applyFont="1" applyBorder="1" applyAlignment="1">
      <alignment horizontal="center" vertical="center"/>
    </xf>
    <xf numFmtId="0" fontId="28" fillId="0" borderId="0" xfId="74" applyFont="1" applyAlignment="1">
      <alignment horizontal="center"/>
    </xf>
    <xf numFmtId="0" fontId="28" fillId="0" borderId="0" xfId="74" applyFont="1" applyAlignment="1">
      <alignment horizontal="center" vertical="center" wrapText="1"/>
    </xf>
    <xf numFmtId="0" fontId="38" fillId="0" borderId="0" xfId="74" applyFont="1" applyAlignment="1">
      <alignment vertical="center" wrapText="1"/>
    </xf>
    <xf numFmtId="0" fontId="27" fillId="0" borderId="14" xfId="74" applyFont="1" applyBorder="1" applyAlignment="1">
      <alignment horizontal="center" vertical="center"/>
    </xf>
    <xf numFmtId="0" fontId="27" fillId="0" borderId="20" xfId="74" applyFont="1" applyBorder="1" applyAlignment="1">
      <alignment horizontal="center" vertical="center"/>
    </xf>
    <xf numFmtId="0" fontId="27" fillId="0" borderId="10" xfId="74" applyFont="1" applyBorder="1" applyAlignment="1">
      <alignment horizontal="left" vertical="center"/>
    </xf>
    <xf numFmtId="0" fontId="27" fillId="0" borderId="0" xfId="74" applyFont="1" applyAlignment="1">
      <alignment horizontal="center"/>
    </xf>
    <xf numFmtId="0" fontId="27" fillId="0" borderId="0" xfId="74" applyFont="1" applyFill="1" applyAlignment="1">
      <alignment horizontal="center" vertical="center" wrapText="1"/>
    </xf>
    <xf numFmtId="0" fontId="27" fillId="0" borderId="0" xfId="74" applyFont="1" applyFill="1" applyAlignment="1">
      <alignment horizontal="center" wrapText="1"/>
    </xf>
  </cellXfs>
  <cellStyles count="89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55"/>
    <cellStyle name="Денежный 2" xfId="56"/>
    <cellStyle name="Заголовок 1 2" xfId="57"/>
    <cellStyle name="Заголовок 1 3" xfId="58"/>
    <cellStyle name="Заголовок 2 2" xfId="59"/>
    <cellStyle name="Заголовок 2 3" xfId="60"/>
    <cellStyle name="Заголовок 3 2" xfId="61"/>
    <cellStyle name="Заголовок 3 3" xfId="62"/>
    <cellStyle name="Заголовок 4 2" xfId="63"/>
    <cellStyle name="Заголовок 4 3" xfId="64"/>
    <cellStyle name="Итог 2" xfId="65"/>
    <cellStyle name="Итог 3" xfId="66"/>
    <cellStyle name="Контрольная ячейка 2" xfId="67"/>
    <cellStyle name="Контрольная ячейка 3" xfId="68"/>
    <cellStyle name="Название 2" xfId="69"/>
    <cellStyle name="Название 3" xfId="70"/>
    <cellStyle name="Нейтральный 2" xfId="71"/>
    <cellStyle name="Нейтральный 3" xfId="72"/>
    <cellStyle name="Обычный" xfId="0" builtinId="0"/>
    <cellStyle name="Обычный 2" xfId="73"/>
    <cellStyle name="Обычный 3" xfId="74"/>
    <cellStyle name="Плохой 2" xfId="75"/>
    <cellStyle name="Плохой 3" xfId="76"/>
    <cellStyle name="Пояснение 2" xfId="77"/>
    <cellStyle name="Пояснение 3" xfId="78"/>
    <cellStyle name="Примечание 2" xfId="79"/>
    <cellStyle name="Примечание 3" xfId="80"/>
    <cellStyle name="Связанная ячейка 2" xfId="81"/>
    <cellStyle name="Связанная ячейка 3" xfId="82"/>
    <cellStyle name="Стиль 1" xfId="83"/>
    <cellStyle name="Текст предупреждения 2" xfId="84"/>
    <cellStyle name="Текст предупреждения 3" xfId="85"/>
    <cellStyle name="Финансовый" xfId="88" builtinId="3"/>
    <cellStyle name="Хороший 2" xfId="86"/>
    <cellStyle name="Хороший 3" xfId="8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P134"/>
  <sheetViews>
    <sheetView showGridLines="0" zoomScaleNormal="100" zoomScaleSheetLayoutView="75" workbookViewId="0">
      <selection activeCell="D9" sqref="D9"/>
    </sheetView>
  </sheetViews>
  <sheetFormatPr defaultRowHeight="13.2" outlineLevelRow="2" x14ac:dyDescent="0.25"/>
  <cols>
    <col min="1" max="1" width="4.6640625" style="6" customWidth="1"/>
    <col min="2" max="2" width="20.33203125" style="5" customWidth="1"/>
    <col min="3" max="3" width="37.109375" style="4" customWidth="1"/>
    <col min="4" max="4" width="12.6640625" style="3" customWidth="1"/>
    <col min="5" max="5" width="11.6640625" style="2" customWidth="1"/>
    <col min="6" max="6" width="10.5546875" style="1" customWidth="1"/>
    <col min="7" max="7" width="10.5546875" style="9" customWidth="1"/>
    <col min="8" max="8" width="11" style="1" customWidth="1"/>
    <col min="9" max="9" width="17.6640625" style="1" customWidth="1"/>
    <col min="10" max="10" width="8.33203125" style="1" customWidth="1"/>
    <col min="11" max="11" width="8.109375" style="1" customWidth="1"/>
    <col min="12" max="14" width="7.109375" style="1" customWidth="1"/>
    <col min="15" max="16" width="6.33203125" style="1" customWidth="1"/>
  </cols>
  <sheetData>
    <row r="1" spans="1:16" outlineLevel="2" x14ac:dyDescent="0.25">
      <c r="A1" s="93" t="s">
        <v>28</v>
      </c>
      <c r="B1" s="94"/>
      <c r="G1" s="1"/>
      <c r="I1" s="93" t="s">
        <v>29</v>
      </c>
      <c r="L1"/>
      <c r="M1"/>
      <c r="N1"/>
      <c r="O1"/>
      <c r="P1"/>
    </row>
    <row r="2" spans="1:16" outlineLevel="1" x14ac:dyDescent="0.25">
      <c r="A2" s="62"/>
      <c r="B2" s="94"/>
      <c r="G2" s="1"/>
      <c r="I2" s="62"/>
      <c r="L2"/>
      <c r="M2"/>
      <c r="N2"/>
      <c r="O2"/>
      <c r="P2"/>
    </row>
    <row r="3" spans="1:16" outlineLevel="1" x14ac:dyDescent="0.25">
      <c r="A3" s="62"/>
      <c r="B3" s="94"/>
      <c r="G3" s="1"/>
      <c r="I3" s="62"/>
      <c r="L3"/>
      <c r="M3"/>
      <c r="N3"/>
      <c r="O3"/>
      <c r="P3"/>
    </row>
    <row r="4" spans="1:16" outlineLevel="1" x14ac:dyDescent="0.25">
      <c r="A4" s="62" t="s">
        <v>94</v>
      </c>
      <c r="B4" s="94"/>
      <c r="G4" s="1"/>
      <c r="I4" s="62" t="s">
        <v>95</v>
      </c>
      <c r="L4"/>
      <c r="M4"/>
      <c r="N4"/>
      <c r="O4"/>
      <c r="P4"/>
    </row>
    <row r="5" spans="1:16" outlineLevel="1" x14ac:dyDescent="0.25">
      <c r="A5" s="95" t="s">
        <v>96</v>
      </c>
      <c r="B5" s="94"/>
      <c r="G5" s="1"/>
      <c r="I5" s="95" t="s">
        <v>97</v>
      </c>
      <c r="L5"/>
      <c r="M5"/>
      <c r="N5"/>
      <c r="O5"/>
      <c r="P5"/>
    </row>
    <row r="6" spans="1:16" ht="13.8" x14ac:dyDescent="0.25">
      <c r="A6" s="3"/>
      <c r="B6" s="94"/>
      <c r="C6" s="1"/>
      <c r="D6" s="96" t="s">
        <v>98</v>
      </c>
      <c r="E6" s="1"/>
      <c r="F6" s="97"/>
      <c r="G6" s="97"/>
      <c r="H6" s="97"/>
      <c r="L6"/>
      <c r="M6"/>
      <c r="N6"/>
      <c r="O6"/>
      <c r="P6"/>
    </row>
    <row r="7" spans="1:16" x14ac:dyDescent="0.25">
      <c r="A7" s="3"/>
      <c r="B7" s="98"/>
      <c r="C7" s="99"/>
      <c r="D7" s="100" t="s">
        <v>24</v>
      </c>
      <c r="E7" s="101"/>
      <c r="F7" s="102"/>
      <c r="G7" s="103"/>
      <c r="L7"/>
      <c r="M7"/>
      <c r="N7"/>
      <c r="O7"/>
      <c r="P7"/>
    </row>
    <row r="8" spans="1:16" x14ac:dyDescent="0.25">
      <c r="A8" s="3"/>
      <c r="B8" s="104"/>
      <c r="C8" s="1"/>
      <c r="D8" s="1"/>
      <c r="E8" s="1"/>
      <c r="G8" s="1"/>
      <c r="L8"/>
      <c r="M8"/>
      <c r="N8"/>
      <c r="O8"/>
      <c r="P8"/>
    </row>
    <row r="9" spans="1:16" ht="15.6" x14ac:dyDescent="0.25">
      <c r="A9" s="3"/>
      <c r="B9" s="104"/>
      <c r="C9" s="1"/>
      <c r="D9" s="105" t="s">
        <v>99</v>
      </c>
      <c r="F9" s="106"/>
      <c r="G9" s="106"/>
      <c r="L9"/>
      <c r="M9"/>
      <c r="N9"/>
      <c r="O9"/>
      <c r="P9"/>
    </row>
    <row r="10" spans="1:16" x14ac:dyDescent="0.25">
      <c r="A10" s="3"/>
      <c r="B10" s="104"/>
      <c r="C10" s="1"/>
      <c r="D10" s="107" t="s">
        <v>58</v>
      </c>
      <c r="F10" s="108"/>
      <c r="G10" s="108"/>
      <c r="L10"/>
      <c r="M10"/>
      <c r="N10"/>
      <c r="O10"/>
      <c r="P10"/>
    </row>
    <row r="11" spans="1:16" x14ac:dyDescent="0.25">
      <c r="A11" s="3"/>
      <c r="B11" s="104"/>
      <c r="C11" s="1"/>
      <c r="D11" s="1"/>
      <c r="E11" s="1"/>
      <c r="G11" s="1"/>
      <c r="L11"/>
      <c r="M11"/>
      <c r="N11"/>
      <c r="O11"/>
      <c r="P11"/>
    </row>
    <row r="12" spans="1:16" ht="13.8" x14ac:dyDescent="0.25">
      <c r="A12" s="109" t="s">
        <v>25</v>
      </c>
      <c r="B12" s="110" t="s">
        <v>100</v>
      </c>
      <c r="C12" s="111"/>
      <c r="D12" s="96"/>
      <c r="E12" s="112"/>
      <c r="F12" s="111"/>
      <c r="G12" s="111"/>
      <c r="L12"/>
      <c r="M12"/>
      <c r="N12"/>
      <c r="O12"/>
      <c r="P12"/>
    </row>
    <row r="13" spans="1:16" x14ac:dyDescent="0.25">
      <c r="A13" s="3"/>
      <c r="B13" s="113"/>
      <c r="C13" s="99"/>
      <c r="D13" s="100" t="s">
        <v>57</v>
      </c>
      <c r="F13" s="114"/>
      <c r="G13" s="114"/>
      <c r="H13" s="99"/>
      <c r="I13" s="103"/>
      <c r="L13"/>
      <c r="M13"/>
      <c r="N13"/>
      <c r="O13"/>
      <c r="P13"/>
    </row>
    <row r="14" spans="1:16" x14ac:dyDescent="0.25">
      <c r="A14" s="115"/>
      <c r="B14" s="116"/>
      <c r="C14" s="1"/>
      <c r="D14" s="1"/>
      <c r="E14" s="1"/>
      <c r="G14" s="1"/>
      <c r="L14"/>
      <c r="M14"/>
      <c r="N14"/>
      <c r="O14"/>
      <c r="P14"/>
    </row>
    <row r="15" spans="1:16" ht="13.8" x14ac:dyDescent="0.25">
      <c r="A15" s="61"/>
      <c r="B15" s="110" t="s">
        <v>101</v>
      </c>
      <c r="C15" s="117"/>
      <c r="D15" s="103"/>
      <c r="E15" s="103"/>
      <c r="F15" s="118"/>
      <c r="G15" s="119"/>
      <c r="H15" s="120"/>
      <c r="L15"/>
      <c r="M15"/>
      <c r="N15"/>
      <c r="O15"/>
      <c r="P15"/>
    </row>
    <row r="16" spans="1:16" s="8" customFormat="1" ht="13.8" x14ac:dyDescent="0.25">
      <c r="A16" s="96"/>
      <c r="B16" s="110" t="s">
        <v>44</v>
      </c>
      <c r="C16" s="121"/>
      <c r="D16" s="232" t="s">
        <v>102</v>
      </c>
      <c r="E16" s="233"/>
      <c r="F16" s="119" t="s">
        <v>56</v>
      </c>
      <c r="G16" s="119"/>
      <c r="H16" s="120"/>
      <c r="I16" s="111"/>
      <c r="J16" s="111"/>
      <c r="K16" s="111"/>
    </row>
    <row r="17" spans="1:16" s="8" customFormat="1" ht="13.8" x14ac:dyDescent="0.25">
      <c r="A17" s="96"/>
      <c r="B17" s="110" t="s">
        <v>60</v>
      </c>
      <c r="C17" s="121"/>
      <c r="D17" s="232" t="s">
        <v>103</v>
      </c>
      <c r="E17" s="233"/>
      <c r="F17" s="119" t="s">
        <v>56</v>
      </c>
      <c r="G17" s="119"/>
      <c r="H17" s="120"/>
      <c r="I17" s="111"/>
      <c r="J17" s="111"/>
      <c r="K17" s="111"/>
    </row>
    <row r="18" spans="1:16" s="8" customFormat="1" ht="13.8" outlineLevel="1" x14ac:dyDescent="0.25">
      <c r="A18" s="96"/>
      <c r="B18" s="110" t="s">
        <v>45</v>
      </c>
      <c r="C18" s="121"/>
      <c r="D18" s="232" t="s">
        <v>104</v>
      </c>
      <c r="E18" s="233"/>
      <c r="F18" s="119" t="s">
        <v>56</v>
      </c>
      <c r="G18" s="119"/>
      <c r="H18" s="120"/>
      <c r="I18" s="111"/>
      <c r="J18" s="111"/>
      <c r="K18" s="111"/>
    </row>
    <row r="19" spans="1:16" s="8" customFormat="1" ht="13.8" outlineLevel="2" x14ac:dyDescent="0.25">
      <c r="A19" s="96"/>
      <c r="B19" s="110" t="s">
        <v>105</v>
      </c>
      <c r="C19" s="121"/>
      <c r="D19" s="232" t="s">
        <v>106</v>
      </c>
      <c r="E19" s="233"/>
      <c r="F19" s="119" t="s">
        <v>56</v>
      </c>
      <c r="G19" s="119"/>
      <c r="H19" s="120"/>
      <c r="I19" s="111"/>
      <c r="J19" s="111"/>
      <c r="K19" s="111"/>
    </row>
    <row r="20" spans="1:16" ht="12.75" customHeight="1" x14ac:dyDescent="0.25">
      <c r="A20" s="96"/>
      <c r="B20" s="110" t="s">
        <v>107</v>
      </c>
      <c r="C20" s="121"/>
      <c r="D20" s="232" t="s">
        <v>108</v>
      </c>
      <c r="E20" s="233"/>
      <c r="F20" s="119" t="s">
        <v>56</v>
      </c>
      <c r="G20" s="119"/>
      <c r="H20" s="120"/>
      <c r="I20" s="111"/>
      <c r="J20" s="111"/>
      <c r="K20" s="111"/>
      <c r="L20"/>
      <c r="M20"/>
      <c r="N20"/>
      <c r="O20"/>
      <c r="P20"/>
    </row>
    <row r="21" spans="1:16" ht="12.75" customHeight="1" x14ac:dyDescent="0.25">
      <c r="A21" s="96"/>
      <c r="B21" s="110" t="s">
        <v>42</v>
      </c>
      <c r="C21" s="121"/>
      <c r="D21" s="232" t="s">
        <v>109</v>
      </c>
      <c r="E21" s="233"/>
      <c r="F21" s="119" t="s">
        <v>43</v>
      </c>
      <c r="G21" s="119"/>
      <c r="H21" s="120"/>
      <c r="I21" s="111"/>
      <c r="J21" s="111"/>
      <c r="K21" s="111"/>
      <c r="L21"/>
      <c r="M21"/>
      <c r="N21"/>
      <c r="O21"/>
      <c r="P21"/>
    </row>
    <row r="22" spans="1:16" ht="13.2" customHeight="1" x14ac:dyDescent="0.25">
      <c r="A22" s="61"/>
      <c r="B22" s="122" t="s">
        <v>110</v>
      </c>
      <c r="D22" s="1"/>
      <c r="E22" s="1"/>
      <c r="G22" s="1"/>
      <c r="L22"/>
      <c r="M22"/>
      <c r="N22"/>
      <c r="O22"/>
      <c r="P22"/>
    </row>
    <row r="23" spans="1:16" s="7" customFormat="1" ht="48" customHeight="1" x14ac:dyDescent="0.2">
      <c r="A23" s="61"/>
      <c r="B23" s="123"/>
      <c r="C23" s="3"/>
      <c r="D23" s="108"/>
      <c r="E23" s="1"/>
      <c r="F23" s="1"/>
      <c r="G23" s="1"/>
      <c r="H23" s="1"/>
      <c r="I23" s="1"/>
      <c r="J23" s="1"/>
      <c r="K23" s="1"/>
    </row>
    <row r="24" spans="1:16" s="7" customFormat="1" ht="12.75" customHeight="1" x14ac:dyDescent="0.2">
      <c r="A24" s="61"/>
      <c r="B24" s="94"/>
      <c r="C24" s="4"/>
      <c r="D24" s="3"/>
      <c r="E24" s="1"/>
      <c r="F24" s="1"/>
      <c r="G24" s="1"/>
      <c r="H24" s="1"/>
      <c r="I24" s="1"/>
      <c r="J24" s="1"/>
      <c r="K24" s="1"/>
    </row>
    <row r="25" spans="1:16" s="7" customFormat="1" ht="12.75" customHeight="1" x14ac:dyDescent="0.2">
      <c r="A25" s="234" t="s">
        <v>26</v>
      </c>
      <c r="B25" s="238" t="s">
        <v>111</v>
      </c>
      <c r="C25" s="234" t="s">
        <v>112</v>
      </c>
      <c r="D25" s="234" t="s">
        <v>113</v>
      </c>
      <c r="E25" s="234" t="s">
        <v>55</v>
      </c>
      <c r="F25" s="234"/>
      <c r="G25" s="234" t="s">
        <v>54</v>
      </c>
      <c r="H25" s="234"/>
      <c r="I25" s="234"/>
      <c r="J25" s="234" t="s">
        <v>114</v>
      </c>
      <c r="K25" s="234"/>
    </row>
    <row r="26" spans="1:16" ht="24" x14ac:dyDescent="0.25">
      <c r="A26" s="234"/>
      <c r="B26" s="238"/>
      <c r="C26" s="234"/>
      <c r="D26" s="234"/>
      <c r="E26" s="124" t="s">
        <v>115</v>
      </c>
      <c r="F26" s="124" t="s">
        <v>116</v>
      </c>
      <c r="G26" s="234" t="s">
        <v>27</v>
      </c>
      <c r="H26" s="234" t="s">
        <v>117</v>
      </c>
      <c r="I26" s="124" t="s">
        <v>118</v>
      </c>
      <c r="J26" s="234"/>
      <c r="K26" s="234"/>
      <c r="L26"/>
      <c r="M26"/>
      <c r="N26"/>
      <c r="O26"/>
      <c r="P26"/>
    </row>
    <row r="27" spans="1:16" ht="42" customHeight="1" x14ac:dyDescent="0.25">
      <c r="A27" s="234"/>
      <c r="B27" s="238"/>
      <c r="C27" s="234"/>
      <c r="D27" s="234"/>
      <c r="E27" s="124" t="s">
        <v>117</v>
      </c>
      <c r="F27" s="124" t="s">
        <v>119</v>
      </c>
      <c r="G27" s="234"/>
      <c r="H27" s="234"/>
      <c r="I27" s="124" t="s">
        <v>119</v>
      </c>
      <c r="J27" s="124" t="s">
        <v>120</v>
      </c>
      <c r="K27" s="124" t="s">
        <v>115</v>
      </c>
      <c r="L27"/>
      <c r="M27"/>
      <c r="N27"/>
      <c r="O27"/>
      <c r="P27"/>
    </row>
    <row r="28" spans="1:16" ht="39" customHeight="1" x14ac:dyDescent="0.25">
      <c r="A28" s="125">
        <v>1</v>
      </c>
      <c r="B28" s="126">
        <v>2</v>
      </c>
      <c r="C28" s="124">
        <v>3</v>
      </c>
      <c r="D28" s="124">
        <v>4</v>
      </c>
      <c r="E28" s="124">
        <v>5</v>
      </c>
      <c r="F28" s="125">
        <v>6</v>
      </c>
      <c r="G28" s="125">
        <v>7</v>
      </c>
      <c r="H28" s="125">
        <v>8</v>
      </c>
      <c r="I28" s="125">
        <v>9</v>
      </c>
      <c r="J28" s="125">
        <v>10</v>
      </c>
      <c r="K28" s="125">
        <v>11</v>
      </c>
      <c r="L28"/>
      <c r="M28"/>
      <c r="N28"/>
      <c r="O28"/>
      <c r="P28"/>
    </row>
    <row r="29" spans="1:16" ht="19.2" customHeight="1" x14ac:dyDescent="0.25">
      <c r="A29" s="237" t="s">
        <v>121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/>
      <c r="M29"/>
      <c r="N29"/>
      <c r="O29"/>
      <c r="P29"/>
    </row>
    <row r="30" spans="1:16" x14ac:dyDescent="0.25">
      <c r="A30" s="235" t="s">
        <v>122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/>
      <c r="M30"/>
      <c r="N30"/>
      <c r="O30"/>
      <c r="P30"/>
    </row>
    <row r="31" spans="1:16" x14ac:dyDescent="0.25">
      <c r="A31" s="235" t="s">
        <v>123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/>
      <c r="M31"/>
      <c r="N31"/>
      <c r="O31"/>
      <c r="P31"/>
    </row>
    <row r="32" spans="1:16" ht="12.75" customHeight="1" x14ac:dyDescent="0.25">
      <c r="A32" s="235" t="s">
        <v>124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/>
      <c r="M32"/>
      <c r="N32"/>
      <c r="O32"/>
      <c r="P32"/>
    </row>
    <row r="33" spans="1:16" x14ac:dyDescent="0.25">
      <c r="A33" s="235" t="s">
        <v>125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/>
      <c r="M33"/>
      <c r="N33"/>
      <c r="O33"/>
      <c r="P33"/>
    </row>
    <row r="34" spans="1:16" ht="12.75" customHeight="1" x14ac:dyDescent="0.25">
      <c r="A34" s="127">
        <v>1</v>
      </c>
      <c r="B34" s="128" t="s">
        <v>126</v>
      </c>
      <c r="C34" s="129" t="s">
        <v>127</v>
      </c>
      <c r="D34" s="127">
        <v>1</v>
      </c>
      <c r="E34" s="130">
        <v>8296</v>
      </c>
      <c r="F34" s="131"/>
      <c r="G34" s="130">
        <v>8296</v>
      </c>
      <c r="H34" s="131"/>
      <c r="I34" s="131"/>
      <c r="J34" s="131"/>
      <c r="K34" s="131"/>
      <c r="L34"/>
      <c r="M34"/>
      <c r="N34"/>
      <c r="O34"/>
      <c r="P34"/>
    </row>
    <row r="35" spans="1:16" ht="46.8" x14ac:dyDescent="0.25">
      <c r="A35" s="127">
        <v>2</v>
      </c>
      <c r="B35" s="128" t="s">
        <v>126</v>
      </c>
      <c r="C35" s="129" t="s">
        <v>128</v>
      </c>
      <c r="D35" s="127">
        <v>1</v>
      </c>
      <c r="E35" s="130">
        <v>1807.05</v>
      </c>
      <c r="F35" s="131"/>
      <c r="G35" s="130">
        <v>1807</v>
      </c>
      <c r="H35" s="131"/>
      <c r="I35" s="131"/>
      <c r="J35" s="131"/>
      <c r="K35" s="131"/>
      <c r="L35"/>
      <c r="M35"/>
      <c r="N35"/>
      <c r="O35"/>
      <c r="P35"/>
    </row>
    <row r="36" spans="1:16" ht="46.8" x14ac:dyDescent="0.25">
      <c r="A36" s="127">
        <v>3</v>
      </c>
      <c r="B36" s="128" t="s">
        <v>126</v>
      </c>
      <c r="C36" s="129" t="s">
        <v>129</v>
      </c>
      <c r="D36" s="127">
        <v>1</v>
      </c>
      <c r="E36" s="130">
        <v>8155.5</v>
      </c>
      <c r="F36" s="131"/>
      <c r="G36" s="130">
        <v>8156</v>
      </c>
      <c r="H36" s="131"/>
      <c r="I36" s="131"/>
      <c r="J36" s="131"/>
      <c r="K36" s="131"/>
      <c r="L36"/>
      <c r="M36"/>
      <c r="N36"/>
      <c r="O36"/>
      <c r="P36"/>
    </row>
    <row r="37" spans="1:16" ht="12.75" customHeight="1" x14ac:dyDescent="0.25">
      <c r="A37" s="127">
        <v>4</v>
      </c>
      <c r="B37" s="128" t="s">
        <v>130</v>
      </c>
      <c r="C37" s="129" t="s">
        <v>131</v>
      </c>
      <c r="D37" s="127">
        <v>0.25</v>
      </c>
      <c r="E37" s="131" t="s">
        <v>132</v>
      </c>
      <c r="F37" s="131" t="s">
        <v>133</v>
      </c>
      <c r="G37" s="130">
        <v>401</v>
      </c>
      <c r="H37" s="130">
        <v>307</v>
      </c>
      <c r="I37" s="131" t="s">
        <v>134</v>
      </c>
      <c r="J37" s="130">
        <v>94.29</v>
      </c>
      <c r="K37" s="130">
        <v>23.57</v>
      </c>
      <c r="L37"/>
      <c r="M37"/>
      <c r="N37"/>
      <c r="O37"/>
      <c r="P37"/>
    </row>
    <row r="38" spans="1:16" ht="35.25" customHeight="1" x14ac:dyDescent="0.25">
      <c r="A38" s="127">
        <v>5</v>
      </c>
      <c r="B38" s="128" t="s">
        <v>135</v>
      </c>
      <c r="C38" s="129" t="s">
        <v>136</v>
      </c>
      <c r="D38" s="127">
        <v>1</v>
      </c>
      <c r="E38" s="130">
        <v>14921.12</v>
      </c>
      <c r="F38" s="131"/>
      <c r="G38" s="130">
        <v>14921</v>
      </c>
      <c r="H38" s="131"/>
      <c r="I38" s="131"/>
      <c r="J38" s="131"/>
      <c r="K38" s="131"/>
      <c r="L38"/>
      <c r="M38"/>
      <c r="N38"/>
      <c r="O38"/>
      <c r="P38"/>
    </row>
    <row r="39" spans="1:16" ht="60" x14ac:dyDescent="0.25">
      <c r="A39" s="127">
        <v>6</v>
      </c>
      <c r="B39" s="128" t="s">
        <v>137</v>
      </c>
      <c r="C39" s="129" t="s">
        <v>138</v>
      </c>
      <c r="D39" s="132" t="s">
        <v>139</v>
      </c>
      <c r="E39" s="131" t="s">
        <v>140</v>
      </c>
      <c r="F39" s="131" t="s">
        <v>141</v>
      </c>
      <c r="G39" s="130">
        <v>1134</v>
      </c>
      <c r="H39" s="130">
        <v>59</v>
      </c>
      <c r="I39" s="131" t="s">
        <v>142</v>
      </c>
      <c r="J39" s="130">
        <v>270.25</v>
      </c>
      <c r="K39" s="130">
        <v>4.5199999999999996</v>
      </c>
      <c r="L39"/>
      <c r="M39"/>
      <c r="N39"/>
      <c r="O39"/>
      <c r="P39"/>
    </row>
    <row r="40" spans="1:16" ht="36" x14ac:dyDescent="0.25">
      <c r="A40" s="127">
        <v>7</v>
      </c>
      <c r="B40" s="128" t="s">
        <v>143</v>
      </c>
      <c r="C40" s="129" t="s">
        <v>144</v>
      </c>
      <c r="D40" s="127">
        <v>1</v>
      </c>
      <c r="E40" s="130">
        <v>18586.02</v>
      </c>
      <c r="F40" s="131"/>
      <c r="G40" s="130">
        <v>18586</v>
      </c>
      <c r="H40" s="131"/>
      <c r="I40" s="131"/>
      <c r="J40" s="131"/>
      <c r="K40" s="131"/>
      <c r="L40"/>
      <c r="M40"/>
      <c r="N40"/>
      <c r="O40"/>
      <c r="P40"/>
    </row>
    <row r="41" spans="1:16" ht="36" x14ac:dyDescent="0.25">
      <c r="A41" s="127">
        <v>8</v>
      </c>
      <c r="B41" s="128" t="s">
        <v>143</v>
      </c>
      <c r="C41" s="129" t="s">
        <v>145</v>
      </c>
      <c r="D41" s="127">
        <v>1</v>
      </c>
      <c r="E41" s="130">
        <v>1566.04</v>
      </c>
      <c r="F41" s="131"/>
      <c r="G41" s="130">
        <v>1566</v>
      </c>
      <c r="H41" s="131"/>
      <c r="I41" s="131"/>
      <c r="J41" s="131"/>
      <c r="K41" s="131"/>
      <c r="L41"/>
      <c r="M41"/>
      <c r="N41"/>
      <c r="O41"/>
      <c r="P41"/>
    </row>
    <row r="42" spans="1:16" ht="60" x14ac:dyDescent="0.25">
      <c r="A42" s="127">
        <v>9</v>
      </c>
      <c r="B42" s="128" t="s">
        <v>146</v>
      </c>
      <c r="C42" s="129" t="s">
        <v>147</v>
      </c>
      <c r="D42" s="132" t="s">
        <v>148</v>
      </c>
      <c r="E42" s="131" t="s">
        <v>149</v>
      </c>
      <c r="F42" s="131" t="s">
        <v>150</v>
      </c>
      <c r="G42" s="130">
        <v>1396</v>
      </c>
      <c r="H42" s="130">
        <v>531</v>
      </c>
      <c r="I42" s="131" t="s">
        <v>151</v>
      </c>
      <c r="J42" s="130">
        <v>58.16</v>
      </c>
      <c r="K42" s="130">
        <v>34.9</v>
      </c>
      <c r="L42"/>
      <c r="M42"/>
      <c r="N42"/>
      <c r="O42"/>
      <c r="P42"/>
    </row>
    <row r="43" spans="1:16" ht="22.5" customHeight="1" x14ac:dyDescent="0.25">
      <c r="A43" s="235" t="s">
        <v>152</v>
      </c>
      <c r="B43" s="236"/>
      <c r="C43" s="236"/>
      <c r="D43" s="236"/>
      <c r="E43" s="236"/>
      <c r="F43" s="236"/>
      <c r="G43" s="236"/>
      <c r="H43" s="236"/>
      <c r="I43" s="236"/>
      <c r="J43" s="236"/>
      <c r="K43" s="236"/>
      <c r="L43"/>
      <c r="M43"/>
      <c r="N43"/>
      <c r="O43"/>
      <c r="P43"/>
    </row>
    <row r="44" spans="1:16" ht="12.75" customHeight="1" x14ac:dyDescent="0.25">
      <c r="A44" s="127">
        <v>10</v>
      </c>
      <c r="B44" s="128" t="s">
        <v>153</v>
      </c>
      <c r="C44" s="129" t="s">
        <v>154</v>
      </c>
      <c r="D44" s="127">
        <v>1</v>
      </c>
      <c r="E44" s="130">
        <v>7520.59</v>
      </c>
      <c r="F44" s="131"/>
      <c r="G44" s="130">
        <v>7521</v>
      </c>
      <c r="H44" s="131"/>
      <c r="I44" s="131"/>
      <c r="J44" s="131"/>
      <c r="K44" s="131"/>
      <c r="L44"/>
      <c r="M44"/>
      <c r="N44"/>
      <c r="O44"/>
      <c r="P44"/>
    </row>
    <row r="45" spans="1:16" ht="12.75" customHeight="1" x14ac:dyDescent="0.25">
      <c r="A45" s="127">
        <v>11</v>
      </c>
      <c r="B45" s="128" t="s">
        <v>155</v>
      </c>
      <c r="C45" s="129" t="s">
        <v>156</v>
      </c>
      <c r="D45" s="127">
        <v>1</v>
      </c>
      <c r="E45" s="131" t="s">
        <v>157</v>
      </c>
      <c r="F45" s="130">
        <v>34.93</v>
      </c>
      <c r="G45" s="130">
        <v>74</v>
      </c>
      <c r="H45" s="130">
        <v>39</v>
      </c>
      <c r="I45" s="130">
        <v>35</v>
      </c>
      <c r="J45" s="130">
        <v>3.09</v>
      </c>
      <c r="K45" s="130">
        <v>3.09</v>
      </c>
      <c r="L45"/>
      <c r="M45"/>
      <c r="N45"/>
      <c r="O45"/>
      <c r="P45"/>
    </row>
    <row r="46" spans="1:16" ht="12.75" customHeight="1" x14ac:dyDescent="0.25">
      <c r="A46" s="127">
        <v>12</v>
      </c>
      <c r="B46" s="128" t="s">
        <v>158</v>
      </c>
      <c r="C46" s="129" t="s">
        <v>159</v>
      </c>
      <c r="D46" s="127">
        <v>2</v>
      </c>
      <c r="E46" s="130">
        <v>271.52</v>
      </c>
      <c r="F46" s="131"/>
      <c r="G46" s="130">
        <v>543</v>
      </c>
      <c r="H46" s="131"/>
      <c r="I46" s="131"/>
      <c r="J46" s="131"/>
      <c r="K46" s="131"/>
      <c r="L46"/>
      <c r="M46"/>
      <c r="N46"/>
      <c r="O46"/>
      <c r="P46"/>
    </row>
    <row r="47" spans="1:16" ht="12.75" customHeight="1" x14ac:dyDescent="0.25">
      <c r="A47" s="235" t="s">
        <v>160</v>
      </c>
      <c r="B47" s="236"/>
      <c r="C47" s="236"/>
      <c r="D47" s="236"/>
      <c r="E47" s="236"/>
      <c r="F47" s="236"/>
      <c r="G47" s="236"/>
      <c r="H47" s="236"/>
      <c r="I47" s="236"/>
      <c r="J47" s="236"/>
      <c r="K47" s="236"/>
      <c r="L47"/>
      <c r="M47"/>
      <c r="N47"/>
      <c r="O47"/>
      <c r="P47"/>
    </row>
    <row r="48" spans="1:16" ht="12.75" customHeight="1" x14ac:dyDescent="0.25">
      <c r="A48" s="127">
        <v>13</v>
      </c>
      <c r="B48" s="128" t="s">
        <v>161</v>
      </c>
      <c r="C48" s="129" t="s">
        <v>162</v>
      </c>
      <c r="D48" s="127">
        <v>2</v>
      </c>
      <c r="E48" s="130">
        <v>3895.45</v>
      </c>
      <c r="F48" s="131"/>
      <c r="G48" s="130">
        <v>7791</v>
      </c>
      <c r="H48" s="131"/>
      <c r="I48" s="131"/>
      <c r="J48" s="131"/>
      <c r="K48" s="131"/>
      <c r="L48"/>
      <c r="M48"/>
      <c r="N48"/>
      <c r="O48"/>
      <c r="P48"/>
    </row>
    <row r="49" spans="1:16" ht="12.75" customHeight="1" x14ac:dyDescent="0.25">
      <c r="A49" s="127">
        <v>14</v>
      </c>
      <c r="B49" s="128" t="s">
        <v>163</v>
      </c>
      <c r="C49" s="129" t="s">
        <v>164</v>
      </c>
      <c r="D49" s="127">
        <v>1</v>
      </c>
      <c r="E49" s="130">
        <v>333.07</v>
      </c>
      <c r="F49" s="131"/>
      <c r="G49" s="130">
        <v>333</v>
      </c>
      <c r="H49" s="131"/>
      <c r="I49" s="131"/>
      <c r="J49" s="131"/>
      <c r="K49" s="131"/>
      <c r="L49"/>
      <c r="M49"/>
      <c r="N49"/>
      <c r="O49"/>
      <c r="P49"/>
    </row>
    <row r="50" spans="1:16" ht="12.75" customHeight="1" x14ac:dyDescent="0.25">
      <c r="A50" s="127">
        <v>15</v>
      </c>
      <c r="B50" s="128" t="s">
        <v>163</v>
      </c>
      <c r="C50" s="129" t="s">
        <v>165</v>
      </c>
      <c r="D50" s="127">
        <v>2</v>
      </c>
      <c r="E50" s="130">
        <v>699.93</v>
      </c>
      <c r="F50" s="131"/>
      <c r="G50" s="130">
        <v>1400</v>
      </c>
      <c r="H50" s="131"/>
      <c r="I50" s="131"/>
      <c r="J50" s="131"/>
      <c r="K50" s="131"/>
      <c r="L50"/>
      <c r="M50"/>
      <c r="N50"/>
      <c r="O50"/>
      <c r="P50"/>
    </row>
    <row r="51" spans="1:16" ht="12.75" customHeight="1" x14ac:dyDescent="0.25">
      <c r="A51" s="127">
        <v>16</v>
      </c>
      <c r="B51" s="128" t="s">
        <v>166</v>
      </c>
      <c r="C51" s="129" t="s">
        <v>167</v>
      </c>
      <c r="D51" s="127">
        <v>2</v>
      </c>
      <c r="E51" s="130">
        <v>1037.82</v>
      </c>
      <c r="F51" s="131"/>
      <c r="G51" s="130">
        <v>2076</v>
      </c>
      <c r="H51" s="131"/>
      <c r="I51" s="131"/>
      <c r="J51" s="131"/>
      <c r="K51" s="131"/>
      <c r="L51"/>
      <c r="M51"/>
      <c r="N51"/>
      <c r="O51"/>
      <c r="P51"/>
    </row>
    <row r="52" spans="1:16" ht="12.75" customHeight="1" x14ac:dyDescent="0.25">
      <c r="A52" s="127">
        <v>17</v>
      </c>
      <c r="B52" s="128" t="s">
        <v>166</v>
      </c>
      <c r="C52" s="129" t="s">
        <v>168</v>
      </c>
      <c r="D52" s="127">
        <v>3</v>
      </c>
      <c r="E52" s="130">
        <v>917.15</v>
      </c>
      <c r="F52" s="131"/>
      <c r="G52" s="130">
        <v>2751</v>
      </c>
      <c r="H52" s="131"/>
      <c r="I52" s="131"/>
      <c r="J52" s="131"/>
      <c r="K52" s="131"/>
      <c r="L52"/>
      <c r="M52"/>
      <c r="N52"/>
      <c r="O52"/>
      <c r="P52"/>
    </row>
    <row r="53" spans="1:16" ht="12.75" customHeight="1" x14ac:dyDescent="0.25">
      <c r="A53" s="235" t="s">
        <v>169</v>
      </c>
      <c r="B53" s="236"/>
      <c r="C53" s="236"/>
      <c r="D53" s="236"/>
      <c r="E53" s="236"/>
      <c r="F53" s="236"/>
      <c r="G53" s="131">
        <v>78752</v>
      </c>
      <c r="H53" s="131">
        <v>936</v>
      </c>
      <c r="I53" s="131" t="s">
        <v>170</v>
      </c>
      <c r="J53" s="131"/>
      <c r="K53" s="131">
        <v>66.08</v>
      </c>
      <c r="L53"/>
      <c r="M53"/>
      <c r="N53"/>
      <c r="O53"/>
      <c r="P53"/>
    </row>
    <row r="54" spans="1:16" ht="34.5" customHeight="1" x14ac:dyDescent="0.25">
      <c r="A54" s="235" t="s">
        <v>31</v>
      </c>
      <c r="B54" s="236"/>
      <c r="C54" s="236"/>
      <c r="D54" s="236"/>
      <c r="E54" s="236"/>
      <c r="F54" s="236"/>
      <c r="G54" s="131">
        <v>1145</v>
      </c>
      <c r="H54" s="131"/>
      <c r="I54" s="131"/>
      <c r="J54" s="131"/>
      <c r="K54" s="131"/>
      <c r="L54"/>
      <c r="M54"/>
      <c r="N54"/>
      <c r="O54"/>
      <c r="P54"/>
    </row>
    <row r="55" spans="1:16" ht="50.25" customHeight="1" x14ac:dyDescent="0.25">
      <c r="A55" s="235" t="s">
        <v>32</v>
      </c>
      <c r="B55" s="236"/>
      <c r="C55" s="236"/>
      <c r="D55" s="236"/>
      <c r="E55" s="236"/>
      <c r="F55" s="236"/>
      <c r="G55" s="131">
        <v>822</v>
      </c>
      <c r="H55" s="131"/>
      <c r="I55" s="131"/>
      <c r="J55" s="131"/>
      <c r="K55" s="131"/>
      <c r="L55"/>
      <c r="M55"/>
      <c r="N55"/>
      <c r="O55"/>
      <c r="P55"/>
    </row>
    <row r="56" spans="1:16" ht="13.2" customHeight="1" x14ac:dyDescent="0.25">
      <c r="A56" s="239" t="s">
        <v>171</v>
      </c>
      <c r="B56" s="236"/>
      <c r="C56" s="236"/>
      <c r="D56" s="236"/>
      <c r="E56" s="236"/>
      <c r="F56" s="236"/>
      <c r="G56" s="131"/>
      <c r="H56" s="131"/>
      <c r="I56" s="131"/>
      <c r="J56" s="131"/>
      <c r="K56" s="131"/>
      <c r="L56"/>
      <c r="M56"/>
      <c r="N56"/>
      <c r="O56"/>
      <c r="P56"/>
    </row>
    <row r="57" spans="1:16" ht="13.2" customHeight="1" x14ac:dyDescent="0.25">
      <c r="A57" s="235" t="s">
        <v>59</v>
      </c>
      <c r="B57" s="236"/>
      <c r="C57" s="236"/>
      <c r="D57" s="236"/>
      <c r="E57" s="236"/>
      <c r="F57" s="236"/>
      <c r="G57" s="131">
        <v>58169</v>
      </c>
      <c r="H57" s="131"/>
      <c r="I57" s="131"/>
      <c r="J57" s="131"/>
      <c r="K57" s="131">
        <v>62.99</v>
      </c>
      <c r="L57"/>
      <c r="M57"/>
      <c r="N57"/>
      <c r="O57"/>
      <c r="P57"/>
    </row>
    <row r="58" spans="1:16" ht="13.2" customHeight="1" x14ac:dyDescent="0.25">
      <c r="A58" s="235" t="s">
        <v>51</v>
      </c>
      <c r="B58" s="236"/>
      <c r="C58" s="236"/>
      <c r="D58" s="236"/>
      <c r="E58" s="236"/>
      <c r="F58" s="236"/>
      <c r="G58" s="131">
        <v>135</v>
      </c>
      <c r="H58" s="131"/>
      <c r="I58" s="131"/>
      <c r="J58" s="131"/>
      <c r="K58" s="131">
        <v>3.09</v>
      </c>
      <c r="L58"/>
      <c r="M58"/>
      <c r="N58"/>
      <c r="O58"/>
      <c r="P58"/>
    </row>
    <row r="59" spans="1:16" ht="13.2" customHeight="1" x14ac:dyDescent="0.25">
      <c r="A59" s="235" t="s">
        <v>172</v>
      </c>
      <c r="B59" s="236"/>
      <c r="C59" s="236"/>
      <c r="D59" s="236"/>
      <c r="E59" s="236"/>
      <c r="F59" s="236"/>
      <c r="G59" s="131">
        <v>22415</v>
      </c>
      <c r="H59" s="131"/>
      <c r="I59" s="131"/>
      <c r="J59" s="131"/>
      <c r="K59" s="131"/>
      <c r="L59"/>
      <c r="M59"/>
      <c r="N59"/>
      <c r="O59"/>
      <c r="P59"/>
    </row>
    <row r="60" spans="1:16" ht="13.2" customHeight="1" x14ac:dyDescent="0.25">
      <c r="A60" s="235" t="s">
        <v>34</v>
      </c>
      <c r="B60" s="236"/>
      <c r="C60" s="236"/>
      <c r="D60" s="236"/>
      <c r="E60" s="236"/>
      <c r="F60" s="236"/>
      <c r="G60" s="131">
        <v>80719</v>
      </c>
      <c r="H60" s="131"/>
      <c r="I60" s="131"/>
      <c r="J60" s="131"/>
      <c r="K60" s="131">
        <v>66.08</v>
      </c>
      <c r="L60"/>
      <c r="M60"/>
      <c r="N60"/>
      <c r="O60"/>
      <c r="P60"/>
    </row>
    <row r="61" spans="1:16" ht="13.2" customHeight="1" x14ac:dyDescent="0.25">
      <c r="A61" s="235" t="s">
        <v>35</v>
      </c>
      <c r="B61" s="236"/>
      <c r="C61" s="236"/>
      <c r="D61" s="236"/>
      <c r="E61" s="236"/>
      <c r="F61" s="236"/>
      <c r="G61" s="131"/>
      <c r="H61" s="131"/>
      <c r="I61" s="131"/>
      <c r="J61" s="131"/>
      <c r="K61" s="131"/>
      <c r="L61"/>
      <c r="M61"/>
      <c r="N61"/>
      <c r="O61"/>
      <c r="P61"/>
    </row>
    <row r="62" spans="1:16" ht="13.2" customHeight="1" x14ac:dyDescent="0.25">
      <c r="A62" s="235" t="s">
        <v>36</v>
      </c>
      <c r="B62" s="236"/>
      <c r="C62" s="236"/>
      <c r="D62" s="236"/>
      <c r="E62" s="236"/>
      <c r="F62" s="236"/>
      <c r="G62" s="131">
        <v>54711</v>
      </c>
      <c r="H62" s="131"/>
      <c r="I62" s="131"/>
      <c r="J62" s="131"/>
      <c r="K62" s="131"/>
      <c r="L62"/>
      <c r="M62"/>
      <c r="N62"/>
      <c r="O62"/>
      <c r="P62"/>
    </row>
    <row r="63" spans="1:16" ht="12.75" customHeight="1" x14ac:dyDescent="0.25">
      <c r="A63" s="235" t="s">
        <v>37</v>
      </c>
      <c r="B63" s="236"/>
      <c r="C63" s="236"/>
      <c r="D63" s="236"/>
      <c r="E63" s="236"/>
      <c r="F63" s="236"/>
      <c r="G63" s="131">
        <v>690</v>
      </c>
      <c r="H63" s="131"/>
      <c r="I63" s="131"/>
      <c r="J63" s="131"/>
      <c r="K63" s="131"/>
      <c r="L63"/>
      <c r="M63"/>
      <c r="N63"/>
      <c r="O63"/>
      <c r="P63"/>
    </row>
    <row r="64" spans="1:16" ht="13.2" customHeight="1" x14ac:dyDescent="0.25">
      <c r="A64" s="235" t="s">
        <v>38</v>
      </c>
      <c r="B64" s="236"/>
      <c r="C64" s="236"/>
      <c r="D64" s="236"/>
      <c r="E64" s="236"/>
      <c r="F64" s="236"/>
      <c r="G64" s="131">
        <v>993</v>
      </c>
      <c r="H64" s="131"/>
      <c r="I64" s="131"/>
      <c r="J64" s="131"/>
      <c r="K64" s="131"/>
      <c r="L64"/>
      <c r="M64"/>
      <c r="N64"/>
      <c r="O64"/>
      <c r="P64"/>
    </row>
    <row r="65" spans="1:16" ht="13.2" customHeight="1" x14ac:dyDescent="0.25">
      <c r="A65" s="235" t="s">
        <v>173</v>
      </c>
      <c r="B65" s="236"/>
      <c r="C65" s="236"/>
      <c r="D65" s="236"/>
      <c r="E65" s="236"/>
      <c r="F65" s="236"/>
      <c r="G65" s="131">
        <v>22415</v>
      </c>
      <c r="H65" s="131"/>
      <c r="I65" s="131"/>
      <c r="J65" s="131"/>
      <c r="K65" s="131"/>
      <c r="L65"/>
      <c r="M65"/>
      <c r="N65"/>
      <c r="O65"/>
      <c r="P65"/>
    </row>
    <row r="66" spans="1:16" ht="22.5" customHeight="1" x14ac:dyDescent="0.25">
      <c r="A66" s="235" t="s">
        <v>39</v>
      </c>
      <c r="B66" s="236"/>
      <c r="C66" s="236"/>
      <c r="D66" s="236"/>
      <c r="E66" s="236"/>
      <c r="F66" s="236"/>
      <c r="G66" s="131">
        <v>1145</v>
      </c>
      <c r="H66" s="131"/>
      <c r="I66" s="131"/>
      <c r="J66" s="131"/>
      <c r="K66" s="131"/>
      <c r="L66"/>
      <c r="M66"/>
      <c r="N66"/>
      <c r="O66"/>
      <c r="P66"/>
    </row>
    <row r="67" spans="1:16" ht="12.75" customHeight="1" x14ac:dyDescent="0.25">
      <c r="A67" s="235" t="s">
        <v>40</v>
      </c>
      <c r="B67" s="236"/>
      <c r="C67" s="236"/>
      <c r="D67" s="236"/>
      <c r="E67" s="236"/>
      <c r="F67" s="236"/>
      <c r="G67" s="131">
        <v>822</v>
      </c>
      <c r="H67" s="131"/>
      <c r="I67" s="131"/>
      <c r="J67" s="131"/>
      <c r="K67" s="131"/>
      <c r="L67"/>
      <c r="M67"/>
      <c r="N67"/>
      <c r="O67"/>
      <c r="P67"/>
    </row>
    <row r="68" spans="1:16" ht="12.75" customHeight="1" x14ac:dyDescent="0.25">
      <c r="A68" s="239" t="s">
        <v>174</v>
      </c>
      <c r="B68" s="236"/>
      <c r="C68" s="236"/>
      <c r="D68" s="236"/>
      <c r="E68" s="236"/>
      <c r="F68" s="236"/>
      <c r="G68" s="133">
        <v>80719</v>
      </c>
      <c r="H68" s="131"/>
      <c r="I68" s="131"/>
      <c r="J68" s="131"/>
      <c r="K68" s="133">
        <v>66.08</v>
      </c>
      <c r="L68"/>
      <c r="M68"/>
      <c r="N68"/>
      <c r="O68"/>
      <c r="P68"/>
    </row>
    <row r="69" spans="1:16" ht="12.75" customHeight="1" x14ac:dyDescent="0.25">
      <c r="A69" s="240" t="s">
        <v>84</v>
      </c>
      <c r="B69" s="241"/>
      <c r="C69" s="241"/>
      <c r="D69" s="241"/>
      <c r="E69" s="241"/>
      <c r="F69" s="241"/>
      <c r="G69" s="241"/>
      <c r="H69" s="241"/>
      <c r="I69" s="241"/>
      <c r="J69" s="241"/>
      <c r="K69" s="241"/>
      <c r="L69"/>
      <c r="M69"/>
      <c r="N69"/>
      <c r="O69"/>
      <c r="P69"/>
    </row>
    <row r="70" spans="1:16" ht="12.75" customHeight="1" x14ac:dyDescent="0.25">
      <c r="A70" s="235" t="s">
        <v>30</v>
      </c>
      <c r="B70" s="236"/>
      <c r="C70" s="236"/>
      <c r="D70" s="236"/>
      <c r="E70" s="236"/>
      <c r="F70" s="236"/>
      <c r="G70" s="131">
        <v>78752</v>
      </c>
      <c r="H70" s="131">
        <v>936</v>
      </c>
      <c r="I70" s="131" t="s">
        <v>170</v>
      </c>
      <c r="J70" s="131"/>
      <c r="K70" s="131">
        <v>66.08</v>
      </c>
      <c r="L70"/>
      <c r="M70"/>
      <c r="N70"/>
      <c r="O70"/>
      <c r="P70"/>
    </row>
    <row r="71" spans="1:16" ht="12.75" customHeight="1" x14ac:dyDescent="0.25">
      <c r="A71" s="235" t="s">
        <v>31</v>
      </c>
      <c r="B71" s="236"/>
      <c r="C71" s="236"/>
      <c r="D71" s="236"/>
      <c r="E71" s="236"/>
      <c r="F71" s="236"/>
      <c r="G71" s="131">
        <v>1145</v>
      </c>
      <c r="H71" s="131"/>
      <c r="I71" s="131"/>
      <c r="J71" s="131"/>
      <c r="K71" s="131"/>
      <c r="L71"/>
      <c r="M71"/>
      <c r="N71"/>
      <c r="O71"/>
      <c r="P71"/>
    </row>
    <row r="72" spans="1:16" ht="12.75" customHeight="1" x14ac:dyDescent="0.25">
      <c r="A72" s="235" t="s">
        <v>52</v>
      </c>
      <c r="B72" s="236"/>
      <c r="C72" s="236"/>
      <c r="D72" s="236"/>
      <c r="E72" s="236"/>
      <c r="F72" s="236"/>
      <c r="G72" s="131"/>
      <c r="H72" s="131"/>
      <c r="I72" s="131"/>
      <c r="J72" s="131"/>
      <c r="K72" s="131"/>
      <c r="L72"/>
      <c r="M72"/>
      <c r="N72"/>
      <c r="O72"/>
      <c r="P72"/>
    </row>
    <row r="73" spans="1:16" ht="12.75" customHeight="1" x14ac:dyDescent="0.25">
      <c r="A73" s="235" t="s">
        <v>175</v>
      </c>
      <c r="B73" s="236"/>
      <c r="C73" s="236"/>
      <c r="D73" s="236"/>
      <c r="E73" s="236"/>
      <c r="F73" s="236"/>
      <c r="G73" s="131">
        <v>277</v>
      </c>
      <c r="H73" s="131"/>
      <c r="I73" s="131"/>
      <c r="J73" s="131"/>
      <c r="K73" s="131"/>
      <c r="L73"/>
      <c r="M73"/>
      <c r="N73"/>
      <c r="O73"/>
      <c r="P73"/>
    </row>
    <row r="74" spans="1:16" ht="12.75" customHeight="1" x14ac:dyDescent="0.25">
      <c r="A74" s="235" t="s">
        <v>176</v>
      </c>
      <c r="B74" s="236"/>
      <c r="C74" s="236"/>
      <c r="D74" s="236"/>
      <c r="E74" s="236"/>
      <c r="F74" s="236"/>
      <c r="G74" s="131">
        <v>36</v>
      </c>
      <c r="H74" s="131"/>
      <c r="I74" s="131"/>
      <c r="J74" s="131"/>
      <c r="K74" s="131"/>
      <c r="L74"/>
      <c r="M74"/>
      <c r="N74"/>
      <c r="O74"/>
      <c r="P74"/>
    </row>
    <row r="75" spans="1:16" ht="12.75" customHeight="1" x14ac:dyDescent="0.25">
      <c r="A75" s="235" t="s">
        <v>177</v>
      </c>
      <c r="B75" s="236"/>
      <c r="C75" s="236"/>
      <c r="D75" s="236"/>
      <c r="E75" s="236"/>
      <c r="F75" s="236"/>
      <c r="G75" s="131">
        <v>73</v>
      </c>
      <c r="H75" s="131"/>
      <c r="I75" s="131"/>
      <c r="J75" s="131"/>
      <c r="K75" s="131"/>
      <c r="L75"/>
      <c r="M75"/>
      <c r="N75"/>
      <c r="O75"/>
      <c r="P75"/>
    </row>
    <row r="76" spans="1:16" ht="12.75" customHeight="1" x14ac:dyDescent="0.25">
      <c r="A76" s="235" t="s">
        <v>178</v>
      </c>
      <c r="B76" s="236"/>
      <c r="C76" s="236"/>
      <c r="D76" s="236"/>
      <c r="E76" s="236"/>
      <c r="F76" s="236"/>
      <c r="G76" s="131">
        <v>759</v>
      </c>
      <c r="H76" s="131"/>
      <c r="I76" s="131"/>
      <c r="J76" s="131"/>
      <c r="K76" s="131"/>
      <c r="L76"/>
      <c r="M76"/>
      <c r="N76"/>
      <c r="O76"/>
      <c r="P76"/>
    </row>
    <row r="77" spans="1:16" ht="12.75" customHeight="1" x14ac:dyDescent="0.25">
      <c r="A77" s="235" t="s">
        <v>32</v>
      </c>
      <c r="B77" s="236"/>
      <c r="C77" s="236"/>
      <c r="D77" s="236"/>
      <c r="E77" s="236"/>
      <c r="F77" s="236"/>
      <c r="G77" s="131">
        <v>822</v>
      </c>
      <c r="H77" s="131"/>
      <c r="I77" s="131"/>
      <c r="J77" s="131"/>
      <c r="K77" s="131"/>
      <c r="L77"/>
      <c r="M77"/>
      <c r="N77"/>
      <c r="O77"/>
      <c r="P77"/>
    </row>
    <row r="78" spans="1:16" ht="12.75" customHeight="1" x14ac:dyDescent="0.25">
      <c r="A78" s="235" t="s">
        <v>52</v>
      </c>
      <c r="B78" s="236"/>
      <c r="C78" s="236"/>
      <c r="D78" s="236"/>
      <c r="E78" s="236"/>
      <c r="F78" s="236"/>
      <c r="G78" s="131"/>
      <c r="H78" s="131"/>
      <c r="I78" s="131"/>
      <c r="J78" s="131"/>
      <c r="K78" s="131"/>
      <c r="L78"/>
      <c r="M78"/>
      <c r="N78"/>
      <c r="O78"/>
      <c r="P78"/>
    </row>
    <row r="79" spans="1:16" ht="12.75" customHeight="1" x14ac:dyDescent="0.25">
      <c r="A79" s="235" t="s">
        <v>179</v>
      </c>
      <c r="B79" s="236"/>
      <c r="C79" s="236"/>
      <c r="D79" s="236"/>
      <c r="E79" s="236"/>
      <c r="F79" s="236"/>
      <c r="G79" s="131">
        <v>39</v>
      </c>
      <c r="H79" s="131"/>
      <c r="I79" s="131"/>
      <c r="J79" s="131"/>
      <c r="K79" s="131"/>
      <c r="L79"/>
      <c r="M79"/>
      <c r="N79"/>
      <c r="O79"/>
      <c r="P79"/>
    </row>
    <row r="80" spans="1:16" ht="12.75" customHeight="1" x14ac:dyDescent="0.25">
      <c r="A80" s="235" t="s">
        <v>180</v>
      </c>
      <c r="B80" s="236"/>
      <c r="C80" s="236"/>
      <c r="D80" s="236"/>
      <c r="E80" s="236"/>
      <c r="F80" s="236"/>
      <c r="G80" s="131">
        <v>25</v>
      </c>
      <c r="H80" s="131"/>
      <c r="I80" s="131"/>
      <c r="J80" s="131"/>
      <c r="K80" s="131"/>
      <c r="L80"/>
      <c r="M80"/>
      <c r="N80"/>
      <c r="O80"/>
      <c r="P80"/>
    </row>
    <row r="81" spans="1:16" ht="12.75" customHeight="1" x14ac:dyDescent="0.25">
      <c r="A81" s="235" t="s">
        <v>181</v>
      </c>
      <c r="B81" s="236"/>
      <c r="C81" s="236"/>
      <c r="D81" s="236"/>
      <c r="E81" s="236"/>
      <c r="F81" s="236"/>
      <c r="G81" s="131">
        <v>758</v>
      </c>
      <c r="H81" s="131"/>
      <c r="I81" s="131"/>
      <c r="J81" s="131"/>
      <c r="K81" s="131"/>
      <c r="L81"/>
      <c r="M81"/>
      <c r="N81"/>
      <c r="O81"/>
      <c r="P81"/>
    </row>
    <row r="82" spans="1:16" ht="19.2" customHeight="1" x14ac:dyDescent="0.25">
      <c r="A82" s="239" t="s">
        <v>33</v>
      </c>
      <c r="B82" s="236"/>
      <c r="C82" s="236"/>
      <c r="D82" s="236"/>
      <c r="E82" s="236"/>
      <c r="F82" s="236"/>
      <c r="G82" s="131"/>
      <c r="H82" s="131"/>
      <c r="I82" s="131"/>
      <c r="J82" s="131"/>
      <c r="K82" s="131"/>
      <c r="L82"/>
      <c r="M82"/>
      <c r="N82"/>
      <c r="O82"/>
      <c r="P82"/>
    </row>
    <row r="83" spans="1:16" ht="19.2" customHeight="1" x14ac:dyDescent="0.25">
      <c r="A83" s="235" t="s">
        <v>182</v>
      </c>
      <c r="B83" s="236"/>
      <c r="C83" s="236"/>
      <c r="D83" s="236"/>
      <c r="E83" s="236"/>
      <c r="F83" s="236"/>
      <c r="G83" s="131"/>
      <c r="H83" s="131"/>
      <c r="I83" s="131"/>
      <c r="J83" s="131"/>
      <c r="K83" s="131"/>
      <c r="L83"/>
      <c r="M83"/>
      <c r="N83"/>
      <c r="O83"/>
      <c r="P83"/>
    </row>
    <row r="84" spans="1:16" ht="12.75" customHeight="1" x14ac:dyDescent="0.25">
      <c r="A84" s="235" t="s">
        <v>183</v>
      </c>
      <c r="B84" s="236"/>
      <c r="C84" s="236"/>
      <c r="D84" s="236"/>
      <c r="E84" s="236"/>
      <c r="F84" s="236"/>
      <c r="G84" s="131"/>
      <c r="H84" s="131"/>
      <c r="I84" s="131"/>
      <c r="J84" s="131"/>
      <c r="K84" s="131"/>
      <c r="L84"/>
      <c r="M84"/>
      <c r="N84"/>
      <c r="O84"/>
      <c r="P84"/>
    </row>
    <row r="85" spans="1:16" ht="12.75" customHeight="1" x14ac:dyDescent="0.25">
      <c r="A85" s="235" t="s">
        <v>184</v>
      </c>
      <c r="B85" s="236"/>
      <c r="C85" s="236"/>
      <c r="D85" s="236"/>
      <c r="E85" s="236"/>
      <c r="F85" s="236"/>
      <c r="G85" s="131">
        <v>53332</v>
      </c>
      <c r="H85" s="131"/>
      <c r="I85" s="131"/>
      <c r="J85" s="131"/>
      <c r="K85" s="131"/>
      <c r="L85"/>
      <c r="M85"/>
      <c r="N85"/>
      <c r="O85"/>
      <c r="P85"/>
    </row>
    <row r="86" spans="1:16" ht="12.75" customHeight="1" x14ac:dyDescent="0.25">
      <c r="A86" s="235" t="s">
        <v>185</v>
      </c>
      <c r="B86" s="236"/>
      <c r="C86" s="236"/>
      <c r="D86" s="236"/>
      <c r="E86" s="236"/>
      <c r="F86" s="236"/>
      <c r="G86" s="131"/>
      <c r="H86" s="131"/>
      <c r="I86" s="131"/>
      <c r="J86" s="131"/>
      <c r="K86" s="131"/>
      <c r="L86"/>
      <c r="M86"/>
      <c r="N86"/>
      <c r="O86"/>
      <c r="P86"/>
    </row>
    <row r="87" spans="1:16" ht="22.5" customHeight="1" x14ac:dyDescent="0.25">
      <c r="A87" s="235" t="s">
        <v>186</v>
      </c>
      <c r="B87" s="236"/>
      <c r="C87" s="236"/>
      <c r="D87" s="236"/>
      <c r="E87" s="236"/>
      <c r="F87" s="236"/>
      <c r="G87" s="131">
        <v>401</v>
      </c>
      <c r="H87" s="131">
        <v>307</v>
      </c>
      <c r="I87" s="131" t="s">
        <v>134</v>
      </c>
      <c r="J87" s="131"/>
      <c r="K87" s="131">
        <v>23.57</v>
      </c>
      <c r="L87"/>
      <c r="M87"/>
      <c r="N87"/>
      <c r="O87"/>
      <c r="P87"/>
    </row>
    <row r="88" spans="1:16" ht="12.75" customHeight="1" x14ac:dyDescent="0.25">
      <c r="A88" s="235" t="s">
        <v>187</v>
      </c>
      <c r="B88" s="236"/>
      <c r="C88" s="236"/>
      <c r="D88" s="236"/>
      <c r="E88" s="236"/>
      <c r="F88" s="236"/>
      <c r="G88" s="131">
        <v>277</v>
      </c>
      <c r="H88" s="131"/>
      <c r="I88" s="131"/>
      <c r="J88" s="131"/>
      <c r="K88" s="131"/>
      <c r="L88"/>
      <c r="M88"/>
      <c r="N88"/>
      <c r="O88"/>
      <c r="P88"/>
    </row>
    <row r="89" spans="1:16" ht="12.75" customHeight="1" x14ac:dyDescent="0.25">
      <c r="A89" s="235" t="s">
        <v>188</v>
      </c>
      <c r="B89" s="236"/>
      <c r="C89" s="236"/>
      <c r="D89" s="236"/>
      <c r="E89" s="236"/>
      <c r="F89" s="236"/>
      <c r="G89" s="131">
        <v>262</v>
      </c>
      <c r="H89" s="131"/>
      <c r="I89" s="131"/>
      <c r="J89" s="131"/>
      <c r="K89" s="131"/>
      <c r="L89"/>
      <c r="M89"/>
      <c r="N89"/>
      <c r="O89"/>
      <c r="P89"/>
    </row>
    <row r="90" spans="1:16" ht="12.75" customHeight="1" x14ac:dyDescent="0.25">
      <c r="A90" s="235" t="s">
        <v>189</v>
      </c>
      <c r="B90" s="236"/>
      <c r="C90" s="236"/>
      <c r="D90" s="236"/>
      <c r="E90" s="236"/>
      <c r="F90" s="236"/>
      <c r="G90" s="131">
        <v>940</v>
      </c>
      <c r="H90" s="131"/>
      <c r="I90" s="131"/>
      <c r="J90" s="131"/>
      <c r="K90" s="131">
        <v>23.57</v>
      </c>
      <c r="L90"/>
      <c r="M90"/>
      <c r="N90"/>
      <c r="O90"/>
      <c r="P90"/>
    </row>
    <row r="91" spans="1:16" ht="12.75" customHeight="1" x14ac:dyDescent="0.25">
      <c r="A91" s="235" t="s">
        <v>190</v>
      </c>
      <c r="B91" s="236"/>
      <c r="C91" s="236"/>
      <c r="D91" s="236"/>
      <c r="E91" s="236"/>
      <c r="F91" s="236"/>
      <c r="G91" s="131"/>
      <c r="H91" s="131"/>
      <c r="I91" s="131"/>
      <c r="J91" s="131"/>
      <c r="K91" s="131"/>
      <c r="L91"/>
      <c r="M91"/>
      <c r="N91"/>
      <c r="O91"/>
      <c r="P91"/>
    </row>
    <row r="92" spans="1:16" ht="12.75" customHeight="1" x14ac:dyDescent="0.25">
      <c r="A92" s="235" t="s">
        <v>191</v>
      </c>
      <c r="B92" s="236"/>
      <c r="C92" s="236"/>
      <c r="D92" s="236"/>
      <c r="E92" s="236"/>
      <c r="F92" s="236"/>
      <c r="G92" s="131">
        <v>1134</v>
      </c>
      <c r="H92" s="131">
        <v>59</v>
      </c>
      <c r="I92" s="131" t="s">
        <v>142</v>
      </c>
      <c r="J92" s="131"/>
      <c r="K92" s="131">
        <v>4.5199999999999996</v>
      </c>
      <c r="L92"/>
      <c r="M92"/>
      <c r="N92"/>
      <c r="O92"/>
      <c r="P92"/>
    </row>
    <row r="93" spans="1:16" ht="12.75" customHeight="1" x14ac:dyDescent="0.25">
      <c r="A93" s="235" t="s">
        <v>192</v>
      </c>
      <c r="B93" s="236"/>
      <c r="C93" s="236"/>
      <c r="D93" s="236"/>
      <c r="E93" s="236"/>
      <c r="F93" s="236"/>
      <c r="G93" s="131">
        <v>73</v>
      </c>
      <c r="H93" s="131"/>
      <c r="I93" s="131"/>
      <c r="J93" s="131"/>
      <c r="K93" s="131"/>
      <c r="L93"/>
      <c r="M93"/>
      <c r="N93"/>
      <c r="O93"/>
      <c r="P93"/>
    </row>
    <row r="94" spans="1:16" ht="12.75" customHeight="1" x14ac:dyDescent="0.25">
      <c r="A94" s="235" t="s">
        <v>193</v>
      </c>
      <c r="B94" s="236"/>
      <c r="C94" s="236"/>
      <c r="D94" s="236"/>
      <c r="E94" s="236"/>
      <c r="F94" s="236"/>
      <c r="G94" s="131">
        <v>39</v>
      </c>
      <c r="H94" s="131"/>
      <c r="I94" s="131"/>
      <c r="J94" s="131"/>
      <c r="K94" s="131"/>
      <c r="L94"/>
      <c r="M94"/>
      <c r="N94"/>
      <c r="O94"/>
      <c r="P94"/>
    </row>
    <row r="95" spans="1:16" ht="19.2" customHeight="1" x14ac:dyDescent="0.25">
      <c r="A95" s="235" t="s">
        <v>189</v>
      </c>
      <c r="B95" s="236"/>
      <c r="C95" s="236"/>
      <c r="D95" s="236"/>
      <c r="E95" s="236"/>
      <c r="F95" s="236"/>
      <c r="G95" s="131">
        <v>1246</v>
      </c>
      <c r="H95" s="131"/>
      <c r="I95" s="131"/>
      <c r="J95" s="131"/>
      <c r="K95" s="131">
        <v>4.5199999999999996</v>
      </c>
      <c r="L95"/>
      <c r="M95"/>
      <c r="N95"/>
      <c r="O95"/>
      <c r="P95"/>
    </row>
    <row r="96" spans="1:16" ht="12.75" customHeight="1" x14ac:dyDescent="0.25">
      <c r="A96" s="235" t="s">
        <v>194</v>
      </c>
      <c r="B96" s="236"/>
      <c r="C96" s="236"/>
      <c r="D96" s="236"/>
      <c r="E96" s="236"/>
      <c r="F96" s="236"/>
      <c r="G96" s="131"/>
      <c r="H96" s="131"/>
      <c r="I96" s="131"/>
      <c r="J96" s="131"/>
      <c r="K96" s="131"/>
      <c r="L96"/>
      <c r="M96"/>
      <c r="N96"/>
      <c r="O96"/>
      <c r="P96"/>
    </row>
    <row r="97" spans="1:16" ht="12.75" customHeight="1" x14ac:dyDescent="0.25">
      <c r="A97" s="235" t="s">
        <v>195</v>
      </c>
      <c r="B97" s="236"/>
      <c r="C97" s="236"/>
      <c r="D97" s="236"/>
      <c r="E97" s="236"/>
      <c r="F97" s="236"/>
      <c r="G97" s="131">
        <v>1396</v>
      </c>
      <c r="H97" s="131">
        <v>531</v>
      </c>
      <c r="I97" s="131" t="s">
        <v>151</v>
      </c>
      <c r="J97" s="131"/>
      <c r="K97" s="131">
        <v>34.9</v>
      </c>
      <c r="L97"/>
      <c r="M97"/>
      <c r="N97"/>
      <c r="O97"/>
      <c r="P97"/>
    </row>
    <row r="98" spans="1:16" ht="22.5" customHeight="1" x14ac:dyDescent="0.25">
      <c r="A98" s="235" t="s">
        <v>196</v>
      </c>
      <c r="B98" s="236"/>
      <c r="C98" s="236"/>
      <c r="D98" s="236"/>
      <c r="E98" s="236"/>
      <c r="F98" s="236"/>
      <c r="G98" s="131">
        <v>759</v>
      </c>
      <c r="H98" s="131"/>
      <c r="I98" s="131"/>
      <c r="J98" s="131"/>
      <c r="K98" s="131"/>
      <c r="L98"/>
      <c r="M98"/>
      <c r="N98"/>
      <c r="O98"/>
      <c r="P98"/>
    </row>
    <row r="99" spans="1:16" ht="12.75" customHeight="1" x14ac:dyDescent="0.25">
      <c r="A99" s="235" t="s">
        <v>197</v>
      </c>
      <c r="B99" s="236"/>
      <c r="C99" s="236"/>
      <c r="D99" s="236"/>
      <c r="E99" s="236"/>
      <c r="F99" s="236"/>
      <c r="G99" s="131">
        <v>496</v>
      </c>
      <c r="H99" s="131"/>
      <c r="I99" s="131"/>
      <c r="J99" s="131"/>
      <c r="K99" s="131"/>
      <c r="L99"/>
      <c r="M99"/>
      <c r="N99"/>
      <c r="O99"/>
      <c r="P99"/>
    </row>
    <row r="100" spans="1:16" ht="12.75" customHeight="1" x14ac:dyDescent="0.25">
      <c r="A100" s="235" t="s">
        <v>189</v>
      </c>
      <c r="B100" s="236"/>
      <c r="C100" s="236"/>
      <c r="D100" s="236"/>
      <c r="E100" s="236"/>
      <c r="F100" s="236"/>
      <c r="G100" s="131">
        <v>2651</v>
      </c>
      <c r="H100" s="131"/>
      <c r="I100" s="131"/>
      <c r="J100" s="131"/>
      <c r="K100" s="131">
        <v>34.9</v>
      </c>
      <c r="L100"/>
      <c r="M100"/>
      <c r="N100"/>
      <c r="O100"/>
      <c r="P100"/>
    </row>
    <row r="101" spans="1:16" ht="12.75" customHeight="1" x14ac:dyDescent="0.25">
      <c r="A101" s="235" t="s">
        <v>198</v>
      </c>
      <c r="B101" s="236"/>
      <c r="C101" s="236"/>
      <c r="D101" s="236"/>
      <c r="E101" s="236"/>
      <c r="F101" s="236"/>
      <c r="G101" s="131">
        <v>58169</v>
      </c>
      <c r="H101" s="131"/>
      <c r="I101" s="131"/>
      <c r="J101" s="131"/>
      <c r="K101" s="131">
        <v>62.99</v>
      </c>
      <c r="L101"/>
      <c r="M101"/>
      <c r="N101"/>
      <c r="O101"/>
      <c r="P101"/>
    </row>
    <row r="102" spans="1:16" ht="12.75" customHeight="1" x14ac:dyDescent="0.25">
      <c r="A102" s="235" t="s">
        <v>199</v>
      </c>
      <c r="B102" s="236"/>
      <c r="C102" s="236"/>
      <c r="D102" s="236"/>
      <c r="E102" s="236"/>
      <c r="F102" s="236"/>
      <c r="G102" s="131"/>
      <c r="H102" s="131"/>
      <c r="I102" s="131"/>
      <c r="J102" s="131"/>
      <c r="K102" s="131"/>
      <c r="L102"/>
      <c r="M102"/>
      <c r="N102"/>
      <c r="O102"/>
      <c r="P102"/>
    </row>
    <row r="103" spans="1:16" ht="12.75" customHeight="1" x14ac:dyDescent="0.25">
      <c r="A103" s="235" t="s">
        <v>200</v>
      </c>
      <c r="B103" s="236"/>
      <c r="C103" s="236"/>
      <c r="D103" s="236"/>
      <c r="E103" s="236"/>
      <c r="F103" s="236"/>
      <c r="G103" s="131"/>
      <c r="H103" s="131"/>
      <c r="I103" s="131"/>
      <c r="J103" s="131"/>
      <c r="K103" s="131"/>
      <c r="L103"/>
      <c r="M103"/>
      <c r="N103"/>
      <c r="O103"/>
      <c r="P103"/>
    </row>
    <row r="104" spans="1:16" ht="12.75" customHeight="1" x14ac:dyDescent="0.25">
      <c r="A104" s="235" t="s">
        <v>201</v>
      </c>
      <c r="B104" s="236"/>
      <c r="C104" s="236"/>
      <c r="D104" s="236"/>
      <c r="E104" s="236"/>
      <c r="F104" s="236"/>
      <c r="G104" s="131">
        <v>74</v>
      </c>
      <c r="H104" s="131">
        <v>39</v>
      </c>
      <c r="I104" s="131">
        <v>35</v>
      </c>
      <c r="J104" s="131"/>
      <c r="K104" s="131">
        <v>3.09</v>
      </c>
      <c r="L104"/>
      <c r="M104"/>
      <c r="N104"/>
      <c r="O104"/>
      <c r="P104"/>
    </row>
    <row r="105" spans="1:16" ht="12.75" customHeight="1" x14ac:dyDescent="0.25">
      <c r="A105" s="235" t="s">
        <v>202</v>
      </c>
      <c r="B105" s="236"/>
      <c r="C105" s="236"/>
      <c r="D105" s="236"/>
      <c r="E105" s="236"/>
      <c r="F105" s="236"/>
      <c r="G105" s="131">
        <v>36</v>
      </c>
      <c r="H105" s="131"/>
      <c r="I105" s="131"/>
      <c r="J105" s="131"/>
      <c r="K105" s="131"/>
      <c r="L105"/>
      <c r="M105"/>
      <c r="N105"/>
      <c r="O105"/>
      <c r="P105"/>
    </row>
    <row r="106" spans="1:16" ht="12.75" customHeight="1" x14ac:dyDescent="0.25">
      <c r="A106" s="235" t="s">
        <v>203</v>
      </c>
      <c r="B106" s="236"/>
      <c r="C106" s="236"/>
      <c r="D106" s="236"/>
      <c r="E106" s="236"/>
      <c r="F106" s="236"/>
      <c r="G106" s="131">
        <v>25</v>
      </c>
      <c r="H106" s="131"/>
      <c r="I106" s="131"/>
      <c r="J106" s="131"/>
      <c r="K106" s="131"/>
      <c r="L106"/>
      <c r="M106"/>
      <c r="N106"/>
      <c r="O106"/>
      <c r="P106"/>
    </row>
    <row r="107" spans="1:16" ht="22.5" customHeight="1" x14ac:dyDescent="0.25">
      <c r="A107" s="235" t="s">
        <v>189</v>
      </c>
      <c r="B107" s="236"/>
      <c r="C107" s="236"/>
      <c r="D107" s="236"/>
      <c r="E107" s="236"/>
      <c r="F107" s="236"/>
      <c r="G107" s="131">
        <v>135</v>
      </c>
      <c r="H107" s="131"/>
      <c r="I107" s="131"/>
      <c r="J107" s="131"/>
      <c r="K107" s="131">
        <v>3.09</v>
      </c>
      <c r="L107"/>
      <c r="M107"/>
      <c r="N107"/>
      <c r="O107"/>
      <c r="P107"/>
    </row>
    <row r="108" spans="1:16" ht="12.75" customHeight="1" x14ac:dyDescent="0.25">
      <c r="A108" s="235" t="s">
        <v>198</v>
      </c>
      <c r="B108" s="236"/>
      <c r="C108" s="236"/>
      <c r="D108" s="236"/>
      <c r="E108" s="236"/>
      <c r="F108" s="236"/>
      <c r="G108" s="131">
        <v>135</v>
      </c>
      <c r="H108" s="131"/>
      <c r="I108" s="131"/>
      <c r="J108" s="131"/>
      <c r="K108" s="131">
        <v>3.09</v>
      </c>
      <c r="L108"/>
      <c r="M108"/>
      <c r="N108"/>
      <c r="O108"/>
      <c r="P108"/>
    </row>
    <row r="109" spans="1:16" ht="12.75" customHeight="1" x14ac:dyDescent="0.25">
      <c r="A109" s="235" t="s">
        <v>204</v>
      </c>
      <c r="B109" s="236"/>
      <c r="C109" s="236"/>
      <c r="D109" s="236"/>
      <c r="E109" s="236"/>
      <c r="F109" s="236"/>
      <c r="G109" s="131"/>
      <c r="H109" s="131"/>
      <c r="I109" s="131"/>
      <c r="J109" s="131"/>
      <c r="K109" s="131"/>
      <c r="L109"/>
      <c r="M109"/>
      <c r="N109"/>
      <c r="O109"/>
      <c r="P109"/>
    </row>
    <row r="110" spans="1:16" ht="12.75" customHeight="1" x14ac:dyDescent="0.25">
      <c r="A110" s="235" t="s">
        <v>205</v>
      </c>
      <c r="B110" s="236"/>
      <c r="C110" s="236"/>
      <c r="D110" s="236"/>
      <c r="E110" s="236"/>
      <c r="F110" s="236"/>
      <c r="G110" s="131"/>
      <c r="H110" s="131"/>
      <c r="I110" s="131"/>
      <c r="J110" s="131"/>
      <c r="K110" s="131"/>
      <c r="L110"/>
      <c r="M110"/>
      <c r="N110"/>
      <c r="O110"/>
      <c r="P110"/>
    </row>
    <row r="111" spans="1:16" ht="12.75" customHeight="1" x14ac:dyDescent="0.25">
      <c r="A111" s="235" t="s">
        <v>206</v>
      </c>
      <c r="B111" s="236"/>
      <c r="C111" s="236"/>
      <c r="D111" s="236"/>
      <c r="E111" s="236"/>
      <c r="F111" s="236"/>
      <c r="G111" s="131">
        <v>22415</v>
      </c>
      <c r="H111" s="131"/>
      <c r="I111" s="131"/>
      <c r="J111" s="131"/>
      <c r="K111" s="131"/>
      <c r="L111"/>
      <c r="M111"/>
      <c r="N111"/>
      <c r="O111"/>
      <c r="P111"/>
    </row>
    <row r="112" spans="1:16" ht="12.75" customHeight="1" x14ac:dyDescent="0.25">
      <c r="A112" s="235" t="s">
        <v>198</v>
      </c>
      <c r="B112" s="236"/>
      <c r="C112" s="236"/>
      <c r="D112" s="236"/>
      <c r="E112" s="236"/>
      <c r="F112" s="236"/>
      <c r="G112" s="131">
        <v>22415</v>
      </c>
      <c r="H112" s="131"/>
      <c r="I112" s="131"/>
      <c r="J112" s="131"/>
      <c r="K112" s="131"/>
      <c r="L112"/>
      <c r="M112"/>
      <c r="N112"/>
      <c r="O112"/>
      <c r="P112"/>
    </row>
    <row r="113" spans="1:16" ht="12.75" customHeight="1" x14ac:dyDescent="0.25">
      <c r="A113" s="235" t="s">
        <v>34</v>
      </c>
      <c r="B113" s="236"/>
      <c r="C113" s="236"/>
      <c r="D113" s="236"/>
      <c r="E113" s="236"/>
      <c r="F113" s="236"/>
      <c r="G113" s="131">
        <v>80719</v>
      </c>
      <c r="H113" s="131"/>
      <c r="I113" s="131"/>
      <c r="J113" s="131"/>
      <c r="K113" s="131">
        <v>66.08</v>
      </c>
      <c r="L113"/>
      <c r="M113"/>
      <c r="N113"/>
      <c r="O113"/>
      <c r="P113"/>
    </row>
    <row r="114" spans="1:16" ht="12.75" customHeight="1" x14ac:dyDescent="0.25">
      <c r="A114" s="235" t="s">
        <v>35</v>
      </c>
      <c r="B114" s="236"/>
      <c r="C114" s="236"/>
      <c r="D114" s="236"/>
      <c r="E114" s="236"/>
      <c r="F114" s="236"/>
      <c r="G114" s="131"/>
      <c r="H114" s="131"/>
      <c r="I114" s="131"/>
      <c r="J114" s="131"/>
      <c r="K114" s="131"/>
      <c r="L114"/>
      <c r="M114"/>
      <c r="N114"/>
      <c r="O114"/>
      <c r="P114"/>
    </row>
    <row r="115" spans="1:16" ht="12.75" customHeight="1" x14ac:dyDescent="0.25">
      <c r="A115" s="235" t="s">
        <v>36</v>
      </c>
      <c r="B115" s="236"/>
      <c r="C115" s="236"/>
      <c r="D115" s="236"/>
      <c r="E115" s="236"/>
      <c r="F115" s="236"/>
      <c r="G115" s="131">
        <v>54711</v>
      </c>
      <c r="H115" s="131"/>
      <c r="I115" s="131"/>
      <c r="J115" s="131"/>
      <c r="K115" s="131"/>
      <c r="L115"/>
      <c r="M115"/>
      <c r="N115"/>
      <c r="O115"/>
      <c r="P115"/>
    </row>
    <row r="116" spans="1:16" ht="12.75" customHeight="1" x14ac:dyDescent="0.25">
      <c r="A116" s="235" t="s">
        <v>37</v>
      </c>
      <c r="B116" s="236"/>
      <c r="C116" s="236"/>
      <c r="D116" s="236"/>
      <c r="E116" s="236"/>
      <c r="F116" s="236"/>
      <c r="G116" s="131">
        <v>690</v>
      </c>
      <c r="H116" s="131"/>
      <c r="I116" s="131"/>
      <c r="J116" s="131"/>
      <c r="K116" s="131"/>
      <c r="L116"/>
      <c r="M116"/>
      <c r="N116"/>
      <c r="O116"/>
      <c r="P116"/>
    </row>
    <row r="117" spans="1:16" ht="12.75" customHeight="1" x14ac:dyDescent="0.25">
      <c r="A117" s="235" t="s">
        <v>38</v>
      </c>
      <c r="B117" s="236"/>
      <c r="C117" s="236"/>
      <c r="D117" s="236"/>
      <c r="E117" s="236"/>
      <c r="F117" s="236"/>
      <c r="G117" s="131">
        <v>993</v>
      </c>
      <c r="H117" s="131"/>
      <c r="I117" s="131"/>
      <c r="J117" s="131"/>
      <c r="K117" s="131"/>
      <c r="L117"/>
      <c r="M117"/>
      <c r="N117"/>
      <c r="O117"/>
      <c r="P117"/>
    </row>
    <row r="118" spans="1:16" ht="12.75" customHeight="1" x14ac:dyDescent="0.25">
      <c r="A118" s="235" t="s">
        <v>173</v>
      </c>
      <c r="B118" s="236"/>
      <c r="C118" s="236"/>
      <c r="D118" s="236"/>
      <c r="E118" s="236"/>
      <c r="F118" s="236"/>
      <c r="G118" s="131">
        <v>22415</v>
      </c>
      <c r="H118" s="131"/>
      <c r="I118" s="131"/>
      <c r="J118" s="131"/>
      <c r="K118" s="131"/>
      <c r="L118"/>
      <c r="M118"/>
      <c r="N118"/>
      <c r="O118"/>
      <c r="P118"/>
    </row>
    <row r="119" spans="1:16" ht="12.75" customHeight="1" x14ac:dyDescent="0.25">
      <c r="A119" s="235" t="s">
        <v>39</v>
      </c>
      <c r="B119" s="236"/>
      <c r="C119" s="236"/>
      <c r="D119" s="236"/>
      <c r="E119" s="236"/>
      <c r="F119" s="236"/>
      <c r="G119" s="131">
        <v>1145</v>
      </c>
      <c r="H119" s="131"/>
      <c r="I119" s="131"/>
      <c r="J119" s="131"/>
      <c r="K119" s="131"/>
      <c r="L119"/>
      <c r="M119"/>
      <c r="N119"/>
      <c r="O119"/>
      <c r="P119"/>
    </row>
    <row r="120" spans="1:16" ht="12.75" customHeight="1" x14ac:dyDescent="0.25">
      <c r="A120" s="235" t="s">
        <v>40</v>
      </c>
      <c r="B120" s="236"/>
      <c r="C120" s="236"/>
      <c r="D120" s="236"/>
      <c r="E120" s="236"/>
      <c r="F120" s="236"/>
      <c r="G120" s="131">
        <v>822</v>
      </c>
      <c r="H120" s="131"/>
      <c r="I120" s="131"/>
      <c r="J120" s="131"/>
      <c r="K120" s="131"/>
      <c r="L120"/>
      <c r="M120"/>
      <c r="N120"/>
      <c r="O120"/>
      <c r="P120"/>
    </row>
    <row r="121" spans="1:16" ht="12.75" customHeight="1" x14ac:dyDescent="0.25">
      <c r="A121" s="239" t="s">
        <v>41</v>
      </c>
      <c r="B121" s="236"/>
      <c r="C121" s="236"/>
      <c r="D121" s="236"/>
      <c r="E121" s="236"/>
      <c r="F121" s="236"/>
      <c r="G121" s="133">
        <v>80719</v>
      </c>
      <c r="H121" s="131"/>
      <c r="I121" s="131"/>
      <c r="J121" s="131"/>
      <c r="K121" s="133">
        <v>66.08</v>
      </c>
      <c r="L121"/>
      <c r="M121"/>
      <c r="N121"/>
      <c r="O121"/>
      <c r="P121"/>
    </row>
    <row r="122" spans="1:16" ht="12.75" customHeight="1" x14ac:dyDescent="0.25">
      <c r="A122" s="3"/>
      <c r="B122" s="134"/>
      <c r="F122" s="2"/>
      <c r="G122" s="2"/>
      <c r="H122" s="2"/>
      <c r="I122" s="2"/>
      <c r="J122" s="2"/>
      <c r="K122" s="2"/>
      <c r="L122"/>
      <c r="M122"/>
      <c r="N122"/>
      <c r="O122"/>
      <c r="P122"/>
    </row>
    <row r="123" spans="1:16" ht="12.75" customHeight="1" x14ac:dyDescent="0.25">
      <c r="A123" s="3"/>
      <c r="B123" s="134"/>
      <c r="F123" s="2"/>
      <c r="G123" s="2"/>
      <c r="H123" s="2"/>
      <c r="I123" s="2"/>
      <c r="J123" s="2"/>
      <c r="K123" s="2"/>
      <c r="L123"/>
      <c r="M123"/>
      <c r="N123"/>
      <c r="O123"/>
      <c r="P123"/>
    </row>
    <row r="124" spans="1:16" ht="12.75" customHeight="1" x14ac:dyDescent="0.25">
      <c r="A124" s="3"/>
      <c r="B124" s="134"/>
      <c r="F124" s="2"/>
      <c r="G124" s="2"/>
      <c r="H124" s="2"/>
      <c r="I124" s="2"/>
      <c r="J124" s="2"/>
      <c r="K124" s="2"/>
      <c r="L124"/>
      <c r="M124"/>
      <c r="N124"/>
      <c r="O124"/>
      <c r="P124"/>
    </row>
    <row r="125" spans="1:16" x14ac:dyDescent="0.25">
      <c r="A125" s="242" t="s">
        <v>207</v>
      </c>
      <c r="B125" s="243"/>
      <c r="C125" s="243"/>
      <c r="D125" s="243"/>
      <c r="E125" s="243"/>
      <c r="F125" s="243"/>
      <c r="G125" s="243"/>
      <c r="H125" s="243"/>
      <c r="I125" s="243"/>
      <c r="J125" s="243"/>
      <c r="K125" s="243"/>
      <c r="L125"/>
      <c r="M125"/>
      <c r="N125"/>
      <c r="O125"/>
      <c r="P125"/>
    </row>
    <row r="126" spans="1:16" x14ac:dyDescent="0.25">
      <c r="A126" s="244" t="s">
        <v>208</v>
      </c>
      <c r="B126" s="243"/>
      <c r="C126" s="243"/>
      <c r="D126" s="243"/>
      <c r="E126" s="243"/>
      <c r="F126" s="243"/>
      <c r="G126" s="243"/>
      <c r="H126" s="243"/>
      <c r="I126" s="243"/>
      <c r="J126" s="243"/>
      <c r="K126" s="243"/>
      <c r="L126"/>
      <c r="M126"/>
      <c r="N126"/>
      <c r="O126"/>
      <c r="P126"/>
    </row>
    <row r="127" spans="1:16" x14ac:dyDescent="0.25">
      <c r="A127" s="3"/>
      <c r="B127" s="134"/>
      <c r="F127" s="2"/>
      <c r="G127" s="2"/>
      <c r="H127" s="2"/>
      <c r="I127" s="2"/>
      <c r="J127" s="2"/>
      <c r="K127" s="2"/>
      <c r="L127"/>
      <c r="M127"/>
      <c r="N127"/>
      <c r="O127"/>
      <c r="P127"/>
    </row>
    <row r="128" spans="1:16" x14ac:dyDescent="0.25">
      <c r="A128" s="242" t="s">
        <v>209</v>
      </c>
      <c r="B128" s="243"/>
      <c r="C128" s="243"/>
      <c r="D128" s="243"/>
      <c r="E128" s="243"/>
      <c r="F128" s="243"/>
      <c r="G128" s="243"/>
      <c r="H128" s="243"/>
      <c r="I128" s="243"/>
      <c r="J128" s="243"/>
      <c r="K128" s="243"/>
      <c r="L128"/>
      <c r="M128"/>
      <c r="N128"/>
      <c r="O128"/>
      <c r="P128"/>
    </row>
    <row r="129" spans="1:16" x14ac:dyDescent="0.25">
      <c r="A129" s="244" t="s">
        <v>208</v>
      </c>
      <c r="B129" s="243"/>
      <c r="C129" s="243"/>
      <c r="D129" s="243"/>
      <c r="E129" s="243"/>
      <c r="F129" s="243"/>
      <c r="G129" s="243"/>
      <c r="H129" s="243"/>
      <c r="I129" s="243"/>
      <c r="J129" s="243"/>
      <c r="K129" s="243"/>
      <c r="L129"/>
      <c r="M129"/>
      <c r="N129"/>
      <c r="O129"/>
      <c r="P129"/>
    </row>
    <row r="130" spans="1:16" x14ac:dyDescent="0.25">
      <c r="A130" s="3"/>
      <c r="B130" s="134"/>
      <c r="F130" s="2"/>
      <c r="G130" s="2"/>
      <c r="H130" s="2"/>
      <c r="I130" s="2"/>
      <c r="J130" s="2"/>
      <c r="K130" s="2"/>
      <c r="L130"/>
      <c r="M130"/>
      <c r="N130"/>
      <c r="O130"/>
      <c r="P130"/>
    </row>
    <row r="131" spans="1:16" x14ac:dyDescent="0.25">
      <c r="A131" s="3"/>
      <c r="B131" s="134"/>
      <c r="F131" s="2"/>
      <c r="G131" s="2"/>
      <c r="H131" s="2"/>
      <c r="I131" s="2"/>
      <c r="J131" s="2"/>
      <c r="K131" s="2"/>
      <c r="L131"/>
      <c r="M131"/>
      <c r="N131"/>
      <c r="O131"/>
      <c r="P131"/>
    </row>
    <row r="132" spans="1:16" x14ac:dyDescent="0.25">
      <c r="A132" s="3"/>
      <c r="B132" s="134"/>
      <c r="F132" s="2"/>
      <c r="G132" s="2"/>
      <c r="H132" s="2"/>
      <c r="I132" s="2"/>
      <c r="J132" s="2"/>
      <c r="K132" s="2"/>
      <c r="L132"/>
      <c r="M132"/>
      <c r="N132"/>
      <c r="O132"/>
      <c r="P132"/>
    </row>
    <row r="133" spans="1:16" x14ac:dyDescent="0.25">
      <c r="A133" s="3"/>
      <c r="B133" s="134"/>
      <c r="F133" s="2"/>
      <c r="G133" s="2"/>
      <c r="H133" s="2"/>
      <c r="I133" s="2"/>
      <c r="J133" s="2"/>
      <c r="K133" s="2"/>
      <c r="L133"/>
      <c r="M133"/>
      <c r="N133"/>
      <c r="O133"/>
      <c r="P133"/>
    </row>
    <row r="134" spans="1:16" x14ac:dyDescent="0.25">
      <c r="G134" s="1"/>
      <c r="H134"/>
      <c r="I134"/>
      <c r="J134"/>
      <c r="K134"/>
      <c r="L134"/>
      <c r="M134"/>
      <c r="N134"/>
      <c r="O134"/>
      <c r="P134"/>
    </row>
  </sheetData>
  <mergeCells count="95">
    <mergeCell ref="A117:F117"/>
    <mergeCell ref="A118:F118"/>
    <mergeCell ref="A128:K128"/>
    <mergeCell ref="A129:K129"/>
    <mergeCell ref="A119:F119"/>
    <mergeCell ref="A120:F120"/>
    <mergeCell ref="A121:F121"/>
    <mergeCell ref="A125:K125"/>
    <mergeCell ref="A126:K126"/>
    <mergeCell ref="A112:F112"/>
    <mergeCell ref="A113:F113"/>
    <mergeCell ref="A114:F114"/>
    <mergeCell ref="A115:F115"/>
    <mergeCell ref="A116:F116"/>
    <mergeCell ref="A107:F107"/>
    <mergeCell ref="A108:F108"/>
    <mergeCell ref="A109:F109"/>
    <mergeCell ref="A110:F110"/>
    <mergeCell ref="A111:F111"/>
    <mergeCell ref="A102:F102"/>
    <mergeCell ref="A103:F103"/>
    <mergeCell ref="A104:F104"/>
    <mergeCell ref="A105:F105"/>
    <mergeCell ref="A106:F106"/>
    <mergeCell ref="A97:F97"/>
    <mergeCell ref="A98:F98"/>
    <mergeCell ref="A99:F99"/>
    <mergeCell ref="A100:F100"/>
    <mergeCell ref="A101:F101"/>
    <mergeCell ref="A92:F92"/>
    <mergeCell ref="A93:F93"/>
    <mergeCell ref="A94:F94"/>
    <mergeCell ref="A95:F95"/>
    <mergeCell ref="A96:F96"/>
    <mergeCell ref="A87:F87"/>
    <mergeCell ref="A88:F88"/>
    <mergeCell ref="A89:F89"/>
    <mergeCell ref="A90:F90"/>
    <mergeCell ref="A91:F91"/>
    <mergeCell ref="A76:F76"/>
    <mergeCell ref="A77:F77"/>
    <mergeCell ref="A84:F84"/>
    <mergeCell ref="A85:F85"/>
    <mergeCell ref="A86:F86"/>
    <mergeCell ref="A83:F83"/>
    <mergeCell ref="A81:F81"/>
    <mergeCell ref="A82:F82"/>
    <mergeCell ref="A71:F71"/>
    <mergeCell ref="A72:F72"/>
    <mergeCell ref="A73:F73"/>
    <mergeCell ref="A74:F74"/>
    <mergeCell ref="A75:F75"/>
    <mergeCell ref="A66:F66"/>
    <mergeCell ref="A67:F67"/>
    <mergeCell ref="A68:F68"/>
    <mergeCell ref="A69:K69"/>
    <mergeCell ref="A70:F70"/>
    <mergeCell ref="A61:F61"/>
    <mergeCell ref="A62:F62"/>
    <mergeCell ref="A63:F63"/>
    <mergeCell ref="A64:F64"/>
    <mergeCell ref="A65:F65"/>
    <mergeCell ref="A56:F56"/>
    <mergeCell ref="A57:F57"/>
    <mergeCell ref="A58:F58"/>
    <mergeCell ref="A59:F59"/>
    <mergeCell ref="A60:F60"/>
    <mergeCell ref="A29:K29"/>
    <mergeCell ref="A30:K30"/>
    <mergeCell ref="B25:B27"/>
    <mergeCell ref="C25:C27"/>
    <mergeCell ref="D25:D27"/>
    <mergeCell ref="E25:F25"/>
    <mergeCell ref="G25:I25"/>
    <mergeCell ref="D16:E16"/>
    <mergeCell ref="D17:E17"/>
    <mergeCell ref="D18:E18"/>
    <mergeCell ref="D19:E19"/>
    <mergeCell ref="D20:E20"/>
    <mergeCell ref="D21:E21"/>
    <mergeCell ref="A25:A27"/>
    <mergeCell ref="A78:F78"/>
    <mergeCell ref="A79:F79"/>
    <mergeCell ref="A80:F80"/>
    <mergeCell ref="A31:K31"/>
    <mergeCell ref="A32:K32"/>
    <mergeCell ref="A33:K33"/>
    <mergeCell ref="A43:K43"/>
    <mergeCell ref="A47:K47"/>
    <mergeCell ref="A53:F53"/>
    <mergeCell ref="A54:F54"/>
    <mergeCell ref="A55:F55"/>
    <mergeCell ref="J25:K26"/>
    <mergeCell ref="G26:G27"/>
    <mergeCell ref="H26:H27"/>
  </mergeCells>
  <phoneticPr fontId="42" type="noConversion"/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Footer>&amp;L0503.002.292 А/3-СМ.ЛС
312-2609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P226"/>
  <sheetViews>
    <sheetView showGridLines="0" zoomScaleNormal="100" zoomScaleSheetLayoutView="75" workbookViewId="0">
      <selection activeCell="D9" sqref="D9"/>
    </sheetView>
  </sheetViews>
  <sheetFormatPr defaultRowHeight="13.2" outlineLevelRow="2" x14ac:dyDescent="0.25"/>
  <cols>
    <col min="1" max="1" width="4.6640625" style="6" customWidth="1"/>
    <col min="2" max="2" width="20.33203125" style="5" customWidth="1"/>
    <col min="3" max="3" width="37.109375" style="4" customWidth="1"/>
    <col min="4" max="4" width="12.6640625" style="3" customWidth="1"/>
    <col min="5" max="5" width="11.6640625" style="2" customWidth="1"/>
    <col min="6" max="6" width="10.5546875" style="1" customWidth="1"/>
    <col min="7" max="7" width="10.5546875" style="9" customWidth="1"/>
    <col min="8" max="8" width="11" style="1" customWidth="1"/>
    <col min="9" max="9" width="10.6640625" style="1" customWidth="1"/>
    <col min="10" max="10" width="8.33203125" style="1" customWidth="1"/>
    <col min="11" max="11" width="8.109375" style="1" customWidth="1"/>
    <col min="12" max="14" width="7.109375" style="1" customWidth="1"/>
    <col min="15" max="16" width="6.33203125" style="1" customWidth="1"/>
  </cols>
  <sheetData>
    <row r="1" spans="1:16" outlineLevel="2" x14ac:dyDescent="0.25">
      <c r="A1" s="93" t="s">
        <v>28</v>
      </c>
      <c r="B1" s="94"/>
      <c r="G1" s="1"/>
      <c r="I1" s="93" t="s">
        <v>29</v>
      </c>
      <c r="L1"/>
      <c r="M1"/>
      <c r="N1"/>
      <c r="O1"/>
      <c r="P1"/>
    </row>
    <row r="2" spans="1:16" outlineLevel="1" x14ac:dyDescent="0.25">
      <c r="A2" s="62"/>
      <c r="B2" s="94"/>
      <c r="G2" s="1"/>
      <c r="I2" s="62"/>
      <c r="L2"/>
      <c r="M2"/>
      <c r="N2"/>
      <c r="O2"/>
      <c r="P2"/>
    </row>
    <row r="3" spans="1:16" outlineLevel="1" x14ac:dyDescent="0.25">
      <c r="A3" s="62"/>
      <c r="B3" s="94"/>
      <c r="G3" s="1"/>
      <c r="I3" s="62"/>
      <c r="L3"/>
      <c r="M3"/>
      <c r="N3"/>
      <c r="O3"/>
      <c r="P3"/>
    </row>
    <row r="4" spans="1:16" outlineLevel="1" x14ac:dyDescent="0.25">
      <c r="A4" s="62" t="s">
        <v>94</v>
      </c>
      <c r="B4" s="94"/>
      <c r="G4" s="1"/>
      <c r="I4" s="62" t="s">
        <v>95</v>
      </c>
      <c r="L4"/>
      <c r="M4"/>
      <c r="N4"/>
      <c r="O4"/>
      <c r="P4"/>
    </row>
    <row r="5" spans="1:16" outlineLevel="1" x14ac:dyDescent="0.25">
      <c r="A5" s="95" t="s">
        <v>96</v>
      </c>
      <c r="B5" s="94"/>
      <c r="G5" s="1"/>
      <c r="I5" s="95" t="s">
        <v>97</v>
      </c>
      <c r="L5"/>
      <c r="M5"/>
      <c r="N5"/>
      <c r="O5"/>
      <c r="P5"/>
    </row>
    <row r="6" spans="1:16" ht="13.8" x14ac:dyDescent="0.25">
      <c r="A6" s="3"/>
      <c r="B6" s="94"/>
      <c r="C6" s="1"/>
      <c r="D6" s="96" t="s">
        <v>210</v>
      </c>
      <c r="E6" s="1"/>
      <c r="F6" s="97"/>
      <c r="G6" s="97"/>
      <c r="H6" s="97"/>
      <c r="L6"/>
      <c r="M6"/>
      <c r="N6"/>
      <c r="O6"/>
      <c r="P6"/>
    </row>
    <row r="7" spans="1:16" x14ac:dyDescent="0.25">
      <c r="A7" s="3"/>
      <c r="B7" s="98"/>
      <c r="C7" s="99"/>
      <c r="D7" s="100" t="s">
        <v>24</v>
      </c>
      <c r="E7" s="101"/>
      <c r="F7" s="102"/>
      <c r="G7" s="103"/>
      <c r="L7"/>
      <c r="M7"/>
      <c r="N7"/>
      <c r="O7"/>
      <c r="P7"/>
    </row>
    <row r="8" spans="1:16" x14ac:dyDescent="0.25">
      <c r="A8" s="3"/>
      <c r="B8" s="104"/>
      <c r="C8" s="1"/>
      <c r="D8" s="1"/>
      <c r="E8" s="1"/>
      <c r="G8" s="1"/>
      <c r="L8"/>
      <c r="M8"/>
      <c r="N8"/>
      <c r="O8"/>
      <c r="P8"/>
    </row>
    <row r="9" spans="1:16" ht="15.6" x14ac:dyDescent="0.25">
      <c r="A9" s="3"/>
      <c r="B9" s="104"/>
      <c r="C9" s="1"/>
      <c r="D9" s="105" t="s">
        <v>211</v>
      </c>
      <c r="F9" s="106"/>
      <c r="G9" s="106"/>
      <c r="L9"/>
      <c r="M9"/>
      <c r="N9"/>
      <c r="O9"/>
      <c r="P9"/>
    </row>
    <row r="10" spans="1:16" x14ac:dyDescent="0.25">
      <c r="A10" s="3"/>
      <c r="B10" s="104"/>
      <c r="C10" s="1"/>
      <c r="D10" s="107" t="s">
        <v>58</v>
      </c>
      <c r="F10" s="108"/>
      <c r="G10" s="108"/>
      <c r="L10"/>
      <c r="M10"/>
      <c r="N10"/>
      <c r="O10"/>
      <c r="P10"/>
    </row>
    <row r="11" spans="1:16" x14ac:dyDescent="0.25">
      <c r="A11" s="3"/>
      <c r="B11" s="104"/>
      <c r="C11" s="1"/>
      <c r="D11" s="1"/>
      <c r="E11" s="1"/>
      <c r="G11" s="1"/>
      <c r="L11"/>
      <c r="M11"/>
      <c r="N11"/>
      <c r="O11"/>
      <c r="P11"/>
    </row>
    <row r="12" spans="1:16" ht="13.8" x14ac:dyDescent="0.25">
      <c r="A12" s="109" t="s">
        <v>25</v>
      </c>
      <c r="B12" s="110" t="s">
        <v>212</v>
      </c>
      <c r="C12" s="111"/>
      <c r="D12" s="96"/>
      <c r="E12" s="112"/>
      <c r="F12" s="111"/>
      <c r="G12" s="111"/>
      <c r="L12"/>
      <c r="M12"/>
      <c r="N12"/>
      <c r="O12"/>
      <c r="P12"/>
    </row>
    <row r="13" spans="1:16" x14ac:dyDescent="0.25">
      <c r="A13" s="3"/>
      <c r="B13" s="113"/>
      <c r="C13" s="99"/>
      <c r="D13" s="100" t="s">
        <v>57</v>
      </c>
      <c r="F13" s="114"/>
      <c r="G13" s="114"/>
      <c r="H13" s="99"/>
      <c r="I13" s="103"/>
      <c r="L13"/>
      <c r="M13"/>
      <c r="N13"/>
      <c r="O13"/>
      <c r="P13"/>
    </row>
    <row r="14" spans="1:16" x14ac:dyDescent="0.25">
      <c r="A14" s="115"/>
      <c r="B14" s="116"/>
      <c r="C14" s="1"/>
      <c r="D14" s="1"/>
      <c r="E14" s="1"/>
      <c r="G14" s="1"/>
      <c r="L14"/>
      <c r="M14"/>
      <c r="N14"/>
      <c r="O14"/>
      <c r="P14"/>
    </row>
    <row r="15" spans="1:16" ht="13.8" x14ac:dyDescent="0.25">
      <c r="A15" s="61"/>
      <c r="B15" s="110" t="s">
        <v>213</v>
      </c>
      <c r="C15" s="117"/>
      <c r="D15" s="103"/>
      <c r="E15" s="103"/>
      <c r="F15" s="118"/>
      <c r="G15" s="119"/>
      <c r="H15" s="120"/>
      <c r="L15"/>
      <c r="M15"/>
      <c r="N15"/>
      <c r="O15"/>
      <c r="P15"/>
    </row>
    <row r="16" spans="1:16" s="8" customFormat="1" ht="13.8" x14ac:dyDescent="0.25">
      <c r="A16" s="96"/>
      <c r="B16" s="110" t="s">
        <v>44</v>
      </c>
      <c r="C16" s="121"/>
      <c r="D16" s="232" t="s">
        <v>214</v>
      </c>
      <c r="E16" s="233"/>
      <c r="F16" s="119" t="s">
        <v>56</v>
      </c>
      <c r="G16" s="119"/>
      <c r="H16" s="120"/>
      <c r="I16" s="111"/>
      <c r="J16" s="111"/>
      <c r="K16" s="111"/>
    </row>
    <row r="17" spans="1:16" s="8" customFormat="1" ht="13.8" outlineLevel="1" x14ac:dyDescent="0.25">
      <c r="A17" s="96"/>
      <c r="B17" s="110" t="s">
        <v>45</v>
      </c>
      <c r="C17" s="121"/>
      <c r="D17" s="232" t="s">
        <v>215</v>
      </c>
      <c r="E17" s="233"/>
      <c r="F17" s="119" t="s">
        <v>56</v>
      </c>
      <c r="G17" s="119"/>
      <c r="H17" s="120"/>
      <c r="I17" s="111"/>
      <c r="J17" s="111"/>
      <c r="K17" s="111"/>
    </row>
    <row r="18" spans="1:16" s="8" customFormat="1" ht="13.8" outlineLevel="1" x14ac:dyDescent="0.25">
      <c r="A18" s="96"/>
      <c r="B18" s="110" t="s">
        <v>105</v>
      </c>
      <c r="C18" s="121"/>
      <c r="D18" s="232" t="s">
        <v>216</v>
      </c>
      <c r="E18" s="233"/>
      <c r="F18" s="119" t="s">
        <v>56</v>
      </c>
      <c r="G18" s="119"/>
      <c r="H18" s="120"/>
      <c r="I18" s="111"/>
      <c r="J18" s="111"/>
      <c r="K18" s="111"/>
    </row>
    <row r="19" spans="1:16" s="8" customFormat="1" ht="13.8" outlineLevel="1" x14ac:dyDescent="0.25">
      <c r="A19" s="96"/>
      <c r="B19" s="110" t="s">
        <v>107</v>
      </c>
      <c r="C19" s="121"/>
      <c r="D19" s="232" t="s">
        <v>217</v>
      </c>
      <c r="E19" s="233"/>
      <c r="F19" s="119" t="s">
        <v>56</v>
      </c>
      <c r="G19" s="119"/>
      <c r="H19" s="120"/>
      <c r="I19" s="111"/>
      <c r="J19" s="111"/>
      <c r="K19" s="111"/>
    </row>
    <row r="20" spans="1:16" s="8" customFormat="1" ht="13.8" x14ac:dyDescent="0.25">
      <c r="A20" s="96"/>
      <c r="B20" s="110" t="s">
        <v>42</v>
      </c>
      <c r="C20" s="121"/>
      <c r="D20" s="232" t="s">
        <v>218</v>
      </c>
      <c r="E20" s="233"/>
      <c r="F20" s="119" t="s">
        <v>43</v>
      </c>
      <c r="G20" s="119"/>
      <c r="H20" s="120"/>
      <c r="I20" s="111"/>
      <c r="J20" s="111"/>
      <c r="K20" s="111"/>
    </row>
    <row r="21" spans="1:16" s="8" customFormat="1" ht="13.8" outlineLevel="1" x14ac:dyDescent="0.25">
      <c r="A21" s="96"/>
      <c r="B21" s="110" t="s">
        <v>219</v>
      </c>
      <c r="C21" s="121"/>
      <c r="D21" s="232" t="s">
        <v>220</v>
      </c>
      <c r="E21" s="233"/>
      <c r="F21" s="119" t="s">
        <v>43</v>
      </c>
      <c r="G21" s="119"/>
      <c r="H21" s="120"/>
      <c r="I21" s="111"/>
      <c r="J21" s="111"/>
      <c r="K21" s="111"/>
    </row>
    <row r="22" spans="1:16" s="8" customFormat="1" ht="14.25" customHeight="1" outlineLevel="2" x14ac:dyDescent="0.25">
      <c r="A22" s="61"/>
      <c r="B22" s="122" t="s">
        <v>221</v>
      </c>
      <c r="C22" s="4"/>
      <c r="D22" s="1"/>
      <c r="E22" s="1"/>
      <c r="F22" s="1"/>
      <c r="G22" s="1"/>
      <c r="H22" s="1"/>
      <c r="I22" s="1"/>
      <c r="J22" s="1"/>
      <c r="K22" s="1"/>
    </row>
    <row r="23" spans="1:16" ht="12.75" customHeight="1" x14ac:dyDescent="0.25">
      <c r="A23" s="61"/>
      <c r="B23" s="123"/>
      <c r="C23" s="3"/>
      <c r="D23" s="108"/>
      <c r="E23" s="1"/>
      <c r="G23" s="1"/>
      <c r="L23"/>
      <c r="M23"/>
      <c r="N23"/>
      <c r="O23"/>
      <c r="P23"/>
    </row>
    <row r="24" spans="1:16" ht="12.75" customHeight="1" x14ac:dyDescent="0.25">
      <c r="A24" s="61"/>
      <c r="B24" s="94"/>
      <c r="E24" s="1"/>
      <c r="G24" s="1"/>
      <c r="L24"/>
      <c r="M24"/>
      <c r="N24"/>
      <c r="O24"/>
      <c r="P24"/>
    </row>
    <row r="25" spans="1:16" ht="12.75" customHeight="1" x14ac:dyDescent="0.25">
      <c r="A25" s="234" t="s">
        <v>26</v>
      </c>
      <c r="B25" s="238" t="s">
        <v>111</v>
      </c>
      <c r="C25" s="234" t="s">
        <v>112</v>
      </c>
      <c r="D25" s="234" t="s">
        <v>113</v>
      </c>
      <c r="E25" s="234" t="s">
        <v>55</v>
      </c>
      <c r="F25" s="234"/>
      <c r="G25" s="234" t="s">
        <v>54</v>
      </c>
      <c r="H25" s="234"/>
      <c r="I25" s="234"/>
      <c r="J25" s="234" t="s">
        <v>114</v>
      </c>
      <c r="K25" s="234"/>
      <c r="L25"/>
      <c r="M25"/>
      <c r="N25"/>
      <c r="O25"/>
      <c r="P25"/>
    </row>
    <row r="26" spans="1:16" s="7" customFormat="1" ht="48" customHeight="1" x14ac:dyDescent="0.2">
      <c r="A26" s="234"/>
      <c r="B26" s="238"/>
      <c r="C26" s="234"/>
      <c r="D26" s="234"/>
      <c r="E26" s="124" t="s">
        <v>115</v>
      </c>
      <c r="F26" s="124" t="s">
        <v>116</v>
      </c>
      <c r="G26" s="234" t="s">
        <v>27</v>
      </c>
      <c r="H26" s="234" t="s">
        <v>117</v>
      </c>
      <c r="I26" s="124" t="s">
        <v>118</v>
      </c>
      <c r="J26" s="234"/>
      <c r="K26" s="234"/>
    </row>
    <row r="27" spans="1:16" s="7" customFormat="1" ht="24" x14ac:dyDescent="0.2">
      <c r="A27" s="234"/>
      <c r="B27" s="238"/>
      <c r="C27" s="234"/>
      <c r="D27" s="234"/>
      <c r="E27" s="124" t="s">
        <v>117</v>
      </c>
      <c r="F27" s="124" t="s">
        <v>119</v>
      </c>
      <c r="G27" s="234"/>
      <c r="H27" s="234"/>
      <c r="I27" s="124" t="s">
        <v>119</v>
      </c>
      <c r="J27" s="124" t="s">
        <v>120</v>
      </c>
      <c r="K27" s="124" t="s">
        <v>115</v>
      </c>
    </row>
    <row r="28" spans="1:16" s="7" customFormat="1" ht="12.75" customHeight="1" x14ac:dyDescent="0.2">
      <c r="A28" s="125">
        <v>1</v>
      </c>
      <c r="B28" s="126">
        <v>2</v>
      </c>
      <c r="C28" s="124">
        <v>3</v>
      </c>
      <c r="D28" s="124">
        <v>4</v>
      </c>
      <c r="E28" s="124">
        <v>5</v>
      </c>
      <c r="F28" s="125">
        <v>6</v>
      </c>
      <c r="G28" s="125">
        <v>7</v>
      </c>
      <c r="H28" s="125">
        <v>8</v>
      </c>
      <c r="I28" s="125">
        <v>9</v>
      </c>
      <c r="J28" s="125">
        <v>10</v>
      </c>
      <c r="K28" s="125">
        <v>11</v>
      </c>
    </row>
    <row r="29" spans="1:16" x14ac:dyDescent="0.25">
      <c r="A29" s="237" t="s">
        <v>222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/>
      <c r="M29"/>
      <c r="N29"/>
      <c r="O29"/>
      <c r="P29"/>
    </row>
    <row r="30" spans="1:16" ht="19.2" customHeight="1" x14ac:dyDescent="0.25">
      <c r="A30" s="235" t="s">
        <v>223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/>
      <c r="M30"/>
      <c r="N30"/>
      <c r="O30"/>
      <c r="P30"/>
    </row>
    <row r="31" spans="1:16" ht="19.2" customHeight="1" x14ac:dyDescent="0.25">
      <c r="A31" s="235" t="s">
        <v>224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/>
      <c r="M31"/>
      <c r="N31"/>
      <c r="O31"/>
      <c r="P31"/>
    </row>
    <row r="32" spans="1:16" ht="19.2" customHeight="1" x14ac:dyDescent="0.25">
      <c r="A32" s="235" t="s">
        <v>225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/>
      <c r="M32"/>
      <c r="N32"/>
      <c r="O32"/>
      <c r="P32"/>
    </row>
    <row r="33" spans="1:16" ht="19.2" customHeight="1" x14ac:dyDescent="0.25">
      <c r="A33" s="235" t="s">
        <v>124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/>
      <c r="M33"/>
      <c r="N33"/>
      <c r="O33"/>
      <c r="P33"/>
    </row>
    <row r="34" spans="1:16" ht="36" x14ac:dyDescent="0.25">
      <c r="A34" s="127">
        <v>1</v>
      </c>
      <c r="B34" s="128" t="s">
        <v>226</v>
      </c>
      <c r="C34" s="129" t="s">
        <v>227</v>
      </c>
      <c r="D34" s="127">
        <v>1</v>
      </c>
      <c r="E34" s="130">
        <v>242.08</v>
      </c>
      <c r="F34" s="131"/>
      <c r="G34" s="130">
        <v>242</v>
      </c>
      <c r="H34" s="131"/>
      <c r="I34" s="131"/>
      <c r="J34" s="131"/>
      <c r="K34" s="131"/>
      <c r="L34"/>
      <c r="M34"/>
      <c r="N34"/>
      <c r="O34"/>
      <c r="P34"/>
    </row>
    <row r="35" spans="1:16" ht="36" x14ac:dyDescent="0.25">
      <c r="A35" s="127">
        <v>2</v>
      </c>
      <c r="B35" s="128" t="s">
        <v>228</v>
      </c>
      <c r="C35" s="129" t="s">
        <v>229</v>
      </c>
      <c r="D35" s="127">
        <v>1</v>
      </c>
      <c r="E35" s="131" t="s">
        <v>230</v>
      </c>
      <c r="F35" s="131"/>
      <c r="G35" s="130">
        <v>24</v>
      </c>
      <c r="H35" s="130">
        <v>23</v>
      </c>
      <c r="I35" s="131"/>
      <c r="J35" s="130">
        <v>1.56</v>
      </c>
      <c r="K35" s="130">
        <v>1.56</v>
      </c>
      <c r="L35"/>
      <c r="M35"/>
      <c r="N35"/>
      <c r="O35"/>
      <c r="P35"/>
    </row>
    <row r="36" spans="1:16" ht="48" x14ac:dyDescent="0.25">
      <c r="A36" s="127">
        <v>3</v>
      </c>
      <c r="B36" s="128" t="s">
        <v>231</v>
      </c>
      <c r="C36" s="129" t="s">
        <v>232</v>
      </c>
      <c r="D36" s="127">
        <v>1</v>
      </c>
      <c r="E36" s="130">
        <v>547.66999999999996</v>
      </c>
      <c r="F36" s="131"/>
      <c r="G36" s="130">
        <v>548</v>
      </c>
      <c r="H36" s="131"/>
      <c r="I36" s="131"/>
      <c r="J36" s="131"/>
      <c r="K36" s="131"/>
      <c r="L36"/>
      <c r="M36"/>
      <c r="N36"/>
      <c r="O36"/>
      <c r="P36"/>
    </row>
    <row r="37" spans="1:16" ht="12.75" customHeight="1" x14ac:dyDescent="0.25">
      <c r="A37" s="127">
        <v>4</v>
      </c>
      <c r="B37" s="128" t="s">
        <v>233</v>
      </c>
      <c r="C37" s="129" t="s">
        <v>234</v>
      </c>
      <c r="D37" s="127">
        <v>1</v>
      </c>
      <c r="E37" s="131" t="s">
        <v>235</v>
      </c>
      <c r="F37" s="131"/>
      <c r="G37" s="130">
        <v>17</v>
      </c>
      <c r="H37" s="130">
        <v>15</v>
      </c>
      <c r="I37" s="131"/>
      <c r="J37" s="130">
        <v>1.03</v>
      </c>
      <c r="K37" s="130">
        <v>1.03</v>
      </c>
      <c r="L37"/>
      <c r="M37"/>
      <c r="N37"/>
      <c r="O37"/>
      <c r="P37"/>
    </row>
    <row r="38" spans="1:16" ht="12.75" customHeight="1" x14ac:dyDescent="0.25">
      <c r="A38" s="127">
        <v>5</v>
      </c>
      <c r="B38" s="128" t="s">
        <v>236</v>
      </c>
      <c r="C38" s="129" t="s">
        <v>237</v>
      </c>
      <c r="D38" s="132" t="s">
        <v>238</v>
      </c>
      <c r="E38" s="131" t="s">
        <v>239</v>
      </c>
      <c r="F38" s="131"/>
      <c r="G38" s="130">
        <v>119</v>
      </c>
      <c r="H38" s="130">
        <v>10</v>
      </c>
      <c r="I38" s="131"/>
      <c r="J38" s="130">
        <v>1.03</v>
      </c>
      <c r="K38" s="130">
        <v>0.62</v>
      </c>
      <c r="L38"/>
      <c r="M38"/>
      <c r="N38"/>
      <c r="O38"/>
      <c r="P38"/>
    </row>
    <row r="39" spans="1:16" ht="12.75" customHeight="1" x14ac:dyDescent="0.25">
      <c r="A39" s="127">
        <v>6</v>
      </c>
      <c r="B39" s="128" t="s">
        <v>240</v>
      </c>
      <c r="C39" s="129" t="s">
        <v>241</v>
      </c>
      <c r="D39" s="127">
        <v>2</v>
      </c>
      <c r="E39" s="130">
        <v>584.79</v>
      </c>
      <c r="F39" s="131"/>
      <c r="G39" s="130">
        <v>1170</v>
      </c>
      <c r="H39" s="131"/>
      <c r="I39" s="131"/>
      <c r="J39" s="131"/>
      <c r="K39" s="131"/>
      <c r="L39"/>
      <c r="M39"/>
      <c r="N39"/>
      <c r="O39"/>
      <c r="P39"/>
    </row>
    <row r="40" spans="1:16" ht="12.75" customHeight="1" x14ac:dyDescent="0.25">
      <c r="A40" s="127">
        <v>7</v>
      </c>
      <c r="B40" s="128" t="s">
        <v>228</v>
      </c>
      <c r="C40" s="129" t="s">
        <v>229</v>
      </c>
      <c r="D40" s="127">
        <v>2</v>
      </c>
      <c r="E40" s="131" t="s">
        <v>230</v>
      </c>
      <c r="F40" s="131"/>
      <c r="G40" s="130">
        <v>49</v>
      </c>
      <c r="H40" s="130">
        <v>45</v>
      </c>
      <c r="I40" s="131"/>
      <c r="J40" s="130">
        <v>1.56</v>
      </c>
      <c r="K40" s="130">
        <v>3.12</v>
      </c>
      <c r="L40"/>
      <c r="M40"/>
      <c r="N40"/>
      <c r="O40"/>
      <c r="P40"/>
    </row>
    <row r="41" spans="1:16" ht="12.75" customHeight="1" x14ac:dyDescent="0.25">
      <c r="A41" s="127">
        <v>8</v>
      </c>
      <c r="B41" s="128" t="s">
        <v>242</v>
      </c>
      <c r="C41" s="129" t="s">
        <v>243</v>
      </c>
      <c r="D41" s="127">
        <v>1</v>
      </c>
      <c r="E41" s="130">
        <v>2413.66</v>
      </c>
      <c r="F41" s="131"/>
      <c r="G41" s="130">
        <v>2414</v>
      </c>
      <c r="H41" s="131"/>
      <c r="I41" s="131"/>
      <c r="J41" s="131"/>
      <c r="K41" s="131"/>
      <c r="L41"/>
      <c r="M41"/>
      <c r="N41"/>
      <c r="O41"/>
      <c r="P41"/>
    </row>
    <row r="42" spans="1:16" ht="22.5" customHeight="1" x14ac:dyDescent="0.25">
      <c r="A42" s="127">
        <v>9</v>
      </c>
      <c r="B42" s="128" t="s">
        <v>244</v>
      </c>
      <c r="C42" s="129" t="s">
        <v>245</v>
      </c>
      <c r="D42" s="127">
        <v>1</v>
      </c>
      <c r="E42" s="131" t="s">
        <v>246</v>
      </c>
      <c r="F42" s="130">
        <v>1.0900000000000001</v>
      </c>
      <c r="G42" s="130">
        <v>28</v>
      </c>
      <c r="H42" s="130">
        <v>26</v>
      </c>
      <c r="I42" s="130">
        <v>1</v>
      </c>
      <c r="J42" s="130">
        <v>2.06</v>
      </c>
      <c r="K42" s="130">
        <v>2.06</v>
      </c>
      <c r="L42"/>
      <c r="M42"/>
      <c r="N42"/>
      <c r="O42"/>
      <c r="P42"/>
    </row>
    <row r="43" spans="1:16" ht="12.75" customHeight="1" x14ac:dyDescent="0.25">
      <c r="A43" s="127">
        <v>10</v>
      </c>
      <c r="B43" s="128" t="s">
        <v>242</v>
      </c>
      <c r="C43" s="129" t="s">
        <v>247</v>
      </c>
      <c r="D43" s="127">
        <v>1</v>
      </c>
      <c r="E43" s="130">
        <v>585.83000000000004</v>
      </c>
      <c r="F43" s="131"/>
      <c r="G43" s="130">
        <v>586</v>
      </c>
      <c r="H43" s="131"/>
      <c r="I43" s="131"/>
      <c r="J43" s="131"/>
      <c r="K43" s="131"/>
      <c r="L43"/>
      <c r="M43"/>
      <c r="N43"/>
      <c r="O43"/>
      <c r="P43"/>
    </row>
    <row r="44" spans="1:16" ht="12.75" customHeight="1" x14ac:dyDescent="0.25">
      <c r="A44" s="127">
        <v>11</v>
      </c>
      <c r="B44" s="128" t="s">
        <v>248</v>
      </c>
      <c r="C44" s="129" t="s">
        <v>249</v>
      </c>
      <c r="D44" s="127">
        <v>1</v>
      </c>
      <c r="E44" s="131" t="s">
        <v>250</v>
      </c>
      <c r="F44" s="130">
        <v>3.08</v>
      </c>
      <c r="G44" s="130">
        <v>36</v>
      </c>
      <c r="H44" s="130">
        <v>32</v>
      </c>
      <c r="I44" s="130">
        <v>3</v>
      </c>
      <c r="J44" s="130">
        <v>2.06</v>
      </c>
      <c r="K44" s="130">
        <v>2.06</v>
      </c>
      <c r="L44"/>
      <c r="M44"/>
      <c r="N44"/>
      <c r="O44"/>
      <c r="P44"/>
    </row>
    <row r="45" spans="1:16" ht="12.75" customHeight="1" x14ac:dyDescent="0.25">
      <c r="A45" s="127">
        <v>12</v>
      </c>
      <c r="B45" s="128" t="s">
        <v>251</v>
      </c>
      <c r="C45" s="129" t="s">
        <v>252</v>
      </c>
      <c r="D45" s="127">
        <v>1</v>
      </c>
      <c r="E45" s="130">
        <v>259.37</v>
      </c>
      <c r="F45" s="131"/>
      <c r="G45" s="130">
        <v>259</v>
      </c>
      <c r="H45" s="131"/>
      <c r="I45" s="131"/>
      <c r="J45" s="131"/>
      <c r="K45" s="131"/>
      <c r="L45"/>
      <c r="M45"/>
      <c r="N45"/>
      <c r="O45"/>
      <c r="P45"/>
    </row>
    <row r="46" spans="1:16" ht="12.75" customHeight="1" x14ac:dyDescent="0.25">
      <c r="A46" s="127">
        <v>13</v>
      </c>
      <c r="B46" s="128" t="s">
        <v>228</v>
      </c>
      <c r="C46" s="129" t="s">
        <v>253</v>
      </c>
      <c r="D46" s="127">
        <v>1</v>
      </c>
      <c r="E46" s="131" t="s">
        <v>230</v>
      </c>
      <c r="F46" s="131"/>
      <c r="G46" s="130">
        <v>24</v>
      </c>
      <c r="H46" s="130">
        <v>23</v>
      </c>
      <c r="I46" s="131"/>
      <c r="J46" s="130">
        <v>1.56</v>
      </c>
      <c r="K46" s="130">
        <v>1.56</v>
      </c>
      <c r="L46"/>
      <c r="M46"/>
      <c r="N46"/>
      <c r="O46"/>
      <c r="P46"/>
    </row>
    <row r="47" spans="1:16" ht="12.75" customHeight="1" x14ac:dyDescent="0.25">
      <c r="A47" s="127">
        <v>14</v>
      </c>
      <c r="B47" s="128" t="s">
        <v>233</v>
      </c>
      <c r="C47" s="129" t="s">
        <v>254</v>
      </c>
      <c r="D47" s="132" t="s">
        <v>255</v>
      </c>
      <c r="E47" s="131" t="s">
        <v>235</v>
      </c>
      <c r="F47" s="131"/>
      <c r="G47" s="130">
        <v>50</v>
      </c>
      <c r="H47" s="130">
        <v>45</v>
      </c>
      <c r="I47" s="131"/>
      <c r="J47" s="130">
        <v>1.03</v>
      </c>
      <c r="K47" s="130">
        <v>3.09</v>
      </c>
      <c r="L47"/>
      <c r="M47"/>
      <c r="N47"/>
      <c r="O47"/>
      <c r="P47"/>
    </row>
    <row r="48" spans="1:16" ht="12.75" customHeight="1" x14ac:dyDescent="0.25">
      <c r="A48" s="127">
        <v>15</v>
      </c>
      <c r="B48" s="128" t="s">
        <v>256</v>
      </c>
      <c r="C48" s="129" t="s">
        <v>257</v>
      </c>
      <c r="D48" s="132" t="s">
        <v>258</v>
      </c>
      <c r="E48" s="131" t="s">
        <v>259</v>
      </c>
      <c r="F48" s="131" t="s">
        <v>260</v>
      </c>
      <c r="G48" s="130">
        <v>8</v>
      </c>
      <c r="H48" s="130">
        <v>2</v>
      </c>
      <c r="I48" s="130">
        <v>1</v>
      </c>
      <c r="J48" s="130">
        <v>21.3</v>
      </c>
      <c r="K48" s="130">
        <v>0.13</v>
      </c>
      <c r="L48"/>
      <c r="M48"/>
      <c r="N48"/>
      <c r="O48"/>
      <c r="P48"/>
    </row>
    <row r="49" spans="1:16" ht="12.75" customHeight="1" x14ac:dyDescent="0.25">
      <c r="A49" s="127">
        <v>16</v>
      </c>
      <c r="B49" s="128" t="s">
        <v>261</v>
      </c>
      <c r="C49" s="129" t="s">
        <v>262</v>
      </c>
      <c r="D49" s="132" t="s">
        <v>263</v>
      </c>
      <c r="E49" s="130">
        <v>5852.2</v>
      </c>
      <c r="F49" s="131"/>
      <c r="G49" s="130">
        <v>-3</v>
      </c>
      <c r="H49" s="131"/>
      <c r="I49" s="131"/>
      <c r="J49" s="131"/>
      <c r="K49" s="131"/>
      <c r="L49"/>
      <c r="M49"/>
      <c r="N49"/>
      <c r="O49"/>
      <c r="P49"/>
    </row>
    <row r="50" spans="1:16" ht="23.25" customHeight="1" x14ac:dyDescent="0.25">
      <c r="A50" s="127">
        <v>17</v>
      </c>
      <c r="B50" s="128" t="s">
        <v>264</v>
      </c>
      <c r="C50" s="129" t="s">
        <v>265</v>
      </c>
      <c r="D50" s="132" t="s">
        <v>266</v>
      </c>
      <c r="E50" s="130">
        <v>49400</v>
      </c>
      <c r="F50" s="131"/>
      <c r="G50" s="130">
        <v>27</v>
      </c>
      <c r="H50" s="131"/>
      <c r="I50" s="131"/>
      <c r="J50" s="131"/>
      <c r="K50" s="131"/>
      <c r="L50"/>
      <c r="M50"/>
      <c r="N50"/>
      <c r="O50"/>
      <c r="P50"/>
    </row>
    <row r="51" spans="1:16" ht="12.75" customHeight="1" x14ac:dyDescent="0.25">
      <c r="A51" s="127">
        <v>18</v>
      </c>
      <c r="B51" s="128" t="s">
        <v>267</v>
      </c>
      <c r="C51" s="129" t="s">
        <v>268</v>
      </c>
      <c r="D51" s="127">
        <v>1</v>
      </c>
      <c r="E51" s="130">
        <v>620.38</v>
      </c>
      <c r="F51" s="131"/>
      <c r="G51" s="130">
        <v>620</v>
      </c>
      <c r="H51" s="131"/>
      <c r="I51" s="131"/>
      <c r="J51" s="131"/>
      <c r="K51" s="131"/>
      <c r="L51"/>
      <c r="M51"/>
      <c r="N51"/>
      <c r="O51"/>
      <c r="P51"/>
    </row>
    <row r="52" spans="1:16" ht="12.75" customHeight="1" x14ac:dyDescent="0.25">
      <c r="A52" s="127">
        <v>19</v>
      </c>
      <c r="B52" s="128" t="s">
        <v>233</v>
      </c>
      <c r="C52" s="129" t="s">
        <v>269</v>
      </c>
      <c r="D52" s="127">
        <v>2</v>
      </c>
      <c r="E52" s="131" t="s">
        <v>235</v>
      </c>
      <c r="F52" s="131"/>
      <c r="G52" s="130">
        <v>33</v>
      </c>
      <c r="H52" s="130">
        <v>30</v>
      </c>
      <c r="I52" s="131"/>
      <c r="J52" s="130">
        <v>1.03</v>
      </c>
      <c r="K52" s="130">
        <v>2.06</v>
      </c>
      <c r="L52"/>
      <c r="M52"/>
      <c r="N52"/>
      <c r="O52"/>
      <c r="P52"/>
    </row>
    <row r="53" spans="1:16" ht="12.75" customHeight="1" x14ac:dyDescent="0.25">
      <c r="A53" s="127">
        <v>20</v>
      </c>
      <c r="B53" s="128" t="s">
        <v>267</v>
      </c>
      <c r="C53" s="129" t="s">
        <v>270</v>
      </c>
      <c r="D53" s="127">
        <v>2</v>
      </c>
      <c r="E53" s="130">
        <v>215.91</v>
      </c>
      <c r="F53" s="131"/>
      <c r="G53" s="130">
        <v>432</v>
      </c>
      <c r="H53" s="131"/>
      <c r="I53" s="131"/>
      <c r="J53" s="131"/>
      <c r="K53" s="131"/>
      <c r="L53"/>
      <c r="M53"/>
      <c r="N53"/>
      <c r="O53"/>
      <c r="P53"/>
    </row>
    <row r="54" spans="1:16" ht="12.75" customHeight="1" x14ac:dyDescent="0.25">
      <c r="A54" s="127">
        <v>21</v>
      </c>
      <c r="B54" s="128" t="s">
        <v>271</v>
      </c>
      <c r="C54" s="129" t="s">
        <v>272</v>
      </c>
      <c r="D54" s="132" t="s">
        <v>273</v>
      </c>
      <c r="E54" s="131" t="s">
        <v>274</v>
      </c>
      <c r="F54" s="131" t="s">
        <v>275</v>
      </c>
      <c r="G54" s="130">
        <v>3</v>
      </c>
      <c r="H54" s="130">
        <v>2</v>
      </c>
      <c r="I54" s="131"/>
      <c r="J54" s="130">
        <v>63.9</v>
      </c>
      <c r="K54" s="130">
        <v>0.15</v>
      </c>
      <c r="L54"/>
      <c r="M54"/>
      <c r="N54"/>
      <c r="O54"/>
      <c r="P54"/>
    </row>
    <row r="55" spans="1:16" ht="12.75" customHeight="1" x14ac:dyDescent="0.25">
      <c r="A55" s="127">
        <v>22</v>
      </c>
      <c r="B55" s="128" t="s">
        <v>267</v>
      </c>
      <c r="C55" s="129" t="s">
        <v>276</v>
      </c>
      <c r="D55" s="127">
        <v>2</v>
      </c>
      <c r="E55" s="130">
        <v>1893.91</v>
      </c>
      <c r="F55" s="131"/>
      <c r="G55" s="130">
        <v>3788</v>
      </c>
      <c r="H55" s="131"/>
      <c r="I55" s="131"/>
      <c r="J55" s="131"/>
      <c r="K55" s="131"/>
      <c r="L55"/>
      <c r="M55"/>
      <c r="N55"/>
      <c r="O55"/>
      <c r="P55"/>
    </row>
    <row r="56" spans="1:16" ht="12.75" customHeight="1" x14ac:dyDescent="0.25">
      <c r="A56" s="127">
        <v>23</v>
      </c>
      <c r="B56" s="128" t="s">
        <v>228</v>
      </c>
      <c r="C56" s="129" t="s">
        <v>277</v>
      </c>
      <c r="D56" s="127">
        <v>2</v>
      </c>
      <c r="E56" s="131" t="s">
        <v>230</v>
      </c>
      <c r="F56" s="131"/>
      <c r="G56" s="130">
        <v>49</v>
      </c>
      <c r="H56" s="130">
        <v>45</v>
      </c>
      <c r="I56" s="131"/>
      <c r="J56" s="130">
        <v>1.56</v>
      </c>
      <c r="K56" s="130">
        <v>3.12</v>
      </c>
      <c r="L56"/>
      <c r="M56"/>
      <c r="N56"/>
      <c r="O56"/>
      <c r="P56"/>
    </row>
    <row r="57" spans="1:16" ht="12.75" customHeight="1" x14ac:dyDescent="0.25">
      <c r="A57" s="127">
        <v>24</v>
      </c>
      <c r="B57" s="128" t="s">
        <v>267</v>
      </c>
      <c r="C57" s="129" t="s">
        <v>278</v>
      </c>
      <c r="D57" s="127">
        <v>1</v>
      </c>
      <c r="E57" s="130">
        <v>12770.33</v>
      </c>
      <c r="F57" s="131"/>
      <c r="G57" s="130">
        <v>12770</v>
      </c>
      <c r="H57" s="131"/>
      <c r="I57" s="131"/>
      <c r="J57" s="131"/>
      <c r="K57" s="131"/>
      <c r="L57"/>
      <c r="M57"/>
      <c r="N57"/>
      <c r="O57"/>
      <c r="P57"/>
    </row>
    <row r="58" spans="1:16" ht="12.75" customHeight="1" x14ac:dyDescent="0.25">
      <c r="A58" s="127">
        <v>25</v>
      </c>
      <c r="B58" s="128" t="s">
        <v>279</v>
      </c>
      <c r="C58" s="129" t="s">
        <v>280</v>
      </c>
      <c r="D58" s="127">
        <v>2</v>
      </c>
      <c r="E58" s="131" t="s">
        <v>281</v>
      </c>
      <c r="F58" s="130">
        <v>12.01</v>
      </c>
      <c r="G58" s="130">
        <v>125</v>
      </c>
      <c r="H58" s="130">
        <v>79</v>
      </c>
      <c r="I58" s="130">
        <v>24</v>
      </c>
      <c r="J58" s="130">
        <v>3.09</v>
      </c>
      <c r="K58" s="130">
        <v>6.18</v>
      </c>
      <c r="L58"/>
      <c r="M58"/>
      <c r="N58"/>
      <c r="O58"/>
      <c r="P58"/>
    </row>
    <row r="59" spans="1:16" ht="12.75" customHeight="1" x14ac:dyDescent="0.25">
      <c r="A59" s="127">
        <v>26</v>
      </c>
      <c r="B59" s="128" t="s">
        <v>228</v>
      </c>
      <c r="C59" s="129" t="s">
        <v>282</v>
      </c>
      <c r="D59" s="127">
        <v>1</v>
      </c>
      <c r="E59" s="131" t="s">
        <v>230</v>
      </c>
      <c r="F59" s="131"/>
      <c r="G59" s="130">
        <v>24</v>
      </c>
      <c r="H59" s="130">
        <v>23</v>
      </c>
      <c r="I59" s="131"/>
      <c r="J59" s="130">
        <v>1.56</v>
      </c>
      <c r="K59" s="130">
        <v>1.56</v>
      </c>
      <c r="L59"/>
      <c r="M59"/>
      <c r="N59"/>
      <c r="O59"/>
      <c r="P59"/>
    </row>
    <row r="60" spans="1:16" ht="19.2" customHeight="1" x14ac:dyDescent="0.25">
      <c r="A60" s="127">
        <v>27</v>
      </c>
      <c r="B60" s="128" t="s">
        <v>283</v>
      </c>
      <c r="C60" s="129" t="s">
        <v>284</v>
      </c>
      <c r="D60" s="132" t="s">
        <v>285</v>
      </c>
      <c r="E60" s="131" t="s">
        <v>286</v>
      </c>
      <c r="F60" s="131" t="s">
        <v>287</v>
      </c>
      <c r="G60" s="130">
        <v>647</v>
      </c>
      <c r="H60" s="130">
        <v>140</v>
      </c>
      <c r="I60" s="131" t="s">
        <v>288</v>
      </c>
      <c r="J60" s="130">
        <v>12.4</v>
      </c>
      <c r="K60" s="130">
        <v>9.92</v>
      </c>
      <c r="L60"/>
      <c r="M60"/>
      <c r="N60"/>
      <c r="O60"/>
      <c r="P60"/>
    </row>
    <row r="61" spans="1:16" ht="13.2" customHeight="1" x14ac:dyDescent="0.25">
      <c r="A61" s="235" t="s">
        <v>289</v>
      </c>
      <c r="B61" s="236"/>
      <c r="C61" s="236"/>
      <c r="D61" s="236"/>
      <c r="E61" s="236"/>
      <c r="F61" s="236"/>
      <c r="G61" s="236"/>
      <c r="H61" s="236"/>
      <c r="I61" s="236"/>
      <c r="J61" s="236"/>
      <c r="K61" s="236"/>
      <c r="L61"/>
      <c r="M61"/>
      <c r="N61"/>
      <c r="O61"/>
      <c r="P61"/>
    </row>
    <row r="62" spans="1:16" ht="13.2" customHeight="1" x14ac:dyDescent="0.25">
      <c r="A62" s="127">
        <v>28</v>
      </c>
      <c r="B62" s="128" t="s">
        <v>290</v>
      </c>
      <c r="C62" s="129" t="s">
        <v>291</v>
      </c>
      <c r="D62" s="127">
        <v>1</v>
      </c>
      <c r="E62" s="130">
        <v>1953.71</v>
      </c>
      <c r="F62" s="131"/>
      <c r="G62" s="130">
        <v>1954</v>
      </c>
      <c r="H62" s="131"/>
      <c r="I62" s="131"/>
      <c r="J62" s="131"/>
      <c r="K62" s="131"/>
      <c r="L62"/>
      <c r="M62"/>
      <c r="N62"/>
      <c r="O62"/>
      <c r="P62"/>
    </row>
    <row r="63" spans="1:16" ht="12.75" customHeight="1" x14ac:dyDescent="0.25">
      <c r="A63" s="127">
        <v>29</v>
      </c>
      <c r="B63" s="128" t="s">
        <v>292</v>
      </c>
      <c r="C63" s="129" t="s">
        <v>293</v>
      </c>
      <c r="D63" s="127">
        <v>1</v>
      </c>
      <c r="E63" s="131" t="s">
        <v>294</v>
      </c>
      <c r="F63" s="131" t="s">
        <v>295</v>
      </c>
      <c r="G63" s="130">
        <v>318</v>
      </c>
      <c r="H63" s="130">
        <v>34</v>
      </c>
      <c r="I63" s="131" t="s">
        <v>296</v>
      </c>
      <c r="J63" s="130">
        <v>2.3199999999999998</v>
      </c>
      <c r="K63" s="130">
        <v>2.3199999999999998</v>
      </c>
      <c r="L63"/>
      <c r="M63"/>
      <c r="N63"/>
      <c r="O63"/>
      <c r="P63"/>
    </row>
    <row r="64" spans="1:16" ht="12.75" customHeight="1" x14ac:dyDescent="0.25">
      <c r="A64" s="127">
        <v>30</v>
      </c>
      <c r="B64" s="128" t="s">
        <v>297</v>
      </c>
      <c r="C64" s="129" t="s">
        <v>298</v>
      </c>
      <c r="D64" s="127">
        <v>2</v>
      </c>
      <c r="E64" s="130">
        <v>82.3</v>
      </c>
      <c r="F64" s="131"/>
      <c r="G64" s="130">
        <v>165</v>
      </c>
      <c r="H64" s="131"/>
      <c r="I64" s="131"/>
      <c r="J64" s="131"/>
      <c r="K64" s="131"/>
      <c r="L64"/>
      <c r="M64"/>
      <c r="N64"/>
      <c r="O64"/>
      <c r="P64"/>
    </row>
    <row r="65" spans="1:16" ht="12.75" customHeight="1" x14ac:dyDescent="0.25">
      <c r="A65" s="127">
        <v>31</v>
      </c>
      <c r="B65" s="128" t="s">
        <v>297</v>
      </c>
      <c r="C65" s="129" t="s">
        <v>299</v>
      </c>
      <c r="D65" s="127">
        <v>2</v>
      </c>
      <c r="E65" s="130">
        <v>716.34</v>
      </c>
      <c r="F65" s="131"/>
      <c r="G65" s="130">
        <v>1433</v>
      </c>
      <c r="H65" s="131"/>
      <c r="I65" s="131"/>
      <c r="J65" s="131"/>
      <c r="K65" s="131"/>
      <c r="L65"/>
      <c r="M65"/>
      <c r="N65"/>
      <c r="O65"/>
      <c r="P65"/>
    </row>
    <row r="66" spans="1:16" ht="12.75" customHeight="1" x14ac:dyDescent="0.25">
      <c r="A66" s="127">
        <v>32</v>
      </c>
      <c r="B66" s="128" t="s">
        <v>297</v>
      </c>
      <c r="C66" s="129" t="s">
        <v>300</v>
      </c>
      <c r="D66" s="127">
        <v>1</v>
      </c>
      <c r="E66" s="130">
        <v>836.15</v>
      </c>
      <c r="F66" s="131"/>
      <c r="G66" s="130">
        <v>836</v>
      </c>
      <c r="H66" s="131"/>
      <c r="I66" s="131"/>
      <c r="J66" s="131"/>
      <c r="K66" s="131"/>
      <c r="L66"/>
      <c r="M66"/>
      <c r="N66"/>
      <c r="O66"/>
      <c r="P66"/>
    </row>
    <row r="67" spans="1:16" ht="12.75" customHeight="1" x14ac:dyDescent="0.25">
      <c r="A67" s="127">
        <v>33</v>
      </c>
      <c r="B67" s="128" t="s">
        <v>297</v>
      </c>
      <c r="C67" s="129" t="s">
        <v>301</v>
      </c>
      <c r="D67" s="127">
        <v>6</v>
      </c>
      <c r="E67" s="130">
        <v>346.58</v>
      </c>
      <c r="F67" s="131"/>
      <c r="G67" s="130">
        <v>2079</v>
      </c>
      <c r="H67" s="131"/>
      <c r="I67" s="131"/>
      <c r="J67" s="131"/>
      <c r="K67" s="131"/>
      <c r="L67"/>
      <c r="M67"/>
      <c r="N67"/>
      <c r="O67"/>
      <c r="P67"/>
    </row>
    <row r="68" spans="1:16" ht="12.75" customHeight="1" x14ac:dyDescent="0.25">
      <c r="A68" s="127">
        <v>34</v>
      </c>
      <c r="B68" s="128" t="s">
        <v>297</v>
      </c>
      <c r="C68" s="129" t="s">
        <v>302</v>
      </c>
      <c r="D68" s="127">
        <v>1</v>
      </c>
      <c r="E68" s="130">
        <v>314.97000000000003</v>
      </c>
      <c r="F68" s="131"/>
      <c r="G68" s="130">
        <v>315</v>
      </c>
      <c r="H68" s="131"/>
      <c r="I68" s="131"/>
      <c r="J68" s="131"/>
      <c r="K68" s="131"/>
      <c r="L68"/>
      <c r="M68"/>
      <c r="N68"/>
      <c r="O68"/>
      <c r="P68"/>
    </row>
    <row r="69" spans="1:16" ht="13.2" customHeight="1" x14ac:dyDescent="0.25">
      <c r="A69" s="127">
        <v>35</v>
      </c>
      <c r="B69" s="128" t="s">
        <v>303</v>
      </c>
      <c r="C69" s="129" t="s">
        <v>304</v>
      </c>
      <c r="D69" s="132" t="s">
        <v>305</v>
      </c>
      <c r="E69" s="131" t="s">
        <v>306</v>
      </c>
      <c r="F69" s="130">
        <v>1.28</v>
      </c>
      <c r="G69" s="130">
        <v>2108</v>
      </c>
      <c r="H69" s="130">
        <v>262</v>
      </c>
      <c r="I69" s="130">
        <v>15</v>
      </c>
      <c r="J69" s="130">
        <v>1.56</v>
      </c>
      <c r="K69" s="130">
        <v>18.72</v>
      </c>
      <c r="L69"/>
      <c r="M69"/>
      <c r="N69"/>
      <c r="O69"/>
      <c r="P69"/>
    </row>
    <row r="70" spans="1:16" ht="13.2" customHeight="1" x14ac:dyDescent="0.25">
      <c r="A70" s="127">
        <v>36</v>
      </c>
      <c r="B70" s="128" t="s">
        <v>307</v>
      </c>
      <c r="C70" s="129" t="s">
        <v>308</v>
      </c>
      <c r="D70" s="127">
        <v>2</v>
      </c>
      <c r="E70" s="130">
        <v>63.76</v>
      </c>
      <c r="F70" s="131"/>
      <c r="G70" s="130">
        <v>128</v>
      </c>
      <c r="H70" s="131"/>
      <c r="I70" s="131"/>
      <c r="J70" s="131"/>
      <c r="K70" s="131"/>
      <c r="L70"/>
      <c r="M70"/>
      <c r="N70"/>
      <c r="O70"/>
      <c r="P70"/>
    </row>
    <row r="71" spans="1:16" ht="22.5" customHeight="1" x14ac:dyDescent="0.25">
      <c r="A71" s="127">
        <v>37</v>
      </c>
      <c r="B71" s="128" t="s">
        <v>309</v>
      </c>
      <c r="C71" s="129" t="s">
        <v>310</v>
      </c>
      <c r="D71" s="127">
        <v>2</v>
      </c>
      <c r="E71" s="131" t="s">
        <v>311</v>
      </c>
      <c r="F71" s="131" t="s">
        <v>312</v>
      </c>
      <c r="G71" s="130">
        <v>341</v>
      </c>
      <c r="H71" s="130">
        <v>87</v>
      </c>
      <c r="I71" s="130">
        <v>8</v>
      </c>
      <c r="J71" s="130">
        <v>3.17</v>
      </c>
      <c r="K71" s="130">
        <v>6.34</v>
      </c>
      <c r="L71"/>
      <c r="M71"/>
      <c r="N71"/>
      <c r="O71"/>
      <c r="P71"/>
    </row>
    <row r="72" spans="1:16" ht="12.75" customHeight="1" x14ac:dyDescent="0.25">
      <c r="A72" s="127">
        <v>38</v>
      </c>
      <c r="B72" s="128" t="s">
        <v>313</v>
      </c>
      <c r="C72" s="129" t="s">
        <v>314</v>
      </c>
      <c r="D72" s="132" t="s">
        <v>315</v>
      </c>
      <c r="E72" s="130">
        <v>87</v>
      </c>
      <c r="F72" s="131"/>
      <c r="G72" s="130">
        <v>522</v>
      </c>
      <c r="H72" s="131"/>
      <c r="I72" s="131"/>
      <c r="J72" s="131"/>
      <c r="K72" s="131"/>
      <c r="L72"/>
      <c r="M72"/>
      <c r="N72"/>
      <c r="O72"/>
      <c r="P72"/>
    </row>
    <row r="73" spans="1:16" ht="12.75" customHeight="1" x14ac:dyDescent="0.25">
      <c r="A73" s="127">
        <v>39</v>
      </c>
      <c r="B73" s="128" t="s">
        <v>316</v>
      </c>
      <c r="C73" s="129" t="s">
        <v>317</v>
      </c>
      <c r="D73" s="127">
        <v>6</v>
      </c>
      <c r="E73" s="131" t="s">
        <v>318</v>
      </c>
      <c r="F73" s="131" t="s">
        <v>319</v>
      </c>
      <c r="G73" s="130">
        <v>393</v>
      </c>
      <c r="H73" s="130">
        <v>191</v>
      </c>
      <c r="I73" s="131" t="s">
        <v>320</v>
      </c>
      <c r="J73" s="130">
        <v>2.25</v>
      </c>
      <c r="K73" s="130">
        <v>13.5</v>
      </c>
      <c r="L73"/>
      <c r="M73"/>
      <c r="N73"/>
      <c r="O73"/>
      <c r="P73"/>
    </row>
    <row r="74" spans="1:16" ht="12.75" customHeight="1" x14ac:dyDescent="0.25">
      <c r="A74" s="127">
        <v>40</v>
      </c>
      <c r="B74" s="128" t="s">
        <v>321</v>
      </c>
      <c r="C74" s="129" t="s">
        <v>322</v>
      </c>
      <c r="D74" s="127">
        <v>3</v>
      </c>
      <c r="E74" s="130">
        <v>711.42</v>
      </c>
      <c r="F74" s="131"/>
      <c r="G74" s="130">
        <v>2134</v>
      </c>
      <c r="H74" s="131"/>
      <c r="I74" s="131"/>
      <c r="J74" s="131"/>
      <c r="K74" s="131"/>
      <c r="L74"/>
      <c r="M74"/>
      <c r="N74"/>
      <c r="O74"/>
      <c r="P74"/>
    </row>
    <row r="75" spans="1:16" ht="12.75" customHeight="1" x14ac:dyDescent="0.25">
      <c r="A75" s="127">
        <v>41</v>
      </c>
      <c r="B75" s="128" t="s">
        <v>323</v>
      </c>
      <c r="C75" s="129" t="s">
        <v>324</v>
      </c>
      <c r="D75" s="127">
        <v>3</v>
      </c>
      <c r="E75" s="131" t="s">
        <v>325</v>
      </c>
      <c r="F75" s="131" t="s">
        <v>326</v>
      </c>
      <c r="G75" s="130">
        <v>114</v>
      </c>
      <c r="H75" s="130">
        <v>51</v>
      </c>
      <c r="I75" s="131" t="s">
        <v>327</v>
      </c>
      <c r="J75" s="130">
        <v>1.24</v>
      </c>
      <c r="K75" s="130">
        <v>3.72</v>
      </c>
      <c r="L75"/>
      <c r="M75"/>
      <c r="N75"/>
      <c r="O75"/>
      <c r="P75"/>
    </row>
    <row r="76" spans="1:16" ht="12.75" customHeight="1" x14ac:dyDescent="0.25">
      <c r="A76" s="127">
        <v>42</v>
      </c>
      <c r="B76" s="128" t="s">
        <v>328</v>
      </c>
      <c r="C76" s="129" t="s">
        <v>329</v>
      </c>
      <c r="D76" s="127">
        <v>3</v>
      </c>
      <c r="E76" s="130">
        <v>41.01</v>
      </c>
      <c r="F76" s="131"/>
      <c r="G76" s="130">
        <v>123</v>
      </c>
      <c r="H76" s="131"/>
      <c r="I76" s="131"/>
      <c r="J76" s="131"/>
      <c r="K76" s="131"/>
      <c r="L76"/>
      <c r="M76"/>
      <c r="N76"/>
      <c r="O76"/>
      <c r="P76"/>
    </row>
    <row r="77" spans="1:16" ht="12.75" customHeight="1" x14ac:dyDescent="0.25">
      <c r="A77" s="127">
        <v>43</v>
      </c>
      <c r="B77" s="128" t="s">
        <v>313</v>
      </c>
      <c r="C77" s="129" t="s">
        <v>330</v>
      </c>
      <c r="D77" s="127">
        <v>1</v>
      </c>
      <c r="E77" s="130">
        <v>13.49</v>
      </c>
      <c r="F77" s="131"/>
      <c r="G77" s="130">
        <v>13</v>
      </c>
      <c r="H77" s="131"/>
      <c r="I77" s="131"/>
      <c r="J77" s="131"/>
      <c r="K77" s="131"/>
      <c r="L77"/>
      <c r="M77"/>
      <c r="N77"/>
      <c r="O77"/>
      <c r="P77"/>
    </row>
    <row r="78" spans="1:16" ht="12.75" customHeight="1" x14ac:dyDescent="0.25">
      <c r="A78" s="127">
        <v>44</v>
      </c>
      <c r="B78" s="128" t="s">
        <v>313</v>
      </c>
      <c r="C78" s="129" t="s">
        <v>331</v>
      </c>
      <c r="D78" s="132" t="s">
        <v>332</v>
      </c>
      <c r="E78" s="130">
        <v>12.24</v>
      </c>
      <c r="F78" s="131"/>
      <c r="G78" s="130">
        <v>122</v>
      </c>
      <c r="H78" s="131"/>
      <c r="I78" s="131"/>
      <c r="J78" s="131"/>
      <c r="K78" s="131"/>
      <c r="L78"/>
      <c r="M78"/>
      <c r="N78"/>
      <c r="O78"/>
      <c r="P78"/>
    </row>
    <row r="79" spans="1:16" ht="12.75" customHeight="1" x14ac:dyDescent="0.25">
      <c r="A79" s="127">
        <v>45</v>
      </c>
      <c r="B79" s="128" t="s">
        <v>333</v>
      </c>
      <c r="C79" s="129" t="s">
        <v>334</v>
      </c>
      <c r="D79" s="132" t="s">
        <v>335</v>
      </c>
      <c r="E79" s="131" t="s">
        <v>336</v>
      </c>
      <c r="F79" s="131" t="s">
        <v>337</v>
      </c>
      <c r="G79" s="130">
        <v>427</v>
      </c>
      <c r="H79" s="130">
        <v>224</v>
      </c>
      <c r="I79" s="131" t="s">
        <v>338</v>
      </c>
      <c r="J79" s="130">
        <v>1.1299999999999999</v>
      </c>
      <c r="K79" s="130">
        <v>15.82</v>
      </c>
      <c r="L79"/>
      <c r="M79"/>
      <c r="N79"/>
      <c r="O79"/>
      <c r="P79"/>
    </row>
    <row r="80" spans="1:16" ht="12.75" customHeight="1" x14ac:dyDescent="0.25">
      <c r="A80" s="127">
        <v>46</v>
      </c>
      <c r="B80" s="128" t="s">
        <v>339</v>
      </c>
      <c r="C80" s="129" t="s">
        <v>340</v>
      </c>
      <c r="D80" s="132" t="s">
        <v>341</v>
      </c>
      <c r="E80" s="131" t="s">
        <v>342</v>
      </c>
      <c r="F80" s="131" t="s">
        <v>343</v>
      </c>
      <c r="G80" s="130">
        <v>451</v>
      </c>
      <c r="H80" s="130">
        <v>332</v>
      </c>
      <c r="I80" s="131" t="s">
        <v>344</v>
      </c>
      <c r="J80" s="130">
        <v>47</v>
      </c>
      <c r="K80" s="130">
        <v>23.5</v>
      </c>
      <c r="L80"/>
      <c r="M80"/>
      <c r="N80"/>
      <c r="O80"/>
      <c r="P80"/>
    </row>
    <row r="81" spans="1:16" ht="12.75" customHeight="1" x14ac:dyDescent="0.25">
      <c r="A81" s="127">
        <v>47</v>
      </c>
      <c r="B81" s="128" t="s">
        <v>345</v>
      </c>
      <c r="C81" s="129" t="s">
        <v>346</v>
      </c>
      <c r="D81" s="132" t="s">
        <v>347</v>
      </c>
      <c r="E81" s="130">
        <v>522.22</v>
      </c>
      <c r="F81" s="131"/>
      <c r="G81" s="130">
        <v>261</v>
      </c>
      <c r="H81" s="131"/>
      <c r="I81" s="131"/>
      <c r="J81" s="131"/>
      <c r="K81" s="131"/>
      <c r="L81"/>
      <c r="M81"/>
      <c r="N81"/>
      <c r="O81"/>
      <c r="P81"/>
    </row>
    <row r="82" spans="1:16" ht="12.75" customHeight="1" x14ac:dyDescent="0.25">
      <c r="A82" s="127">
        <v>48</v>
      </c>
      <c r="B82" s="128" t="s">
        <v>348</v>
      </c>
      <c r="C82" s="129" t="s">
        <v>349</v>
      </c>
      <c r="D82" s="132" t="s">
        <v>350</v>
      </c>
      <c r="E82" s="131" t="s">
        <v>351</v>
      </c>
      <c r="F82" s="131" t="s">
        <v>352</v>
      </c>
      <c r="G82" s="130">
        <v>17</v>
      </c>
      <c r="H82" s="130">
        <v>11</v>
      </c>
      <c r="I82" s="130">
        <v>1</v>
      </c>
      <c r="J82" s="130">
        <v>76.099999999999994</v>
      </c>
      <c r="K82" s="130">
        <v>0.76</v>
      </c>
      <c r="L82"/>
      <c r="M82"/>
      <c r="N82"/>
      <c r="O82"/>
      <c r="P82"/>
    </row>
    <row r="83" spans="1:16" ht="12.75" customHeight="1" x14ac:dyDescent="0.25">
      <c r="A83" s="235" t="s">
        <v>353</v>
      </c>
      <c r="B83" s="236"/>
      <c r="C83" s="236"/>
      <c r="D83" s="236"/>
      <c r="E83" s="236"/>
      <c r="F83" s="236"/>
      <c r="G83" s="236"/>
      <c r="H83" s="236"/>
      <c r="I83" s="236"/>
      <c r="J83" s="236"/>
      <c r="K83" s="236"/>
      <c r="L83"/>
      <c r="M83"/>
      <c r="N83"/>
      <c r="O83"/>
      <c r="P83"/>
    </row>
    <row r="84" spans="1:16" ht="12.75" customHeight="1" x14ac:dyDescent="0.25">
      <c r="A84" s="127">
        <v>49</v>
      </c>
      <c r="B84" s="128" t="s">
        <v>290</v>
      </c>
      <c r="C84" s="129" t="s">
        <v>354</v>
      </c>
      <c r="D84" s="127">
        <v>1</v>
      </c>
      <c r="E84" s="130">
        <v>1496.61</v>
      </c>
      <c r="F84" s="131"/>
      <c r="G84" s="130">
        <v>1497</v>
      </c>
      <c r="H84" s="131"/>
      <c r="I84" s="131"/>
      <c r="J84" s="131"/>
      <c r="K84" s="131"/>
      <c r="L84"/>
      <c r="M84"/>
      <c r="N84"/>
      <c r="O84"/>
      <c r="P84"/>
    </row>
    <row r="85" spans="1:16" ht="12.75" customHeight="1" x14ac:dyDescent="0.25">
      <c r="A85" s="127">
        <v>50</v>
      </c>
      <c r="B85" s="128" t="s">
        <v>355</v>
      </c>
      <c r="C85" s="129" t="s">
        <v>356</v>
      </c>
      <c r="D85" s="127">
        <v>1</v>
      </c>
      <c r="E85" s="131" t="s">
        <v>357</v>
      </c>
      <c r="F85" s="131" t="s">
        <v>358</v>
      </c>
      <c r="G85" s="130">
        <v>101</v>
      </c>
      <c r="H85" s="130">
        <v>35</v>
      </c>
      <c r="I85" s="131" t="s">
        <v>359</v>
      </c>
      <c r="J85" s="130">
        <v>2.37</v>
      </c>
      <c r="K85" s="130">
        <v>2.37</v>
      </c>
      <c r="L85"/>
      <c r="M85"/>
      <c r="N85"/>
      <c r="O85"/>
      <c r="P85"/>
    </row>
    <row r="86" spans="1:16" ht="12.75" customHeight="1" x14ac:dyDescent="0.25">
      <c r="A86" s="127">
        <v>51</v>
      </c>
      <c r="B86" s="128" t="s">
        <v>297</v>
      </c>
      <c r="C86" s="129" t="s">
        <v>298</v>
      </c>
      <c r="D86" s="127">
        <v>1</v>
      </c>
      <c r="E86" s="130">
        <v>82.3</v>
      </c>
      <c r="F86" s="131"/>
      <c r="G86" s="130">
        <v>82</v>
      </c>
      <c r="H86" s="131"/>
      <c r="I86" s="131"/>
      <c r="J86" s="131"/>
      <c r="K86" s="131"/>
      <c r="L86"/>
      <c r="M86"/>
      <c r="N86"/>
      <c r="O86"/>
      <c r="P86"/>
    </row>
    <row r="87" spans="1:16" ht="12.75" customHeight="1" x14ac:dyDescent="0.25">
      <c r="A87" s="127">
        <v>52</v>
      </c>
      <c r="B87" s="128" t="s">
        <v>297</v>
      </c>
      <c r="C87" s="129" t="s">
        <v>360</v>
      </c>
      <c r="D87" s="127">
        <v>3</v>
      </c>
      <c r="E87" s="130">
        <v>346.58</v>
      </c>
      <c r="F87" s="131"/>
      <c r="G87" s="130">
        <v>1040</v>
      </c>
      <c r="H87" s="131"/>
      <c r="I87" s="131"/>
      <c r="J87" s="131"/>
      <c r="K87" s="131"/>
      <c r="L87"/>
      <c r="M87"/>
      <c r="N87"/>
      <c r="O87"/>
      <c r="P87"/>
    </row>
    <row r="88" spans="1:16" ht="12.75" customHeight="1" x14ac:dyDescent="0.25">
      <c r="A88" s="127">
        <v>53</v>
      </c>
      <c r="B88" s="128" t="s">
        <v>303</v>
      </c>
      <c r="C88" s="129" t="s">
        <v>361</v>
      </c>
      <c r="D88" s="132" t="s">
        <v>362</v>
      </c>
      <c r="E88" s="131" t="s">
        <v>306</v>
      </c>
      <c r="F88" s="130">
        <v>1.28</v>
      </c>
      <c r="G88" s="130">
        <v>703</v>
      </c>
      <c r="H88" s="130">
        <v>87</v>
      </c>
      <c r="I88" s="130">
        <v>5</v>
      </c>
      <c r="J88" s="130">
        <v>1.56</v>
      </c>
      <c r="K88" s="130">
        <v>6.24</v>
      </c>
      <c r="L88"/>
      <c r="M88"/>
      <c r="N88"/>
      <c r="O88"/>
      <c r="P88"/>
    </row>
    <row r="89" spans="1:16" ht="12.75" customHeight="1" x14ac:dyDescent="0.25">
      <c r="A89" s="127">
        <v>54</v>
      </c>
      <c r="B89" s="128" t="s">
        <v>339</v>
      </c>
      <c r="C89" s="129" t="s">
        <v>340</v>
      </c>
      <c r="D89" s="132" t="s">
        <v>363</v>
      </c>
      <c r="E89" s="131" t="s">
        <v>342</v>
      </c>
      <c r="F89" s="131" t="s">
        <v>343</v>
      </c>
      <c r="G89" s="130">
        <v>180</v>
      </c>
      <c r="H89" s="130">
        <v>133</v>
      </c>
      <c r="I89" s="130">
        <v>7</v>
      </c>
      <c r="J89" s="130">
        <v>47</v>
      </c>
      <c r="K89" s="130">
        <v>9.4</v>
      </c>
      <c r="L89"/>
      <c r="M89"/>
      <c r="N89"/>
      <c r="O89"/>
      <c r="P89"/>
    </row>
    <row r="90" spans="1:16" ht="12.75" customHeight="1" x14ac:dyDescent="0.25">
      <c r="A90" s="127">
        <v>55</v>
      </c>
      <c r="B90" s="128" t="s">
        <v>345</v>
      </c>
      <c r="C90" s="129" t="s">
        <v>346</v>
      </c>
      <c r="D90" s="132" t="s">
        <v>364</v>
      </c>
      <c r="E90" s="130">
        <v>522.22</v>
      </c>
      <c r="F90" s="131"/>
      <c r="G90" s="130">
        <v>104</v>
      </c>
      <c r="H90" s="131"/>
      <c r="I90" s="131"/>
      <c r="J90" s="131"/>
      <c r="K90" s="131"/>
      <c r="L90"/>
      <c r="M90"/>
      <c r="N90"/>
      <c r="O90"/>
      <c r="P90"/>
    </row>
    <row r="91" spans="1:16" ht="12.75" customHeight="1" x14ac:dyDescent="0.25">
      <c r="A91" s="127">
        <v>56</v>
      </c>
      <c r="B91" s="128" t="s">
        <v>365</v>
      </c>
      <c r="C91" s="129" t="s">
        <v>366</v>
      </c>
      <c r="D91" s="127">
        <v>2</v>
      </c>
      <c r="E91" s="130">
        <v>19.48</v>
      </c>
      <c r="F91" s="131"/>
      <c r="G91" s="130">
        <v>39</v>
      </c>
      <c r="H91" s="131"/>
      <c r="I91" s="131"/>
      <c r="J91" s="131"/>
      <c r="K91" s="131"/>
      <c r="L91"/>
      <c r="M91"/>
      <c r="N91"/>
      <c r="O91"/>
      <c r="P91"/>
    </row>
    <row r="92" spans="1:16" ht="12.75" customHeight="1" x14ac:dyDescent="0.25">
      <c r="A92" s="127">
        <v>57</v>
      </c>
      <c r="B92" s="128" t="s">
        <v>367</v>
      </c>
      <c r="C92" s="129" t="s">
        <v>368</v>
      </c>
      <c r="D92" s="127">
        <v>4</v>
      </c>
      <c r="E92" s="130">
        <v>0.5</v>
      </c>
      <c r="F92" s="131"/>
      <c r="G92" s="130">
        <v>2</v>
      </c>
      <c r="H92" s="131"/>
      <c r="I92" s="131"/>
      <c r="J92" s="131"/>
      <c r="K92" s="131"/>
      <c r="L92"/>
      <c r="M92"/>
      <c r="N92"/>
      <c r="O92"/>
      <c r="P92"/>
    </row>
    <row r="93" spans="1:16" ht="12.75" customHeight="1" x14ac:dyDescent="0.25">
      <c r="A93" s="127">
        <v>58</v>
      </c>
      <c r="B93" s="128" t="s">
        <v>365</v>
      </c>
      <c r="C93" s="129" t="s">
        <v>369</v>
      </c>
      <c r="D93" s="127">
        <v>2</v>
      </c>
      <c r="E93" s="130">
        <v>48.25</v>
      </c>
      <c r="F93" s="131"/>
      <c r="G93" s="130">
        <v>97</v>
      </c>
      <c r="H93" s="131"/>
      <c r="I93" s="131"/>
      <c r="J93" s="131"/>
      <c r="K93" s="131"/>
      <c r="L93"/>
      <c r="M93"/>
      <c r="N93"/>
      <c r="O93"/>
      <c r="P93"/>
    </row>
    <row r="94" spans="1:16" ht="12.75" customHeight="1" x14ac:dyDescent="0.25">
      <c r="A94" s="127">
        <v>59</v>
      </c>
      <c r="B94" s="128" t="s">
        <v>370</v>
      </c>
      <c r="C94" s="129" t="s">
        <v>371</v>
      </c>
      <c r="D94" s="132" t="s">
        <v>372</v>
      </c>
      <c r="E94" s="131" t="s">
        <v>373</v>
      </c>
      <c r="F94" s="131" t="s">
        <v>374</v>
      </c>
      <c r="G94" s="130">
        <v>544</v>
      </c>
      <c r="H94" s="130">
        <v>185</v>
      </c>
      <c r="I94" s="131" t="s">
        <v>375</v>
      </c>
      <c r="J94" s="130">
        <v>38.299999999999997</v>
      </c>
      <c r="K94" s="130">
        <v>13.41</v>
      </c>
      <c r="L94"/>
      <c r="M94"/>
      <c r="N94"/>
      <c r="O94"/>
      <c r="P94"/>
    </row>
    <row r="95" spans="1:16" ht="19.2" customHeight="1" x14ac:dyDescent="0.25">
      <c r="A95" s="127">
        <v>60</v>
      </c>
      <c r="B95" s="128" t="s">
        <v>376</v>
      </c>
      <c r="C95" s="129" t="s">
        <v>377</v>
      </c>
      <c r="D95" s="127">
        <v>1</v>
      </c>
      <c r="E95" s="130">
        <v>12538.22</v>
      </c>
      <c r="F95" s="131"/>
      <c r="G95" s="130">
        <v>12538</v>
      </c>
      <c r="H95" s="131"/>
      <c r="I95" s="131"/>
      <c r="J95" s="131"/>
      <c r="K95" s="131"/>
      <c r="L95"/>
      <c r="M95"/>
      <c r="N95"/>
      <c r="O95"/>
      <c r="P95"/>
    </row>
    <row r="96" spans="1:16" ht="48" x14ac:dyDescent="0.25">
      <c r="A96" s="127">
        <v>61</v>
      </c>
      <c r="B96" s="128" t="s">
        <v>378</v>
      </c>
      <c r="C96" s="129" t="s">
        <v>379</v>
      </c>
      <c r="D96" s="132" t="s">
        <v>380</v>
      </c>
      <c r="E96" s="131" t="s">
        <v>381</v>
      </c>
      <c r="F96" s="131" t="s">
        <v>382</v>
      </c>
      <c r="G96" s="130">
        <v>24</v>
      </c>
      <c r="H96" s="130">
        <v>3</v>
      </c>
      <c r="I96" s="131"/>
      <c r="J96" s="130">
        <v>46.6</v>
      </c>
      <c r="K96" s="130">
        <v>0.23</v>
      </c>
      <c r="L96"/>
      <c r="M96"/>
      <c r="N96"/>
      <c r="O96"/>
      <c r="P96"/>
    </row>
    <row r="97" spans="1:16" ht="12.75" customHeight="1" x14ac:dyDescent="0.25">
      <c r="A97" s="127">
        <v>62</v>
      </c>
      <c r="B97" s="128" t="s">
        <v>383</v>
      </c>
      <c r="C97" s="129" t="s">
        <v>384</v>
      </c>
      <c r="D97" s="132" t="s">
        <v>385</v>
      </c>
      <c r="E97" s="131" t="s">
        <v>386</v>
      </c>
      <c r="F97" s="131" t="s">
        <v>387</v>
      </c>
      <c r="G97" s="130">
        <v>5555</v>
      </c>
      <c r="H97" s="130">
        <v>672</v>
      </c>
      <c r="I97" s="131" t="s">
        <v>388</v>
      </c>
      <c r="J97" s="130">
        <v>34.700000000000003</v>
      </c>
      <c r="K97" s="130">
        <v>48.58</v>
      </c>
      <c r="L97"/>
      <c r="M97"/>
      <c r="N97"/>
      <c r="O97"/>
      <c r="P97"/>
    </row>
    <row r="98" spans="1:16" ht="12.75" customHeight="1" x14ac:dyDescent="0.25">
      <c r="A98" s="127">
        <v>63</v>
      </c>
      <c r="B98" s="128" t="s">
        <v>389</v>
      </c>
      <c r="C98" s="129" t="s">
        <v>390</v>
      </c>
      <c r="D98" s="132" t="s">
        <v>391</v>
      </c>
      <c r="E98" s="131" t="s">
        <v>392</v>
      </c>
      <c r="F98" s="131" t="s">
        <v>393</v>
      </c>
      <c r="G98" s="130">
        <v>256</v>
      </c>
      <c r="H98" s="130">
        <v>43</v>
      </c>
      <c r="I98" s="131" t="s">
        <v>394</v>
      </c>
      <c r="J98" s="130">
        <v>30.8</v>
      </c>
      <c r="K98" s="130">
        <v>3.08</v>
      </c>
      <c r="L98"/>
      <c r="M98"/>
      <c r="N98"/>
      <c r="O98"/>
      <c r="P98"/>
    </row>
    <row r="99" spans="1:16" ht="12.75" customHeight="1" x14ac:dyDescent="0.25">
      <c r="A99" s="127">
        <v>64</v>
      </c>
      <c r="B99" s="128" t="s">
        <v>395</v>
      </c>
      <c r="C99" s="129" t="s">
        <v>396</v>
      </c>
      <c r="D99" s="132" t="s">
        <v>391</v>
      </c>
      <c r="E99" s="131" t="s">
        <v>397</v>
      </c>
      <c r="F99" s="131" t="s">
        <v>398</v>
      </c>
      <c r="G99" s="130">
        <v>305</v>
      </c>
      <c r="H99" s="130">
        <v>57</v>
      </c>
      <c r="I99" s="131" t="s">
        <v>399</v>
      </c>
      <c r="J99" s="130">
        <v>41.5</v>
      </c>
      <c r="K99" s="130">
        <v>4.1500000000000004</v>
      </c>
      <c r="L99"/>
      <c r="M99"/>
      <c r="N99"/>
      <c r="O99"/>
      <c r="P99"/>
    </row>
    <row r="100" spans="1:16" ht="12.75" customHeight="1" x14ac:dyDescent="0.25">
      <c r="A100" s="127">
        <v>65</v>
      </c>
      <c r="B100" s="128" t="s">
        <v>400</v>
      </c>
      <c r="C100" s="129" t="s">
        <v>401</v>
      </c>
      <c r="D100" s="132" t="s">
        <v>402</v>
      </c>
      <c r="E100" s="131" t="s">
        <v>403</v>
      </c>
      <c r="F100" s="131" t="s">
        <v>404</v>
      </c>
      <c r="G100" s="130">
        <v>925</v>
      </c>
      <c r="H100" s="130">
        <v>44</v>
      </c>
      <c r="I100" s="131" t="s">
        <v>405</v>
      </c>
      <c r="J100" s="130">
        <v>62.2</v>
      </c>
      <c r="K100" s="130">
        <v>3.11</v>
      </c>
      <c r="L100"/>
      <c r="M100"/>
      <c r="N100"/>
      <c r="O100"/>
      <c r="P100"/>
    </row>
    <row r="101" spans="1:16" ht="12.75" customHeight="1" x14ac:dyDescent="0.25">
      <c r="A101" s="127">
        <v>66</v>
      </c>
      <c r="B101" s="128" t="s">
        <v>406</v>
      </c>
      <c r="C101" s="129" t="s">
        <v>407</v>
      </c>
      <c r="D101" s="132" t="s">
        <v>408</v>
      </c>
      <c r="E101" s="131" t="s">
        <v>409</v>
      </c>
      <c r="F101" s="131" t="s">
        <v>410</v>
      </c>
      <c r="G101" s="130">
        <v>60</v>
      </c>
      <c r="H101" s="130">
        <v>8</v>
      </c>
      <c r="I101" s="130">
        <v>7</v>
      </c>
      <c r="J101" s="130">
        <v>18</v>
      </c>
      <c r="K101" s="130">
        <v>0.54</v>
      </c>
      <c r="L101"/>
      <c r="M101"/>
      <c r="N101"/>
      <c r="O101"/>
      <c r="P101"/>
    </row>
    <row r="102" spans="1:16" ht="12.75" customHeight="1" x14ac:dyDescent="0.25">
      <c r="A102" s="127">
        <v>67</v>
      </c>
      <c r="B102" s="128" t="s">
        <v>411</v>
      </c>
      <c r="C102" s="129" t="s">
        <v>412</v>
      </c>
      <c r="D102" s="132" t="s">
        <v>413</v>
      </c>
      <c r="E102" s="131" t="s">
        <v>414</v>
      </c>
      <c r="F102" s="131" t="s">
        <v>415</v>
      </c>
      <c r="G102" s="130">
        <v>178</v>
      </c>
      <c r="H102" s="130">
        <v>48</v>
      </c>
      <c r="I102" s="131" t="s">
        <v>416</v>
      </c>
      <c r="J102" s="130">
        <v>28.4</v>
      </c>
      <c r="K102" s="130">
        <v>3.41</v>
      </c>
      <c r="L102"/>
      <c r="M102"/>
      <c r="N102"/>
      <c r="O102"/>
      <c r="P102"/>
    </row>
    <row r="103" spans="1:16" ht="36" x14ac:dyDescent="0.25">
      <c r="A103" s="127">
        <v>68</v>
      </c>
      <c r="B103" s="128" t="s">
        <v>417</v>
      </c>
      <c r="C103" s="129" t="s">
        <v>418</v>
      </c>
      <c r="D103" s="132" t="s">
        <v>413</v>
      </c>
      <c r="E103" s="131" t="s">
        <v>419</v>
      </c>
      <c r="F103" s="131" t="s">
        <v>420</v>
      </c>
      <c r="G103" s="130">
        <v>8</v>
      </c>
      <c r="H103" s="130">
        <v>3</v>
      </c>
      <c r="I103" s="130">
        <v>4</v>
      </c>
      <c r="J103" s="130">
        <v>2.06</v>
      </c>
      <c r="K103" s="130">
        <v>0.25</v>
      </c>
      <c r="L103"/>
      <c r="M103"/>
      <c r="N103"/>
      <c r="O103"/>
      <c r="P103"/>
    </row>
    <row r="104" spans="1:16" ht="36" x14ac:dyDescent="0.25">
      <c r="A104" s="127">
        <v>69</v>
      </c>
      <c r="B104" s="128" t="s">
        <v>421</v>
      </c>
      <c r="C104" s="129" t="s">
        <v>422</v>
      </c>
      <c r="D104" s="132" t="s">
        <v>423</v>
      </c>
      <c r="E104" s="131" t="s">
        <v>424</v>
      </c>
      <c r="F104" s="131" t="s">
        <v>425</v>
      </c>
      <c r="G104" s="130">
        <v>636</v>
      </c>
      <c r="H104" s="130">
        <v>156</v>
      </c>
      <c r="I104" s="131" t="s">
        <v>426</v>
      </c>
      <c r="J104" s="130">
        <v>37.6</v>
      </c>
      <c r="K104" s="130">
        <v>11.28</v>
      </c>
      <c r="L104"/>
      <c r="M104"/>
      <c r="N104"/>
      <c r="O104"/>
      <c r="P104"/>
    </row>
    <row r="105" spans="1:16" ht="36" x14ac:dyDescent="0.25">
      <c r="A105" s="127">
        <v>70</v>
      </c>
      <c r="B105" s="128" t="s">
        <v>427</v>
      </c>
      <c r="C105" s="129" t="s">
        <v>428</v>
      </c>
      <c r="D105" s="132" t="s">
        <v>350</v>
      </c>
      <c r="E105" s="131" t="s">
        <v>429</v>
      </c>
      <c r="F105" s="131" t="s">
        <v>430</v>
      </c>
      <c r="G105" s="130">
        <v>23</v>
      </c>
      <c r="H105" s="130">
        <v>4</v>
      </c>
      <c r="I105" s="130">
        <v>4</v>
      </c>
      <c r="J105" s="130">
        <v>28.4</v>
      </c>
      <c r="K105" s="130">
        <v>0.28000000000000003</v>
      </c>
      <c r="L105"/>
      <c r="M105"/>
      <c r="N105"/>
      <c r="O105"/>
      <c r="P105"/>
    </row>
    <row r="106" spans="1:16" ht="36" x14ac:dyDescent="0.25">
      <c r="A106" s="127">
        <v>71</v>
      </c>
      <c r="B106" s="128" t="s">
        <v>431</v>
      </c>
      <c r="C106" s="129" t="s">
        <v>432</v>
      </c>
      <c r="D106" s="127">
        <v>1</v>
      </c>
      <c r="E106" s="131" t="s">
        <v>433</v>
      </c>
      <c r="F106" s="131" t="s">
        <v>434</v>
      </c>
      <c r="G106" s="130">
        <v>44</v>
      </c>
      <c r="H106" s="130">
        <v>7</v>
      </c>
      <c r="I106" s="131" t="s">
        <v>435</v>
      </c>
      <c r="J106" s="130">
        <v>0.52</v>
      </c>
      <c r="K106" s="130">
        <v>0.52</v>
      </c>
      <c r="L106"/>
      <c r="M106"/>
      <c r="N106"/>
      <c r="O106"/>
      <c r="P106"/>
    </row>
    <row r="107" spans="1:16" ht="12.75" customHeight="1" x14ac:dyDescent="0.25">
      <c r="A107" s="127">
        <v>72</v>
      </c>
      <c r="B107" s="128" t="s">
        <v>436</v>
      </c>
      <c r="C107" s="129" t="s">
        <v>437</v>
      </c>
      <c r="D107" s="127">
        <v>1</v>
      </c>
      <c r="E107" s="131" t="s">
        <v>438</v>
      </c>
      <c r="F107" s="131" t="s">
        <v>439</v>
      </c>
      <c r="G107" s="130">
        <v>35</v>
      </c>
      <c r="H107" s="130">
        <v>7</v>
      </c>
      <c r="I107" s="131" t="s">
        <v>440</v>
      </c>
      <c r="J107" s="130">
        <v>0.52</v>
      </c>
      <c r="K107" s="130">
        <v>0.52</v>
      </c>
      <c r="L107"/>
      <c r="M107"/>
      <c r="N107"/>
      <c r="O107"/>
      <c r="P107"/>
    </row>
    <row r="108" spans="1:16" ht="12.75" customHeight="1" x14ac:dyDescent="0.25">
      <c r="A108" s="127">
        <v>73</v>
      </c>
      <c r="B108" s="128" t="s">
        <v>441</v>
      </c>
      <c r="C108" s="129" t="s">
        <v>442</v>
      </c>
      <c r="D108" s="127">
        <v>4</v>
      </c>
      <c r="E108" s="131" t="s">
        <v>443</v>
      </c>
      <c r="F108" s="130">
        <v>2.62</v>
      </c>
      <c r="G108" s="130">
        <v>78</v>
      </c>
      <c r="H108" s="130">
        <v>64</v>
      </c>
      <c r="I108" s="130">
        <v>10</v>
      </c>
      <c r="J108" s="130">
        <v>1.03</v>
      </c>
      <c r="K108" s="130">
        <v>4.12</v>
      </c>
      <c r="L108"/>
      <c r="M108"/>
      <c r="N108"/>
      <c r="O108"/>
      <c r="P108"/>
    </row>
    <row r="109" spans="1:16" ht="12.75" customHeight="1" x14ac:dyDescent="0.25">
      <c r="A109" s="127">
        <v>74</v>
      </c>
      <c r="B109" s="128" t="s">
        <v>367</v>
      </c>
      <c r="C109" s="129" t="s">
        <v>368</v>
      </c>
      <c r="D109" s="127">
        <v>1</v>
      </c>
      <c r="E109" s="130">
        <v>0.5</v>
      </c>
      <c r="F109" s="131"/>
      <c r="G109" s="130">
        <v>1</v>
      </c>
      <c r="H109" s="131"/>
      <c r="I109" s="131"/>
      <c r="J109" s="131"/>
      <c r="K109" s="131"/>
      <c r="L109"/>
      <c r="M109"/>
      <c r="N109"/>
      <c r="O109"/>
      <c r="P109"/>
    </row>
    <row r="110" spans="1:16" ht="22.5" customHeight="1" x14ac:dyDescent="0.25">
      <c r="A110" s="127">
        <v>75</v>
      </c>
      <c r="B110" s="128" t="s">
        <v>283</v>
      </c>
      <c r="C110" s="129" t="s">
        <v>444</v>
      </c>
      <c r="D110" s="132" t="s">
        <v>445</v>
      </c>
      <c r="E110" s="131" t="s">
        <v>286</v>
      </c>
      <c r="F110" s="131" t="s">
        <v>287</v>
      </c>
      <c r="G110" s="130">
        <v>2830</v>
      </c>
      <c r="H110" s="130">
        <v>614</v>
      </c>
      <c r="I110" s="131" t="s">
        <v>446</v>
      </c>
      <c r="J110" s="130">
        <v>12.4</v>
      </c>
      <c r="K110" s="130">
        <v>43.4</v>
      </c>
      <c r="L110"/>
      <c r="M110"/>
      <c r="N110"/>
      <c r="O110"/>
      <c r="P110"/>
    </row>
    <row r="111" spans="1:16" ht="12.75" customHeight="1" x14ac:dyDescent="0.25">
      <c r="A111" s="127">
        <v>76</v>
      </c>
      <c r="B111" s="128" t="s">
        <v>447</v>
      </c>
      <c r="C111" s="129" t="s">
        <v>448</v>
      </c>
      <c r="D111" s="132" t="s">
        <v>449</v>
      </c>
      <c r="E111" s="131" t="s">
        <v>450</v>
      </c>
      <c r="F111" s="131" t="s">
        <v>451</v>
      </c>
      <c r="G111" s="130">
        <v>1388</v>
      </c>
      <c r="H111" s="130">
        <v>132</v>
      </c>
      <c r="I111" s="131" t="s">
        <v>452</v>
      </c>
      <c r="J111" s="130">
        <v>0.26</v>
      </c>
      <c r="K111" s="130">
        <v>9.36</v>
      </c>
      <c r="L111"/>
      <c r="M111"/>
      <c r="N111"/>
      <c r="O111"/>
      <c r="P111"/>
    </row>
    <row r="112" spans="1:16" ht="12.75" customHeight="1" x14ac:dyDescent="0.25">
      <c r="A112" s="127">
        <v>77</v>
      </c>
      <c r="B112" s="128" t="s">
        <v>453</v>
      </c>
      <c r="C112" s="129" t="s">
        <v>454</v>
      </c>
      <c r="D112" s="127">
        <v>6</v>
      </c>
      <c r="E112" s="131" t="s">
        <v>455</v>
      </c>
      <c r="F112" s="131" t="s">
        <v>451</v>
      </c>
      <c r="G112" s="130">
        <v>242</v>
      </c>
      <c r="H112" s="130">
        <v>32</v>
      </c>
      <c r="I112" s="131" t="s">
        <v>456</v>
      </c>
      <c r="J112" s="130">
        <v>0.38</v>
      </c>
      <c r="K112" s="130">
        <v>2.2799999999999998</v>
      </c>
      <c r="L112"/>
      <c r="M112"/>
      <c r="N112"/>
      <c r="O112"/>
      <c r="P112"/>
    </row>
    <row r="113" spans="1:16" ht="12.75" customHeight="1" x14ac:dyDescent="0.25">
      <c r="A113" s="127">
        <v>78</v>
      </c>
      <c r="B113" s="128" t="s">
        <v>457</v>
      </c>
      <c r="C113" s="129" t="s">
        <v>458</v>
      </c>
      <c r="D113" s="127">
        <v>10</v>
      </c>
      <c r="E113" s="131" t="s">
        <v>459</v>
      </c>
      <c r="F113" s="131" t="s">
        <v>451</v>
      </c>
      <c r="G113" s="130">
        <v>272</v>
      </c>
      <c r="H113" s="130">
        <v>163</v>
      </c>
      <c r="I113" s="131" t="s">
        <v>460</v>
      </c>
      <c r="J113" s="130">
        <v>1.1499999999999999</v>
      </c>
      <c r="K113" s="130">
        <v>11.5</v>
      </c>
      <c r="L113"/>
      <c r="M113"/>
      <c r="N113"/>
      <c r="O113"/>
      <c r="P113"/>
    </row>
    <row r="114" spans="1:16" ht="12.75" customHeight="1" x14ac:dyDescent="0.25">
      <c r="A114" s="127">
        <v>79</v>
      </c>
      <c r="B114" s="128" t="s">
        <v>461</v>
      </c>
      <c r="C114" s="129" t="s">
        <v>462</v>
      </c>
      <c r="D114" s="127">
        <v>4</v>
      </c>
      <c r="E114" s="131" t="s">
        <v>463</v>
      </c>
      <c r="F114" s="130">
        <v>0.99</v>
      </c>
      <c r="G114" s="130">
        <v>380</v>
      </c>
      <c r="H114" s="130">
        <v>71</v>
      </c>
      <c r="I114" s="130">
        <v>4</v>
      </c>
      <c r="J114" s="130">
        <v>1.21</v>
      </c>
      <c r="K114" s="130">
        <v>4.84</v>
      </c>
      <c r="L114"/>
      <c r="M114"/>
      <c r="N114"/>
      <c r="O114"/>
      <c r="P114"/>
    </row>
    <row r="115" spans="1:16" ht="12.75" customHeight="1" x14ac:dyDescent="0.25">
      <c r="A115" s="235" t="s">
        <v>169</v>
      </c>
      <c r="B115" s="236"/>
      <c r="C115" s="236"/>
      <c r="D115" s="236"/>
      <c r="E115" s="236"/>
      <c r="F115" s="236"/>
      <c r="G115" s="131">
        <v>68510</v>
      </c>
      <c r="H115" s="131">
        <v>4300</v>
      </c>
      <c r="I115" s="131" t="s">
        <v>464</v>
      </c>
      <c r="J115" s="131"/>
      <c r="K115" s="131">
        <v>305.77</v>
      </c>
      <c r="L115"/>
      <c r="M115"/>
      <c r="N115"/>
      <c r="O115"/>
      <c r="P115"/>
    </row>
    <row r="116" spans="1:16" ht="12.75" customHeight="1" x14ac:dyDescent="0.25">
      <c r="A116" s="235" t="s">
        <v>31</v>
      </c>
      <c r="B116" s="236"/>
      <c r="C116" s="236"/>
      <c r="D116" s="236"/>
      <c r="E116" s="236"/>
      <c r="F116" s="236"/>
      <c r="G116" s="131">
        <v>4451</v>
      </c>
      <c r="H116" s="131"/>
      <c r="I116" s="131"/>
      <c r="J116" s="131"/>
      <c r="K116" s="131"/>
      <c r="L116"/>
      <c r="M116"/>
      <c r="N116"/>
      <c r="O116"/>
      <c r="P116"/>
    </row>
    <row r="117" spans="1:16" ht="12.75" customHeight="1" x14ac:dyDescent="0.25">
      <c r="A117" s="235" t="s">
        <v>52</v>
      </c>
      <c r="B117" s="236"/>
      <c r="C117" s="236"/>
      <c r="D117" s="236"/>
      <c r="E117" s="236"/>
      <c r="F117" s="236"/>
      <c r="G117" s="131"/>
      <c r="H117" s="131"/>
      <c r="I117" s="131"/>
      <c r="J117" s="131"/>
      <c r="K117" s="131"/>
      <c r="L117"/>
      <c r="M117"/>
      <c r="N117"/>
      <c r="O117"/>
      <c r="P117"/>
    </row>
    <row r="118" spans="1:16" ht="12.75" customHeight="1" x14ac:dyDescent="0.25">
      <c r="A118" s="235" t="s">
        <v>465</v>
      </c>
      <c r="B118" s="236"/>
      <c r="C118" s="236"/>
      <c r="D118" s="236"/>
      <c r="E118" s="236"/>
      <c r="F118" s="236"/>
      <c r="G118" s="131">
        <v>362</v>
      </c>
      <c r="H118" s="131"/>
      <c r="I118" s="131"/>
      <c r="J118" s="131"/>
      <c r="K118" s="131"/>
      <c r="L118"/>
      <c r="M118"/>
      <c r="N118"/>
      <c r="O118"/>
      <c r="P118"/>
    </row>
    <row r="119" spans="1:16" ht="12.75" customHeight="1" x14ac:dyDescent="0.25">
      <c r="A119" s="235" t="s">
        <v>466</v>
      </c>
      <c r="B119" s="236"/>
      <c r="C119" s="236"/>
      <c r="D119" s="236"/>
      <c r="E119" s="236"/>
      <c r="F119" s="236"/>
      <c r="G119" s="131">
        <v>24</v>
      </c>
      <c r="H119" s="131"/>
      <c r="I119" s="131"/>
      <c r="J119" s="131"/>
      <c r="K119" s="131"/>
      <c r="L119"/>
      <c r="M119"/>
      <c r="N119"/>
      <c r="O119"/>
      <c r="P119"/>
    </row>
    <row r="120" spans="1:16" ht="12.75" customHeight="1" x14ac:dyDescent="0.25">
      <c r="A120" s="235" t="s">
        <v>467</v>
      </c>
      <c r="B120" s="236"/>
      <c r="C120" s="236"/>
      <c r="D120" s="236"/>
      <c r="E120" s="236"/>
      <c r="F120" s="236"/>
      <c r="G120" s="131">
        <v>4065</v>
      </c>
      <c r="H120" s="131"/>
      <c r="I120" s="131"/>
      <c r="J120" s="131"/>
      <c r="K120" s="131"/>
      <c r="L120"/>
      <c r="M120"/>
      <c r="N120"/>
      <c r="O120"/>
      <c r="P120"/>
    </row>
    <row r="121" spans="1:16" ht="12.75" customHeight="1" x14ac:dyDescent="0.25">
      <c r="A121" s="235" t="s">
        <v>32</v>
      </c>
      <c r="B121" s="236"/>
      <c r="C121" s="236"/>
      <c r="D121" s="236"/>
      <c r="E121" s="236"/>
      <c r="F121" s="236"/>
      <c r="G121" s="131">
        <v>3069</v>
      </c>
      <c r="H121" s="131"/>
      <c r="I121" s="131"/>
      <c r="J121" s="131"/>
      <c r="K121" s="131"/>
      <c r="L121"/>
      <c r="M121"/>
      <c r="N121"/>
      <c r="O121"/>
      <c r="P121"/>
    </row>
    <row r="122" spans="1:16" ht="12.75" customHeight="1" x14ac:dyDescent="0.25">
      <c r="A122" s="235" t="s">
        <v>52</v>
      </c>
      <c r="B122" s="236"/>
      <c r="C122" s="236"/>
      <c r="D122" s="236"/>
      <c r="E122" s="236"/>
      <c r="F122" s="236"/>
      <c r="G122" s="131"/>
      <c r="H122" s="131"/>
      <c r="I122" s="131"/>
      <c r="J122" s="131"/>
      <c r="K122" s="131"/>
      <c r="L122"/>
      <c r="M122"/>
      <c r="N122"/>
      <c r="O122"/>
      <c r="P122"/>
    </row>
    <row r="123" spans="1:16" ht="12.75" customHeight="1" x14ac:dyDescent="0.25">
      <c r="A123" s="235" t="s">
        <v>468</v>
      </c>
      <c r="B123" s="236"/>
      <c r="C123" s="236"/>
      <c r="D123" s="236"/>
      <c r="E123" s="236"/>
      <c r="F123" s="236"/>
      <c r="G123" s="131">
        <v>271</v>
      </c>
      <c r="H123" s="131"/>
      <c r="I123" s="131"/>
      <c r="J123" s="131"/>
      <c r="K123" s="131"/>
      <c r="L123"/>
      <c r="M123"/>
      <c r="N123"/>
      <c r="O123"/>
      <c r="P123"/>
    </row>
    <row r="124" spans="1:16" ht="12.75" customHeight="1" x14ac:dyDescent="0.25">
      <c r="A124" s="235" t="s">
        <v>469</v>
      </c>
      <c r="B124" s="236"/>
      <c r="C124" s="236"/>
      <c r="D124" s="236"/>
      <c r="E124" s="236"/>
      <c r="F124" s="236"/>
      <c r="G124" s="131">
        <v>2798</v>
      </c>
      <c r="H124" s="131"/>
      <c r="I124" s="131"/>
      <c r="J124" s="131"/>
      <c r="K124" s="131"/>
      <c r="L124"/>
      <c r="M124"/>
      <c r="N124"/>
      <c r="O124"/>
      <c r="P124"/>
    </row>
    <row r="125" spans="1:16" ht="12.75" customHeight="1" x14ac:dyDescent="0.25">
      <c r="A125" s="239" t="s">
        <v>470</v>
      </c>
      <c r="B125" s="236"/>
      <c r="C125" s="236"/>
      <c r="D125" s="236"/>
      <c r="E125" s="236"/>
      <c r="F125" s="236"/>
      <c r="G125" s="131"/>
      <c r="H125" s="131"/>
      <c r="I125" s="131"/>
      <c r="J125" s="131"/>
      <c r="K125" s="131"/>
      <c r="L125"/>
      <c r="M125"/>
      <c r="N125"/>
      <c r="O125"/>
      <c r="P125"/>
    </row>
    <row r="126" spans="1:16" ht="12.75" customHeight="1" x14ac:dyDescent="0.25">
      <c r="A126" s="235" t="s">
        <v>51</v>
      </c>
      <c r="B126" s="236"/>
      <c r="C126" s="236"/>
      <c r="D126" s="236"/>
      <c r="E126" s="236"/>
      <c r="F126" s="236"/>
      <c r="G126" s="131">
        <v>28081</v>
      </c>
      <c r="H126" s="131"/>
      <c r="I126" s="131"/>
      <c r="J126" s="131"/>
      <c r="K126" s="131">
        <v>305.77</v>
      </c>
      <c r="L126"/>
      <c r="M126"/>
      <c r="N126"/>
      <c r="O126"/>
      <c r="P126"/>
    </row>
    <row r="127" spans="1:16" ht="12.75" customHeight="1" x14ac:dyDescent="0.25">
      <c r="A127" s="235" t="s">
        <v>172</v>
      </c>
      <c r="B127" s="236"/>
      <c r="C127" s="236"/>
      <c r="D127" s="236"/>
      <c r="E127" s="236"/>
      <c r="F127" s="236"/>
      <c r="G127" s="131">
        <v>47949</v>
      </c>
      <c r="H127" s="131"/>
      <c r="I127" s="131"/>
      <c r="J127" s="131"/>
      <c r="K127" s="131"/>
      <c r="L127"/>
      <c r="M127"/>
      <c r="N127"/>
      <c r="O127"/>
      <c r="P127"/>
    </row>
    <row r="128" spans="1:16" ht="19.2" customHeight="1" x14ac:dyDescent="0.25">
      <c r="A128" s="235" t="s">
        <v>34</v>
      </c>
      <c r="B128" s="236"/>
      <c r="C128" s="236"/>
      <c r="D128" s="236"/>
      <c r="E128" s="236"/>
      <c r="F128" s="236"/>
      <c r="G128" s="131">
        <v>76030</v>
      </c>
      <c r="H128" s="131"/>
      <c r="I128" s="131"/>
      <c r="J128" s="131"/>
      <c r="K128" s="131">
        <v>305.77</v>
      </c>
      <c r="L128"/>
      <c r="M128"/>
      <c r="N128"/>
      <c r="O128"/>
      <c r="P128"/>
    </row>
    <row r="129" spans="1:16" ht="19.2" customHeight="1" x14ac:dyDescent="0.25">
      <c r="A129" s="235" t="s">
        <v>35</v>
      </c>
      <c r="B129" s="236"/>
      <c r="C129" s="236"/>
      <c r="D129" s="236"/>
      <c r="E129" s="236"/>
      <c r="F129" s="236"/>
      <c r="G129" s="131"/>
      <c r="H129" s="131"/>
      <c r="I129" s="131"/>
      <c r="J129" s="131"/>
      <c r="K129" s="131"/>
      <c r="L129"/>
      <c r="M129"/>
      <c r="N129"/>
      <c r="O129"/>
      <c r="P129"/>
    </row>
    <row r="130" spans="1:16" ht="12.75" customHeight="1" x14ac:dyDescent="0.25">
      <c r="A130" s="235" t="s">
        <v>36</v>
      </c>
      <c r="B130" s="236"/>
      <c r="C130" s="236"/>
      <c r="D130" s="236"/>
      <c r="E130" s="236"/>
      <c r="F130" s="236"/>
      <c r="G130" s="131">
        <v>12251</v>
      </c>
      <c r="H130" s="131"/>
      <c r="I130" s="131"/>
      <c r="J130" s="131"/>
      <c r="K130" s="131"/>
      <c r="L130"/>
      <c r="M130"/>
      <c r="N130"/>
      <c r="O130"/>
      <c r="P130"/>
    </row>
    <row r="131" spans="1:16" ht="12.75" customHeight="1" x14ac:dyDescent="0.25">
      <c r="A131" s="235" t="s">
        <v>37</v>
      </c>
      <c r="B131" s="236"/>
      <c r="C131" s="236"/>
      <c r="D131" s="236"/>
      <c r="E131" s="236"/>
      <c r="F131" s="236"/>
      <c r="G131" s="131">
        <v>4010</v>
      </c>
      <c r="H131" s="131"/>
      <c r="I131" s="131"/>
      <c r="J131" s="131"/>
      <c r="K131" s="131"/>
      <c r="L131"/>
      <c r="M131"/>
      <c r="N131"/>
      <c r="O131"/>
      <c r="P131"/>
    </row>
    <row r="132" spans="1:16" ht="12.75" customHeight="1" x14ac:dyDescent="0.25">
      <c r="A132" s="235" t="s">
        <v>38</v>
      </c>
      <c r="B132" s="236"/>
      <c r="C132" s="236"/>
      <c r="D132" s="236"/>
      <c r="E132" s="236"/>
      <c r="F132" s="236"/>
      <c r="G132" s="131">
        <v>4757</v>
      </c>
      <c r="H132" s="131"/>
      <c r="I132" s="131"/>
      <c r="J132" s="131"/>
      <c r="K132" s="131"/>
      <c r="L132"/>
      <c r="M132"/>
      <c r="N132"/>
      <c r="O132"/>
      <c r="P132"/>
    </row>
    <row r="133" spans="1:16" ht="12.75" customHeight="1" x14ac:dyDescent="0.25">
      <c r="A133" s="235" t="s">
        <v>173</v>
      </c>
      <c r="B133" s="236"/>
      <c r="C133" s="236"/>
      <c r="D133" s="236"/>
      <c r="E133" s="236"/>
      <c r="F133" s="236"/>
      <c r="G133" s="131">
        <v>47949</v>
      </c>
      <c r="H133" s="131"/>
      <c r="I133" s="131"/>
      <c r="J133" s="131"/>
      <c r="K133" s="131"/>
      <c r="L133"/>
      <c r="M133"/>
      <c r="N133"/>
      <c r="O133"/>
      <c r="P133"/>
    </row>
    <row r="134" spans="1:16" ht="12.75" customHeight="1" x14ac:dyDescent="0.25">
      <c r="A134" s="235" t="s">
        <v>39</v>
      </c>
      <c r="B134" s="236"/>
      <c r="C134" s="236"/>
      <c r="D134" s="236"/>
      <c r="E134" s="236"/>
      <c r="F134" s="236"/>
      <c r="G134" s="131">
        <v>4451</v>
      </c>
      <c r="H134" s="131"/>
      <c r="I134" s="131"/>
      <c r="J134" s="131"/>
      <c r="K134" s="131"/>
      <c r="L134"/>
      <c r="M134"/>
      <c r="N134"/>
      <c r="O134"/>
      <c r="P134"/>
    </row>
    <row r="135" spans="1:16" ht="12.75" customHeight="1" x14ac:dyDescent="0.25">
      <c r="A135" s="235" t="s">
        <v>40</v>
      </c>
      <c r="B135" s="236"/>
      <c r="C135" s="236"/>
      <c r="D135" s="236"/>
      <c r="E135" s="236"/>
      <c r="F135" s="236"/>
      <c r="G135" s="131">
        <v>3069</v>
      </c>
      <c r="H135" s="131"/>
      <c r="I135" s="131"/>
      <c r="J135" s="131"/>
      <c r="K135" s="131"/>
      <c r="L135"/>
      <c r="M135"/>
      <c r="N135"/>
      <c r="O135"/>
      <c r="P135"/>
    </row>
    <row r="136" spans="1:16" ht="12.75" customHeight="1" x14ac:dyDescent="0.25">
      <c r="A136" s="239" t="s">
        <v>471</v>
      </c>
      <c r="B136" s="236"/>
      <c r="C136" s="236"/>
      <c r="D136" s="236"/>
      <c r="E136" s="236"/>
      <c r="F136" s="236"/>
      <c r="G136" s="133">
        <v>76030</v>
      </c>
      <c r="H136" s="131"/>
      <c r="I136" s="131"/>
      <c r="J136" s="131"/>
      <c r="K136" s="133">
        <v>305.77</v>
      </c>
      <c r="L136"/>
      <c r="M136"/>
      <c r="N136"/>
      <c r="O136"/>
      <c r="P136"/>
    </row>
    <row r="137" spans="1:16" ht="12.75" customHeight="1" x14ac:dyDescent="0.25">
      <c r="A137" s="237" t="s">
        <v>472</v>
      </c>
      <c r="B137" s="236"/>
      <c r="C137" s="236"/>
      <c r="D137" s="236"/>
      <c r="E137" s="236"/>
      <c r="F137" s="236"/>
      <c r="G137" s="236"/>
      <c r="H137" s="236"/>
      <c r="I137" s="236"/>
      <c r="J137" s="236"/>
      <c r="K137" s="236"/>
      <c r="L137"/>
      <c r="M137"/>
      <c r="N137"/>
      <c r="O137"/>
      <c r="P137"/>
    </row>
    <row r="138" spans="1:16" ht="12.75" customHeight="1" x14ac:dyDescent="0.25">
      <c r="A138" s="127">
        <v>80</v>
      </c>
      <c r="B138" s="128" t="s">
        <v>473</v>
      </c>
      <c r="C138" s="129" t="s">
        <v>474</v>
      </c>
      <c r="D138" s="127">
        <v>1</v>
      </c>
      <c r="E138" s="130">
        <v>10.82</v>
      </c>
      <c r="F138" s="131"/>
      <c r="G138" s="130">
        <v>11</v>
      </c>
      <c r="H138" s="131"/>
      <c r="I138" s="131"/>
      <c r="J138" s="131"/>
      <c r="K138" s="131"/>
      <c r="L138"/>
      <c r="M138"/>
      <c r="N138"/>
      <c r="O138"/>
      <c r="P138"/>
    </row>
    <row r="139" spans="1:16" ht="12.75" customHeight="1" x14ac:dyDescent="0.25">
      <c r="A139" s="127">
        <v>81</v>
      </c>
      <c r="B139" s="128" t="s">
        <v>475</v>
      </c>
      <c r="C139" s="129" t="s">
        <v>476</v>
      </c>
      <c r="D139" s="132" t="s">
        <v>477</v>
      </c>
      <c r="E139" s="130">
        <v>665.71</v>
      </c>
      <c r="F139" s="131"/>
      <c r="G139" s="130">
        <v>20</v>
      </c>
      <c r="H139" s="131"/>
      <c r="I139" s="131"/>
      <c r="J139" s="131"/>
      <c r="K139" s="131"/>
      <c r="L139"/>
      <c r="M139"/>
      <c r="N139"/>
      <c r="O139"/>
      <c r="P139"/>
    </row>
    <row r="140" spans="1:16" ht="12.75" customHeight="1" x14ac:dyDescent="0.25">
      <c r="A140" s="127">
        <v>82</v>
      </c>
      <c r="B140" s="128" t="s">
        <v>475</v>
      </c>
      <c r="C140" s="129" t="s">
        <v>478</v>
      </c>
      <c r="D140" s="132" t="s">
        <v>479</v>
      </c>
      <c r="E140" s="130">
        <v>1744.62</v>
      </c>
      <c r="F140" s="131"/>
      <c r="G140" s="130">
        <v>9</v>
      </c>
      <c r="H140" s="131"/>
      <c r="I140" s="131"/>
      <c r="J140" s="131"/>
      <c r="K140" s="131"/>
      <c r="L140"/>
      <c r="M140"/>
      <c r="N140"/>
      <c r="O140"/>
      <c r="P140"/>
    </row>
    <row r="141" spans="1:16" ht="12.75" customHeight="1" x14ac:dyDescent="0.25">
      <c r="A141" s="127">
        <v>83</v>
      </c>
      <c r="B141" s="128" t="s">
        <v>480</v>
      </c>
      <c r="C141" s="129" t="s">
        <v>481</v>
      </c>
      <c r="D141" s="132" t="s">
        <v>482</v>
      </c>
      <c r="E141" s="130">
        <v>3213.6</v>
      </c>
      <c r="F141" s="131"/>
      <c r="G141" s="130">
        <v>2</v>
      </c>
      <c r="H141" s="131"/>
      <c r="I141" s="131"/>
      <c r="J141" s="131"/>
      <c r="K141" s="131"/>
      <c r="L141"/>
      <c r="M141"/>
      <c r="N141"/>
      <c r="O141"/>
      <c r="P141"/>
    </row>
    <row r="142" spans="1:16" ht="12.75" customHeight="1" x14ac:dyDescent="0.25">
      <c r="A142" s="127">
        <v>84</v>
      </c>
      <c r="B142" s="128" t="s">
        <v>475</v>
      </c>
      <c r="C142" s="129" t="s">
        <v>483</v>
      </c>
      <c r="D142" s="132" t="s">
        <v>484</v>
      </c>
      <c r="E142" s="130">
        <v>8697.61</v>
      </c>
      <c r="F142" s="131"/>
      <c r="G142" s="130">
        <v>609</v>
      </c>
      <c r="H142" s="131"/>
      <c r="I142" s="131"/>
      <c r="J142" s="131"/>
      <c r="K142" s="131"/>
      <c r="L142"/>
      <c r="M142"/>
      <c r="N142"/>
      <c r="O142"/>
      <c r="P142"/>
    </row>
    <row r="143" spans="1:16" ht="12.75" customHeight="1" x14ac:dyDescent="0.25">
      <c r="A143" s="127">
        <v>85</v>
      </c>
      <c r="B143" s="128" t="s">
        <v>485</v>
      </c>
      <c r="C143" s="129" t="s">
        <v>486</v>
      </c>
      <c r="D143" s="132" t="s">
        <v>487</v>
      </c>
      <c r="E143" s="130">
        <v>2482.3000000000002</v>
      </c>
      <c r="F143" s="131"/>
      <c r="G143" s="130">
        <v>25</v>
      </c>
      <c r="H143" s="131"/>
      <c r="I143" s="131"/>
      <c r="J143" s="131"/>
      <c r="K143" s="131"/>
      <c r="L143"/>
      <c r="M143"/>
      <c r="N143"/>
      <c r="O143"/>
      <c r="P143"/>
    </row>
    <row r="144" spans="1:16" ht="12.75" customHeight="1" x14ac:dyDescent="0.25">
      <c r="A144" s="127">
        <v>86</v>
      </c>
      <c r="B144" s="128" t="s">
        <v>475</v>
      </c>
      <c r="C144" s="129" t="s">
        <v>488</v>
      </c>
      <c r="D144" s="132" t="s">
        <v>489</v>
      </c>
      <c r="E144" s="130">
        <v>10835.03</v>
      </c>
      <c r="F144" s="131"/>
      <c r="G144" s="130">
        <v>1192</v>
      </c>
      <c r="H144" s="131"/>
      <c r="I144" s="131"/>
      <c r="J144" s="131"/>
      <c r="K144" s="131"/>
      <c r="L144"/>
      <c r="M144"/>
      <c r="N144"/>
      <c r="O144"/>
      <c r="P144"/>
    </row>
    <row r="145" spans="1:16" ht="12.75" customHeight="1" x14ac:dyDescent="0.25">
      <c r="A145" s="127">
        <v>87</v>
      </c>
      <c r="B145" s="128" t="s">
        <v>475</v>
      </c>
      <c r="C145" s="129" t="s">
        <v>490</v>
      </c>
      <c r="D145" s="132" t="s">
        <v>487</v>
      </c>
      <c r="E145" s="130">
        <v>17260.04</v>
      </c>
      <c r="F145" s="131"/>
      <c r="G145" s="130">
        <v>173</v>
      </c>
      <c r="H145" s="131"/>
      <c r="I145" s="131"/>
      <c r="J145" s="131"/>
      <c r="K145" s="131"/>
      <c r="L145"/>
      <c r="M145"/>
      <c r="N145"/>
      <c r="O145"/>
      <c r="P145"/>
    </row>
    <row r="146" spans="1:16" ht="12.75" customHeight="1" x14ac:dyDescent="0.25">
      <c r="A146" s="127">
        <v>88</v>
      </c>
      <c r="B146" s="128" t="s">
        <v>475</v>
      </c>
      <c r="C146" s="129" t="s">
        <v>491</v>
      </c>
      <c r="D146" s="132" t="s">
        <v>484</v>
      </c>
      <c r="E146" s="130">
        <v>13099.98</v>
      </c>
      <c r="F146" s="131"/>
      <c r="G146" s="130">
        <v>917</v>
      </c>
      <c r="H146" s="131"/>
      <c r="I146" s="131"/>
      <c r="J146" s="131"/>
      <c r="K146" s="131"/>
      <c r="L146"/>
      <c r="M146"/>
      <c r="N146"/>
      <c r="O146"/>
      <c r="P146"/>
    </row>
    <row r="147" spans="1:16" ht="12.75" customHeight="1" x14ac:dyDescent="0.25">
      <c r="A147" s="127">
        <v>89</v>
      </c>
      <c r="B147" s="128" t="s">
        <v>475</v>
      </c>
      <c r="C147" s="129" t="s">
        <v>492</v>
      </c>
      <c r="D147" s="132" t="s">
        <v>493</v>
      </c>
      <c r="E147" s="130">
        <v>4754.3500000000004</v>
      </c>
      <c r="F147" s="131"/>
      <c r="G147" s="130">
        <v>190</v>
      </c>
      <c r="H147" s="131"/>
      <c r="I147" s="131"/>
      <c r="J147" s="131"/>
      <c r="K147" s="131"/>
      <c r="L147"/>
      <c r="M147"/>
      <c r="N147"/>
      <c r="O147"/>
      <c r="P147"/>
    </row>
    <row r="148" spans="1:16" ht="12.75" customHeight="1" x14ac:dyDescent="0.25">
      <c r="A148" s="127">
        <v>90</v>
      </c>
      <c r="B148" s="128" t="s">
        <v>475</v>
      </c>
      <c r="C148" s="129" t="s">
        <v>494</v>
      </c>
      <c r="D148" s="132" t="s">
        <v>493</v>
      </c>
      <c r="E148" s="130">
        <v>7437.61</v>
      </c>
      <c r="F148" s="131"/>
      <c r="G148" s="130">
        <v>298</v>
      </c>
      <c r="H148" s="131"/>
      <c r="I148" s="131"/>
      <c r="J148" s="131"/>
      <c r="K148" s="131"/>
      <c r="L148"/>
      <c r="M148"/>
      <c r="N148"/>
      <c r="O148"/>
      <c r="P148"/>
    </row>
    <row r="149" spans="1:16" ht="12.75" customHeight="1" x14ac:dyDescent="0.25">
      <c r="A149" s="127">
        <v>91</v>
      </c>
      <c r="B149" s="128" t="s">
        <v>495</v>
      </c>
      <c r="C149" s="129" t="s">
        <v>496</v>
      </c>
      <c r="D149" s="127">
        <v>110</v>
      </c>
      <c r="E149" s="130">
        <v>16.41</v>
      </c>
      <c r="F149" s="131"/>
      <c r="G149" s="130">
        <v>1805</v>
      </c>
      <c r="H149" s="131"/>
      <c r="I149" s="131"/>
      <c r="J149" s="131"/>
      <c r="K149" s="131"/>
      <c r="L149"/>
      <c r="M149"/>
      <c r="N149"/>
      <c r="O149"/>
      <c r="P149"/>
    </row>
    <row r="150" spans="1:16" ht="12.75" customHeight="1" x14ac:dyDescent="0.25">
      <c r="A150" s="127">
        <v>92</v>
      </c>
      <c r="B150" s="128" t="s">
        <v>497</v>
      </c>
      <c r="C150" s="129" t="s">
        <v>498</v>
      </c>
      <c r="D150" s="127">
        <v>10</v>
      </c>
      <c r="E150" s="130">
        <v>14.72</v>
      </c>
      <c r="F150" s="131"/>
      <c r="G150" s="130">
        <v>147</v>
      </c>
      <c r="H150" s="131"/>
      <c r="I150" s="131"/>
      <c r="J150" s="131"/>
      <c r="K150" s="131"/>
      <c r="L150"/>
      <c r="M150"/>
      <c r="N150"/>
      <c r="O150"/>
      <c r="P150"/>
    </row>
    <row r="151" spans="1:16" ht="12.75" customHeight="1" x14ac:dyDescent="0.25">
      <c r="A151" s="127">
        <v>93</v>
      </c>
      <c r="B151" s="128" t="s">
        <v>499</v>
      </c>
      <c r="C151" s="129" t="s">
        <v>500</v>
      </c>
      <c r="D151" s="127">
        <v>10</v>
      </c>
      <c r="E151" s="130">
        <v>19.8</v>
      </c>
      <c r="F151" s="131"/>
      <c r="G151" s="130">
        <v>198</v>
      </c>
      <c r="H151" s="131"/>
      <c r="I151" s="131"/>
      <c r="J151" s="131"/>
      <c r="K151" s="131"/>
      <c r="L151"/>
      <c r="M151"/>
      <c r="N151"/>
      <c r="O151"/>
      <c r="P151"/>
    </row>
    <row r="152" spans="1:16" ht="12.75" customHeight="1" x14ac:dyDescent="0.25">
      <c r="A152" s="127">
        <v>94</v>
      </c>
      <c r="B152" s="128" t="s">
        <v>501</v>
      </c>
      <c r="C152" s="129" t="s">
        <v>502</v>
      </c>
      <c r="D152" s="127">
        <v>30</v>
      </c>
      <c r="E152" s="130">
        <v>59.12</v>
      </c>
      <c r="F152" s="131"/>
      <c r="G152" s="130">
        <v>1774</v>
      </c>
      <c r="H152" s="131"/>
      <c r="I152" s="131"/>
      <c r="J152" s="131"/>
      <c r="K152" s="131"/>
      <c r="L152"/>
      <c r="M152"/>
      <c r="N152"/>
      <c r="O152"/>
      <c r="P152"/>
    </row>
    <row r="153" spans="1:16" ht="12.75" customHeight="1" x14ac:dyDescent="0.25">
      <c r="A153" s="127">
        <v>95</v>
      </c>
      <c r="B153" s="128" t="s">
        <v>503</v>
      </c>
      <c r="C153" s="129" t="s">
        <v>504</v>
      </c>
      <c r="D153" s="132" t="s">
        <v>505</v>
      </c>
      <c r="E153" s="130">
        <v>29.36</v>
      </c>
      <c r="F153" s="131"/>
      <c r="G153" s="130">
        <v>525</v>
      </c>
      <c r="H153" s="131"/>
      <c r="I153" s="131"/>
      <c r="J153" s="131"/>
      <c r="K153" s="131"/>
      <c r="L153"/>
      <c r="M153"/>
      <c r="N153"/>
      <c r="O153"/>
      <c r="P153"/>
    </row>
    <row r="154" spans="1:16" ht="12.75" customHeight="1" x14ac:dyDescent="0.25">
      <c r="A154" s="127">
        <v>96</v>
      </c>
      <c r="B154" s="128" t="s">
        <v>506</v>
      </c>
      <c r="C154" s="129" t="s">
        <v>507</v>
      </c>
      <c r="D154" s="127">
        <v>12</v>
      </c>
      <c r="E154" s="130">
        <v>10.01</v>
      </c>
      <c r="F154" s="131"/>
      <c r="G154" s="130">
        <v>120</v>
      </c>
      <c r="H154" s="131"/>
      <c r="I154" s="131"/>
      <c r="J154" s="131"/>
      <c r="K154" s="131"/>
      <c r="L154"/>
      <c r="M154"/>
      <c r="N154"/>
      <c r="O154"/>
      <c r="P154"/>
    </row>
    <row r="155" spans="1:16" ht="19.2" customHeight="1" x14ac:dyDescent="0.25">
      <c r="A155" s="127">
        <v>97</v>
      </c>
      <c r="B155" s="128" t="s">
        <v>506</v>
      </c>
      <c r="C155" s="129" t="s">
        <v>508</v>
      </c>
      <c r="D155" s="127">
        <v>12</v>
      </c>
      <c r="E155" s="130">
        <v>7.52</v>
      </c>
      <c r="F155" s="131"/>
      <c r="G155" s="130">
        <v>90</v>
      </c>
      <c r="H155" s="131"/>
      <c r="I155" s="131"/>
      <c r="J155" s="131"/>
      <c r="K155" s="131"/>
      <c r="L155"/>
      <c r="M155"/>
      <c r="N155"/>
      <c r="O155"/>
      <c r="P155"/>
    </row>
    <row r="156" spans="1:16" ht="12.75" customHeight="1" x14ac:dyDescent="0.25">
      <c r="A156" s="127">
        <v>98</v>
      </c>
      <c r="B156" s="128" t="s">
        <v>506</v>
      </c>
      <c r="C156" s="129" t="s">
        <v>509</v>
      </c>
      <c r="D156" s="127">
        <v>3</v>
      </c>
      <c r="E156" s="130">
        <v>69.989999999999995</v>
      </c>
      <c r="F156" s="131"/>
      <c r="G156" s="130">
        <v>210</v>
      </c>
      <c r="H156" s="131"/>
      <c r="I156" s="131"/>
      <c r="J156" s="131"/>
      <c r="K156" s="131"/>
      <c r="L156"/>
      <c r="M156"/>
      <c r="N156"/>
      <c r="O156"/>
      <c r="P156"/>
    </row>
    <row r="157" spans="1:16" ht="12.75" customHeight="1" x14ac:dyDescent="0.25">
      <c r="A157" s="127">
        <v>99</v>
      </c>
      <c r="B157" s="128" t="s">
        <v>506</v>
      </c>
      <c r="C157" s="129" t="s">
        <v>510</v>
      </c>
      <c r="D157" s="127">
        <v>12</v>
      </c>
      <c r="E157" s="130">
        <v>98.38</v>
      </c>
      <c r="F157" s="131"/>
      <c r="G157" s="130">
        <v>1181</v>
      </c>
      <c r="H157" s="131"/>
      <c r="I157" s="131"/>
      <c r="J157" s="131"/>
      <c r="K157" s="131"/>
      <c r="L157"/>
      <c r="M157"/>
      <c r="N157"/>
      <c r="O157"/>
      <c r="P157"/>
    </row>
    <row r="158" spans="1:16" ht="12.75" customHeight="1" x14ac:dyDescent="0.25">
      <c r="A158" s="127">
        <v>100</v>
      </c>
      <c r="B158" s="128" t="s">
        <v>506</v>
      </c>
      <c r="C158" s="129" t="s">
        <v>511</v>
      </c>
      <c r="D158" s="127">
        <v>1</v>
      </c>
      <c r="E158" s="130">
        <v>172.47</v>
      </c>
      <c r="F158" s="131"/>
      <c r="G158" s="130">
        <v>172</v>
      </c>
      <c r="H158" s="131"/>
      <c r="I158" s="131"/>
      <c r="J158" s="131"/>
      <c r="K158" s="131"/>
      <c r="L158"/>
      <c r="M158"/>
      <c r="N158"/>
      <c r="O158"/>
      <c r="P158"/>
    </row>
    <row r="159" spans="1:16" ht="12.75" customHeight="1" x14ac:dyDescent="0.25">
      <c r="A159" s="235" t="s">
        <v>169</v>
      </c>
      <c r="B159" s="236"/>
      <c r="C159" s="236"/>
      <c r="D159" s="236"/>
      <c r="E159" s="236"/>
      <c r="F159" s="236"/>
      <c r="G159" s="131">
        <v>9668</v>
      </c>
      <c r="H159" s="131"/>
      <c r="I159" s="131"/>
      <c r="J159" s="131"/>
      <c r="K159" s="131"/>
      <c r="L159"/>
      <c r="M159"/>
      <c r="N159"/>
      <c r="O159"/>
      <c r="P159"/>
    </row>
    <row r="160" spans="1:16" ht="12.75" customHeight="1" x14ac:dyDescent="0.25">
      <c r="A160" s="239" t="s">
        <v>512</v>
      </c>
      <c r="B160" s="236"/>
      <c r="C160" s="236"/>
      <c r="D160" s="236"/>
      <c r="E160" s="236"/>
      <c r="F160" s="236"/>
      <c r="G160" s="131"/>
      <c r="H160" s="131"/>
      <c r="I160" s="131"/>
      <c r="J160" s="131"/>
      <c r="K160" s="131"/>
      <c r="L160"/>
      <c r="M160"/>
      <c r="N160"/>
      <c r="O160"/>
      <c r="P160"/>
    </row>
    <row r="161" spans="1:16" ht="12.75" customHeight="1" x14ac:dyDescent="0.25">
      <c r="A161" s="235" t="s">
        <v>513</v>
      </c>
      <c r="B161" s="236"/>
      <c r="C161" s="236"/>
      <c r="D161" s="236"/>
      <c r="E161" s="236"/>
      <c r="F161" s="236"/>
      <c r="G161" s="131">
        <v>9668</v>
      </c>
      <c r="H161" s="131"/>
      <c r="I161" s="131"/>
      <c r="J161" s="131"/>
      <c r="K161" s="131"/>
      <c r="L161"/>
      <c r="M161"/>
      <c r="N161"/>
      <c r="O161"/>
      <c r="P161"/>
    </row>
    <row r="162" spans="1:16" ht="22.5" customHeight="1" x14ac:dyDescent="0.25">
      <c r="A162" s="235" t="s">
        <v>34</v>
      </c>
      <c r="B162" s="236"/>
      <c r="C162" s="236"/>
      <c r="D162" s="236"/>
      <c r="E162" s="236"/>
      <c r="F162" s="236"/>
      <c r="G162" s="131">
        <v>9668</v>
      </c>
      <c r="H162" s="131"/>
      <c r="I162" s="131"/>
      <c r="J162" s="131"/>
      <c r="K162" s="131"/>
      <c r="L162"/>
      <c r="M162"/>
      <c r="N162"/>
      <c r="O162"/>
      <c r="P162"/>
    </row>
    <row r="163" spans="1:16" ht="12.75" customHeight="1" x14ac:dyDescent="0.25">
      <c r="A163" s="235" t="s">
        <v>35</v>
      </c>
      <c r="B163" s="236"/>
      <c r="C163" s="236"/>
      <c r="D163" s="236"/>
      <c r="E163" s="236"/>
      <c r="F163" s="236"/>
      <c r="G163" s="131"/>
      <c r="H163" s="131"/>
      <c r="I163" s="131"/>
      <c r="J163" s="131"/>
      <c r="K163" s="131"/>
      <c r="L163"/>
      <c r="M163"/>
      <c r="N163"/>
      <c r="O163"/>
      <c r="P163"/>
    </row>
    <row r="164" spans="1:16" ht="12.75" customHeight="1" x14ac:dyDescent="0.25">
      <c r="A164" s="235" t="s">
        <v>36</v>
      </c>
      <c r="B164" s="236"/>
      <c r="C164" s="236"/>
      <c r="D164" s="236"/>
      <c r="E164" s="236"/>
      <c r="F164" s="236"/>
      <c r="G164" s="131">
        <v>9668</v>
      </c>
      <c r="H164" s="131"/>
      <c r="I164" s="131"/>
      <c r="J164" s="131"/>
      <c r="K164" s="131"/>
      <c r="L164"/>
      <c r="M164"/>
      <c r="N164"/>
      <c r="O164"/>
      <c r="P164"/>
    </row>
    <row r="165" spans="1:16" ht="12.75" customHeight="1" x14ac:dyDescent="0.25">
      <c r="A165" s="239" t="s">
        <v>514</v>
      </c>
      <c r="B165" s="236"/>
      <c r="C165" s="236"/>
      <c r="D165" s="236"/>
      <c r="E165" s="236"/>
      <c r="F165" s="236"/>
      <c r="G165" s="133">
        <v>9668</v>
      </c>
      <c r="H165" s="131"/>
      <c r="I165" s="131"/>
      <c r="J165" s="131"/>
      <c r="K165" s="131"/>
      <c r="L165"/>
      <c r="M165"/>
      <c r="N165"/>
      <c r="O165"/>
      <c r="P165"/>
    </row>
    <row r="166" spans="1:16" ht="12.75" customHeight="1" x14ac:dyDescent="0.25">
      <c r="A166" s="240" t="s">
        <v>84</v>
      </c>
      <c r="B166" s="241"/>
      <c r="C166" s="241"/>
      <c r="D166" s="241"/>
      <c r="E166" s="241"/>
      <c r="F166" s="241"/>
      <c r="G166" s="241"/>
      <c r="H166" s="241"/>
      <c r="I166" s="241"/>
      <c r="J166" s="241"/>
      <c r="K166" s="241"/>
      <c r="L166"/>
      <c r="M166"/>
      <c r="N166"/>
      <c r="O166"/>
      <c r="P166"/>
    </row>
    <row r="167" spans="1:16" ht="12.75" customHeight="1" x14ac:dyDescent="0.25">
      <c r="A167" s="235" t="s">
        <v>30</v>
      </c>
      <c r="B167" s="236"/>
      <c r="C167" s="236"/>
      <c r="D167" s="236"/>
      <c r="E167" s="236"/>
      <c r="F167" s="236"/>
      <c r="G167" s="131">
        <v>78178</v>
      </c>
      <c r="H167" s="131">
        <v>4300</v>
      </c>
      <c r="I167" s="131" t="s">
        <v>464</v>
      </c>
      <c r="J167" s="131"/>
      <c r="K167" s="131">
        <v>305.77</v>
      </c>
      <c r="L167"/>
      <c r="M167"/>
      <c r="N167"/>
      <c r="O167"/>
      <c r="P167"/>
    </row>
    <row r="168" spans="1:16" ht="12.75" customHeight="1" x14ac:dyDescent="0.25">
      <c r="A168" s="235" t="s">
        <v>31</v>
      </c>
      <c r="B168" s="236"/>
      <c r="C168" s="236"/>
      <c r="D168" s="236"/>
      <c r="E168" s="236"/>
      <c r="F168" s="236"/>
      <c r="G168" s="131">
        <v>4451</v>
      </c>
      <c r="H168" s="131"/>
      <c r="I168" s="131"/>
      <c r="J168" s="131"/>
      <c r="K168" s="131"/>
      <c r="L168"/>
      <c r="M168"/>
      <c r="N168"/>
      <c r="O168"/>
      <c r="P168"/>
    </row>
    <row r="169" spans="1:16" ht="12.75" customHeight="1" x14ac:dyDescent="0.25">
      <c r="A169" s="235" t="s">
        <v>52</v>
      </c>
      <c r="B169" s="236"/>
      <c r="C169" s="236"/>
      <c r="D169" s="236"/>
      <c r="E169" s="236"/>
      <c r="F169" s="236"/>
      <c r="G169" s="131"/>
      <c r="H169" s="131"/>
      <c r="I169" s="131"/>
      <c r="J169" s="131"/>
      <c r="K169" s="131"/>
      <c r="L169"/>
      <c r="M169"/>
      <c r="N169"/>
      <c r="O169"/>
      <c r="P169"/>
    </row>
    <row r="170" spans="1:16" ht="30.75" customHeight="1" x14ac:dyDescent="0.25">
      <c r="A170" s="235" t="s">
        <v>465</v>
      </c>
      <c r="B170" s="236"/>
      <c r="C170" s="236"/>
      <c r="D170" s="236"/>
      <c r="E170" s="236"/>
      <c r="F170" s="236"/>
      <c r="G170" s="131">
        <v>362</v>
      </c>
      <c r="H170" s="131"/>
      <c r="I170" s="131"/>
      <c r="J170" s="131"/>
      <c r="K170" s="131"/>
      <c r="L170"/>
      <c r="M170"/>
      <c r="N170"/>
      <c r="O170"/>
      <c r="P170"/>
    </row>
    <row r="171" spans="1:16" ht="12.75" customHeight="1" x14ac:dyDescent="0.25">
      <c r="A171" s="235" t="s">
        <v>466</v>
      </c>
      <c r="B171" s="236"/>
      <c r="C171" s="236"/>
      <c r="D171" s="236"/>
      <c r="E171" s="236"/>
      <c r="F171" s="236"/>
      <c r="G171" s="131">
        <v>24</v>
      </c>
      <c r="H171" s="131"/>
      <c r="I171" s="131"/>
      <c r="J171" s="131"/>
      <c r="K171" s="131"/>
      <c r="L171"/>
      <c r="M171"/>
      <c r="N171"/>
      <c r="O171"/>
      <c r="P171"/>
    </row>
    <row r="172" spans="1:16" ht="12.75" customHeight="1" x14ac:dyDescent="0.25">
      <c r="A172" s="235" t="s">
        <v>467</v>
      </c>
      <c r="B172" s="236"/>
      <c r="C172" s="236"/>
      <c r="D172" s="236"/>
      <c r="E172" s="236"/>
      <c r="F172" s="236"/>
      <c r="G172" s="131">
        <v>4065</v>
      </c>
      <c r="H172" s="131"/>
      <c r="I172" s="131"/>
      <c r="J172" s="131"/>
      <c r="K172" s="131"/>
      <c r="L172"/>
      <c r="M172"/>
      <c r="N172"/>
      <c r="O172"/>
      <c r="P172"/>
    </row>
    <row r="173" spans="1:16" ht="12.75" customHeight="1" x14ac:dyDescent="0.25">
      <c r="A173" s="235" t="s">
        <v>32</v>
      </c>
      <c r="B173" s="236"/>
      <c r="C173" s="236"/>
      <c r="D173" s="236"/>
      <c r="E173" s="236"/>
      <c r="F173" s="236"/>
      <c r="G173" s="131">
        <v>3069</v>
      </c>
      <c r="H173" s="131"/>
      <c r="I173" s="131"/>
      <c r="J173" s="131"/>
      <c r="K173" s="131"/>
      <c r="L173"/>
      <c r="M173"/>
      <c r="N173"/>
      <c r="O173"/>
      <c r="P173"/>
    </row>
    <row r="174" spans="1:16" ht="12.75" customHeight="1" x14ac:dyDescent="0.25">
      <c r="A174" s="235" t="s">
        <v>52</v>
      </c>
      <c r="B174" s="236"/>
      <c r="C174" s="236"/>
      <c r="D174" s="236"/>
      <c r="E174" s="236"/>
      <c r="F174" s="236"/>
      <c r="G174" s="131"/>
      <c r="H174" s="131"/>
      <c r="I174" s="131"/>
      <c r="J174" s="131"/>
      <c r="K174" s="131"/>
      <c r="L174"/>
      <c r="M174"/>
      <c r="N174"/>
      <c r="O174"/>
      <c r="P174"/>
    </row>
    <row r="175" spans="1:16" ht="12.75" customHeight="1" x14ac:dyDescent="0.25">
      <c r="A175" s="235" t="s">
        <v>468</v>
      </c>
      <c r="B175" s="236"/>
      <c r="C175" s="236"/>
      <c r="D175" s="236"/>
      <c r="E175" s="236"/>
      <c r="F175" s="236"/>
      <c r="G175" s="131">
        <v>271</v>
      </c>
      <c r="H175" s="131"/>
      <c r="I175" s="131"/>
      <c r="J175" s="131"/>
      <c r="K175" s="131"/>
      <c r="L175"/>
      <c r="M175"/>
      <c r="N175"/>
      <c r="O175"/>
      <c r="P175"/>
    </row>
    <row r="176" spans="1:16" ht="12.75" customHeight="1" x14ac:dyDescent="0.25">
      <c r="A176" s="235" t="s">
        <v>469</v>
      </c>
      <c r="B176" s="236"/>
      <c r="C176" s="236"/>
      <c r="D176" s="236"/>
      <c r="E176" s="236"/>
      <c r="F176" s="236"/>
      <c r="G176" s="131">
        <v>2798</v>
      </c>
      <c r="H176" s="131"/>
      <c r="I176" s="131"/>
      <c r="J176" s="131"/>
      <c r="K176" s="131"/>
      <c r="L176"/>
      <c r="M176"/>
      <c r="N176"/>
      <c r="O176"/>
      <c r="P176"/>
    </row>
    <row r="177" spans="1:16" ht="12.75" customHeight="1" x14ac:dyDescent="0.25">
      <c r="A177" s="239" t="s">
        <v>33</v>
      </c>
      <c r="B177" s="236"/>
      <c r="C177" s="236"/>
      <c r="D177" s="236"/>
      <c r="E177" s="236"/>
      <c r="F177" s="236"/>
      <c r="G177" s="131"/>
      <c r="H177" s="131"/>
      <c r="I177" s="131"/>
      <c r="J177" s="131"/>
      <c r="K177" s="131"/>
      <c r="L177"/>
      <c r="M177"/>
      <c r="N177"/>
      <c r="O177"/>
      <c r="P177"/>
    </row>
    <row r="178" spans="1:16" ht="12.75" customHeight="1" x14ac:dyDescent="0.25">
      <c r="A178" s="235" t="s">
        <v>515</v>
      </c>
      <c r="B178" s="236"/>
      <c r="C178" s="236"/>
      <c r="D178" s="236"/>
      <c r="E178" s="236"/>
      <c r="F178" s="236"/>
      <c r="G178" s="131"/>
      <c r="H178" s="131"/>
      <c r="I178" s="131"/>
      <c r="J178" s="131"/>
      <c r="K178" s="131"/>
      <c r="L178"/>
      <c r="M178"/>
      <c r="N178"/>
      <c r="O178"/>
      <c r="P178"/>
    </row>
    <row r="179" spans="1:16" ht="12.75" customHeight="1" x14ac:dyDescent="0.25">
      <c r="A179" s="235" t="s">
        <v>516</v>
      </c>
      <c r="B179" s="236"/>
      <c r="C179" s="236"/>
      <c r="D179" s="236"/>
      <c r="E179" s="236"/>
      <c r="F179" s="236"/>
      <c r="G179" s="131"/>
      <c r="H179" s="131"/>
      <c r="I179" s="131"/>
      <c r="J179" s="131"/>
      <c r="K179" s="131"/>
      <c r="L179"/>
      <c r="M179"/>
      <c r="N179"/>
      <c r="O179"/>
      <c r="P179"/>
    </row>
    <row r="180" spans="1:16" x14ac:dyDescent="0.25">
      <c r="A180" s="235" t="s">
        <v>517</v>
      </c>
      <c r="B180" s="236"/>
      <c r="C180" s="236"/>
      <c r="D180" s="236"/>
      <c r="E180" s="236"/>
      <c r="F180" s="236"/>
      <c r="G180" s="131"/>
      <c r="H180" s="131"/>
      <c r="I180" s="131"/>
      <c r="J180" s="131"/>
      <c r="K180" s="131"/>
      <c r="L180"/>
      <c r="M180"/>
      <c r="N180"/>
      <c r="O180"/>
      <c r="P180"/>
    </row>
    <row r="181" spans="1:16" ht="22.5" customHeight="1" x14ac:dyDescent="0.25">
      <c r="A181" s="235" t="s">
        <v>518</v>
      </c>
      <c r="B181" s="236"/>
      <c r="C181" s="236"/>
      <c r="D181" s="236"/>
      <c r="E181" s="236"/>
      <c r="F181" s="236"/>
      <c r="G181" s="131">
        <v>710</v>
      </c>
      <c r="H181" s="131">
        <v>450</v>
      </c>
      <c r="I181" s="131" t="s">
        <v>519</v>
      </c>
      <c r="J181" s="131"/>
      <c r="K181" s="131">
        <v>31.27</v>
      </c>
      <c r="L181"/>
      <c r="M181"/>
      <c r="N181"/>
      <c r="O181"/>
      <c r="P181"/>
    </row>
    <row r="182" spans="1:16" ht="12.75" customHeight="1" x14ac:dyDescent="0.25">
      <c r="A182" s="235" t="s">
        <v>520</v>
      </c>
      <c r="B182" s="236"/>
      <c r="C182" s="236"/>
      <c r="D182" s="236"/>
      <c r="E182" s="236"/>
      <c r="F182" s="236"/>
      <c r="G182" s="131">
        <v>362</v>
      </c>
      <c r="H182" s="131"/>
      <c r="I182" s="131"/>
      <c r="J182" s="131"/>
      <c r="K182" s="131"/>
      <c r="L182"/>
      <c r="M182"/>
      <c r="N182"/>
      <c r="O182"/>
      <c r="P182"/>
    </row>
    <row r="183" spans="1:16" ht="12.75" customHeight="1" x14ac:dyDescent="0.25">
      <c r="A183" s="235" t="s">
        <v>521</v>
      </c>
      <c r="B183" s="236"/>
      <c r="C183" s="236"/>
      <c r="D183" s="236"/>
      <c r="E183" s="236"/>
      <c r="F183" s="236"/>
      <c r="G183" s="131">
        <v>271</v>
      </c>
      <c r="H183" s="131"/>
      <c r="I183" s="131"/>
      <c r="J183" s="131"/>
      <c r="K183" s="131"/>
      <c r="L183"/>
      <c r="M183"/>
      <c r="N183"/>
      <c r="O183"/>
      <c r="P183"/>
    </row>
    <row r="184" spans="1:16" ht="12.75" customHeight="1" x14ac:dyDescent="0.25">
      <c r="A184" s="235" t="s">
        <v>522</v>
      </c>
      <c r="B184" s="236"/>
      <c r="C184" s="236"/>
      <c r="D184" s="236"/>
      <c r="E184" s="236"/>
      <c r="F184" s="236"/>
      <c r="G184" s="131">
        <v>1343</v>
      </c>
      <c r="H184" s="131"/>
      <c r="I184" s="131"/>
      <c r="J184" s="131"/>
      <c r="K184" s="131">
        <v>31.27</v>
      </c>
      <c r="L184"/>
      <c r="M184"/>
      <c r="N184"/>
      <c r="O184"/>
      <c r="P184"/>
    </row>
    <row r="185" spans="1:16" ht="12.75" customHeight="1" x14ac:dyDescent="0.25">
      <c r="A185" s="235" t="s">
        <v>523</v>
      </c>
      <c r="B185" s="236"/>
      <c r="C185" s="236"/>
      <c r="D185" s="236"/>
      <c r="E185" s="236"/>
      <c r="F185" s="236"/>
      <c r="G185" s="131"/>
      <c r="H185" s="131"/>
      <c r="I185" s="131"/>
      <c r="J185" s="131"/>
      <c r="K185" s="131"/>
      <c r="L185"/>
      <c r="M185"/>
      <c r="N185"/>
      <c r="O185"/>
      <c r="P185"/>
    </row>
    <row r="186" spans="1:16" ht="12.75" customHeight="1" x14ac:dyDescent="0.25">
      <c r="A186" s="235" t="s">
        <v>524</v>
      </c>
      <c r="B186" s="236"/>
      <c r="C186" s="236"/>
      <c r="D186" s="236"/>
      <c r="E186" s="236"/>
      <c r="F186" s="236"/>
      <c r="G186" s="131">
        <v>28</v>
      </c>
      <c r="H186" s="131">
        <v>26</v>
      </c>
      <c r="I186" s="131">
        <v>1</v>
      </c>
      <c r="J186" s="131"/>
      <c r="K186" s="131">
        <v>2.06</v>
      </c>
      <c r="L186"/>
      <c r="M186"/>
      <c r="N186"/>
      <c r="O186"/>
      <c r="P186"/>
    </row>
    <row r="187" spans="1:16" ht="12.75" customHeight="1" x14ac:dyDescent="0.25">
      <c r="A187" s="235" t="s">
        <v>525</v>
      </c>
      <c r="B187" s="236"/>
      <c r="C187" s="236"/>
      <c r="D187" s="236"/>
      <c r="E187" s="236"/>
      <c r="F187" s="236"/>
      <c r="G187" s="131">
        <v>24</v>
      </c>
      <c r="H187" s="131"/>
      <c r="I187" s="131"/>
      <c r="J187" s="131"/>
      <c r="K187" s="131"/>
      <c r="L187"/>
      <c r="M187"/>
      <c r="N187"/>
      <c r="O187"/>
      <c r="P187"/>
    </row>
    <row r="188" spans="1:16" ht="12.75" customHeight="1" x14ac:dyDescent="0.25">
      <c r="A188" s="235" t="s">
        <v>526</v>
      </c>
      <c r="B188" s="236"/>
      <c r="C188" s="236"/>
      <c r="D188" s="236"/>
      <c r="E188" s="236"/>
      <c r="F188" s="236"/>
      <c r="G188" s="131">
        <v>17</v>
      </c>
      <c r="H188" s="131"/>
      <c r="I188" s="131"/>
      <c r="J188" s="131"/>
      <c r="K188" s="131"/>
      <c r="L188"/>
      <c r="M188"/>
      <c r="N188"/>
      <c r="O188"/>
      <c r="P188"/>
    </row>
    <row r="189" spans="1:16" ht="12.75" customHeight="1" x14ac:dyDescent="0.25">
      <c r="A189" s="235" t="s">
        <v>522</v>
      </c>
      <c r="B189" s="236"/>
      <c r="C189" s="236"/>
      <c r="D189" s="236"/>
      <c r="E189" s="236"/>
      <c r="F189" s="236"/>
      <c r="G189" s="131">
        <v>69</v>
      </c>
      <c r="H189" s="131"/>
      <c r="I189" s="131"/>
      <c r="J189" s="131"/>
      <c r="K189" s="131">
        <v>2.06</v>
      </c>
      <c r="L189"/>
      <c r="M189"/>
      <c r="N189"/>
      <c r="O189"/>
      <c r="P189"/>
    </row>
    <row r="190" spans="1:16" ht="12.75" customHeight="1" x14ac:dyDescent="0.25">
      <c r="A190" s="235" t="s">
        <v>527</v>
      </c>
      <c r="B190" s="236"/>
      <c r="C190" s="236"/>
      <c r="D190" s="236"/>
      <c r="E190" s="236"/>
      <c r="F190" s="236"/>
      <c r="G190" s="131"/>
      <c r="H190" s="131"/>
      <c r="I190" s="131"/>
      <c r="J190" s="131"/>
      <c r="K190" s="131"/>
      <c r="L190"/>
      <c r="M190"/>
      <c r="N190"/>
      <c r="O190"/>
      <c r="P190"/>
    </row>
    <row r="191" spans="1:16" ht="12.75" customHeight="1" x14ac:dyDescent="0.25">
      <c r="A191" s="235" t="s">
        <v>528</v>
      </c>
      <c r="B191" s="236"/>
      <c r="C191" s="236"/>
      <c r="D191" s="236"/>
      <c r="E191" s="236"/>
      <c r="F191" s="236"/>
      <c r="G191" s="131">
        <v>19434</v>
      </c>
      <c r="H191" s="131">
        <v>3824</v>
      </c>
      <c r="I191" s="131" t="s">
        <v>529</v>
      </c>
      <c r="J191" s="131"/>
      <c r="K191" s="131">
        <v>272.44</v>
      </c>
      <c r="L191"/>
      <c r="M191"/>
      <c r="N191"/>
      <c r="O191"/>
      <c r="P191"/>
    </row>
    <row r="192" spans="1:16" ht="12.75" customHeight="1" x14ac:dyDescent="0.25">
      <c r="A192" s="235" t="s">
        <v>530</v>
      </c>
      <c r="B192" s="236"/>
      <c r="C192" s="236"/>
      <c r="D192" s="236"/>
      <c r="E192" s="236"/>
      <c r="F192" s="236"/>
      <c r="G192" s="131">
        <v>4065</v>
      </c>
      <c r="H192" s="131"/>
      <c r="I192" s="131"/>
      <c r="J192" s="131"/>
      <c r="K192" s="131"/>
      <c r="L192"/>
      <c r="M192"/>
      <c r="N192"/>
      <c r="O192"/>
      <c r="P192"/>
    </row>
    <row r="193" spans="1:16" ht="12.75" customHeight="1" x14ac:dyDescent="0.25">
      <c r="A193" s="235" t="s">
        <v>531</v>
      </c>
      <c r="B193" s="236"/>
      <c r="C193" s="236"/>
      <c r="D193" s="236"/>
      <c r="E193" s="236"/>
      <c r="F193" s="236"/>
      <c r="G193" s="131">
        <v>2781</v>
      </c>
      <c r="H193" s="131"/>
      <c r="I193" s="131"/>
      <c r="J193" s="131"/>
      <c r="K193" s="131"/>
      <c r="L193"/>
      <c r="M193"/>
      <c r="N193"/>
      <c r="O193"/>
      <c r="P193"/>
    </row>
    <row r="194" spans="1:16" ht="12.75" customHeight="1" x14ac:dyDescent="0.25">
      <c r="A194" s="235" t="s">
        <v>522</v>
      </c>
      <c r="B194" s="236"/>
      <c r="C194" s="236"/>
      <c r="D194" s="236"/>
      <c r="E194" s="236"/>
      <c r="F194" s="236"/>
      <c r="G194" s="131">
        <v>26280</v>
      </c>
      <c r="H194" s="131"/>
      <c r="I194" s="131"/>
      <c r="J194" s="131"/>
      <c r="K194" s="131">
        <v>272.44</v>
      </c>
      <c r="L194"/>
      <c r="M194"/>
      <c r="N194"/>
      <c r="O194"/>
      <c r="P194"/>
    </row>
    <row r="195" spans="1:16" ht="12.75" customHeight="1" x14ac:dyDescent="0.25">
      <c r="A195" s="235" t="s">
        <v>532</v>
      </c>
      <c r="B195" s="236"/>
      <c r="C195" s="236"/>
      <c r="D195" s="236"/>
      <c r="E195" s="236"/>
      <c r="F195" s="236"/>
      <c r="G195" s="131"/>
      <c r="H195" s="131"/>
      <c r="I195" s="131"/>
      <c r="J195" s="131"/>
      <c r="K195" s="131"/>
      <c r="L195"/>
      <c r="M195"/>
      <c r="N195"/>
      <c r="O195"/>
      <c r="P195"/>
    </row>
    <row r="196" spans="1:16" ht="12.75" customHeight="1" x14ac:dyDescent="0.25">
      <c r="A196" s="235" t="s">
        <v>533</v>
      </c>
      <c r="B196" s="236"/>
      <c r="C196" s="236"/>
      <c r="D196" s="236"/>
      <c r="E196" s="236"/>
      <c r="F196" s="236"/>
      <c r="G196" s="131">
        <v>389</v>
      </c>
      <c r="H196" s="131"/>
      <c r="I196" s="131"/>
      <c r="J196" s="131"/>
      <c r="K196" s="131"/>
      <c r="L196"/>
      <c r="M196"/>
      <c r="N196"/>
      <c r="O196"/>
      <c r="P196"/>
    </row>
    <row r="197" spans="1:16" ht="12.75" customHeight="1" x14ac:dyDescent="0.25">
      <c r="A197" s="235" t="s">
        <v>534</v>
      </c>
      <c r="B197" s="236"/>
      <c r="C197" s="236"/>
      <c r="D197" s="236"/>
      <c r="E197" s="236"/>
      <c r="F197" s="236"/>
      <c r="G197" s="131">
        <v>28081</v>
      </c>
      <c r="H197" s="131"/>
      <c r="I197" s="131"/>
      <c r="J197" s="131"/>
      <c r="K197" s="131">
        <v>305.77</v>
      </c>
      <c r="L197"/>
      <c r="M197"/>
      <c r="N197"/>
      <c r="O197"/>
      <c r="P197"/>
    </row>
    <row r="198" spans="1:16" ht="12.75" customHeight="1" x14ac:dyDescent="0.25">
      <c r="A198" s="235" t="s">
        <v>535</v>
      </c>
      <c r="B198" s="236"/>
      <c r="C198" s="236"/>
      <c r="D198" s="236"/>
      <c r="E198" s="236"/>
      <c r="F198" s="236"/>
      <c r="G198" s="131"/>
      <c r="H198" s="131"/>
      <c r="I198" s="131"/>
      <c r="J198" s="131"/>
      <c r="K198" s="131"/>
      <c r="L198"/>
      <c r="M198"/>
      <c r="N198"/>
      <c r="O198"/>
      <c r="P198"/>
    </row>
    <row r="199" spans="1:16" x14ac:dyDescent="0.25">
      <c r="A199" s="235" t="s">
        <v>536</v>
      </c>
      <c r="B199" s="236"/>
      <c r="C199" s="236"/>
      <c r="D199" s="236"/>
      <c r="E199" s="236"/>
      <c r="F199" s="236"/>
      <c r="G199" s="131"/>
      <c r="H199" s="131"/>
      <c r="I199" s="131"/>
      <c r="J199" s="131"/>
      <c r="K199" s="131"/>
      <c r="L199"/>
      <c r="M199"/>
      <c r="N199"/>
      <c r="O199"/>
      <c r="P199"/>
    </row>
    <row r="200" spans="1:16" x14ac:dyDescent="0.25">
      <c r="A200" s="235" t="s">
        <v>537</v>
      </c>
      <c r="B200" s="236"/>
      <c r="C200" s="236"/>
      <c r="D200" s="236"/>
      <c r="E200" s="236"/>
      <c r="F200" s="236"/>
      <c r="G200" s="131">
        <v>47949</v>
      </c>
      <c r="H200" s="131"/>
      <c r="I200" s="131"/>
      <c r="J200" s="131"/>
      <c r="K200" s="131"/>
      <c r="L200"/>
      <c r="M200"/>
      <c r="N200"/>
      <c r="O200"/>
      <c r="P200"/>
    </row>
    <row r="201" spans="1:16" x14ac:dyDescent="0.25">
      <c r="A201" s="235" t="s">
        <v>534</v>
      </c>
      <c r="B201" s="236"/>
      <c r="C201" s="236"/>
      <c r="D201" s="236"/>
      <c r="E201" s="236"/>
      <c r="F201" s="236"/>
      <c r="G201" s="131">
        <v>47949</v>
      </c>
      <c r="H201" s="131"/>
      <c r="I201" s="131"/>
      <c r="J201" s="131"/>
      <c r="K201" s="131"/>
    </row>
    <row r="202" spans="1:16" x14ac:dyDescent="0.25">
      <c r="A202" s="235" t="s">
        <v>198</v>
      </c>
      <c r="B202" s="236"/>
      <c r="C202" s="236"/>
      <c r="D202" s="236"/>
      <c r="E202" s="236"/>
      <c r="F202" s="236"/>
      <c r="G202" s="131">
        <v>76030</v>
      </c>
      <c r="H202" s="131"/>
      <c r="I202" s="131"/>
      <c r="J202" s="131"/>
      <c r="K202" s="131">
        <v>305.77</v>
      </c>
    </row>
    <row r="203" spans="1:16" x14ac:dyDescent="0.25">
      <c r="A203" s="239" t="s">
        <v>538</v>
      </c>
      <c r="B203" s="236"/>
      <c r="C203" s="236"/>
      <c r="D203" s="236"/>
      <c r="E203" s="236"/>
      <c r="F203" s="236"/>
      <c r="G203" s="133">
        <v>76030</v>
      </c>
      <c r="H203" s="131"/>
      <c r="I203" s="131"/>
      <c r="J203" s="131"/>
      <c r="K203" s="133">
        <v>305.77</v>
      </c>
    </row>
    <row r="204" spans="1:16" x14ac:dyDescent="0.25">
      <c r="A204" s="235" t="s">
        <v>539</v>
      </c>
      <c r="B204" s="236"/>
      <c r="C204" s="236"/>
      <c r="D204" s="236"/>
      <c r="E204" s="236"/>
      <c r="F204" s="236"/>
      <c r="G204" s="131"/>
      <c r="H204" s="131"/>
      <c r="I204" s="131"/>
      <c r="J204" s="131"/>
      <c r="K204" s="131"/>
    </row>
    <row r="205" spans="1:16" x14ac:dyDescent="0.25">
      <c r="A205" s="235" t="s">
        <v>540</v>
      </c>
      <c r="B205" s="236"/>
      <c r="C205" s="236"/>
      <c r="D205" s="236"/>
      <c r="E205" s="236"/>
      <c r="F205" s="236"/>
      <c r="G205" s="131"/>
      <c r="H205" s="131"/>
      <c r="I205" s="131"/>
      <c r="J205" s="131"/>
      <c r="K205" s="131"/>
    </row>
    <row r="206" spans="1:16" x14ac:dyDescent="0.25">
      <c r="A206" s="235" t="s">
        <v>541</v>
      </c>
      <c r="B206" s="236"/>
      <c r="C206" s="236"/>
      <c r="D206" s="236"/>
      <c r="E206" s="236"/>
      <c r="F206" s="236"/>
      <c r="G206" s="131">
        <v>9668</v>
      </c>
      <c r="H206" s="131"/>
      <c r="I206" s="131"/>
      <c r="J206" s="131"/>
      <c r="K206" s="131"/>
    </row>
    <row r="207" spans="1:16" x14ac:dyDescent="0.25">
      <c r="A207" s="235" t="s">
        <v>198</v>
      </c>
      <c r="B207" s="236"/>
      <c r="C207" s="236"/>
      <c r="D207" s="236"/>
      <c r="E207" s="236"/>
      <c r="F207" s="236"/>
      <c r="G207" s="131">
        <v>9668</v>
      </c>
      <c r="H207" s="131"/>
      <c r="I207" s="131"/>
      <c r="J207" s="131"/>
      <c r="K207" s="131"/>
    </row>
    <row r="208" spans="1:16" x14ac:dyDescent="0.25">
      <c r="A208" s="239" t="s">
        <v>542</v>
      </c>
      <c r="B208" s="236"/>
      <c r="C208" s="236"/>
      <c r="D208" s="236"/>
      <c r="E208" s="236"/>
      <c r="F208" s="236"/>
      <c r="G208" s="133">
        <v>9668</v>
      </c>
      <c r="H208" s="131"/>
      <c r="I208" s="131"/>
      <c r="J208" s="131"/>
      <c r="K208" s="131"/>
    </row>
    <row r="209" spans="1:11" x14ac:dyDescent="0.25">
      <c r="A209" s="235" t="s">
        <v>34</v>
      </c>
      <c r="B209" s="236"/>
      <c r="C209" s="236"/>
      <c r="D209" s="236"/>
      <c r="E209" s="236"/>
      <c r="F209" s="236"/>
      <c r="G209" s="131">
        <v>85698</v>
      </c>
      <c r="H209" s="131"/>
      <c r="I209" s="131"/>
      <c r="J209" s="131"/>
      <c r="K209" s="131">
        <v>305.77</v>
      </c>
    </row>
    <row r="210" spans="1:11" x14ac:dyDescent="0.25">
      <c r="A210" s="235" t="s">
        <v>35</v>
      </c>
      <c r="B210" s="236"/>
      <c r="C210" s="236"/>
      <c r="D210" s="236"/>
      <c r="E210" s="236"/>
      <c r="F210" s="236"/>
      <c r="G210" s="131"/>
      <c r="H210" s="131"/>
      <c r="I210" s="131"/>
      <c r="J210" s="131"/>
      <c r="K210" s="131"/>
    </row>
    <row r="211" spans="1:11" x14ac:dyDescent="0.25">
      <c r="A211" s="235" t="s">
        <v>36</v>
      </c>
      <c r="B211" s="236"/>
      <c r="C211" s="236"/>
      <c r="D211" s="236"/>
      <c r="E211" s="236"/>
      <c r="F211" s="236"/>
      <c r="G211" s="131">
        <v>21919</v>
      </c>
      <c r="H211" s="131"/>
      <c r="I211" s="131"/>
      <c r="J211" s="131"/>
      <c r="K211" s="131"/>
    </row>
    <row r="212" spans="1:11" x14ac:dyDescent="0.25">
      <c r="A212" s="235" t="s">
        <v>37</v>
      </c>
      <c r="B212" s="236"/>
      <c r="C212" s="236"/>
      <c r="D212" s="236"/>
      <c r="E212" s="236"/>
      <c r="F212" s="236"/>
      <c r="G212" s="131">
        <v>4010</v>
      </c>
      <c r="H212" s="131"/>
      <c r="I212" s="131"/>
      <c r="J212" s="131"/>
      <c r="K212" s="131"/>
    </row>
    <row r="213" spans="1:11" x14ac:dyDescent="0.25">
      <c r="A213" s="235" t="s">
        <v>38</v>
      </c>
      <c r="B213" s="236"/>
      <c r="C213" s="236"/>
      <c r="D213" s="236"/>
      <c r="E213" s="236"/>
      <c r="F213" s="236"/>
      <c r="G213" s="131">
        <v>4757</v>
      </c>
      <c r="H213" s="131"/>
      <c r="I213" s="131"/>
      <c r="J213" s="131"/>
      <c r="K213" s="131"/>
    </row>
    <row r="214" spans="1:11" x14ac:dyDescent="0.25">
      <c r="A214" s="235" t="s">
        <v>173</v>
      </c>
      <c r="B214" s="236"/>
      <c r="C214" s="236"/>
      <c r="D214" s="236"/>
      <c r="E214" s="236"/>
      <c r="F214" s="236"/>
      <c r="G214" s="131">
        <v>47949</v>
      </c>
      <c r="H214" s="131"/>
      <c r="I214" s="131"/>
      <c r="J214" s="131"/>
      <c r="K214" s="131"/>
    </row>
    <row r="215" spans="1:11" x14ac:dyDescent="0.25">
      <c r="A215" s="235" t="s">
        <v>39</v>
      </c>
      <c r="B215" s="236"/>
      <c r="C215" s="236"/>
      <c r="D215" s="236"/>
      <c r="E215" s="236"/>
      <c r="F215" s="236"/>
      <c r="G215" s="131">
        <v>4451</v>
      </c>
      <c r="H215" s="131"/>
      <c r="I215" s="131"/>
      <c r="J215" s="131"/>
      <c r="K215" s="131"/>
    </row>
    <row r="216" spans="1:11" x14ac:dyDescent="0.25">
      <c r="A216" s="235" t="s">
        <v>40</v>
      </c>
      <c r="B216" s="236"/>
      <c r="C216" s="236"/>
      <c r="D216" s="236"/>
      <c r="E216" s="236"/>
      <c r="F216" s="236"/>
      <c r="G216" s="131">
        <v>3069</v>
      </c>
      <c r="H216" s="131"/>
      <c r="I216" s="131"/>
      <c r="J216" s="131"/>
      <c r="K216" s="131"/>
    </row>
    <row r="217" spans="1:11" x14ac:dyDescent="0.25">
      <c r="A217" s="239" t="s">
        <v>41</v>
      </c>
      <c r="B217" s="236"/>
      <c r="C217" s="236"/>
      <c r="D217" s="236"/>
      <c r="E217" s="236"/>
      <c r="F217" s="236"/>
      <c r="G217" s="133">
        <v>85698</v>
      </c>
      <c r="H217" s="131"/>
      <c r="I217" s="131"/>
      <c r="J217" s="131"/>
      <c r="K217" s="133">
        <v>305.77</v>
      </c>
    </row>
    <row r="218" spans="1:11" x14ac:dyDescent="0.25">
      <c r="A218" s="3"/>
      <c r="B218" s="134"/>
      <c r="F218" s="2"/>
      <c r="G218" s="2"/>
      <c r="H218" s="2"/>
      <c r="I218" s="2"/>
      <c r="J218" s="2"/>
      <c r="K218" s="2"/>
    </row>
    <row r="219" spans="1:11" x14ac:dyDescent="0.25">
      <c r="A219" s="3"/>
      <c r="B219" s="134"/>
      <c r="F219" s="2"/>
      <c r="G219" s="2"/>
      <c r="H219" s="2"/>
      <c r="I219" s="2"/>
      <c r="J219" s="2"/>
      <c r="K219" s="2"/>
    </row>
    <row r="220" spans="1:11" x14ac:dyDescent="0.25">
      <c r="A220" s="3"/>
      <c r="B220" s="134"/>
      <c r="F220" s="2"/>
      <c r="G220" s="2"/>
      <c r="H220" s="2"/>
      <c r="I220" s="2"/>
      <c r="J220" s="2"/>
      <c r="K220" s="2"/>
    </row>
    <row r="221" spans="1:11" x14ac:dyDescent="0.25">
      <c r="A221" s="242" t="s">
        <v>543</v>
      </c>
      <c r="B221" s="243"/>
      <c r="C221" s="243"/>
      <c r="D221" s="243"/>
      <c r="E221" s="243"/>
      <c r="F221" s="243"/>
      <c r="G221" s="243"/>
      <c r="H221" s="243"/>
      <c r="I221" s="243"/>
      <c r="J221" s="243"/>
      <c r="K221" s="243"/>
    </row>
    <row r="222" spans="1:11" x14ac:dyDescent="0.25">
      <c r="A222" s="244" t="s">
        <v>208</v>
      </c>
      <c r="B222" s="243"/>
      <c r="C222" s="243"/>
      <c r="D222" s="243"/>
      <c r="E222" s="243"/>
      <c r="F222" s="243"/>
      <c r="G222" s="243"/>
      <c r="H222" s="243"/>
      <c r="I222" s="243"/>
      <c r="J222" s="243"/>
      <c r="K222" s="243"/>
    </row>
    <row r="223" spans="1:11" x14ac:dyDescent="0.25">
      <c r="A223" s="3"/>
      <c r="B223" s="134"/>
      <c r="F223" s="2"/>
      <c r="G223" s="2"/>
      <c r="H223" s="2"/>
      <c r="I223" s="2"/>
      <c r="J223" s="2"/>
      <c r="K223" s="2"/>
    </row>
    <row r="224" spans="1:11" x14ac:dyDescent="0.25">
      <c r="A224" s="242" t="s">
        <v>544</v>
      </c>
      <c r="B224" s="243"/>
      <c r="C224" s="243"/>
      <c r="D224" s="243"/>
      <c r="E224" s="243"/>
      <c r="F224" s="243"/>
      <c r="G224" s="243"/>
      <c r="H224" s="243"/>
      <c r="I224" s="243"/>
      <c r="J224" s="243"/>
      <c r="K224" s="243"/>
    </row>
    <row r="225" spans="1:11" x14ac:dyDescent="0.25">
      <c r="A225" s="244" t="s">
        <v>208</v>
      </c>
      <c r="B225" s="243"/>
      <c r="C225" s="243"/>
      <c r="D225" s="243"/>
      <c r="E225" s="243"/>
      <c r="F225" s="243"/>
      <c r="G225" s="243"/>
      <c r="H225" s="243"/>
      <c r="I225" s="243"/>
      <c r="J225" s="243"/>
      <c r="K225" s="243"/>
    </row>
    <row r="226" spans="1:11" x14ac:dyDescent="0.25">
      <c r="A226" s="3"/>
      <c r="B226" s="134"/>
      <c r="F226" s="2"/>
      <c r="G226" s="2"/>
      <c r="H226" s="2"/>
      <c r="I226" s="2"/>
      <c r="J226" s="2"/>
      <c r="K226" s="2"/>
    </row>
  </sheetData>
  <mergeCells count="108">
    <mergeCell ref="A224:K224"/>
    <mergeCell ref="A225:K225"/>
    <mergeCell ref="A215:F215"/>
    <mergeCell ref="A216:F216"/>
    <mergeCell ref="A217:F217"/>
    <mergeCell ref="A221:K221"/>
    <mergeCell ref="A222:K222"/>
    <mergeCell ref="A210:F210"/>
    <mergeCell ref="A211:F211"/>
    <mergeCell ref="A212:F212"/>
    <mergeCell ref="A213:F213"/>
    <mergeCell ref="A214:F214"/>
    <mergeCell ref="A205:F205"/>
    <mergeCell ref="A206:F206"/>
    <mergeCell ref="A207:F207"/>
    <mergeCell ref="A208:F208"/>
    <mergeCell ref="A209:F209"/>
    <mergeCell ref="A200:F200"/>
    <mergeCell ref="A201:F201"/>
    <mergeCell ref="A202:F202"/>
    <mergeCell ref="A203:F203"/>
    <mergeCell ref="A204:F204"/>
    <mergeCell ref="A195:F195"/>
    <mergeCell ref="A196:F196"/>
    <mergeCell ref="A197:F197"/>
    <mergeCell ref="A198:F198"/>
    <mergeCell ref="A199:F199"/>
    <mergeCell ref="A190:F190"/>
    <mergeCell ref="A191:F191"/>
    <mergeCell ref="A192:F192"/>
    <mergeCell ref="A193:F193"/>
    <mergeCell ref="A194:F194"/>
    <mergeCell ref="A185:F185"/>
    <mergeCell ref="A186:F186"/>
    <mergeCell ref="A187:F187"/>
    <mergeCell ref="A188:F188"/>
    <mergeCell ref="A189:F189"/>
    <mergeCell ref="A180:F180"/>
    <mergeCell ref="A181:F181"/>
    <mergeCell ref="A182:F182"/>
    <mergeCell ref="A183:F183"/>
    <mergeCell ref="A184:F184"/>
    <mergeCell ref="A175:F175"/>
    <mergeCell ref="A176:F176"/>
    <mergeCell ref="A177:F177"/>
    <mergeCell ref="A178:F178"/>
    <mergeCell ref="A179:F179"/>
    <mergeCell ref="A170:F170"/>
    <mergeCell ref="A171:F171"/>
    <mergeCell ref="A172:F172"/>
    <mergeCell ref="A173:F173"/>
    <mergeCell ref="A174:F174"/>
    <mergeCell ref="A165:F165"/>
    <mergeCell ref="A166:K166"/>
    <mergeCell ref="A167:F167"/>
    <mergeCell ref="A168:F168"/>
    <mergeCell ref="A169:F169"/>
    <mergeCell ref="A160:F160"/>
    <mergeCell ref="A161:F161"/>
    <mergeCell ref="A162:F162"/>
    <mergeCell ref="A163:F163"/>
    <mergeCell ref="A164:F164"/>
    <mergeCell ref="A135:F135"/>
    <mergeCell ref="A136:F136"/>
    <mergeCell ref="A137:K137"/>
    <mergeCell ref="A159:F159"/>
    <mergeCell ref="A129:F129"/>
    <mergeCell ref="A130:F130"/>
    <mergeCell ref="A131:F131"/>
    <mergeCell ref="A132:F132"/>
    <mergeCell ref="A133:F133"/>
    <mergeCell ref="A126:F126"/>
    <mergeCell ref="A127:F127"/>
    <mergeCell ref="A128:F128"/>
    <mergeCell ref="A119:F119"/>
    <mergeCell ref="A120:F120"/>
    <mergeCell ref="A121:F121"/>
    <mergeCell ref="A122:F122"/>
    <mergeCell ref="A123:F123"/>
    <mergeCell ref="A134:F134"/>
    <mergeCell ref="A118:F118"/>
    <mergeCell ref="A29:K29"/>
    <mergeCell ref="A30:K30"/>
    <mergeCell ref="A31:K31"/>
    <mergeCell ref="A32:K32"/>
    <mergeCell ref="A33:K33"/>
    <mergeCell ref="A61:K61"/>
    <mergeCell ref="A124:F124"/>
    <mergeCell ref="A125:F125"/>
    <mergeCell ref="D16:E16"/>
    <mergeCell ref="D17:E17"/>
    <mergeCell ref="D18:E18"/>
    <mergeCell ref="D19:E19"/>
    <mergeCell ref="D20:E20"/>
    <mergeCell ref="A83:K83"/>
    <mergeCell ref="A115:F115"/>
    <mergeCell ref="A116:F116"/>
    <mergeCell ref="A117:F117"/>
    <mergeCell ref="G25:I25"/>
    <mergeCell ref="J25:K26"/>
    <mergeCell ref="G26:G27"/>
    <mergeCell ref="H26:H27"/>
    <mergeCell ref="D21:E21"/>
    <mergeCell ref="A25:A27"/>
    <mergeCell ref="B25:B27"/>
    <mergeCell ref="C25:C27"/>
    <mergeCell ref="D25:D27"/>
    <mergeCell ref="E25:F25"/>
  </mergeCells>
  <phoneticPr fontId="42" type="noConversion"/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Header>&amp;LГранд-СМЕТА</oddHeader>
    <oddFooter>&amp;L0503.002.292А/3-СМ.ЛС
312-2609&amp;RСтраница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84"/>
  <sheetViews>
    <sheetView topLeftCell="A133" workbookViewId="0">
      <selection activeCell="D9" sqref="D9"/>
    </sheetView>
  </sheetViews>
  <sheetFormatPr defaultRowHeight="13.2" x14ac:dyDescent="0.25"/>
  <cols>
    <col min="2" max="2" width="21.77734375" customWidth="1"/>
    <col min="3" max="3" width="35.21875" customWidth="1"/>
    <col min="6" max="6" width="11.44140625" customWidth="1"/>
    <col min="11" max="11" width="16.109375" customWidth="1"/>
  </cols>
  <sheetData>
    <row r="1" spans="1:11" x14ac:dyDescent="0.25">
      <c r="A1" s="65" t="s">
        <v>28</v>
      </c>
      <c r="B1" s="59"/>
      <c r="C1" s="71"/>
      <c r="D1" s="70"/>
      <c r="E1" s="135"/>
      <c r="F1" s="60"/>
      <c r="G1" s="60"/>
      <c r="H1" s="60"/>
      <c r="I1" s="65" t="s">
        <v>29</v>
      </c>
      <c r="J1" s="60"/>
      <c r="K1" s="60"/>
    </row>
    <row r="2" spans="1:11" x14ac:dyDescent="0.25">
      <c r="A2" s="67"/>
      <c r="B2" s="59"/>
      <c r="C2" s="71"/>
      <c r="D2" s="70"/>
      <c r="E2" s="135"/>
      <c r="F2" s="60"/>
      <c r="G2" s="60"/>
      <c r="H2" s="60"/>
      <c r="I2" s="67"/>
      <c r="J2" s="60"/>
      <c r="K2" s="60"/>
    </row>
    <row r="3" spans="1:11" x14ac:dyDescent="0.25">
      <c r="A3" s="67"/>
      <c r="B3" s="59"/>
      <c r="C3" s="71"/>
      <c r="D3" s="70"/>
      <c r="E3" s="135"/>
      <c r="F3" s="60"/>
      <c r="G3" s="60"/>
      <c r="H3" s="60"/>
      <c r="I3" s="67"/>
      <c r="J3" s="60"/>
      <c r="K3" s="60"/>
    </row>
    <row r="4" spans="1:11" x14ac:dyDescent="0.25">
      <c r="A4" s="67" t="s">
        <v>94</v>
      </c>
      <c r="B4" s="59"/>
      <c r="C4" s="71"/>
      <c r="D4" s="70"/>
      <c r="E4" s="135"/>
      <c r="F4" s="60"/>
      <c r="G4" s="60"/>
      <c r="H4" s="60"/>
      <c r="I4" s="67" t="s">
        <v>95</v>
      </c>
      <c r="J4" s="60"/>
      <c r="K4" s="60"/>
    </row>
    <row r="5" spans="1:11" x14ac:dyDescent="0.25">
      <c r="A5" s="136" t="s">
        <v>545</v>
      </c>
      <c r="B5" s="59"/>
      <c r="C5" s="71"/>
      <c r="D5" s="70"/>
      <c r="E5" s="135"/>
      <c r="F5" s="60"/>
      <c r="G5" s="60"/>
      <c r="H5" s="60"/>
      <c r="I5" s="136" t="s">
        <v>546</v>
      </c>
      <c r="J5" s="60"/>
      <c r="K5" s="60"/>
    </row>
    <row r="6" spans="1:11" ht="13.8" x14ac:dyDescent="0.25">
      <c r="A6" s="70"/>
      <c r="B6" s="59"/>
      <c r="C6" s="60"/>
      <c r="D6" s="137" t="s">
        <v>547</v>
      </c>
      <c r="E6" s="60"/>
      <c r="F6" s="138"/>
      <c r="G6" s="138"/>
      <c r="H6" s="138"/>
      <c r="I6" s="60"/>
      <c r="J6" s="60"/>
      <c r="K6" s="60"/>
    </row>
    <row r="7" spans="1:11" x14ac:dyDescent="0.25">
      <c r="A7" s="70"/>
      <c r="B7" s="139"/>
      <c r="C7" s="140"/>
      <c r="D7" s="90" t="s">
        <v>24</v>
      </c>
      <c r="E7" s="141"/>
      <c r="F7" s="142"/>
      <c r="G7" s="143"/>
      <c r="H7" s="60"/>
      <c r="I7" s="60"/>
      <c r="J7" s="60"/>
      <c r="K7" s="60"/>
    </row>
    <row r="8" spans="1:11" x14ac:dyDescent="0.25">
      <c r="A8" s="70"/>
      <c r="B8" s="144"/>
      <c r="C8" s="60"/>
      <c r="D8" s="60"/>
      <c r="E8" s="60"/>
      <c r="F8" s="60"/>
      <c r="G8" s="60"/>
      <c r="H8" s="60"/>
      <c r="I8" s="60"/>
      <c r="J8" s="60"/>
      <c r="K8" s="60"/>
    </row>
    <row r="9" spans="1:11" ht="15.6" x14ac:dyDescent="0.25">
      <c r="A9" s="70"/>
      <c r="B9" s="144"/>
      <c r="C9" s="60"/>
      <c r="D9" s="145" t="s">
        <v>548</v>
      </c>
      <c r="E9" s="135"/>
      <c r="F9" s="146"/>
      <c r="G9" s="146"/>
      <c r="H9" s="60"/>
      <c r="I9" s="60"/>
      <c r="J9" s="60"/>
      <c r="K9" s="60"/>
    </row>
    <row r="10" spans="1:11" x14ac:dyDescent="0.25">
      <c r="A10" s="70"/>
      <c r="B10" s="144"/>
      <c r="C10" s="60"/>
      <c r="D10" s="64" t="s">
        <v>58</v>
      </c>
      <c r="E10" s="135"/>
      <c r="F10" s="72"/>
      <c r="G10" s="72"/>
      <c r="H10" s="60"/>
      <c r="I10" s="60"/>
      <c r="J10" s="60"/>
      <c r="K10" s="60"/>
    </row>
    <row r="11" spans="1:11" x14ac:dyDescent="0.25">
      <c r="A11" s="70"/>
      <c r="B11" s="144"/>
      <c r="C11" s="60"/>
      <c r="D11" s="60"/>
      <c r="E11" s="60"/>
      <c r="F11" s="60"/>
      <c r="G11" s="60"/>
      <c r="H11" s="60"/>
      <c r="I11" s="60"/>
      <c r="J11" s="60"/>
      <c r="K11" s="60"/>
    </row>
    <row r="12" spans="1:11" ht="13.8" x14ac:dyDescent="0.25">
      <c r="A12" s="147" t="s">
        <v>25</v>
      </c>
      <c r="B12" s="148" t="s">
        <v>549</v>
      </c>
      <c r="C12" s="68"/>
      <c r="D12" s="137"/>
      <c r="E12" s="149"/>
      <c r="F12" s="68"/>
      <c r="G12" s="68"/>
      <c r="H12" s="60"/>
      <c r="I12" s="60"/>
      <c r="J12" s="60"/>
      <c r="K12" s="60"/>
    </row>
    <row r="13" spans="1:11" x14ac:dyDescent="0.25">
      <c r="A13" s="70"/>
      <c r="B13" s="150"/>
      <c r="C13" s="140"/>
      <c r="D13" s="90" t="s">
        <v>57</v>
      </c>
      <c r="E13" s="135"/>
      <c r="F13" s="151"/>
      <c r="G13" s="151"/>
      <c r="H13" s="140"/>
      <c r="I13" s="143"/>
      <c r="J13" s="60"/>
      <c r="K13" s="60"/>
    </row>
    <row r="14" spans="1:11" x14ac:dyDescent="0.25">
      <c r="A14" s="152"/>
      <c r="B14" s="153"/>
      <c r="C14" s="60"/>
      <c r="D14" s="60"/>
      <c r="E14" s="60"/>
      <c r="F14" s="60"/>
      <c r="G14" s="60"/>
      <c r="H14" s="60"/>
      <c r="I14" s="60"/>
      <c r="J14" s="60"/>
      <c r="K14" s="60"/>
    </row>
    <row r="15" spans="1:11" ht="13.8" x14ac:dyDescent="0.25">
      <c r="A15" s="89"/>
      <c r="B15" s="148" t="s">
        <v>550</v>
      </c>
      <c r="C15" s="154"/>
      <c r="D15" s="143"/>
      <c r="E15" s="143"/>
      <c r="F15" s="155"/>
      <c r="G15" s="156"/>
      <c r="H15" s="157"/>
      <c r="I15" s="60"/>
      <c r="J15" s="60"/>
      <c r="K15" s="60"/>
    </row>
    <row r="16" spans="1:11" ht="13.8" x14ac:dyDescent="0.25">
      <c r="A16" s="137"/>
      <c r="B16" s="148" t="s">
        <v>44</v>
      </c>
      <c r="C16" s="158"/>
      <c r="D16" s="245" t="s">
        <v>551</v>
      </c>
      <c r="E16" s="233"/>
      <c r="F16" s="156" t="s">
        <v>56</v>
      </c>
      <c r="G16" s="156"/>
      <c r="H16" s="157"/>
      <c r="I16" s="68"/>
      <c r="J16" s="68"/>
      <c r="K16" s="68"/>
    </row>
    <row r="17" spans="1:11" ht="13.8" x14ac:dyDescent="0.25">
      <c r="A17" s="137"/>
      <c r="B17" s="148" t="s">
        <v>45</v>
      </c>
      <c r="C17" s="158"/>
      <c r="D17" s="245" t="s">
        <v>552</v>
      </c>
      <c r="E17" s="233"/>
      <c r="F17" s="156" t="s">
        <v>56</v>
      </c>
      <c r="G17" s="156"/>
      <c r="H17" s="157"/>
      <c r="I17" s="68"/>
      <c r="J17" s="68"/>
      <c r="K17" s="68"/>
    </row>
    <row r="18" spans="1:11" ht="13.8" x14ac:dyDescent="0.25">
      <c r="A18" s="137"/>
      <c r="B18" s="148" t="s">
        <v>105</v>
      </c>
      <c r="C18" s="158"/>
      <c r="D18" s="245" t="s">
        <v>553</v>
      </c>
      <c r="E18" s="233"/>
      <c r="F18" s="156" t="s">
        <v>56</v>
      </c>
      <c r="G18" s="156"/>
      <c r="H18" s="157"/>
      <c r="I18" s="68"/>
      <c r="J18" s="68"/>
      <c r="K18" s="68"/>
    </row>
    <row r="19" spans="1:11" ht="13.8" x14ac:dyDescent="0.25">
      <c r="A19" s="137"/>
      <c r="B19" s="148" t="s">
        <v>107</v>
      </c>
      <c r="C19" s="158"/>
      <c r="D19" s="245" t="s">
        <v>554</v>
      </c>
      <c r="E19" s="233"/>
      <c r="F19" s="156" t="s">
        <v>56</v>
      </c>
      <c r="G19" s="156"/>
      <c r="H19" s="157"/>
      <c r="I19" s="68"/>
      <c r="J19" s="68"/>
      <c r="K19" s="68"/>
    </row>
    <row r="20" spans="1:11" ht="13.8" x14ac:dyDescent="0.25">
      <c r="A20" s="137"/>
      <c r="B20" s="148" t="s">
        <v>42</v>
      </c>
      <c r="C20" s="158"/>
      <c r="D20" s="245" t="s">
        <v>555</v>
      </c>
      <c r="E20" s="233"/>
      <c r="F20" s="156" t="s">
        <v>43</v>
      </c>
      <c r="G20" s="156"/>
      <c r="H20" s="157"/>
      <c r="I20" s="68"/>
      <c r="J20" s="68"/>
      <c r="K20" s="68"/>
    </row>
    <row r="21" spans="1:11" ht="13.8" x14ac:dyDescent="0.25">
      <c r="A21" s="137"/>
      <c r="B21" s="148" t="s">
        <v>219</v>
      </c>
      <c r="C21" s="158"/>
      <c r="D21" s="245" t="s">
        <v>556</v>
      </c>
      <c r="E21" s="233"/>
      <c r="F21" s="156" t="s">
        <v>43</v>
      </c>
      <c r="G21" s="156"/>
      <c r="H21" s="157"/>
      <c r="I21" s="68"/>
      <c r="J21" s="68"/>
      <c r="K21" s="68"/>
    </row>
    <row r="22" spans="1:11" ht="13.8" x14ac:dyDescent="0.25">
      <c r="A22" s="89"/>
      <c r="B22" s="159" t="s">
        <v>557</v>
      </c>
      <c r="C22" s="71"/>
      <c r="D22" s="60"/>
      <c r="E22" s="60"/>
      <c r="F22" s="60"/>
      <c r="G22" s="60"/>
      <c r="H22" s="60"/>
      <c r="I22" s="60"/>
      <c r="J22" s="60"/>
      <c r="K22" s="60"/>
    </row>
    <row r="23" spans="1:11" x14ac:dyDescent="0.25">
      <c r="A23" s="89"/>
      <c r="B23" s="160"/>
      <c r="C23" s="70"/>
      <c r="D23" s="72"/>
      <c r="E23" s="60"/>
      <c r="F23" s="60"/>
      <c r="G23" s="60"/>
      <c r="H23" s="60"/>
      <c r="I23" s="60"/>
      <c r="J23" s="60"/>
      <c r="K23" s="60"/>
    </row>
    <row r="24" spans="1:11" x14ac:dyDescent="0.25">
      <c r="A24" s="89"/>
      <c r="B24" s="59"/>
      <c r="C24" s="71"/>
      <c r="D24" s="70"/>
      <c r="E24" s="60"/>
      <c r="F24" s="60"/>
      <c r="G24" s="60"/>
      <c r="H24" s="60"/>
      <c r="I24" s="60"/>
      <c r="J24" s="60"/>
      <c r="K24" s="60"/>
    </row>
    <row r="25" spans="1:11" x14ac:dyDescent="0.25">
      <c r="A25" s="247" t="s">
        <v>26</v>
      </c>
      <c r="B25" s="248" t="s">
        <v>111</v>
      </c>
      <c r="C25" s="247" t="s">
        <v>112</v>
      </c>
      <c r="D25" s="247" t="s">
        <v>113</v>
      </c>
      <c r="E25" s="247" t="s">
        <v>55</v>
      </c>
      <c r="F25" s="247"/>
      <c r="G25" s="247" t="s">
        <v>54</v>
      </c>
      <c r="H25" s="247"/>
      <c r="I25" s="247"/>
      <c r="J25" s="247" t="s">
        <v>114</v>
      </c>
      <c r="K25" s="247"/>
    </row>
    <row r="26" spans="1:11" ht="34.200000000000003" x14ac:dyDescent="0.25">
      <c r="A26" s="247"/>
      <c r="B26" s="248"/>
      <c r="C26" s="247"/>
      <c r="D26" s="247"/>
      <c r="E26" s="86" t="s">
        <v>115</v>
      </c>
      <c r="F26" s="86" t="s">
        <v>558</v>
      </c>
      <c r="G26" s="247" t="s">
        <v>27</v>
      </c>
      <c r="H26" s="247" t="s">
        <v>117</v>
      </c>
      <c r="I26" s="86" t="s">
        <v>559</v>
      </c>
      <c r="J26" s="247"/>
      <c r="K26" s="247"/>
    </row>
    <row r="27" spans="1:11" ht="34.200000000000003" x14ac:dyDescent="0.25">
      <c r="A27" s="247"/>
      <c r="B27" s="248"/>
      <c r="C27" s="247"/>
      <c r="D27" s="247"/>
      <c r="E27" s="86" t="s">
        <v>117</v>
      </c>
      <c r="F27" s="86" t="s">
        <v>119</v>
      </c>
      <c r="G27" s="247"/>
      <c r="H27" s="247"/>
      <c r="I27" s="86" t="s">
        <v>119</v>
      </c>
      <c r="J27" s="86" t="s">
        <v>120</v>
      </c>
      <c r="K27" s="86" t="s">
        <v>115</v>
      </c>
    </row>
    <row r="28" spans="1:11" x14ac:dyDescent="0.25">
      <c r="A28" s="87">
        <v>1</v>
      </c>
      <c r="B28" s="88">
        <v>2</v>
      </c>
      <c r="C28" s="86">
        <v>3</v>
      </c>
      <c r="D28" s="86">
        <v>4</v>
      </c>
      <c r="E28" s="86">
        <v>5</v>
      </c>
      <c r="F28" s="87">
        <v>6</v>
      </c>
      <c r="G28" s="87">
        <v>7</v>
      </c>
      <c r="H28" s="87">
        <v>8</v>
      </c>
      <c r="I28" s="87">
        <v>9</v>
      </c>
      <c r="J28" s="87">
        <v>10</v>
      </c>
      <c r="K28" s="87">
        <v>11</v>
      </c>
    </row>
    <row r="29" spans="1:11" x14ac:dyDescent="0.25">
      <c r="A29" s="249" t="s">
        <v>560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</row>
    <row r="30" spans="1:11" x14ac:dyDescent="0.25">
      <c r="A30" s="246" t="s">
        <v>561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</row>
    <row r="31" spans="1:11" x14ac:dyDescent="0.25">
      <c r="A31" s="246" t="s">
        <v>562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</row>
    <row r="32" spans="1:11" x14ac:dyDescent="0.25">
      <c r="A32" s="246" t="s">
        <v>563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</row>
    <row r="33" spans="1:11" x14ac:dyDescent="0.25">
      <c r="A33" s="246" t="s">
        <v>564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</row>
    <row r="34" spans="1:11" x14ac:dyDescent="0.25">
      <c r="A34" s="246" t="s">
        <v>565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</row>
    <row r="35" spans="1:11" x14ac:dyDescent="0.25">
      <c r="A35" s="246" t="s">
        <v>124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</row>
    <row r="36" spans="1:11" ht="45.6" x14ac:dyDescent="0.25">
      <c r="A36" s="69">
        <v>1</v>
      </c>
      <c r="B36" s="161" t="s">
        <v>566</v>
      </c>
      <c r="C36" s="85" t="s">
        <v>567</v>
      </c>
      <c r="D36" s="73" t="s">
        <v>568</v>
      </c>
      <c r="E36" s="162">
        <v>626.64</v>
      </c>
      <c r="F36" s="162"/>
      <c r="G36" s="163">
        <v>2507</v>
      </c>
      <c r="H36" s="162"/>
      <c r="I36" s="162"/>
      <c r="J36" s="162"/>
      <c r="K36" s="162"/>
    </row>
    <row r="37" spans="1:11" ht="34.200000000000003" x14ac:dyDescent="0.25">
      <c r="A37" s="69">
        <v>2</v>
      </c>
      <c r="B37" s="161" t="s">
        <v>228</v>
      </c>
      <c r="C37" s="85" t="s">
        <v>569</v>
      </c>
      <c r="D37" s="73" t="s">
        <v>568</v>
      </c>
      <c r="E37" s="162" t="s">
        <v>570</v>
      </c>
      <c r="F37" s="162"/>
      <c r="G37" s="163">
        <v>94</v>
      </c>
      <c r="H37" s="163">
        <v>87</v>
      </c>
      <c r="I37" s="162"/>
      <c r="J37" s="163">
        <v>1.56</v>
      </c>
      <c r="K37" s="163">
        <v>6.24</v>
      </c>
    </row>
    <row r="38" spans="1:11" ht="34.200000000000003" x14ac:dyDescent="0.25">
      <c r="A38" s="69">
        <v>3</v>
      </c>
      <c r="B38" s="161" t="s">
        <v>431</v>
      </c>
      <c r="C38" s="85" t="s">
        <v>571</v>
      </c>
      <c r="D38" s="69">
        <v>5</v>
      </c>
      <c r="E38" s="162" t="s">
        <v>572</v>
      </c>
      <c r="F38" s="162" t="s">
        <v>573</v>
      </c>
      <c r="G38" s="163">
        <v>216</v>
      </c>
      <c r="H38" s="163">
        <v>32</v>
      </c>
      <c r="I38" s="162" t="s">
        <v>574</v>
      </c>
      <c r="J38" s="163">
        <v>0.52</v>
      </c>
      <c r="K38" s="163">
        <v>2.6</v>
      </c>
    </row>
    <row r="39" spans="1:11" ht="45.6" x14ac:dyDescent="0.25">
      <c r="A39" s="69">
        <v>4</v>
      </c>
      <c r="B39" s="161" t="s">
        <v>256</v>
      </c>
      <c r="C39" s="85" t="s">
        <v>575</v>
      </c>
      <c r="D39" s="73" t="s">
        <v>576</v>
      </c>
      <c r="E39" s="162" t="s">
        <v>577</v>
      </c>
      <c r="F39" s="162" t="s">
        <v>578</v>
      </c>
      <c r="G39" s="163">
        <v>22</v>
      </c>
      <c r="H39" s="163">
        <v>5</v>
      </c>
      <c r="I39" s="163">
        <v>1</v>
      </c>
      <c r="J39" s="163">
        <v>21.3</v>
      </c>
      <c r="K39" s="163">
        <v>0.34</v>
      </c>
    </row>
    <row r="40" spans="1:11" ht="45.6" x14ac:dyDescent="0.25">
      <c r="A40" s="69">
        <v>5</v>
      </c>
      <c r="B40" s="161" t="s">
        <v>261</v>
      </c>
      <c r="C40" s="85" t="s">
        <v>262</v>
      </c>
      <c r="D40" s="69">
        <v>-1.5E-3</v>
      </c>
      <c r="E40" s="162">
        <v>5852.2</v>
      </c>
      <c r="F40" s="162"/>
      <c r="G40" s="163">
        <v>-9</v>
      </c>
      <c r="H40" s="162"/>
      <c r="I40" s="162"/>
      <c r="J40" s="162"/>
      <c r="K40" s="162"/>
    </row>
    <row r="41" spans="1:11" ht="34.200000000000003" x14ac:dyDescent="0.25">
      <c r="A41" s="69">
        <v>6</v>
      </c>
      <c r="B41" s="161" t="s">
        <v>566</v>
      </c>
      <c r="C41" s="85" t="s">
        <v>579</v>
      </c>
      <c r="D41" s="69">
        <v>4</v>
      </c>
      <c r="E41" s="162">
        <v>1455.01</v>
      </c>
      <c r="F41" s="162"/>
      <c r="G41" s="163">
        <v>5820</v>
      </c>
      <c r="H41" s="162"/>
      <c r="I41" s="162"/>
      <c r="J41" s="162"/>
      <c r="K41" s="162"/>
    </row>
    <row r="42" spans="1:11" ht="34.200000000000003" x14ac:dyDescent="0.25">
      <c r="A42" s="69">
        <v>7</v>
      </c>
      <c r="B42" s="161" t="s">
        <v>228</v>
      </c>
      <c r="C42" s="85" t="s">
        <v>569</v>
      </c>
      <c r="D42" s="69">
        <v>4</v>
      </c>
      <c r="E42" s="162" t="s">
        <v>570</v>
      </c>
      <c r="F42" s="162"/>
      <c r="G42" s="163">
        <v>94</v>
      </c>
      <c r="H42" s="163">
        <v>87</v>
      </c>
      <c r="I42" s="162"/>
      <c r="J42" s="163">
        <v>1.56</v>
      </c>
      <c r="K42" s="163">
        <v>6.24</v>
      </c>
    </row>
    <row r="43" spans="1:11" ht="34.200000000000003" x14ac:dyDescent="0.25">
      <c r="A43" s="69">
        <v>8</v>
      </c>
      <c r="B43" s="161" t="s">
        <v>436</v>
      </c>
      <c r="C43" s="85" t="s">
        <v>580</v>
      </c>
      <c r="D43" s="69">
        <v>4</v>
      </c>
      <c r="E43" s="162" t="s">
        <v>581</v>
      </c>
      <c r="F43" s="162" t="s">
        <v>582</v>
      </c>
      <c r="G43" s="163">
        <v>137</v>
      </c>
      <c r="H43" s="163">
        <v>26</v>
      </c>
      <c r="I43" s="162" t="s">
        <v>583</v>
      </c>
      <c r="J43" s="163">
        <v>0.52</v>
      </c>
      <c r="K43" s="163">
        <v>2.08</v>
      </c>
    </row>
    <row r="44" spans="1:11" ht="45.6" x14ac:dyDescent="0.25">
      <c r="A44" s="69">
        <v>9</v>
      </c>
      <c r="B44" s="161" t="s">
        <v>566</v>
      </c>
      <c r="C44" s="85" t="s">
        <v>584</v>
      </c>
      <c r="D44" s="69">
        <v>4</v>
      </c>
      <c r="E44" s="162">
        <v>1475.63</v>
      </c>
      <c r="F44" s="162"/>
      <c r="G44" s="163">
        <v>5903</v>
      </c>
      <c r="H44" s="162"/>
      <c r="I44" s="162"/>
      <c r="J44" s="162"/>
      <c r="K44" s="162"/>
    </row>
    <row r="45" spans="1:11" ht="34.200000000000003" x14ac:dyDescent="0.25">
      <c r="A45" s="69">
        <v>10</v>
      </c>
      <c r="B45" s="161" t="s">
        <v>228</v>
      </c>
      <c r="C45" s="85" t="s">
        <v>569</v>
      </c>
      <c r="D45" s="69">
        <v>4</v>
      </c>
      <c r="E45" s="162" t="s">
        <v>570</v>
      </c>
      <c r="F45" s="162"/>
      <c r="G45" s="163">
        <v>94</v>
      </c>
      <c r="H45" s="163">
        <v>87</v>
      </c>
      <c r="I45" s="162"/>
      <c r="J45" s="163">
        <v>1.56</v>
      </c>
      <c r="K45" s="163">
        <v>6.24</v>
      </c>
    </row>
    <row r="46" spans="1:11" ht="34.200000000000003" x14ac:dyDescent="0.25">
      <c r="A46" s="69">
        <v>11</v>
      </c>
      <c r="B46" s="161" t="s">
        <v>436</v>
      </c>
      <c r="C46" s="85" t="s">
        <v>580</v>
      </c>
      <c r="D46" s="69">
        <v>4</v>
      </c>
      <c r="E46" s="162" t="s">
        <v>581</v>
      </c>
      <c r="F46" s="162" t="s">
        <v>582</v>
      </c>
      <c r="G46" s="163">
        <v>137</v>
      </c>
      <c r="H46" s="163">
        <v>26</v>
      </c>
      <c r="I46" s="162" t="s">
        <v>583</v>
      </c>
      <c r="J46" s="163">
        <v>0.52</v>
      </c>
      <c r="K46" s="163">
        <v>2.08</v>
      </c>
    </row>
    <row r="47" spans="1:11" ht="22.8" x14ac:dyDescent="0.25">
      <c r="A47" s="69">
        <v>12</v>
      </c>
      <c r="B47" s="161" t="s">
        <v>585</v>
      </c>
      <c r="C47" s="85" t="s">
        <v>586</v>
      </c>
      <c r="D47" s="69">
        <v>4</v>
      </c>
      <c r="E47" s="162">
        <v>251</v>
      </c>
      <c r="F47" s="162"/>
      <c r="G47" s="163">
        <v>1004</v>
      </c>
      <c r="H47" s="162"/>
      <c r="I47" s="162"/>
      <c r="J47" s="162"/>
      <c r="K47" s="162"/>
    </row>
    <row r="48" spans="1:11" ht="34.200000000000003" x14ac:dyDescent="0.25">
      <c r="A48" s="69">
        <v>13</v>
      </c>
      <c r="B48" s="161" t="s">
        <v>587</v>
      </c>
      <c r="C48" s="85" t="s">
        <v>588</v>
      </c>
      <c r="D48" s="69">
        <v>4</v>
      </c>
      <c r="E48" s="162" t="s">
        <v>589</v>
      </c>
      <c r="F48" s="162"/>
      <c r="G48" s="163">
        <v>186</v>
      </c>
      <c r="H48" s="163">
        <v>172</v>
      </c>
      <c r="I48" s="162"/>
      <c r="J48" s="163">
        <v>3.08</v>
      </c>
      <c r="K48" s="163">
        <v>12.32</v>
      </c>
    </row>
    <row r="49" spans="1:11" ht="34.200000000000003" x14ac:dyDescent="0.25">
      <c r="A49" s="69">
        <v>14</v>
      </c>
      <c r="B49" s="161" t="s">
        <v>431</v>
      </c>
      <c r="C49" s="85" t="s">
        <v>590</v>
      </c>
      <c r="D49" s="69">
        <v>4</v>
      </c>
      <c r="E49" s="162" t="s">
        <v>572</v>
      </c>
      <c r="F49" s="162" t="s">
        <v>573</v>
      </c>
      <c r="G49" s="163">
        <v>173</v>
      </c>
      <c r="H49" s="163">
        <v>26</v>
      </c>
      <c r="I49" s="162" t="s">
        <v>591</v>
      </c>
      <c r="J49" s="163">
        <v>0.52</v>
      </c>
      <c r="K49" s="163">
        <v>2.08</v>
      </c>
    </row>
    <row r="50" spans="1:11" ht="34.200000000000003" x14ac:dyDescent="0.25">
      <c r="A50" s="69">
        <v>15</v>
      </c>
      <c r="B50" s="161" t="s">
        <v>566</v>
      </c>
      <c r="C50" s="85" t="s">
        <v>592</v>
      </c>
      <c r="D50" s="69">
        <v>4</v>
      </c>
      <c r="E50" s="162">
        <v>101.37</v>
      </c>
      <c r="F50" s="162"/>
      <c r="G50" s="163">
        <v>405</v>
      </c>
      <c r="H50" s="162"/>
      <c r="I50" s="162"/>
      <c r="J50" s="162"/>
      <c r="K50" s="162"/>
    </row>
    <row r="51" spans="1:11" ht="34.200000000000003" x14ac:dyDescent="0.25">
      <c r="A51" s="69">
        <v>16</v>
      </c>
      <c r="B51" s="161" t="s">
        <v>233</v>
      </c>
      <c r="C51" s="85" t="s">
        <v>593</v>
      </c>
      <c r="D51" s="69">
        <v>4</v>
      </c>
      <c r="E51" s="162" t="s">
        <v>594</v>
      </c>
      <c r="F51" s="162"/>
      <c r="G51" s="163">
        <v>64</v>
      </c>
      <c r="H51" s="163">
        <v>58</v>
      </c>
      <c r="I51" s="162"/>
      <c r="J51" s="163">
        <v>1.03</v>
      </c>
      <c r="K51" s="163">
        <v>4.12</v>
      </c>
    </row>
    <row r="52" spans="1:11" ht="34.200000000000003" x14ac:dyDescent="0.25">
      <c r="A52" s="69">
        <v>17</v>
      </c>
      <c r="B52" s="161" t="s">
        <v>595</v>
      </c>
      <c r="C52" s="85" t="s">
        <v>596</v>
      </c>
      <c r="D52" s="69">
        <v>4</v>
      </c>
      <c r="E52" s="162">
        <v>596.32000000000005</v>
      </c>
      <c r="F52" s="162"/>
      <c r="G52" s="163">
        <v>2385</v>
      </c>
      <c r="H52" s="162"/>
      <c r="I52" s="162"/>
      <c r="J52" s="162"/>
      <c r="K52" s="162"/>
    </row>
    <row r="53" spans="1:11" ht="23.4" x14ac:dyDescent="0.25">
      <c r="A53" s="69">
        <v>18</v>
      </c>
      <c r="B53" s="161" t="s">
        <v>597</v>
      </c>
      <c r="C53" s="85" t="s">
        <v>598</v>
      </c>
      <c r="D53" s="69">
        <v>4</v>
      </c>
      <c r="E53" s="162" t="s">
        <v>599</v>
      </c>
      <c r="F53" s="162" t="s">
        <v>600</v>
      </c>
      <c r="G53" s="163">
        <v>372</v>
      </c>
      <c r="H53" s="163">
        <v>69</v>
      </c>
      <c r="I53" s="162" t="s">
        <v>601</v>
      </c>
      <c r="J53" s="163">
        <v>1.17</v>
      </c>
      <c r="K53" s="163">
        <v>4.68</v>
      </c>
    </row>
    <row r="54" spans="1:11" ht="45.6" x14ac:dyDescent="0.25">
      <c r="A54" s="69">
        <v>19</v>
      </c>
      <c r="B54" s="161" t="s">
        <v>602</v>
      </c>
      <c r="C54" s="85" t="s">
        <v>603</v>
      </c>
      <c r="D54" s="69">
        <v>4</v>
      </c>
      <c r="E54" s="162" t="s">
        <v>604</v>
      </c>
      <c r="F54" s="162" t="s">
        <v>605</v>
      </c>
      <c r="G54" s="163">
        <v>306</v>
      </c>
      <c r="H54" s="163">
        <v>55</v>
      </c>
      <c r="I54" s="162" t="s">
        <v>606</v>
      </c>
      <c r="J54" s="163">
        <v>1.1200000000000001</v>
      </c>
      <c r="K54" s="163">
        <v>4.4800000000000004</v>
      </c>
    </row>
    <row r="55" spans="1:11" ht="34.200000000000003" x14ac:dyDescent="0.25">
      <c r="A55" s="69">
        <v>20</v>
      </c>
      <c r="B55" s="161" t="s">
        <v>607</v>
      </c>
      <c r="C55" s="85" t="s">
        <v>608</v>
      </c>
      <c r="D55" s="69">
        <v>1</v>
      </c>
      <c r="E55" s="162">
        <v>7583.71</v>
      </c>
      <c r="F55" s="162"/>
      <c r="G55" s="163">
        <v>7584</v>
      </c>
      <c r="H55" s="162"/>
      <c r="I55" s="162"/>
      <c r="J55" s="162"/>
      <c r="K55" s="162"/>
    </row>
    <row r="56" spans="1:11" ht="45.6" x14ac:dyDescent="0.25">
      <c r="A56" s="69">
        <v>21</v>
      </c>
      <c r="B56" s="161" t="s">
        <v>609</v>
      </c>
      <c r="C56" s="85" t="s">
        <v>610</v>
      </c>
      <c r="D56" s="69">
        <v>1</v>
      </c>
      <c r="E56" s="162" t="s">
        <v>611</v>
      </c>
      <c r="F56" s="162" t="s">
        <v>612</v>
      </c>
      <c r="G56" s="163">
        <v>127</v>
      </c>
      <c r="H56" s="163">
        <v>33</v>
      </c>
      <c r="I56" s="162" t="s">
        <v>613</v>
      </c>
      <c r="J56" s="163">
        <v>2.37</v>
      </c>
      <c r="K56" s="163">
        <v>2.37</v>
      </c>
    </row>
    <row r="57" spans="1:11" ht="45.6" x14ac:dyDescent="0.25">
      <c r="A57" s="69">
        <v>22</v>
      </c>
      <c r="B57" s="161" t="s">
        <v>614</v>
      </c>
      <c r="C57" s="85" t="s">
        <v>615</v>
      </c>
      <c r="D57" s="73" t="s">
        <v>616</v>
      </c>
      <c r="E57" s="162" t="s">
        <v>617</v>
      </c>
      <c r="F57" s="162" t="s">
        <v>618</v>
      </c>
      <c r="G57" s="163">
        <v>132</v>
      </c>
      <c r="H57" s="163">
        <v>19</v>
      </c>
      <c r="I57" s="162"/>
      <c r="J57" s="163">
        <v>16.8</v>
      </c>
      <c r="K57" s="163">
        <v>1.34</v>
      </c>
    </row>
    <row r="58" spans="1:11" ht="45.6" x14ac:dyDescent="0.25">
      <c r="A58" s="69">
        <v>23</v>
      </c>
      <c r="B58" s="161" t="s">
        <v>619</v>
      </c>
      <c r="C58" s="85" t="s">
        <v>620</v>
      </c>
      <c r="D58" s="69">
        <v>1</v>
      </c>
      <c r="E58" s="162">
        <v>1343.14</v>
      </c>
      <c r="F58" s="162"/>
      <c r="G58" s="163">
        <v>1343</v>
      </c>
      <c r="H58" s="162"/>
      <c r="I58" s="162"/>
      <c r="J58" s="162"/>
      <c r="K58" s="162"/>
    </row>
    <row r="59" spans="1:11" ht="45.6" x14ac:dyDescent="0.25">
      <c r="A59" s="69">
        <v>24</v>
      </c>
      <c r="B59" s="161" t="s">
        <v>609</v>
      </c>
      <c r="C59" s="85" t="s">
        <v>610</v>
      </c>
      <c r="D59" s="69">
        <v>1</v>
      </c>
      <c r="E59" s="162" t="s">
        <v>611</v>
      </c>
      <c r="F59" s="162" t="s">
        <v>612</v>
      </c>
      <c r="G59" s="163">
        <v>127</v>
      </c>
      <c r="H59" s="163">
        <v>33</v>
      </c>
      <c r="I59" s="162" t="s">
        <v>613</v>
      </c>
      <c r="J59" s="163">
        <v>2.37</v>
      </c>
      <c r="K59" s="163">
        <v>2.37</v>
      </c>
    </row>
    <row r="60" spans="1:11" ht="45.6" x14ac:dyDescent="0.25">
      <c r="A60" s="69">
        <v>25</v>
      </c>
      <c r="B60" s="161" t="s">
        <v>614</v>
      </c>
      <c r="C60" s="85" t="s">
        <v>615</v>
      </c>
      <c r="D60" s="73" t="s">
        <v>616</v>
      </c>
      <c r="E60" s="162" t="s">
        <v>617</v>
      </c>
      <c r="F60" s="162" t="s">
        <v>618</v>
      </c>
      <c r="G60" s="163">
        <v>132</v>
      </c>
      <c r="H60" s="163">
        <v>19</v>
      </c>
      <c r="I60" s="162"/>
      <c r="J60" s="163">
        <v>16.8</v>
      </c>
      <c r="K60" s="163">
        <v>1.34</v>
      </c>
    </row>
    <row r="61" spans="1:11" ht="45.6" x14ac:dyDescent="0.25">
      <c r="A61" s="69">
        <v>26</v>
      </c>
      <c r="B61" s="161" t="s">
        <v>619</v>
      </c>
      <c r="C61" s="85" t="s">
        <v>621</v>
      </c>
      <c r="D61" s="69">
        <v>4</v>
      </c>
      <c r="E61" s="162">
        <v>2642.39</v>
      </c>
      <c r="F61" s="162"/>
      <c r="G61" s="163">
        <v>10570</v>
      </c>
      <c r="H61" s="162"/>
      <c r="I61" s="162"/>
      <c r="J61" s="162"/>
      <c r="K61" s="162"/>
    </row>
    <row r="62" spans="1:11" ht="45.6" x14ac:dyDescent="0.25">
      <c r="A62" s="69">
        <v>27</v>
      </c>
      <c r="B62" s="161" t="s">
        <v>355</v>
      </c>
      <c r="C62" s="85" t="s">
        <v>622</v>
      </c>
      <c r="D62" s="69">
        <v>4</v>
      </c>
      <c r="E62" s="162" t="s">
        <v>623</v>
      </c>
      <c r="F62" s="162" t="s">
        <v>624</v>
      </c>
      <c r="G62" s="163">
        <v>397</v>
      </c>
      <c r="H62" s="163">
        <v>132</v>
      </c>
      <c r="I62" s="162" t="s">
        <v>625</v>
      </c>
      <c r="J62" s="163">
        <v>2.37</v>
      </c>
      <c r="K62" s="163">
        <v>9.48</v>
      </c>
    </row>
    <row r="63" spans="1:11" ht="45.6" x14ac:dyDescent="0.25">
      <c r="A63" s="69">
        <v>28</v>
      </c>
      <c r="B63" s="161" t="s">
        <v>614</v>
      </c>
      <c r="C63" s="85" t="s">
        <v>615</v>
      </c>
      <c r="D63" s="73" t="s">
        <v>626</v>
      </c>
      <c r="E63" s="162" t="s">
        <v>617</v>
      </c>
      <c r="F63" s="162" t="s">
        <v>618</v>
      </c>
      <c r="G63" s="163">
        <v>529</v>
      </c>
      <c r="H63" s="163">
        <v>75</v>
      </c>
      <c r="I63" s="163">
        <v>1</v>
      </c>
      <c r="J63" s="163">
        <v>16.8</v>
      </c>
      <c r="K63" s="163">
        <v>5.38</v>
      </c>
    </row>
    <row r="64" spans="1:11" ht="45.6" x14ac:dyDescent="0.25">
      <c r="A64" s="69">
        <v>29</v>
      </c>
      <c r="B64" s="161" t="s">
        <v>627</v>
      </c>
      <c r="C64" s="85" t="s">
        <v>628</v>
      </c>
      <c r="D64" s="69">
        <v>1</v>
      </c>
      <c r="E64" s="162">
        <v>24674.54</v>
      </c>
      <c r="F64" s="162"/>
      <c r="G64" s="163">
        <v>24675</v>
      </c>
      <c r="H64" s="162"/>
      <c r="I64" s="162"/>
      <c r="J64" s="162"/>
      <c r="K64" s="162"/>
    </row>
    <row r="65" spans="1:11" x14ac:dyDescent="0.25">
      <c r="A65" s="246" t="s">
        <v>629</v>
      </c>
      <c r="B65" s="236"/>
      <c r="C65" s="236"/>
      <c r="D65" s="236"/>
      <c r="E65" s="236"/>
      <c r="F65" s="236"/>
      <c r="G65" s="236"/>
      <c r="H65" s="236"/>
      <c r="I65" s="236"/>
      <c r="J65" s="236"/>
      <c r="K65" s="236"/>
    </row>
    <row r="66" spans="1:11" x14ac:dyDescent="0.25">
      <c r="A66" s="246" t="s">
        <v>630</v>
      </c>
      <c r="B66" s="236"/>
      <c r="C66" s="236"/>
      <c r="D66" s="236"/>
      <c r="E66" s="236"/>
      <c r="F66" s="236"/>
      <c r="G66" s="236"/>
      <c r="H66" s="236"/>
      <c r="I66" s="236"/>
      <c r="J66" s="236"/>
      <c r="K66" s="236"/>
    </row>
    <row r="67" spans="1:11" x14ac:dyDescent="0.25">
      <c r="A67" s="246" t="s">
        <v>631</v>
      </c>
      <c r="B67" s="236"/>
      <c r="C67" s="236"/>
      <c r="D67" s="236"/>
      <c r="E67" s="236"/>
      <c r="F67" s="236"/>
      <c r="G67" s="236"/>
      <c r="H67" s="236"/>
      <c r="I67" s="236"/>
      <c r="J67" s="236"/>
      <c r="K67" s="236"/>
    </row>
    <row r="68" spans="1:11" ht="68.400000000000006" x14ac:dyDescent="0.25">
      <c r="A68" s="69">
        <v>30</v>
      </c>
      <c r="B68" s="161" t="s">
        <v>333</v>
      </c>
      <c r="C68" s="85" t="s">
        <v>632</v>
      </c>
      <c r="D68" s="73" t="s">
        <v>633</v>
      </c>
      <c r="E68" s="162" t="s">
        <v>634</v>
      </c>
      <c r="F68" s="162" t="s">
        <v>635</v>
      </c>
      <c r="G68" s="163">
        <v>238</v>
      </c>
      <c r="H68" s="163">
        <v>122</v>
      </c>
      <c r="I68" s="162" t="s">
        <v>636</v>
      </c>
      <c r="J68" s="163">
        <v>1.1299999999999999</v>
      </c>
      <c r="K68" s="163">
        <v>9.0399999999999991</v>
      </c>
    </row>
    <row r="69" spans="1:11" ht="34.200000000000003" x14ac:dyDescent="0.25">
      <c r="A69" s="69">
        <v>31</v>
      </c>
      <c r="B69" s="161" t="s">
        <v>637</v>
      </c>
      <c r="C69" s="85" t="s">
        <v>638</v>
      </c>
      <c r="D69" s="69">
        <v>1</v>
      </c>
      <c r="E69" s="162">
        <v>726.23</v>
      </c>
      <c r="F69" s="162"/>
      <c r="G69" s="163">
        <v>726</v>
      </c>
      <c r="H69" s="162"/>
      <c r="I69" s="162"/>
      <c r="J69" s="162"/>
      <c r="K69" s="162"/>
    </row>
    <row r="70" spans="1:11" ht="57" x14ac:dyDescent="0.25">
      <c r="A70" s="69">
        <v>32</v>
      </c>
      <c r="B70" s="161" t="s">
        <v>639</v>
      </c>
      <c r="C70" s="85" t="s">
        <v>640</v>
      </c>
      <c r="D70" s="69">
        <v>1</v>
      </c>
      <c r="E70" s="162" t="s">
        <v>641</v>
      </c>
      <c r="F70" s="162">
        <v>1.28</v>
      </c>
      <c r="G70" s="163">
        <v>122</v>
      </c>
      <c r="H70" s="163">
        <v>24</v>
      </c>
      <c r="I70" s="163">
        <v>1</v>
      </c>
      <c r="J70" s="163">
        <v>1.8</v>
      </c>
      <c r="K70" s="163">
        <v>1.8</v>
      </c>
    </row>
    <row r="71" spans="1:11" ht="45.6" x14ac:dyDescent="0.25">
      <c r="A71" s="69">
        <v>33</v>
      </c>
      <c r="B71" s="161" t="s">
        <v>642</v>
      </c>
      <c r="C71" s="85" t="s">
        <v>643</v>
      </c>
      <c r="D71" s="73" t="s">
        <v>644</v>
      </c>
      <c r="E71" s="162" t="s">
        <v>645</v>
      </c>
      <c r="F71" s="162" t="s">
        <v>646</v>
      </c>
      <c r="G71" s="163">
        <v>8148</v>
      </c>
      <c r="H71" s="163">
        <v>1714</v>
      </c>
      <c r="I71" s="162" t="s">
        <v>647</v>
      </c>
      <c r="J71" s="163">
        <v>12.4</v>
      </c>
      <c r="K71" s="163">
        <v>126.48</v>
      </c>
    </row>
    <row r="72" spans="1:11" ht="57" x14ac:dyDescent="0.25">
      <c r="A72" s="69">
        <v>34</v>
      </c>
      <c r="B72" s="161" t="s">
        <v>648</v>
      </c>
      <c r="C72" s="85" t="s">
        <v>649</v>
      </c>
      <c r="D72" s="73" t="s">
        <v>650</v>
      </c>
      <c r="E72" s="162" t="s">
        <v>651</v>
      </c>
      <c r="F72" s="162" t="s">
        <v>618</v>
      </c>
      <c r="G72" s="163">
        <v>1132</v>
      </c>
      <c r="H72" s="163">
        <v>128</v>
      </c>
      <c r="I72" s="163">
        <v>5</v>
      </c>
      <c r="J72" s="163">
        <v>5.61</v>
      </c>
      <c r="K72" s="163">
        <v>9.65</v>
      </c>
    </row>
    <row r="73" spans="1:11" ht="68.400000000000006" x14ac:dyDescent="0.25">
      <c r="A73" s="69">
        <v>35</v>
      </c>
      <c r="B73" s="161" t="s">
        <v>652</v>
      </c>
      <c r="C73" s="85" t="s">
        <v>653</v>
      </c>
      <c r="D73" s="73" t="s">
        <v>654</v>
      </c>
      <c r="E73" s="162" t="s">
        <v>655</v>
      </c>
      <c r="F73" s="162" t="s">
        <v>618</v>
      </c>
      <c r="G73" s="163">
        <v>1707</v>
      </c>
      <c r="H73" s="163">
        <v>209</v>
      </c>
      <c r="I73" s="162" t="s">
        <v>656</v>
      </c>
      <c r="J73" s="163">
        <v>2.29</v>
      </c>
      <c r="K73" s="163">
        <v>15.76</v>
      </c>
    </row>
    <row r="74" spans="1:11" ht="45.6" x14ac:dyDescent="0.25">
      <c r="A74" s="69">
        <v>36</v>
      </c>
      <c r="B74" s="161" t="s">
        <v>447</v>
      </c>
      <c r="C74" s="85" t="s">
        <v>657</v>
      </c>
      <c r="D74" s="73" t="s">
        <v>658</v>
      </c>
      <c r="E74" s="162" t="s">
        <v>659</v>
      </c>
      <c r="F74" s="162" t="s">
        <v>618</v>
      </c>
      <c r="G74" s="163">
        <v>2304</v>
      </c>
      <c r="H74" s="163">
        <v>211</v>
      </c>
      <c r="I74" s="162" t="s">
        <v>660</v>
      </c>
      <c r="J74" s="163">
        <v>0.26</v>
      </c>
      <c r="K74" s="163">
        <v>15.6</v>
      </c>
    </row>
    <row r="75" spans="1:11" ht="45.6" x14ac:dyDescent="0.25">
      <c r="A75" s="69">
        <v>37</v>
      </c>
      <c r="B75" s="161" t="s">
        <v>453</v>
      </c>
      <c r="C75" s="85" t="s">
        <v>661</v>
      </c>
      <c r="D75" s="73" t="s">
        <v>662</v>
      </c>
      <c r="E75" s="162" t="s">
        <v>663</v>
      </c>
      <c r="F75" s="162" t="s">
        <v>618</v>
      </c>
      <c r="G75" s="163">
        <v>641</v>
      </c>
      <c r="H75" s="163">
        <v>82</v>
      </c>
      <c r="I75" s="162" t="s">
        <v>664</v>
      </c>
      <c r="J75" s="163">
        <v>0.38</v>
      </c>
      <c r="K75" s="163">
        <v>6.08</v>
      </c>
    </row>
    <row r="76" spans="1:11" ht="45.6" x14ac:dyDescent="0.25">
      <c r="A76" s="69">
        <v>38</v>
      </c>
      <c r="B76" s="161" t="s">
        <v>389</v>
      </c>
      <c r="C76" s="85" t="s">
        <v>665</v>
      </c>
      <c r="D76" s="73" t="s">
        <v>666</v>
      </c>
      <c r="E76" s="162" t="s">
        <v>667</v>
      </c>
      <c r="F76" s="162" t="s">
        <v>668</v>
      </c>
      <c r="G76" s="163">
        <v>10362</v>
      </c>
      <c r="H76" s="163">
        <v>1673</v>
      </c>
      <c r="I76" s="162" t="s">
        <v>669</v>
      </c>
      <c r="J76" s="163">
        <v>30.8</v>
      </c>
      <c r="K76" s="163">
        <v>126.28</v>
      </c>
    </row>
    <row r="77" spans="1:11" ht="45.6" x14ac:dyDescent="0.25">
      <c r="A77" s="69">
        <v>39</v>
      </c>
      <c r="B77" s="161" t="s">
        <v>395</v>
      </c>
      <c r="C77" s="85" t="s">
        <v>670</v>
      </c>
      <c r="D77" s="73" t="s">
        <v>671</v>
      </c>
      <c r="E77" s="162" t="s">
        <v>672</v>
      </c>
      <c r="F77" s="162" t="s">
        <v>673</v>
      </c>
      <c r="G77" s="163">
        <v>1655</v>
      </c>
      <c r="H77" s="163">
        <v>302</v>
      </c>
      <c r="I77" s="162" t="s">
        <v>674</v>
      </c>
      <c r="J77" s="163">
        <v>41.5</v>
      </c>
      <c r="K77" s="163">
        <v>22.83</v>
      </c>
    </row>
    <row r="78" spans="1:11" ht="45.6" x14ac:dyDescent="0.25">
      <c r="A78" s="69">
        <v>40</v>
      </c>
      <c r="B78" s="161" t="s">
        <v>675</v>
      </c>
      <c r="C78" s="85" t="s">
        <v>676</v>
      </c>
      <c r="D78" s="73" t="s">
        <v>677</v>
      </c>
      <c r="E78" s="162" t="s">
        <v>678</v>
      </c>
      <c r="F78" s="162" t="s">
        <v>679</v>
      </c>
      <c r="G78" s="163">
        <v>710</v>
      </c>
      <c r="H78" s="163">
        <v>126</v>
      </c>
      <c r="I78" s="162" t="s">
        <v>680</v>
      </c>
      <c r="J78" s="163">
        <v>47.4</v>
      </c>
      <c r="K78" s="163">
        <v>9.48</v>
      </c>
    </row>
    <row r="79" spans="1:11" ht="34.200000000000003" x14ac:dyDescent="0.25">
      <c r="A79" s="69">
        <v>41</v>
      </c>
      <c r="B79" s="161" t="s">
        <v>383</v>
      </c>
      <c r="C79" s="85" t="s">
        <v>681</v>
      </c>
      <c r="D79" s="73" t="s">
        <v>682</v>
      </c>
      <c r="E79" s="162" t="s">
        <v>683</v>
      </c>
      <c r="F79" s="162" t="s">
        <v>684</v>
      </c>
      <c r="G79" s="163">
        <v>4737</v>
      </c>
      <c r="H79" s="163">
        <v>552</v>
      </c>
      <c r="I79" s="162" t="s">
        <v>685</v>
      </c>
      <c r="J79" s="163">
        <v>34.700000000000003</v>
      </c>
      <c r="K79" s="163">
        <v>41.64</v>
      </c>
    </row>
    <row r="80" spans="1:11" ht="45.6" x14ac:dyDescent="0.25">
      <c r="A80" s="69">
        <v>42</v>
      </c>
      <c r="B80" s="161" t="s">
        <v>686</v>
      </c>
      <c r="C80" s="85" t="s">
        <v>687</v>
      </c>
      <c r="D80" s="73" t="s">
        <v>688</v>
      </c>
      <c r="E80" s="162" t="s">
        <v>689</v>
      </c>
      <c r="F80" s="162" t="s">
        <v>690</v>
      </c>
      <c r="G80" s="163">
        <v>649</v>
      </c>
      <c r="H80" s="163">
        <v>101</v>
      </c>
      <c r="I80" s="162" t="s">
        <v>691</v>
      </c>
      <c r="J80" s="163">
        <v>19</v>
      </c>
      <c r="K80" s="163">
        <v>7.6</v>
      </c>
    </row>
    <row r="81" spans="1:11" ht="57" x14ac:dyDescent="0.25">
      <c r="A81" s="69">
        <v>43</v>
      </c>
      <c r="B81" s="161" t="s">
        <v>86</v>
      </c>
      <c r="C81" s="85" t="s">
        <v>692</v>
      </c>
      <c r="D81" s="69">
        <v>3</v>
      </c>
      <c r="E81" s="162" t="s">
        <v>693</v>
      </c>
      <c r="F81" s="162">
        <v>2.36</v>
      </c>
      <c r="G81" s="163">
        <v>482</v>
      </c>
      <c r="H81" s="163">
        <v>132</v>
      </c>
      <c r="I81" s="163">
        <v>7</v>
      </c>
      <c r="J81" s="163">
        <v>3.31</v>
      </c>
      <c r="K81" s="163">
        <v>9.93</v>
      </c>
    </row>
    <row r="82" spans="1:11" ht="34.200000000000003" x14ac:dyDescent="0.25">
      <c r="A82" s="69">
        <v>44</v>
      </c>
      <c r="B82" s="161" t="s">
        <v>427</v>
      </c>
      <c r="C82" s="85" t="s">
        <v>694</v>
      </c>
      <c r="D82" s="73" t="s">
        <v>695</v>
      </c>
      <c r="E82" s="162" t="s">
        <v>696</v>
      </c>
      <c r="F82" s="162" t="s">
        <v>697</v>
      </c>
      <c r="G82" s="163">
        <v>180</v>
      </c>
      <c r="H82" s="163">
        <v>31</v>
      </c>
      <c r="I82" s="162" t="s">
        <v>698</v>
      </c>
      <c r="J82" s="163">
        <v>28.4</v>
      </c>
      <c r="K82" s="163">
        <v>2.27</v>
      </c>
    </row>
    <row r="83" spans="1:11" ht="23.4" x14ac:dyDescent="0.25">
      <c r="A83" s="69">
        <v>45</v>
      </c>
      <c r="B83" s="161" t="s">
        <v>699</v>
      </c>
      <c r="C83" s="85" t="s">
        <v>700</v>
      </c>
      <c r="D83" s="73" t="s">
        <v>701</v>
      </c>
      <c r="E83" s="162" t="s">
        <v>702</v>
      </c>
      <c r="F83" s="162" t="s">
        <v>703</v>
      </c>
      <c r="G83" s="163">
        <v>454</v>
      </c>
      <c r="H83" s="163">
        <v>28</v>
      </c>
      <c r="I83" s="162" t="s">
        <v>456</v>
      </c>
      <c r="J83" s="163">
        <v>101</v>
      </c>
      <c r="K83" s="163">
        <v>2.1</v>
      </c>
    </row>
    <row r="84" spans="1:11" ht="49.8" x14ac:dyDescent="0.25">
      <c r="A84" s="69">
        <v>46</v>
      </c>
      <c r="B84" s="161" t="s">
        <v>704</v>
      </c>
      <c r="C84" s="85" t="s">
        <v>705</v>
      </c>
      <c r="D84" s="73" t="s">
        <v>706</v>
      </c>
      <c r="E84" s="162" t="s">
        <v>707</v>
      </c>
      <c r="F84" s="162" t="s">
        <v>708</v>
      </c>
      <c r="G84" s="163">
        <v>107</v>
      </c>
      <c r="H84" s="163">
        <v>43</v>
      </c>
      <c r="I84" s="162" t="s">
        <v>709</v>
      </c>
      <c r="J84" s="163">
        <v>67.5</v>
      </c>
      <c r="K84" s="163">
        <v>3.23</v>
      </c>
    </row>
    <row r="85" spans="1:11" ht="23.4" x14ac:dyDescent="0.25">
      <c r="A85" s="69">
        <v>47</v>
      </c>
      <c r="B85" s="161" t="s">
        <v>710</v>
      </c>
      <c r="C85" s="85" t="s">
        <v>711</v>
      </c>
      <c r="D85" s="73" t="s">
        <v>712</v>
      </c>
      <c r="E85" s="162" t="s">
        <v>713</v>
      </c>
      <c r="F85" s="162" t="s">
        <v>714</v>
      </c>
      <c r="G85" s="163">
        <v>9</v>
      </c>
      <c r="H85" s="163">
        <v>4</v>
      </c>
      <c r="I85" s="163">
        <v>5</v>
      </c>
      <c r="J85" s="163">
        <v>2.06</v>
      </c>
      <c r="K85" s="163">
        <v>0.28999999999999998</v>
      </c>
    </row>
    <row r="86" spans="1:11" ht="22.8" x14ac:dyDescent="0.25">
      <c r="A86" s="69">
        <v>48</v>
      </c>
      <c r="B86" s="161" t="s">
        <v>400</v>
      </c>
      <c r="C86" s="85" t="s">
        <v>401</v>
      </c>
      <c r="D86" s="73" t="s">
        <v>715</v>
      </c>
      <c r="E86" s="162" t="s">
        <v>716</v>
      </c>
      <c r="F86" s="162" t="s">
        <v>717</v>
      </c>
      <c r="G86" s="163">
        <v>1846</v>
      </c>
      <c r="H86" s="163">
        <v>84</v>
      </c>
      <c r="I86" s="162" t="s">
        <v>718</v>
      </c>
      <c r="J86" s="163">
        <v>62.2</v>
      </c>
      <c r="K86" s="163">
        <v>6.22</v>
      </c>
    </row>
    <row r="87" spans="1:11" ht="20.399999999999999" x14ac:dyDescent="0.25">
      <c r="A87" s="246" t="s">
        <v>169</v>
      </c>
      <c r="B87" s="236"/>
      <c r="C87" s="236"/>
      <c r="D87" s="236"/>
      <c r="E87" s="236"/>
      <c r="F87" s="236"/>
      <c r="G87" s="162">
        <v>101735</v>
      </c>
      <c r="H87" s="162">
        <v>6607</v>
      </c>
      <c r="I87" s="162" t="s">
        <v>719</v>
      </c>
      <c r="J87" s="162"/>
      <c r="K87" s="162">
        <v>492.06</v>
      </c>
    </row>
    <row r="88" spans="1:11" x14ac:dyDescent="0.25">
      <c r="A88" s="246" t="s">
        <v>31</v>
      </c>
      <c r="B88" s="236"/>
      <c r="C88" s="236"/>
      <c r="D88" s="236"/>
      <c r="E88" s="236"/>
      <c r="F88" s="236"/>
      <c r="G88" s="162">
        <v>8436</v>
      </c>
      <c r="H88" s="162"/>
      <c r="I88" s="162"/>
      <c r="J88" s="162"/>
      <c r="K88" s="162"/>
    </row>
    <row r="89" spans="1:11" x14ac:dyDescent="0.25">
      <c r="A89" s="246" t="s">
        <v>52</v>
      </c>
      <c r="B89" s="236"/>
      <c r="C89" s="236"/>
      <c r="D89" s="236"/>
      <c r="E89" s="236"/>
      <c r="F89" s="236"/>
      <c r="G89" s="162"/>
      <c r="H89" s="162"/>
      <c r="I89" s="162"/>
      <c r="J89" s="162"/>
      <c r="K89" s="162"/>
    </row>
    <row r="90" spans="1:11" x14ac:dyDescent="0.25">
      <c r="A90" s="246" t="s">
        <v>720</v>
      </c>
      <c r="B90" s="236"/>
      <c r="C90" s="236"/>
      <c r="D90" s="236"/>
      <c r="E90" s="236"/>
      <c r="F90" s="236"/>
      <c r="G90" s="162">
        <v>637</v>
      </c>
      <c r="H90" s="162"/>
      <c r="I90" s="162"/>
      <c r="J90" s="162"/>
      <c r="K90" s="162"/>
    </row>
    <row r="91" spans="1:11" x14ac:dyDescent="0.25">
      <c r="A91" s="246" t="s">
        <v>721</v>
      </c>
      <c r="B91" s="236"/>
      <c r="C91" s="236"/>
      <c r="D91" s="236"/>
      <c r="E91" s="236"/>
      <c r="F91" s="236"/>
      <c r="G91" s="162">
        <v>7799</v>
      </c>
      <c r="H91" s="162"/>
      <c r="I91" s="162"/>
      <c r="J91" s="162"/>
      <c r="K91" s="162"/>
    </row>
    <row r="92" spans="1:11" x14ac:dyDescent="0.25">
      <c r="A92" s="246" t="s">
        <v>32</v>
      </c>
      <c r="B92" s="236"/>
      <c r="C92" s="236"/>
      <c r="D92" s="236"/>
      <c r="E92" s="236"/>
      <c r="F92" s="236"/>
      <c r="G92" s="162">
        <v>5814</v>
      </c>
      <c r="H92" s="162"/>
      <c r="I92" s="162"/>
      <c r="J92" s="162"/>
      <c r="K92" s="162"/>
    </row>
    <row r="93" spans="1:11" x14ac:dyDescent="0.25">
      <c r="A93" s="246" t="s">
        <v>52</v>
      </c>
      <c r="B93" s="236"/>
      <c r="C93" s="236"/>
      <c r="D93" s="236"/>
      <c r="E93" s="236"/>
      <c r="F93" s="236"/>
      <c r="G93" s="162"/>
      <c r="H93" s="162"/>
      <c r="I93" s="162"/>
      <c r="J93" s="162"/>
      <c r="K93" s="162"/>
    </row>
    <row r="94" spans="1:11" x14ac:dyDescent="0.25">
      <c r="A94" s="246" t="s">
        <v>722</v>
      </c>
      <c r="B94" s="236"/>
      <c r="C94" s="236"/>
      <c r="D94" s="236"/>
      <c r="E94" s="236"/>
      <c r="F94" s="236"/>
      <c r="G94" s="162">
        <v>478</v>
      </c>
      <c r="H94" s="162"/>
      <c r="I94" s="162"/>
      <c r="J94" s="162"/>
      <c r="K94" s="162"/>
    </row>
    <row r="95" spans="1:11" x14ac:dyDescent="0.25">
      <c r="A95" s="246" t="s">
        <v>723</v>
      </c>
      <c r="B95" s="236"/>
      <c r="C95" s="236"/>
      <c r="D95" s="236"/>
      <c r="E95" s="236"/>
      <c r="F95" s="236"/>
      <c r="G95" s="162">
        <v>5336</v>
      </c>
      <c r="H95" s="162"/>
      <c r="I95" s="162"/>
      <c r="J95" s="162"/>
      <c r="K95" s="162"/>
    </row>
    <row r="96" spans="1:11" x14ac:dyDescent="0.25">
      <c r="A96" s="250" t="s">
        <v>724</v>
      </c>
      <c r="B96" s="236"/>
      <c r="C96" s="236"/>
      <c r="D96" s="236"/>
      <c r="E96" s="236"/>
      <c r="F96" s="236"/>
      <c r="G96" s="164">
        <v>115985</v>
      </c>
      <c r="H96" s="162"/>
      <c r="I96" s="162"/>
      <c r="J96" s="162"/>
      <c r="K96" s="164">
        <v>492.06</v>
      </c>
    </row>
    <row r="97" spans="1:11" x14ac:dyDescent="0.25">
      <c r="A97" s="249" t="s">
        <v>472</v>
      </c>
      <c r="B97" s="236"/>
      <c r="C97" s="236"/>
      <c r="D97" s="236"/>
      <c r="E97" s="236"/>
      <c r="F97" s="236"/>
      <c r="G97" s="236"/>
      <c r="H97" s="236"/>
      <c r="I97" s="236"/>
      <c r="J97" s="236"/>
      <c r="K97" s="236"/>
    </row>
    <row r="98" spans="1:11" ht="45.6" x14ac:dyDescent="0.25">
      <c r="A98" s="69">
        <v>49</v>
      </c>
      <c r="B98" s="161" t="s">
        <v>725</v>
      </c>
      <c r="C98" s="85" t="s">
        <v>726</v>
      </c>
      <c r="D98" s="69">
        <v>4</v>
      </c>
      <c r="E98" s="162">
        <v>101.68</v>
      </c>
      <c r="F98" s="162"/>
      <c r="G98" s="163">
        <v>407</v>
      </c>
      <c r="H98" s="162"/>
      <c r="I98" s="162"/>
      <c r="J98" s="162"/>
      <c r="K98" s="162"/>
    </row>
    <row r="99" spans="1:11" ht="45.6" x14ac:dyDescent="0.25">
      <c r="A99" s="69">
        <v>50</v>
      </c>
      <c r="B99" s="161" t="s">
        <v>727</v>
      </c>
      <c r="C99" s="85" t="s">
        <v>728</v>
      </c>
      <c r="D99" s="69">
        <v>7</v>
      </c>
      <c r="E99" s="162">
        <v>181.18</v>
      </c>
      <c r="F99" s="162"/>
      <c r="G99" s="163">
        <v>1268</v>
      </c>
      <c r="H99" s="162"/>
      <c r="I99" s="162"/>
      <c r="J99" s="162"/>
      <c r="K99" s="162"/>
    </row>
    <row r="100" spans="1:11" ht="35.4" x14ac:dyDescent="0.25">
      <c r="A100" s="69">
        <v>51</v>
      </c>
      <c r="B100" s="161" t="s">
        <v>727</v>
      </c>
      <c r="C100" s="85" t="s">
        <v>729</v>
      </c>
      <c r="D100" s="69">
        <v>1</v>
      </c>
      <c r="E100" s="162">
        <v>55.11</v>
      </c>
      <c r="F100" s="162"/>
      <c r="G100" s="163">
        <v>55</v>
      </c>
      <c r="H100" s="162"/>
      <c r="I100" s="162"/>
      <c r="J100" s="162"/>
      <c r="K100" s="162"/>
    </row>
    <row r="101" spans="1:11" ht="35.4" x14ac:dyDescent="0.25">
      <c r="A101" s="69">
        <v>52</v>
      </c>
      <c r="B101" s="161" t="s">
        <v>730</v>
      </c>
      <c r="C101" s="85" t="s">
        <v>731</v>
      </c>
      <c r="D101" s="73" t="s">
        <v>732</v>
      </c>
      <c r="E101" s="162">
        <v>3865.98</v>
      </c>
      <c r="F101" s="162"/>
      <c r="G101" s="163">
        <v>2629</v>
      </c>
      <c r="H101" s="162"/>
      <c r="I101" s="162"/>
      <c r="J101" s="162"/>
      <c r="K101" s="162"/>
    </row>
    <row r="102" spans="1:11" ht="35.4" x14ac:dyDescent="0.25">
      <c r="A102" s="69">
        <v>53</v>
      </c>
      <c r="B102" s="161" t="s">
        <v>730</v>
      </c>
      <c r="C102" s="85" t="s">
        <v>733</v>
      </c>
      <c r="D102" s="73" t="s">
        <v>734</v>
      </c>
      <c r="E102" s="162">
        <v>6752.78</v>
      </c>
      <c r="F102" s="162"/>
      <c r="G102" s="163">
        <v>1013</v>
      </c>
      <c r="H102" s="162"/>
      <c r="I102" s="162"/>
      <c r="J102" s="162"/>
      <c r="K102" s="162"/>
    </row>
    <row r="103" spans="1:11" ht="35.4" x14ac:dyDescent="0.25">
      <c r="A103" s="69">
        <v>54</v>
      </c>
      <c r="B103" s="161" t="s">
        <v>730</v>
      </c>
      <c r="C103" s="85" t="s">
        <v>735</v>
      </c>
      <c r="D103" s="73" t="s">
        <v>736</v>
      </c>
      <c r="E103" s="162">
        <v>12131.7</v>
      </c>
      <c r="F103" s="162"/>
      <c r="G103" s="163">
        <v>2305</v>
      </c>
      <c r="H103" s="162"/>
      <c r="I103" s="162"/>
      <c r="J103" s="162"/>
      <c r="K103" s="162"/>
    </row>
    <row r="104" spans="1:11" ht="45.6" x14ac:dyDescent="0.25">
      <c r="A104" s="69">
        <v>55</v>
      </c>
      <c r="B104" s="161" t="s">
        <v>737</v>
      </c>
      <c r="C104" s="85" t="s">
        <v>738</v>
      </c>
      <c r="D104" s="73" t="s">
        <v>739</v>
      </c>
      <c r="E104" s="162">
        <v>1464</v>
      </c>
      <c r="F104" s="162"/>
      <c r="G104" s="163">
        <v>1171</v>
      </c>
      <c r="H104" s="162"/>
      <c r="I104" s="162"/>
      <c r="J104" s="162"/>
      <c r="K104" s="162"/>
    </row>
    <row r="105" spans="1:11" ht="45.6" x14ac:dyDescent="0.25">
      <c r="A105" s="69">
        <v>56</v>
      </c>
      <c r="B105" s="161" t="s">
        <v>740</v>
      </c>
      <c r="C105" s="85" t="s">
        <v>741</v>
      </c>
      <c r="D105" s="73" t="s">
        <v>742</v>
      </c>
      <c r="E105" s="162">
        <v>2230</v>
      </c>
      <c r="F105" s="162"/>
      <c r="G105" s="163">
        <v>134</v>
      </c>
      <c r="H105" s="162"/>
      <c r="I105" s="162"/>
      <c r="J105" s="162"/>
      <c r="K105" s="162"/>
    </row>
    <row r="106" spans="1:11" ht="68.400000000000006" x14ac:dyDescent="0.25">
      <c r="A106" s="69">
        <v>57</v>
      </c>
      <c r="B106" s="161" t="s">
        <v>497</v>
      </c>
      <c r="C106" s="85" t="s">
        <v>498</v>
      </c>
      <c r="D106" s="69">
        <v>410</v>
      </c>
      <c r="E106" s="162">
        <v>14.72</v>
      </c>
      <c r="F106" s="162"/>
      <c r="G106" s="163">
        <v>6035</v>
      </c>
      <c r="H106" s="162"/>
      <c r="I106" s="162"/>
      <c r="J106" s="162"/>
      <c r="K106" s="162"/>
    </row>
    <row r="107" spans="1:11" ht="68.400000000000006" x14ac:dyDescent="0.25">
      <c r="A107" s="69">
        <v>58</v>
      </c>
      <c r="B107" s="161" t="s">
        <v>87</v>
      </c>
      <c r="C107" s="85" t="s">
        <v>743</v>
      </c>
      <c r="D107" s="69">
        <v>55</v>
      </c>
      <c r="E107" s="162">
        <v>26.35</v>
      </c>
      <c r="F107" s="162"/>
      <c r="G107" s="163">
        <v>1449</v>
      </c>
      <c r="H107" s="162"/>
      <c r="I107" s="162"/>
      <c r="J107" s="162"/>
      <c r="K107" s="162"/>
    </row>
    <row r="108" spans="1:11" ht="68.400000000000006" x14ac:dyDescent="0.25">
      <c r="A108" s="69">
        <v>59</v>
      </c>
      <c r="B108" s="161" t="s">
        <v>744</v>
      </c>
      <c r="C108" s="85" t="s">
        <v>745</v>
      </c>
      <c r="D108" s="69">
        <v>20</v>
      </c>
      <c r="E108" s="162">
        <v>40.14</v>
      </c>
      <c r="F108" s="162"/>
      <c r="G108" s="163">
        <v>803</v>
      </c>
      <c r="H108" s="162"/>
      <c r="I108" s="162"/>
      <c r="J108" s="162"/>
      <c r="K108" s="162"/>
    </row>
    <row r="109" spans="1:11" ht="34.200000000000003" x14ac:dyDescent="0.25">
      <c r="A109" s="69">
        <v>60</v>
      </c>
      <c r="B109" s="161" t="s">
        <v>746</v>
      </c>
      <c r="C109" s="85" t="s">
        <v>747</v>
      </c>
      <c r="D109" s="69">
        <v>120</v>
      </c>
      <c r="E109" s="162">
        <v>16.41</v>
      </c>
      <c r="F109" s="162"/>
      <c r="G109" s="163">
        <v>1969</v>
      </c>
      <c r="H109" s="162"/>
      <c r="I109" s="162"/>
      <c r="J109" s="162"/>
      <c r="K109" s="162"/>
    </row>
    <row r="110" spans="1:11" ht="35.4" x14ac:dyDescent="0.25">
      <c r="A110" s="69">
        <v>61</v>
      </c>
      <c r="B110" s="161" t="s">
        <v>748</v>
      </c>
      <c r="C110" s="85" t="s">
        <v>749</v>
      </c>
      <c r="D110" s="73" t="s">
        <v>750</v>
      </c>
      <c r="E110" s="162">
        <v>13665.67</v>
      </c>
      <c r="F110" s="162"/>
      <c r="G110" s="163">
        <v>324</v>
      </c>
      <c r="H110" s="162"/>
      <c r="I110" s="162"/>
      <c r="J110" s="162"/>
      <c r="K110" s="162"/>
    </row>
    <row r="111" spans="1:11" ht="45.6" x14ac:dyDescent="0.25">
      <c r="A111" s="69">
        <v>62</v>
      </c>
      <c r="B111" s="161" t="s">
        <v>751</v>
      </c>
      <c r="C111" s="85" t="s">
        <v>265</v>
      </c>
      <c r="D111" s="73" t="s">
        <v>752</v>
      </c>
      <c r="E111" s="162">
        <v>49400</v>
      </c>
      <c r="F111" s="162"/>
      <c r="G111" s="163">
        <v>70</v>
      </c>
      <c r="H111" s="162"/>
      <c r="I111" s="162"/>
      <c r="J111" s="162"/>
      <c r="K111" s="162"/>
    </row>
    <row r="112" spans="1:11" ht="34.200000000000003" x14ac:dyDescent="0.25">
      <c r="A112" s="69">
        <v>63</v>
      </c>
      <c r="B112" s="161" t="s">
        <v>753</v>
      </c>
      <c r="C112" s="85" t="s">
        <v>754</v>
      </c>
      <c r="D112" s="69">
        <v>3</v>
      </c>
      <c r="E112" s="162">
        <v>65.3</v>
      </c>
      <c r="F112" s="162"/>
      <c r="G112" s="163">
        <v>196</v>
      </c>
      <c r="H112" s="162"/>
      <c r="I112" s="162"/>
      <c r="J112" s="162"/>
      <c r="K112" s="162"/>
    </row>
    <row r="113" spans="1:11" ht="34.200000000000003" x14ac:dyDescent="0.25">
      <c r="A113" s="69">
        <v>64</v>
      </c>
      <c r="B113" s="161" t="s">
        <v>755</v>
      </c>
      <c r="C113" s="85" t="s">
        <v>756</v>
      </c>
      <c r="D113" s="69">
        <v>1</v>
      </c>
      <c r="E113" s="162">
        <v>59.5</v>
      </c>
      <c r="F113" s="162"/>
      <c r="G113" s="163">
        <v>60</v>
      </c>
      <c r="H113" s="162"/>
      <c r="I113" s="162"/>
      <c r="J113" s="162"/>
      <c r="K113" s="162"/>
    </row>
    <row r="114" spans="1:11" ht="34.200000000000003" x14ac:dyDescent="0.25">
      <c r="A114" s="69">
        <v>65</v>
      </c>
      <c r="B114" s="161" t="s">
        <v>757</v>
      </c>
      <c r="C114" s="85" t="s">
        <v>758</v>
      </c>
      <c r="D114" s="69">
        <v>8</v>
      </c>
      <c r="E114" s="162">
        <v>92.09</v>
      </c>
      <c r="F114" s="162"/>
      <c r="G114" s="163">
        <v>737</v>
      </c>
      <c r="H114" s="162"/>
      <c r="I114" s="162"/>
      <c r="J114" s="162"/>
      <c r="K114" s="162"/>
    </row>
    <row r="115" spans="1:11" ht="30.6" x14ac:dyDescent="0.25">
      <c r="A115" s="69">
        <v>66</v>
      </c>
      <c r="B115" s="161" t="s">
        <v>759</v>
      </c>
      <c r="C115" s="85" t="s">
        <v>760</v>
      </c>
      <c r="D115" s="73" t="s">
        <v>761</v>
      </c>
      <c r="E115" s="162">
        <v>2.39</v>
      </c>
      <c r="F115" s="162"/>
      <c r="G115" s="163">
        <v>1912</v>
      </c>
      <c r="H115" s="162"/>
      <c r="I115" s="162"/>
      <c r="J115" s="162"/>
      <c r="K115" s="162"/>
    </row>
    <row r="116" spans="1:11" ht="34.200000000000003" x14ac:dyDescent="0.25">
      <c r="A116" s="69">
        <v>67</v>
      </c>
      <c r="B116" s="161" t="s">
        <v>762</v>
      </c>
      <c r="C116" s="85" t="s">
        <v>763</v>
      </c>
      <c r="D116" s="69">
        <v>4</v>
      </c>
      <c r="E116" s="162">
        <v>54.6</v>
      </c>
      <c r="F116" s="162"/>
      <c r="G116" s="163">
        <v>218</v>
      </c>
      <c r="H116" s="162"/>
      <c r="I116" s="162"/>
      <c r="J116" s="162"/>
      <c r="K116" s="162"/>
    </row>
    <row r="117" spans="1:11" ht="34.200000000000003" x14ac:dyDescent="0.25">
      <c r="A117" s="69">
        <v>68</v>
      </c>
      <c r="B117" s="161" t="s">
        <v>762</v>
      </c>
      <c r="C117" s="85" t="s">
        <v>764</v>
      </c>
      <c r="D117" s="69">
        <v>10</v>
      </c>
      <c r="E117" s="162">
        <v>69.319999999999993</v>
      </c>
      <c r="F117" s="162"/>
      <c r="G117" s="163">
        <v>693</v>
      </c>
      <c r="H117" s="162"/>
      <c r="I117" s="162"/>
      <c r="J117" s="162"/>
      <c r="K117" s="162"/>
    </row>
    <row r="118" spans="1:11" ht="34.200000000000003" x14ac:dyDescent="0.25">
      <c r="A118" s="69">
        <v>69</v>
      </c>
      <c r="B118" s="161" t="s">
        <v>762</v>
      </c>
      <c r="C118" s="85" t="s">
        <v>765</v>
      </c>
      <c r="D118" s="69">
        <v>4</v>
      </c>
      <c r="E118" s="162">
        <v>35.57</v>
      </c>
      <c r="F118" s="162"/>
      <c r="G118" s="163">
        <v>142</v>
      </c>
      <c r="H118" s="162"/>
      <c r="I118" s="162"/>
      <c r="J118" s="162"/>
      <c r="K118" s="162"/>
    </row>
    <row r="119" spans="1:11" ht="34.200000000000003" x14ac:dyDescent="0.25">
      <c r="A119" s="69">
        <v>70</v>
      </c>
      <c r="B119" s="161" t="s">
        <v>762</v>
      </c>
      <c r="C119" s="85" t="s">
        <v>766</v>
      </c>
      <c r="D119" s="69">
        <v>10</v>
      </c>
      <c r="E119" s="162">
        <v>46.83</v>
      </c>
      <c r="F119" s="162"/>
      <c r="G119" s="163">
        <v>468</v>
      </c>
      <c r="H119" s="162"/>
      <c r="I119" s="162"/>
      <c r="J119" s="162"/>
      <c r="K119" s="162"/>
    </row>
    <row r="120" spans="1:11" ht="34.200000000000003" x14ac:dyDescent="0.25">
      <c r="A120" s="69">
        <v>71</v>
      </c>
      <c r="B120" s="161" t="s">
        <v>762</v>
      </c>
      <c r="C120" s="85" t="s">
        <v>767</v>
      </c>
      <c r="D120" s="69">
        <v>14</v>
      </c>
      <c r="E120" s="162">
        <v>24.09</v>
      </c>
      <c r="F120" s="162"/>
      <c r="G120" s="163">
        <v>337</v>
      </c>
      <c r="H120" s="162"/>
      <c r="I120" s="162"/>
      <c r="J120" s="162"/>
      <c r="K120" s="162"/>
    </row>
    <row r="121" spans="1:11" x14ac:dyDescent="0.25">
      <c r="A121" s="246" t="s">
        <v>169</v>
      </c>
      <c r="B121" s="236"/>
      <c r="C121" s="236"/>
      <c r="D121" s="236"/>
      <c r="E121" s="236"/>
      <c r="F121" s="236"/>
      <c r="G121" s="162">
        <v>24395</v>
      </c>
      <c r="H121" s="162"/>
      <c r="I121" s="162"/>
      <c r="J121" s="162"/>
      <c r="K121" s="162"/>
    </row>
    <row r="122" spans="1:11" x14ac:dyDescent="0.25">
      <c r="A122" s="250" t="s">
        <v>768</v>
      </c>
      <c r="B122" s="236"/>
      <c r="C122" s="236"/>
      <c r="D122" s="236"/>
      <c r="E122" s="236"/>
      <c r="F122" s="236"/>
      <c r="G122" s="164">
        <v>24395</v>
      </c>
      <c r="H122" s="162"/>
      <c r="I122" s="162"/>
      <c r="J122" s="162"/>
      <c r="K122" s="162"/>
    </row>
    <row r="123" spans="1:11" x14ac:dyDescent="0.25">
      <c r="A123" s="251" t="s">
        <v>84</v>
      </c>
      <c r="B123" s="241"/>
      <c r="C123" s="241"/>
      <c r="D123" s="241"/>
      <c r="E123" s="241"/>
      <c r="F123" s="241"/>
      <c r="G123" s="241"/>
      <c r="H123" s="241"/>
      <c r="I123" s="241"/>
      <c r="J123" s="241"/>
      <c r="K123" s="241"/>
    </row>
    <row r="124" spans="1:11" ht="20.399999999999999" x14ac:dyDescent="0.25">
      <c r="A124" s="246" t="s">
        <v>30</v>
      </c>
      <c r="B124" s="236"/>
      <c r="C124" s="236"/>
      <c r="D124" s="236"/>
      <c r="E124" s="236"/>
      <c r="F124" s="236"/>
      <c r="G124" s="162">
        <v>126130</v>
      </c>
      <c r="H124" s="162">
        <v>6607</v>
      </c>
      <c r="I124" s="162" t="s">
        <v>719</v>
      </c>
      <c r="J124" s="162"/>
      <c r="K124" s="162">
        <v>492.06</v>
      </c>
    </row>
    <row r="125" spans="1:11" x14ac:dyDescent="0.25">
      <c r="A125" s="246" t="s">
        <v>31</v>
      </c>
      <c r="B125" s="236"/>
      <c r="C125" s="236"/>
      <c r="D125" s="236"/>
      <c r="E125" s="236"/>
      <c r="F125" s="236"/>
      <c r="G125" s="162">
        <v>8436</v>
      </c>
      <c r="H125" s="162"/>
      <c r="I125" s="162"/>
      <c r="J125" s="162"/>
      <c r="K125" s="162"/>
    </row>
    <row r="126" spans="1:11" x14ac:dyDescent="0.25">
      <c r="A126" s="246" t="s">
        <v>52</v>
      </c>
      <c r="B126" s="236"/>
      <c r="C126" s="236"/>
      <c r="D126" s="236"/>
      <c r="E126" s="236"/>
      <c r="F126" s="236"/>
      <c r="G126" s="162"/>
      <c r="H126" s="162"/>
      <c r="I126" s="162"/>
      <c r="J126" s="162"/>
      <c r="K126" s="162"/>
    </row>
    <row r="127" spans="1:11" x14ac:dyDescent="0.25">
      <c r="A127" s="246" t="s">
        <v>720</v>
      </c>
      <c r="B127" s="236"/>
      <c r="C127" s="236"/>
      <c r="D127" s="236"/>
      <c r="E127" s="236"/>
      <c r="F127" s="236"/>
      <c r="G127" s="162">
        <v>637</v>
      </c>
      <c r="H127" s="162"/>
      <c r="I127" s="162"/>
      <c r="J127" s="162"/>
      <c r="K127" s="162"/>
    </row>
    <row r="128" spans="1:11" x14ac:dyDescent="0.25">
      <c r="A128" s="246" t="s">
        <v>721</v>
      </c>
      <c r="B128" s="236"/>
      <c r="C128" s="236"/>
      <c r="D128" s="236"/>
      <c r="E128" s="236"/>
      <c r="F128" s="236"/>
      <c r="G128" s="162">
        <v>7799</v>
      </c>
      <c r="H128" s="162"/>
      <c r="I128" s="162"/>
      <c r="J128" s="162"/>
      <c r="K128" s="162"/>
    </row>
    <row r="129" spans="1:11" x14ac:dyDescent="0.25">
      <c r="A129" s="246" t="s">
        <v>32</v>
      </c>
      <c r="B129" s="236"/>
      <c r="C129" s="236"/>
      <c r="D129" s="236"/>
      <c r="E129" s="236"/>
      <c r="F129" s="236"/>
      <c r="G129" s="162">
        <v>5814</v>
      </c>
      <c r="H129" s="162"/>
      <c r="I129" s="162"/>
      <c r="J129" s="162"/>
      <c r="K129" s="162"/>
    </row>
    <row r="130" spans="1:11" x14ac:dyDescent="0.25">
      <c r="A130" s="246" t="s">
        <v>52</v>
      </c>
      <c r="B130" s="236"/>
      <c r="C130" s="236"/>
      <c r="D130" s="236"/>
      <c r="E130" s="236"/>
      <c r="F130" s="236"/>
      <c r="G130" s="162"/>
      <c r="H130" s="162"/>
      <c r="I130" s="162"/>
      <c r="J130" s="162"/>
      <c r="K130" s="162"/>
    </row>
    <row r="131" spans="1:11" x14ac:dyDescent="0.25">
      <c r="A131" s="246" t="s">
        <v>722</v>
      </c>
      <c r="B131" s="236"/>
      <c r="C131" s="236"/>
      <c r="D131" s="236"/>
      <c r="E131" s="236"/>
      <c r="F131" s="236"/>
      <c r="G131" s="162">
        <v>478</v>
      </c>
      <c r="H131" s="162"/>
      <c r="I131" s="162"/>
      <c r="J131" s="162"/>
      <c r="K131" s="162"/>
    </row>
    <row r="132" spans="1:11" x14ac:dyDescent="0.25">
      <c r="A132" s="246" t="s">
        <v>723</v>
      </c>
      <c r="B132" s="236"/>
      <c r="C132" s="236"/>
      <c r="D132" s="236"/>
      <c r="E132" s="236"/>
      <c r="F132" s="236"/>
      <c r="G132" s="162">
        <v>5336</v>
      </c>
      <c r="H132" s="162"/>
      <c r="I132" s="162"/>
      <c r="J132" s="162"/>
      <c r="K132" s="162"/>
    </row>
    <row r="133" spans="1:11" x14ac:dyDescent="0.25">
      <c r="A133" s="250" t="s">
        <v>33</v>
      </c>
      <c r="B133" s="236"/>
      <c r="C133" s="236"/>
      <c r="D133" s="236"/>
      <c r="E133" s="236"/>
      <c r="F133" s="236"/>
      <c r="G133" s="162"/>
      <c r="H133" s="162"/>
      <c r="I133" s="162"/>
      <c r="J133" s="162"/>
      <c r="K133" s="162"/>
    </row>
    <row r="134" spans="1:11" x14ac:dyDescent="0.25">
      <c r="A134" s="246" t="s">
        <v>769</v>
      </c>
      <c r="B134" s="236"/>
      <c r="C134" s="236"/>
      <c r="D134" s="236"/>
      <c r="E134" s="236"/>
      <c r="F134" s="236"/>
      <c r="G134" s="162"/>
      <c r="H134" s="162"/>
      <c r="I134" s="162"/>
      <c r="J134" s="162"/>
      <c r="K134" s="162"/>
    </row>
    <row r="135" spans="1:11" x14ac:dyDescent="0.25">
      <c r="A135" s="246" t="s">
        <v>516</v>
      </c>
      <c r="B135" s="236"/>
      <c r="C135" s="236"/>
      <c r="D135" s="236"/>
      <c r="E135" s="236"/>
      <c r="F135" s="236"/>
      <c r="G135" s="162"/>
      <c r="H135" s="162"/>
      <c r="I135" s="162"/>
      <c r="J135" s="162"/>
      <c r="K135" s="162"/>
    </row>
    <row r="136" spans="1:11" x14ac:dyDescent="0.25">
      <c r="A136" s="246" t="s">
        <v>517</v>
      </c>
      <c r="B136" s="236"/>
      <c r="C136" s="236"/>
      <c r="D136" s="236"/>
      <c r="E136" s="236"/>
      <c r="F136" s="236"/>
      <c r="G136" s="162"/>
      <c r="H136" s="162"/>
      <c r="I136" s="162"/>
      <c r="J136" s="162"/>
      <c r="K136" s="162"/>
    </row>
    <row r="137" spans="1:11" ht="20.399999999999999" x14ac:dyDescent="0.25">
      <c r="A137" s="246" t="s">
        <v>770</v>
      </c>
      <c r="B137" s="236"/>
      <c r="C137" s="236"/>
      <c r="D137" s="236"/>
      <c r="E137" s="236"/>
      <c r="F137" s="236"/>
      <c r="G137" s="162">
        <v>1873</v>
      </c>
      <c r="H137" s="162">
        <v>725</v>
      </c>
      <c r="I137" s="162" t="s">
        <v>771</v>
      </c>
      <c r="J137" s="162"/>
      <c r="K137" s="162">
        <v>53.16</v>
      </c>
    </row>
    <row r="138" spans="1:11" x14ac:dyDescent="0.25">
      <c r="A138" s="246" t="s">
        <v>772</v>
      </c>
      <c r="B138" s="236"/>
      <c r="C138" s="236"/>
      <c r="D138" s="236"/>
      <c r="E138" s="236"/>
      <c r="F138" s="236"/>
      <c r="G138" s="162">
        <v>637</v>
      </c>
      <c r="H138" s="162"/>
      <c r="I138" s="162"/>
      <c r="J138" s="162"/>
      <c r="K138" s="162"/>
    </row>
    <row r="139" spans="1:11" x14ac:dyDescent="0.25">
      <c r="A139" s="246" t="s">
        <v>773</v>
      </c>
      <c r="B139" s="236"/>
      <c r="C139" s="236"/>
      <c r="D139" s="236"/>
      <c r="E139" s="236"/>
      <c r="F139" s="236"/>
      <c r="G139" s="162">
        <v>478</v>
      </c>
      <c r="H139" s="162"/>
      <c r="I139" s="162"/>
      <c r="J139" s="162"/>
      <c r="K139" s="162"/>
    </row>
    <row r="140" spans="1:11" x14ac:dyDescent="0.25">
      <c r="A140" s="246" t="s">
        <v>522</v>
      </c>
      <c r="B140" s="236"/>
      <c r="C140" s="236"/>
      <c r="D140" s="236"/>
      <c r="E140" s="236"/>
      <c r="F140" s="236"/>
      <c r="G140" s="162">
        <v>2988</v>
      </c>
      <c r="H140" s="162"/>
      <c r="I140" s="162"/>
      <c r="J140" s="162"/>
      <c r="K140" s="162">
        <v>53.16</v>
      </c>
    </row>
    <row r="141" spans="1:11" x14ac:dyDescent="0.25">
      <c r="A141" s="246" t="s">
        <v>527</v>
      </c>
      <c r="B141" s="236"/>
      <c r="C141" s="236"/>
      <c r="D141" s="236"/>
      <c r="E141" s="236"/>
      <c r="F141" s="236"/>
      <c r="G141" s="162"/>
      <c r="H141" s="162"/>
      <c r="I141" s="162"/>
      <c r="J141" s="162"/>
      <c r="K141" s="162"/>
    </row>
    <row r="142" spans="1:11" ht="20.399999999999999" x14ac:dyDescent="0.25">
      <c r="A142" s="246" t="s">
        <v>774</v>
      </c>
      <c r="B142" s="236"/>
      <c r="C142" s="236"/>
      <c r="D142" s="236"/>
      <c r="E142" s="236"/>
      <c r="F142" s="236"/>
      <c r="G142" s="162">
        <v>36949</v>
      </c>
      <c r="H142" s="162">
        <v>5882</v>
      </c>
      <c r="I142" s="162" t="s">
        <v>775</v>
      </c>
      <c r="J142" s="162"/>
      <c r="K142" s="162">
        <v>438.9</v>
      </c>
    </row>
    <row r="143" spans="1:11" x14ac:dyDescent="0.25">
      <c r="A143" s="246" t="s">
        <v>776</v>
      </c>
      <c r="B143" s="236"/>
      <c r="C143" s="236"/>
      <c r="D143" s="236"/>
      <c r="E143" s="236"/>
      <c r="F143" s="236"/>
      <c r="G143" s="162">
        <v>7799</v>
      </c>
      <c r="H143" s="162"/>
      <c r="I143" s="162"/>
      <c r="J143" s="162"/>
      <c r="K143" s="162"/>
    </row>
    <row r="144" spans="1:11" x14ac:dyDescent="0.25">
      <c r="A144" s="246" t="s">
        <v>777</v>
      </c>
      <c r="B144" s="236"/>
      <c r="C144" s="236"/>
      <c r="D144" s="236"/>
      <c r="E144" s="236"/>
      <c r="F144" s="236"/>
      <c r="G144" s="162">
        <v>5336</v>
      </c>
      <c r="H144" s="162"/>
      <c r="I144" s="162"/>
      <c r="J144" s="162"/>
      <c r="K144" s="162"/>
    </row>
    <row r="145" spans="1:11" x14ac:dyDescent="0.25">
      <c r="A145" s="246" t="s">
        <v>522</v>
      </c>
      <c r="B145" s="236"/>
      <c r="C145" s="236"/>
      <c r="D145" s="236"/>
      <c r="E145" s="236"/>
      <c r="F145" s="236"/>
      <c r="G145" s="162">
        <v>50084</v>
      </c>
      <c r="H145" s="162"/>
      <c r="I145" s="162"/>
      <c r="J145" s="162"/>
      <c r="K145" s="162">
        <v>438.9</v>
      </c>
    </row>
    <row r="146" spans="1:11" x14ac:dyDescent="0.25">
      <c r="A146" s="246" t="s">
        <v>532</v>
      </c>
      <c r="B146" s="236"/>
      <c r="C146" s="236"/>
      <c r="D146" s="236"/>
      <c r="E146" s="236"/>
      <c r="F146" s="236"/>
      <c r="G146" s="162"/>
      <c r="H146" s="162"/>
      <c r="I146" s="162"/>
      <c r="J146" s="162"/>
      <c r="K146" s="162"/>
    </row>
    <row r="147" spans="1:11" x14ac:dyDescent="0.25">
      <c r="A147" s="246" t="s">
        <v>778</v>
      </c>
      <c r="B147" s="236"/>
      <c r="C147" s="236"/>
      <c r="D147" s="236"/>
      <c r="E147" s="236"/>
      <c r="F147" s="236"/>
      <c r="G147" s="162">
        <v>-9</v>
      </c>
      <c r="H147" s="162"/>
      <c r="I147" s="162"/>
      <c r="J147" s="162"/>
      <c r="K147" s="162"/>
    </row>
    <row r="148" spans="1:11" x14ac:dyDescent="0.25">
      <c r="A148" s="246" t="s">
        <v>534</v>
      </c>
      <c r="B148" s="236"/>
      <c r="C148" s="236"/>
      <c r="D148" s="236"/>
      <c r="E148" s="236"/>
      <c r="F148" s="236"/>
      <c r="G148" s="162">
        <v>53063</v>
      </c>
      <c r="H148" s="162"/>
      <c r="I148" s="162"/>
      <c r="J148" s="162"/>
      <c r="K148" s="162">
        <v>492.06</v>
      </c>
    </row>
    <row r="149" spans="1:11" x14ac:dyDescent="0.25">
      <c r="A149" s="246" t="s">
        <v>535</v>
      </c>
      <c r="B149" s="236"/>
      <c r="C149" s="236"/>
      <c r="D149" s="236"/>
      <c r="E149" s="236"/>
      <c r="F149" s="236"/>
      <c r="G149" s="162"/>
      <c r="H149" s="162"/>
      <c r="I149" s="162"/>
      <c r="J149" s="162"/>
      <c r="K149" s="162"/>
    </row>
    <row r="150" spans="1:11" x14ac:dyDescent="0.25">
      <c r="A150" s="246" t="s">
        <v>536</v>
      </c>
      <c r="B150" s="236"/>
      <c r="C150" s="236"/>
      <c r="D150" s="236"/>
      <c r="E150" s="236"/>
      <c r="F150" s="236"/>
      <c r="G150" s="162"/>
      <c r="H150" s="162"/>
      <c r="I150" s="162"/>
      <c r="J150" s="162"/>
      <c r="K150" s="162"/>
    </row>
    <row r="151" spans="1:11" x14ac:dyDescent="0.25">
      <c r="A151" s="246" t="s">
        <v>779</v>
      </c>
      <c r="B151" s="236"/>
      <c r="C151" s="236"/>
      <c r="D151" s="236"/>
      <c r="E151" s="236"/>
      <c r="F151" s="236"/>
      <c r="G151" s="162">
        <v>62922</v>
      </c>
      <c r="H151" s="162"/>
      <c r="I151" s="162"/>
      <c r="J151" s="162"/>
      <c r="K151" s="162"/>
    </row>
    <row r="152" spans="1:11" x14ac:dyDescent="0.25">
      <c r="A152" s="246" t="s">
        <v>534</v>
      </c>
      <c r="B152" s="236"/>
      <c r="C152" s="236"/>
      <c r="D152" s="236"/>
      <c r="E152" s="236"/>
      <c r="F152" s="236"/>
      <c r="G152" s="162">
        <v>62922</v>
      </c>
      <c r="H152" s="162"/>
      <c r="I152" s="162"/>
      <c r="J152" s="162"/>
      <c r="K152" s="162"/>
    </row>
    <row r="153" spans="1:11" x14ac:dyDescent="0.25">
      <c r="A153" s="246" t="s">
        <v>198</v>
      </c>
      <c r="B153" s="236"/>
      <c r="C153" s="236"/>
      <c r="D153" s="236"/>
      <c r="E153" s="236"/>
      <c r="F153" s="236"/>
      <c r="G153" s="162">
        <v>115985</v>
      </c>
      <c r="H153" s="162"/>
      <c r="I153" s="162"/>
      <c r="J153" s="162"/>
      <c r="K153" s="162">
        <v>492.06</v>
      </c>
    </row>
    <row r="154" spans="1:11" x14ac:dyDescent="0.25">
      <c r="A154" s="250" t="s">
        <v>780</v>
      </c>
      <c r="B154" s="236"/>
      <c r="C154" s="236"/>
      <c r="D154" s="236"/>
      <c r="E154" s="236"/>
      <c r="F154" s="236"/>
      <c r="G154" s="164">
        <v>115985</v>
      </c>
      <c r="H154" s="162"/>
      <c r="I154" s="162"/>
      <c r="J154" s="162"/>
      <c r="K154" s="164">
        <v>492.06</v>
      </c>
    </row>
    <row r="155" spans="1:11" x14ac:dyDescent="0.25">
      <c r="A155" s="246" t="s">
        <v>539</v>
      </c>
      <c r="B155" s="236"/>
      <c r="C155" s="236"/>
      <c r="D155" s="236"/>
      <c r="E155" s="236"/>
      <c r="F155" s="236"/>
      <c r="G155" s="162"/>
      <c r="H155" s="162"/>
      <c r="I155" s="162"/>
      <c r="J155" s="162"/>
      <c r="K155" s="162"/>
    </row>
    <row r="156" spans="1:11" x14ac:dyDescent="0.25">
      <c r="A156" s="246" t="s">
        <v>540</v>
      </c>
      <c r="B156" s="236"/>
      <c r="C156" s="236"/>
      <c r="D156" s="236"/>
      <c r="E156" s="236"/>
      <c r="F156" s="236"/>
      <c r="G156" s="162"/>
      <c r="H156" s="162"/>
      <c r="I156" s="162"/>
      <c r="J156" s="162"/>
      <c r="K156" s="162"/>
    </row>
    <row r="157" spans="1:11" x14ac:dyDescent="0.25">
      <c r="A157" s="246" t="s">
        <v>781</v>
      </c>
      <c r="B157" s="236"/>
      <c r="C157" s="236"/>
      <c r="D157" s="236"/>
      <c r="E157" s="236"/>
      <c r="F157" s="236"/>
      <c r="G157" s="162">
        <v>24395</v>
      </c>
      <c r="H157" s="162"/>
      <c r="I157" s="162"/>
      <c r="J157" s="162"/>
      <c r="K157" s="162"/>
    </row>
    <row r="158" spans="1:11" x14ac:dyDescent="0.25">
      <c r="A158" s="246" t="s">
        <v>198</v>
      </c>
      <c r="B158" s="236"/>
      <c r="C158" s="236"/>
      <c r="D158" s="236"/>
      <c r="E158" s="236"/>
      <c r="F158" s="236"/>
      <c r="G158" s="162">
        <v>24395</v>
      </c>
      <c r="H158" s="162"/>
      <c r="I158" s="162"/>
      <c r="J158" s="162"/>
      <c r="K158" s="162"/>
    </row>
    <row r="159" spans="1:11" x14ac:dyDescent="0.25">
      <c r="A159" s="250" t="s">
        <v>542</v>
      </c>
      <c r="B159" s="236"/>
      <c r="C159" s="236"/>
      <c r="D159" s="236"/>
      <c r="E159" s="236"/>
      <c r="F159" s="236"/>
      <c r="G159" s="164">
        <v>24395</v>
      </c>
      <c r="H159" s="162"/>
      <c r="I159" s="162"/>
      <c r="J159" s="162"/>
      <c r="K159" s="162"/>
    </row>
    <row r="160" spans="1:11" x14ac:dyDescent="0.25">
      <c r="A160" s="246" t="s">
        <v>34</v>
      </c>
      <c r="B160" s="236"/>
      <c r="C160" s="236"/>
      <c r="D160" s="236"/>
      <c r="E160" s="236"/>
      <c r="F160" s="236"/>
      <c r="G160" s="162">
        <v>140380</v>
      </c>
      <c r="H160" s="162"/>
      <c r="I160" s="162"/>
      <c r="J160" s="162"/>
      <c r="K160" s="162">
        <v>492.06</v>
      </c>
    </row>
    <row r="161" spans="1:11" x14ac:dyDescent="0.25">
      <c r="A161" s="246" t="s">
        <v>35</v>
      </c>
      <c r="B161" s="236"/>
      <c r="C161" s="236"/>
      <c r="D161" s="236"/>
      <c r="E161" s="236"/>
      <c r="F161" s="236"/>
      <c r="G161" s="162"/>
      <c r="H161" s="162"/>
      <c r="I161" s="162"/>
      <c r="J161" s="162"/>
      <c r="K161" s="162"/>
    </row>
    <row r="162" spans="1:11" x14ac:dyDescent="0.25">
      <c r="A162" s="246" t="s">
        <v>36</v>
      </c>
      <c r="B162" s="236"/>
      <c r="C162" s="236"/>
      <c r="D162" s="236"/>
      <c r="E162" s="236"/>
      <c r="F162" s="236"/>
      <c r="G162" s="162">
        <v>44437</v>
      </c>
      <c r="H162" s="162"/>
      <c r="I162" s="162"/>
      <c r="J162" s="162"/>
      <c r="K162" s="162"/>
    </row>
    <row r="163" spans="1:11" x14ac:dyDescent="0.25">
      <c r="A163" s="246" t="s">
        <v>37</v>
      </c>
      <c r="B163" s="236"/>
      <c r="C163" s="236"/>
      <c r="D163" s="236"/>
      <c r="E163" s="236"/>
      <c r="F163" s="236"/>
      <c r="G163" s="162">
        <v>12164</v>
      </c>
      <c r="H163" s="162"/>
      <c r="I163" s="162"/>
      <c r="J163" s="162"/>
      <c r="K163" s="162"/>
    </row>
    <row r="164" spans="1:11" x14ac:dyDescent="0.25">
      <c r="A164" s="246" t="s">
        <v>38</v>
      </c>
      <c r="B164" s="236"/>
      <c r="C164" s="236"/>
      <c r="D164" s="236"/>
      <c r="E164" s="236"/>
      <c r="F164" s="236"/>
      <c r="G164" s="162">
        <v>9005</v>
      </c>
      <c r="H164" s="162"/>
      <c r="I164" s="162"/>
      <c r="J164" s="162"/>
      <c r="K164" s="162"/>
    </row>
    <row r="165" spans="1:11" x14ac:dyDescent="0.25">
      <c r="A165" s="246" t="s">
        <v>173</v>
      </c>
      <c r="B165" s="236"/>
      <c r="C165" s="236"/>
      <c r="D165" s="236"/>
      <c r="E165" s="236"/>
      <c r="F165" s="236"/>
      <c r="G165" s="162">
        <v>62922</v>
      </c>
      <c r="H165" s="162"/>
      <c r="I165" s="162"/>
      <c r="J165" s="162"/>
      <c r="K165" s="162"/>
    </row>
    <row r="166" spans="1:11" x14ac:dyDescent="0.25">
      <c r="A166" s="246" t="s">
        <v>39</v>
      </c>
      <c r="B166" s="236"/>
      <c r="C166" s="236"/>
      <c r="D166" s="236"/>
      <c r="E166" s="236"/>
      <c r="F166" s="236"/>
      <c r="G166" s="162">
        <v>8436</v>
      </c>
      <c r="H166" s="162"/>
      <c r="I166" s="162"/>
      <c r="J166" s="162"/>
      <c r="K166" s="162"/>
    </row>
    <row r="167" spans="1:11" x14ac:dyDescent="0.25">
      <c r="A167" s="246" t="s">
        <v>40</v>
      </c>
      <c r="B167" s="236"/>
      <c r="C167" s="236"/>
      <c r="D167" s="236"/>
      <c r="E167" s="236"/>
      <c r="F167" s="236"/>
      <c r="G167" s="162">
        <v>5814</v>
      </c>
      <c r="H167" s="162"/>
      <c r="I167" s="162"/>
      <c r="J167" s="162"/>
      <c r="K167" s="162"/>
    </row>
    <row r="168" spans="1:11" x14ac:dyDescent="0.25">
      <c r="A168" s="250" t="s">
        <v>41</v>
      </c>
      <c r="B168" s="236"/>
      <c r="C168" s="236"/>
      <c r="D168" s="236"/>
      <c r="E168" s="236"/>
      <c r="F168" s="236"/>
      <c r="G168" s="164">
        <v>140380</v>
      </c>
      <c r="H168" s="162"/>
      <c r="I168" s="162"/>
      <c r="J168" s="162"/>
      <c r="K168" s="164">
        <v>492.06</v>
      </c>
    </row>
    <row r="169" spans="1:11" x14ac:dyDescent="0.25">
      <c r="A169" s="70"/>
      <c r="B169" s="165"/>
      <c r="C169" s="71"/>
      <c r="D169" s="70"/>
      <c r="E169" s="135"/>
      <c r="F169" s="135"/>
      <c r="G169" s="135"/>
      <c r="H169" s="135"/>
      <c r="I169" s="135"/>
      <c r="J169" s="135"/>
      <c r="K169" s="135"/>
    </row>
    <row r="170" spans="1:11" x14ac:dyDescent="0.25">
      <c r="A170" s="253" t="s">
        <v>782</v>
      </c>
      <c r="B170" s="243"/>
      <c r="C170" s="243"/>
      <c r="D170" s="243"/>
      <c r="E170" s="243"/>
      <c r="F170" s="243"/>
      <c r="G170" s="243"/>
      <c r="H170" s="243"/>
      <c r="I170" s="243"/>
      <c r="J170" s="243"/>
      <c r="K170" s="243"/>
    </row>
    <row r="171" spans="1:11" x14ac:dyDescent="0.25">
      <c r="A171" s="252" t="s">
        <v>208</v>
      </c>
      <c r="B171" s="243"/>
      <c r="C171" s="243"/>
      <c r="D171" s="243"/>
      <c r="E171" s="243"/>
      <c r="F171" s="243"/>
      <c r="G171" s="243"/>
      <c r="H171" s="243"/>
      <c r="I171" s="243"/>
      <c r="J171" s="243"/>
      <c r="K171" s="243"/>
    </row>
    <row r="172" spans="1:11" x14ac:dyDescent="0.25">
      <c r="A172" s="70"/>
      <c r="B172" s="165"/>
      <c r="C172" s="71"/>
      <c r="D172" s="70"/>
      <c r="E172" s="135"/>
      <c r="F172" s="135"/>
      <c r="G172" s="135"/>
      <c r="H172" s="135"/>
      <c r="I172" s="135"/>
      <c r="J172" s="135"/>
      <c r="K172" s="135"/>
    </row>
    <row r="173" spans="1:11" x14ac:dyDescent="0.25">
      <c r="A173" s="253" t="s">
        <v>783</v>
      </c>
      <c r="B173" s="243"/>
      <c r="C173" s="243"/>
      <c r="D173" s="243"/>
      <c r="E173" s="243"/>
      <c r="F173" s="243"/>
      <c r="G173" s="243"/>
      <c r="H173" s="243"/>
      <c r="I173" s="243"/>
      <c r="J173" s="243"/>
      <c r="K173" s="243"/>
    </row>
    <row r="174" spans="1:11" x14ac:dyDescent="0.25">
      <c r="A174" s="252" t="s">
        <v>208</v>
      </c>
      <c r="B174" s="243"/>
      <c r="C174" s="243"/>
      <c r="D174" s="243"/>
      <c r="E174" s="243"/>
      <c r="F174" s="243"/>
      <c r="G174" s="243"/>
      <c r="H174" s="243"/>
      <c r="I174" s="243"/>
      <c r="J174" s="243"/>
      <c r="K174" s="243"/>
    </row>
    <row r="175" spans="1:11" x14ac:dyDescent="0.25">
      <c r="A175" s="70"/>
      <c r="B175" s="165"/>
      <c r="C175" s="71"/>
      <c r="D175" s="70"/>
      <c r="E175" s="135"/>
      <c r="F175" s="135"/>
      <c r="G175" s="135"/>
      <c r="H175" s="135"/>
      <c r="I175" s="135"/>
      <c r="J175" s="135"/>
      <c r="K175" s="135"/>
    </row>
    <row r="176" spans="1:11" x14ac:dyDescent="0.25">
      <c r="A176" s="253" t="s">
        <v>784</v>
      </c>
      <c r="B176" s="243"/>
      <c r="C176" s="243"/>
      <c r="D176" s="243"/>
      <c r="E176" s="243"/>
      <c r="F176" s="243"/>
      <c r="G176" s="243"/>
      <c r="H176" s="243"/>
      <c r="I176" s="243"/>
      <c r="J176" s="243"/>
      <c r="K176" s="243"/>
    </row>
    <row r="177" spans="1:11" x14ac:dyDescent="0.25">
      <c r="A177" s="252" t="s">
        <v>208</v>
      </c>
      <c r="B177" s="243"/>
      <c r="C177" s="243"/>
      <c r="D177" s="243"/>
      <c r="E177" s="243"/>
      <c r="F177" s="243"/>
      <c r="G177" s="243"/>
      <c r="H177" s="243"/>
      <c r="I177" s="243"/>
      <c r="J177" s="243"/>
      <c r="K177" s="243"/>
    </row>
    <row r="178" spans="1:11" x14ac:dyDescent="0.25">
      <c r="A178" s="70"/>
      <c r="B178" s="165"/>
      <c r="C178" s="71"/>
      <c r="D178" s="70"/>
      <c r="E178" s="135"/>
      <c r="F178" s="135"/>
      <c r="G178" s="135"/>
      <c r="H178" s="135"/>
      <c r="I178" s="135"/>
      <c r="J178" s="135"/>
      <c r="K178" s="135"/>
    </row>
    <row r="179" spans="1:11" x14ac:dyDescent="0.25">
      <c r="A179" s="70"/>
      <c r="B179" s="165"/>
      <c r="C179" s="71"/>
      <c r="D179" s="70"/>
      <c r="E179" s="135"/>
      <c r="F179" s="135"/>
      <c r="G179" s="135"/>
      <c r="H179" s="135"/>
      <c r="I179" s="135"/>
      <c r="J179" s="135"/>
      <c r="K179" s="135"/>
    </row>
    <row r="180" spans="1:11" x14ac:dyDescent="0.25">
      <c r="A180" s="70"/>
      <c r="B180" s="165"/>
      <c r="C180" s="71"/>
      <c r="D180" s="70"/>
      <c r="E180" s="135"/>
      <c r="F180" s="135"/>
      <c r="G180" s="135"/>
      <c r="H180" s="135"/>
      <c r="I180" s="135"/>
      <c r="J180" s="135"/>
      <c r="K180" s="135"/>
    </row>
    <row r="181" spans="1:11" x14ac:dyDescent="0.25">
      <c r="A181" s="70"/>
      <c r="B181" s="165"/>
      <c r="C181" s="71"/>
      <c r="D181" s="70"/>
      <c r="E181" s="135"/>
      <c r="F181" s="135"/>
      <c r="G181" s="135"/>
      <c r="H181" s="135"/>
      <c r="I181" s="135"/>
      <c r="J181" s="135"/>
      <c r="K181" s="135"/>
    </row>
    <row r="182" spans="1:11" x14ac:dyDescent="0.25">
      <c r="A182" s="70"/>
      <c r="B182" s="165"/>
      <c r="C182" s="71"/>
      <c r="D182" s="70"/>
      <c r="E182" s="135"/>
      <c r="F182" s="135"/>
      <c r="G182" s="135"/>
      <c r="H182" s="135"/>
      <c r="I182" s="135"/>
      <c r="J182" s="135"/>
      <c r="K182" s="135"/>
    </row>
    <row r="183" spans="1:11" x14ac:dyDescent="0.25">
      <c r="A183" s="70"/>
      <c r="B183" s="165"/>
      <c r="C183" s="71"/>
      <c r="D183" s="70"/>
      <c r="E183" s="135"/>
      <c r="F183" s="135"/>
      <c r="G183" s="135"/>
      <c r="H183" s="135"/>
      <c r="I183" s="135"/>
      <c r="J183" s="135"/>
      <c r="K183" s="135"/>
    </row>
    <row r="184" spans="1:11" x14ac:dyDescent="0.25">
      <c r="A184" s="70"/>
      <c r="B184" s="165"/>
      <c r="C184" s="71"/>
      <c r="D184" s="70"/>
      <c r="E184" s="135"/>
      <c r="F184" s="135"/>
      <c r="G184" s="135"/>
      <c r="H184" s="135"/>
      <c r="I184" s="135"/>
      <c r="J184" s="135"/>
      <c r="K184" s="135"/>
    </row>
  </sheetData>
  <mergeCells count="90">
    <mergeCell ref="A177:K177"/>
    <mergeCell ref="A163:F163"/>
    <mergeCell ref="A164:F164"/>
    <mergeCell ref="A165:F165"/>
    <mergeCell ref="A166:F166"/>
    <mergeCell ref="A167:F167"/>
    <mergeCell ref="A168:F168"/>
    <mergeCell ref="A170:K170"/>
    <mergeCell ref="A171:K171"/>
    <mergeCell ref="A173:K173"/>
    <mergeCell ref="A174:K174"/>
    <mergeCell ref="A176:K176"/>
    <mergeCell ref="A162:F162"/>
    <mergeCell ref="A151:F151"/>
    <mergeCell ref="A152:F152"/>
    <mergeCell ref="A153:F153"/>
    <mergeCell ref="A154:F154"/>
    <mergeCell ref="A155:F155"/>
    <mergeCell ref="A156:F156"/>
    <mergeCell ref="A157:F157"/>
    <mergeCell ref="A158:F158"/>
    <mergeCell ref="A159:F159"/>
    <mergeCell ref="A160:F160"/>
    <mergeCell ref="A161:F161"/>
    <mergeCell ref="A150:F150"/>
    <mergeCell ref="A139:F139"/>
    <mergeCell ref="A140:F140"/>
    <mergeCell ref="A141:F141"/>
    <mergeCell ref="A142:F142"/>
    <mergeCell ref="A143:F143"/>
    <mergeCell ref="A144:F144"/>
    <mergeCell ref="A145:F145"/>
    <mergeCell ref="A146:F146"/>
    <mergeCell ref="A147:F147"/>
    <mergeCell ref="A148:F148"/>
    <mergeCell ref="A149:F149"/>
    <mergeCell ref="A138:F138"/>
    <mergeCell ref="A127:F127"/>
    <mergeCell ref="A128:F128"/>
    <mergeCell ref="A129:F129"/>
    <mergeCell ref="A130:F130"/>
    <mergeCell ref="A131:F131"/>
    <mergeCell ref="A132:F132"/>
    <mergeCell ref="A133:F133"/>
    <mergeCell ref="A134:F134"/>
    <mergeCell ref="A135:F135"/>
    <mergeCell ref="A136:F136"/>
    <mergeCell ref="A137:F137"/>
    <mergeCell ref="A126:F126"/>
    <mergeCell ref="A92:F92"/>
    <mergeCell ref="A93:F93"/>
    <mergeCell ref="A94:F94"/>
    <mergeCell ref="A95:F95"/>
    <mergeCell ref="A96:F96"/>
    <mergeCell ref="A97:K97"/>
    <mergeCell ref="A121:F121"/>
    <mergeCell ref="A122:F122"/>
    <mergeCell ref="A123:K123"/>
    <mergeCell ref="A124:F124"/>
    <mergeCell ref="A125:F125"/>
    <mergeCell ref="A91:F91"/>
    <mergeCell ref="A32:K32"/>
    <mergeCell ref="A33:K33"/>
    <mergeCell ref="A34:K34"/>
    <mergeCell ref="A35:K35"/>
    <mergeCell ref="A65:K65"/>
    <mergeCell ref="A66:K66"/>
    <mergeCell ref="A67:K67"/>
    <mergeCell ref="A87:F87"/>
    <mergeCell ref="A88:F88"/>
    <mergeCell ref="A89:F89"/>
    <mergeCell ref="A90:F90"/>
    <mergeCell ref="A31:K31"/>
    <mergeCell ref="A25:A27"/>
    <mergeCell ref="B25:B27"/>
    <mergeCell ref="C25:C27"/>
    <mergeCell ref="D25:D27"/>
    <mergeCell ref="E25:F25"/>
    <mergeCell ref="G25:I25"/>
    <mergeCell ref="J25:K26"/>
    <mergeCell ref="G26:G27"/>
    <mergeCell ref="H26:H27"/>
    <mergeCell ref="A29:K29"/>
    <mergeCell ref="A30:K30"/>
    <mergeCell ref="D21:E21"/>
    <mergeCell ref="D16:E16"/>
    <mergeCell ref="D17:E17"/>
    <mergeCell ref="D18:E18"/>
    <mergeCell ref="D19:E19"/>
    <mergeCell ref="D20:E2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56"/>
  <sheetViews>
    <sheetView topLeftCell="A112" workbookViewId="0">
      <selection activeCell="D6" sqref="D6"/>
    </sheetView>
  </sheetViews>
  <sheetFormatPr defaultRowHeight="13.2" x14ac:dyDescent="0.25"/>
  <cols>
    <col min="2" max="2" width="32" customWidth="1"/>
    <col min="3" max="3" width="39.5546875" customWidth="1"/>
  </cols>
  <sheetData>
    <row r="1" spans="1:11" x14ac:dyDescent="0.25">
      <c r="A1" s="67" t="s">
        <v>94</v>
      </c>
      <c r="B1" s="59"/>
      <c r="C1" s="71"/>
      <c r="D1" s="70"/>
      <c r="E1" s="135"/>
      <c r="F1" s="60"/>
      <c r="G1" s="60"/>
      <c r="H1" s="60"/>
      <c r="I1" s="67" t="s">
        <v>95</v>
      </c>
      <c r="J1" s="60"/>
      <c r="K1" s="60"/>
    </row>
    <row r="2" spans="1:11" x14ac:dyDescent="0.25">
      <c r="A2" s="136" t="s">
        <v>74</v>
      </c>
      <c r="B2" s="59"/>
      <c r="C2" s="71"/>
      <c r="D2" s="70"/>
      <c r="E2" s="135"/>
      <c r="F2" s="60"/>
      <c r="G2" s="60"/>
      <c r="H2" s="60"/>
      <c r="I2" s="136" t="s">
        <v>785</v>
      </c>
      <c r="J2" s="60"/>
      <c r="K2" s="60"/>
    </row>
    <row r="3" spans="1:11" ht="13.8" x14ac:dyDescent="0.25">
      <c r="A3" s="70"/>
      <c r="B3" s="59"/>
      <c r="C3" s="60"/>
      <c r="D3" s="137" t="s">
        <v>786</v>
      </c>
      <c r="E3" s="60"/>
      <c r="F3" s="138"/>
      <c r="G3" s="138"/>
      <c r="H3" s="138"/>
      <c r="I3" s="60"/>
      <c r="J3" s="60"/>
      <c r="K3" s="60"/>
    </row>
    <row r="4" spans="1:11" x14ac:dyDescent="0.25">
      <c r="A4" s="70"/>
      <c r="B4" s="139"/>
      <c r="C4" s="140"/>
      <c r="D4" s="90" t="s">
        <v>24</v>
      </c>
      <c r="E4" s="141"/>
      <c r="F4" s="142"/>
      <c r="G4" s="143"/>
      <c r="H4" s="60"/>
      <c r="I4" s="60"/>
      <c r="J4" s="60"/>
      <c r="K4" s="60"/>
    </row>
    <row r="5" spans="1:11" x14ac:dyDescent="0.25">
      <c r="A5" s="70"/>
      <c r="B5" s="144"/>
      <c r="C5" s="60"/>
      <c r="D5" s="60"/>
      <c r="E5" s="60"/>
      <c r="F5" s="60"/>
      <c r="G5" s="60"/>
      <c r="H5" s="60"/>
      <c r="I5" s="60"/>
      <c r="J5" s="60"/>
      <c r="K5" s="60"/>
    </row>
    <row r="6" spans="1:11" ht="15.6" x14ac:dyDescent="0.25">
      <c r="A6" s="70"/>
      <c r="B6" s="144"/>
      <c r="C6" s="60"/>
      <c r="D6" s="145" t="s">
        <v>787</v>
      </c>
      <c r="E6" s="135"/>
      <c r="F6" s="146"/>
      <c r="G6" s="146"/>
      <c r="H6" s="60"/>
      <c r="I6" s="60"/>
      <c r="J6" s="60"/>
      <c r="K6" s="60"/>
    </row>
    <row r="7" spans="1:11" x14ac:dyDescent="0.25">
      <c r="A7" s="70"/>
      <c r="B7" s="144"/>
      <c r="C7" s="60"/>
      <c r="D7" s="64" t="s">
        <v>58</v>
      </c>
      <c r="E7" s="135"/>
      <c r="F7" s="72"/>
      <c r="G7" s="72"/>
      <c r="H7" s="60"/>
      <c r="I7" s="60"/>
      <c r="J7" s="60"/>
      <c r="K7" s="60"/>
    </row>
    <row r="8" spans="1:11" x14ac:dyDescent="0.25">
      <c r="A8" s="70"/>
      <c r="B8" s="144"/>
      <c r="C8" s="60"/>
      <c r="D8" s="60"/>
      <c r="E8" s="60"/>
      <c r="F8" s="60"/>
      <c r="G8" s="60"/>
      <c r="H8" s="60"/>
      <c r="I8" s="60"/>
      <c r="J8" s="60"/>
      <c r="K8" s="60"/>
    </row>
    <row r="9" spans="1:11" ht="13.8" x14ac:dyDescent="0.25">
      <c r="A9" s="147" t="s">
        <v>25</v>
      </c>
      <c r="B9" s="148" t="s">
        <v>788</v>
      </c>
      <c r="C9" s="68"/>
      <c r="D9" s="137"/>
      <c r="E9" s="149"/>
      <c r="F9" s="68"/>
      <c r="G9" s="68"/>
      <c r="H9" s="60"/>
      <c r="I9" s="60"/>
      <c r="J9" s="60"/>
      <c r="K9" s="60"/>
    </row>
    <row r="10" spans="1:11" x14ac:dyDescent="0.25">
      <c r="A10" s="70"/>
      <c r="B10" s="150"/>
      <c r="C10" s="140"/>
      <c r="D10" s="90" t="s">
        <v>57</v>
      </c>
      <c r="E10" s="135"/>
      <c r="F10" s="151"/>
      <c r="G10" s="151"/>
      <c r="H10" s="140"/>
      <c r="I10" s="143"/>
      <c r="J10" s="60"/>
      <c r="K10" s="60"/>
    </row>
    <row r="11" spans="1:11" x14ac:dyDescent="0.25">
      <c r="A11" s="152"/>
      <c r="B11" s="153"/>
      <c r="C11" s="60"/>
      <c r="D11" s="60"/>
      <c r="E11" s="60"/>
      <c r="F11" s="60"/>
      <c r="G11" s="60"/>
      <c r="H11" s="60"/>
      <c r="I11" s="60"/>
      <c r="J11" s="60"/>
      <c r="K11" s="60"/>
    </row>
    <row r="12" spans="1:11" ht="13.8" x14ac:dyDescent="0.25">
      <c r="A12" s="89"/>
      <c r="B12" s="148" t="s">
        <v>789</v>
      </c>
      <c r="C12" s="154"/>
      <c r="D12" s="143"/>
      <c r="E12" s="143"/>
      <c r="F12" s="155"/>
      <c r="G12" s="156"/>
      <c r="H12" s="157"/>
      <c r="I12" s="60"/>
      <c r="J12" s="60"/>
      <c r="K12" s="60"/>
    </row>
    <row r="13" spans="1:11" ht="13.8" x14ac:dyDescent="0.25">
      <c r="A13" s="137"/>
      <c r="B13" s="148" t="s">
        <v>44</v>
      </c>
      <c r="C13" s="158"/>
      <c r="D13" s="245" t="s">
        <v>790</v>
      </c>
      <c r="E13" s="233"/>
      <c r="F13" s="156" t="s">
        <v>56</v>
      </c>
      <c r="G13" s="156"/>
      <c r="H13" s="157"/>
      <c r="I13" s="68"/>
      <c r="J13" s="68"/>
      <c r="K13" s="68"/>
    </row>
    <row r="14" spans="1:11" ht="13.8" x14ac:dyDescent="0.25">
      <c r="A14" s="137"/>
      <c r="B14" s="148" t="s">
        <v>60</v>
      </c>
      <c r="C14" s="158"/>
      <c r="D14" s="245" t="s">
        <v>791</v>
      </c>
      <c r="E14" s="233"/>
      <c r="F14" s="156" t="s">
        <v>56</v>
      </c>
      <c r="G14" s="156"/>
      <c r="H14" s="157"/>
      <c r="I14" s="68"/>
      <c r="J14" s="68"/>
      <c r="K14" s="68"/>
    </row>
    <row r="15" spans="1:11" ht="13.8" x14ac:dyDescent="0.25">
      <c r="A15" s="137"/>
      <c r="B15" s="148" t="s">
        <v>45</v>
      </c>
      <c r="C15" s="158"/>
      <c r="D15" s="245" t="s">
        <v>792</v>
      </c>
      <c r="E15" s="233"/>
      <c r="F15" s="156" t="s">
        <v>56</v>
      </c>
      <c r="G15" s="156"/>
      <c r="H15" s="157"/>
      <c r="I15" s="68"/>
      <c r="J15" s="68"/>
      <c r="K15" s="68"/>
    </row>
    <row r="16" spans="1:11" ht="13.8" x14ac:dyDescent="0.25">
      <c r="A16" s="137"/>
      <c r="B16" s="148" t="s">
        <v>107</v>
      </c>
      <c r="C16" s="158"/>
      <c r="D16" s="245" t="s">
        <v>793</v>
      </c>
      <c r="E16" s="233"/>
      <c r="F16" s="156" t="s">
        <v>56</v>
      </c>
      <c r="G16" s="156"/>
      <c r="H16" s="157"/>
      <c r="I16" s="68"/>
      <c r="J16" s="68"/>
      <c r="K16" s="68"/>
    </row>
    <row r="17" spans="1:11" ht="13.8" x14ac:dyDescent="0.25">
      <c r="A17" s="137"/>
      <c r="B17" s="148" t="s">
        <v>42</v>
      </c>
      <c r="C17" s="158"/>
      <c r="D17" s="245" t="s">
        <v>794</v>
      </c>
      <c r="E17" s="233"/>
      <c r="F17" s="156" t="s">
        <v>43</v>
      </c>
      <c r="G17" s="156"/>
      <c r="H17" s="157"/>
      <c r="I17" s="68"/>
      <c r="J17" s="68"/>
      <c r="K17" s="68"/>
    </row>
    <row r="18" spans="1:11" ht="13.8" x14ac:dyDescent="0.25">
      <c r="A18" s="137"/>
      <c r="B18" s="148" t="s">
        <v>219</v>
      </c>
      <c r="C18" s="158"/>
      <c r="D18" s="245" t="s">
        <v>795</v>
      </c>
      <c r="E18" s="233"/>
      <c r="F18" s="156" t="s">
        <v>43</v>
      </c>
      <c r="G18" s="156"/>
      <c r="H18" s="157"/>
      <c r="I18" s="68"/>
      <c r="J18" s="68"/>
      <c r="K18" s="68"/>
    </row>
    <row r="19" spans="1:11" ht="13.8" x14ac:dyDescent="0.25">
      <c r="A19" s="137"/>
      <c r="B19" s="254" t="s">
        <v>796</v>
      </c>
      <c r="C19" s="254"/>
      <c r="D19" s="254"/>
      <c r="E19" s="254"/>
      <c r="F19" s="254"/>
      <c r="G19" s="254"/>
      <c r="H19" s="157"/>
      <c r="I19" s="68"/>
      <c r="J19" s="68"/>
      <c r="K19" s="68"/>
    </row>
    <row r="20" spans="1:11" ht="13.8" x14ac:dyDescent="0.25">
      <c r="A20" s="89"/>
      <c r="B20" s="159" t="s">
        <v>797</v>
      </c>
      <c r="C20" s="71"/>
      <c r="D20" s="60"/>
      <c r="E20" s="60"/>
      <c r="F20" s="60"/>
      <c r="G20" s="60"/>
      <c r="H20" s="60"/>
      <c r="I20" s="60"/>
      <c r="J20" s="60"/>
      <c r="K20" s="60"/>
    </row>
    <row r="21" spans="1:11" x14ac:dyDescent="0.25">
      <c r="A21" s="89"/>
      <c r="B21" s="160"/>
      <c r="C21" s="70"/>
      <c r="D21" s="72"/>
      <c r="E21" s="60"/>
      <c r="F21" s="60"/>
      <c r="G21" s="60"/>
      <c r="H21" s="60"/>
      <c r="I21" s="60"/>
      <c r="J21" s="60"/>
      <c r="K21" s="60"/>
    </row>
    <row r="22" spans="1:11" x14ac:dyDescent="0.25">
      <c r="A22" s="89"/>
      <c r="B22" s="59"/>
      <c r="C22" s="71"/>
      <c r="D22" s="70"/>
      <c r="E22" s="60"/>
      <c r="F22" s="60"/>
      <c r="G22" s="60"/>
      <c r="H22" s="60"/>
      <c r="I22" s="60"/>
      <c r="J22" s="60"/>
      <c r="K22" s="60"/>
    </row>
    <row r="23" spans="1:11" x14ac:dyDescent="0.25">
      <c r="A23" s="247" t="s">
        <v>26</v>
      </c>
      <c r="B23" s="248" t="s">
        <v>111</v>
      </c>
      <c r="C23" s="247" t="s">
        <v>112</v>
      </c>
      <c r="D23" s="247" t="s">
        <v>113</v>
      </c>
      <c r="E23" s="247" t="s">
        <v>55</v>
      </c>
      <c r="F23" s="247"/>
      <c r="G23" s="247" t="s">
        <v>54</v>
      </c>
      <c r="H23" s="247"/>
      <c r="I23" s="247"/>
      <c r="J23" s="247" t="s">
        <v>114</v>
      </c>
      <c r="K23" s="247"/>
    </row>
    <row r="24" spans="1:11" ht="34.200000000000003" x14ac:dyDescent="0.25">
      <c r="A24" s="247"/>
      <c r="B24" s="248"/>
      <c r="C24" s="247"/>
      <c r="D24" s="247"/>
      <c r="E24" s="86" t="s">
        <v>115</v>
      </c>
      <c r="F24" s="86" t="s">
        <v>558</v>
      </c>
      <c r="G24" s="247" t="s">
        <v>27</v>
      </c>
      <c r="H24" s="247" t="s">
        <v>117</v>
      </c>
      <c r="I24" s="86" t="s">
        <v>559</v>
      </c>
      <c r="J24" s="247"/>
      <c r="K24" s="247"/>
    </row>
    <row r="25" spans="1:11" ht="34.200000000000003" x14ac:dyDescent="0.25">
      <c r="A25" s="247"/>
      <c r="B25" s="248"/>
      <c r="C25" s="247"/>
      <c r="D25" s="247"/>
      <c r="E25" s="86" t="s">
        <v>117</v>
      </c>
      <c r="F25" s="86" t="s">
        <v>119</v>
      </c>
      <c r="G25" s="247"/>
      <c r="H25" s="247"/>
      <c r="I25" s="86" t="s">
        <v>119</v>
      </c>
      <c r="J25" s="86" t="s">
        <v>120</v>
      </c>
      <c r="K25" s="86" t="s">
        <v>115</v>
      </c>
    </row>
    <row r="26" spans="1:11" x14ac:dyDescent="0.25">
      <c r="A26" s="87">
        <v>1</v>
      </c>
      <c r="B26" s="88">
        <v>2</v>
      </c>
      <c r="C26" s="86">
        <v>3</v>
      </c>
      <c r="D26" s="86">
        <v>4</v>
      </c>
      <c r="E26" s="86">
        <v>5</v>
      </c>
      <c r="F26" s="87">
        <v>6</v>
      </c>
      <c r="G26" s="87">
        <v>7</v>
      </c>
      <c r="H26" s="87">
        <v>8</v>
      </c>
      <c r="I26" s="87">
        <v>9</v>
      </c>
      <c r="J26" s="87">
        <v>10</v>
      </c>
      <c r="K26" s="87">
        <v>11</v>
      </c>
    </row>
    <row r="27" spans="1:11" x14ac:dyDescent="0.25">
      <c r="A27" s="249" t="s">
        <v>560</v>
      </c>
      <c r="B27" s="236"/>
      <c r="C27" s="236"/>
      <c r="D27" s="236"/>
      <c r="E27" s="236"/>
      <c r="F27" s="236"/>
      <c r="G27" s="236"/>
      <c r="H27" s="236"/>
      <c r="I27" s="236"/>
      <c r="J27" s="236"/>
      <c r="K27" s="236"/>
    </row>
    <row r="28" spans="1:11" x14ac:dyDescent="0.25">
      <c r="A28" s="246" t="s">
        <v>124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</row>
    <row r="29" spans="1:11" x14ac:dyDescent="0.25">
      <c r="A29" s="246" t="s">
        <v>798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</row>
    <row r="30" spans="1:11" ht="34.200000000000003" x14ac:dyDescent="0.25">
      <c r="A30" s="69">
        <v>1</v>
      </c>
      <c r="B30" s="161" t="s">
        <v>799</v>
      </c>
      <c r="C30" s="85" t="s">
        <v>800</v>
      </c>
      <c r="D30" s="73" t="s">
        <v>801</v>
      </c>
      <c r="E30" s="162" t="s">
        <v>802</v>
      </c>
      <c r="F30" s="162" t="s">
        <v>803</v>
      </c>
      <c r="G30" s="163">
        <v>21</v>
      </c>
      <c r="H30" s="163">
        <v>5</v>
      </c>
      <c r="I30" s="162" t="s">
        <v>804</v>
      </c>
      <c r="J30" s="163">
        <v>17.28</v>
      </c>
      <c r="K30" s="163">
        <v>0.35</v>
      </c>
    </row>
    <row r="31" spans="1:11" x14ac:dyDescent="0.25">
      <c r="A31" s="246" t="s">
        <v>805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</row>
    <row r="32" spans="1:11" ht="22.8" x14ac:dyDescent="0.25">
      <c r="A32" s="69">
        <v>2</v>
      </c>
      <c r="B32" s="161" t="s">
        <v>806</v>
      </c>
      <c r="C32" s="85" t="s">
        <v>807</v>
      </c>
      <c r="D32" s="73" t="s">
        <v>808</v>
      </c>
      <c r="E32" s="162" t="s">
        <v>809</v>
      </c>
      <c r="F32" s="162" t="s">
        <v>810</v>
      </c>
      <c r="G32" s="163">
        <v>558</v>
      </c>
      <c r="H32" s="163">
        <v>32</v>
      </c>
      <c r="I32" s="162" t="s">
        <v>811</v>
      </c>
      <c r="J32" s="163">
        <v>6.63</v>
      </c>
      <c r="K32" s="163">
        <v>2.39</v>
      </c>
    </row>
    <row r="33" spans="1:11" ht="34.200000000000003" x14ac:dyDescent="0.25">
      <c r="A33" s="69">
        <v>3</v>
      </c>
      <c r="B33" s="161" t="s">
        <v>812</v>
      </c>
      <c r="C33" s="85" t="s">
        <v>813</v>
      </c>
      <c r="D33" s="73" t="s">
        <v>808</v>
      </c>
      <c r="E33" s="162" t="s">
        <v>814</v>
      </c>
      <c r="F33" s="162" t="s">
        <v>815</v>
      </c>
      <c r="G33" s="163">
        <v>163</v>
      </c>
      <c r="H33" s="163">
        <v>12</v>
      </c>
      <c r="I33" s="162" t="s">
        <v>816</v>
      </c>
      <c r="J33" s="163">
        <v>2.4900000000000002</v>
      </c>
      <c r="K33" s="163">
        <v>0.9</v>
      </c>
    </row>
    <row r="34" spans="1:11" x14ac:dyDescent="0.25">
      <c r="A34" s="246" t="s">
        <v>817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</row>
    <row r="35" spans="1:11" ht="22.8" x14ac:dyDescent="0.25">
      <c r="A35" s="69">
        <v>4</v>
      </c>
      <c r="B35" s="161" t="s">
        <v>806</v>
      </c>
      <c r="C35" s="85" t="s">
        <v>807</v>
      </c>
      <c r="D35" s="73" t="s">
        <v>818</v>
      </c>
      <c r="E35" s="162" t="s">
        <v>809</v>
      </c>
      <c r="F35" s="162" t="s">
        <v>810</v>
      </c>
      <c r="G35" s="163">
        <v>77</v>
      </c>
      <c r="H35" s="163">
        <v>4</v>
      </c>
      <c r="I35" s="162" t="s">
        <v>819</v>
      </c>
      <c r="J35" s="163">
        <v>6.63</v>
      </c>
      <c r="K35" s="163">
        <v>0.33</v>
      </c>
    </row>
    <row r="36" spans="1:11" ht="34.200000000000003" x14ac:dyDescent="0.25">
      <c r="A36" s="69">
        <v>5</v>
      </c>
      <c r="B36" s="161" t="s">
        <v>812</v>
      </c>
      <c r="C36" s="85" t="s">
        <v>820</v>
      </c>
      <c r="D36" s="73" t="s">
        <v>821</v>
      </c>
      <c r="E36" s="162" t="s">
        <v>814</v>
      </c>
      <c r="F36" s="162" t="s">
        <v>815</v>
      </c>
      <c r="G36" s="163">
        <v>68</v>
      </c>
      <c r="H36" s="163">
        <v>5</v>
      </c>
      <c r="I36" s="162" t="s">
        <v>822</v>
      </c>
      <c r="J36" s="163">
        <v>2.4900000000000002</v>
      </c>
      <c r="K36" s="163">
        <v>0.37</v>
      </c>
    </row>
    <row r="37" spans="1:11" ht="34.200000000000003" x14ac:dyDescent="0.25">
      <c r="A37" s="69">
        <v>6</v>
      </c>
      <c r="B37" s="161" t="s">
        <v>823</v>
      </c>
      <c r="C37" s="85" t="s">
        <v>800</v>
      </c>
      <c r="D37" s="73" t="s">
        <v>824</v>
      </c>
      <c r="E37" s="162" t="s">
        <v>825</v>
      </c>
      <c r="F37" s="162" t="s">
        <v>826</v>
      </c>
      <c r="G37" s="163">
        <v>75</v>
      </c>
      <c r="H37" s="163">
        <v>16</v>
      </c>
      <c r="I37" s="162" t="s">
        <v>827</v>
      </c>
      <c r="J37" s="163">
        <v>28.8</v>
      </c>
      <c r="K37" s="163">
        <v>1.1499999999999999</v>
      </c>
    </row>
    <row r="38" spans="1:11" ht="34.200000000000003" x14ac:dyDescent="0.25">
      <c r="A38" s="69">
        <v>7</v>
      </c>
      <c r="B38" s="161" t="s">
        <v>828</v>
      </c>
      <c r="C38" s="85" t="s">
        <v>829</v>
      </c>
      <c r="D38" s="73" t="s">
        <v>830</v>
      </c>
      <c r="E38" s="162" t="s">
        <v>831</v>
      </c>
      <c r="F38" s="162" t="s">
        <v>832</v>
      </c>
      <c r="G38" s="163">
        <v>2024</v>
      </c>
      <c r="H38" s="163">
        <v>372</v>
      </c>
      <c r="I38" s="162" t="s">
        <v>833</v>
      </c>
      <c r="J38" s="163">
        <v>21.8</v>
      </c>
      <c r="K38" s="163">
        <v>27.47</v>
      </c>
    </row>
    <row r="39" spans="1:11" x14ac:dyDescent="0.25">
      <c r="A39" s="246" t="s">
        <v>834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</row>
    <row r="40" spans="1:11" ht="34.200000000000003" x14ac:dyDescent="0.25">
      <c r="A40" s="69">
        <v>8</v>
      </c>
      <c r="B40" s="161" t="s">
        <v>835</v>
      </c>
      <c r="C40" s="85" t="s">
        <v>836</v>
      </c>
      <c r="D40" s="73" t="s">
        <v>808</v>
      </c>
      <c r="E40" s="162" t="s">
        <v>837</v>
      </c>
      <c r="F40" s="162" t="s">
        <v>838</v>
      </c>
      <c r="G40" s="163">
        <v>478</v>
      </c>
      <c r="H40" s="163">
        <v>32</v>
      </c>
      <c r="I40" s="162" t="s">
        <v>839</v>
      </c>
      <c r="J40" s="163">
        <v>6.51</v>
      </c>
      <c r="K40" s="163">
        <v>2.34</v>
      </c>
    </row>
    <row r="41" spans="1:11" ht="34.200000000000003" x14ac:dyDescent="0.25">
      <c r="A41" s="69">
        <v>9</v>
      </c>
      <c r="B41" s="161" t="s">
        <v>840</v>
      </c>
      <c r="C41" s="85" t="s">
        <v>841</v>
      </c>
      <c r="D41" s="73" t="s">
        <v>808</v>
      </c>
      <c r="E41" s="162" t="s">
        <v>842</v>
      </c>
      <c r="F41" s="162" t="s">
        <v>843</v>
      </c>
      <c r="G41" s="163">
        <v>284</v>
      </c>
      <c r="H41" s="163">
        <v>17</v>
      </c>
      <c r="I41" s="162" t="s">
        <v>844</v>
      </c>
      <c r="J41" s="163">
        <v>3.4</v>
      </c>
      <c r="K41" s="163">
        <v>1.22</v>
      </c>
    </row>
    <row r="42" spans="1:11" x14ac:dyDescent="0.25">
      <c r="A42" s="246" t="s">
        <v>845</v>
      </c>
      <c r="B42" s="236"/>
      <c r="C42" s="236"/>
      <c r="D42" s="236"/>
      <c r="E42" s="236"/>
      <c r="F42" s="236"/>
      <c r="G42" s="236"/>
      <c r="H42" s="236"/>
      <c r="I42" s="236"/>
      <c r="J42" s="236"/>
      <c r="K42" s="236"/>
    </row>
    <row r="43" spans="1:11" ht="34.200000000000003" x14ac:dyDescent="0.25">
      <c r="A43" s="69">
        <v>10</v>
      </c>
      <c r="B43" s="161" t="s">
        <v>835</v>
      </c>
      <c r="C43" s="85" t="s">
        <v>836</v>
      </c>
      <c r="D43" s="73" t="s">
        <v>818</v>
      </c>
      <c r="E43" s="162" t="s">
        <v>837</v>
      </c>
      <c r="F43" s="162" t="s">
        <v>838</v>
      </c>
      <c r="G43" s="163">
        <v>66</v>
      </c>
      <c r="H43" s="163">
        <v>4</v>
      </c>
      <c r="I43" s="162" t="s">
        <v>846</v>
      </c>
      <c r="J43" s="163">
        <v>6.51</v>
      </c>
      <c r="K43" s="163">
        <v>0.33</v>
      </c>
    </row>
    <row r="44" spans="1:11" ht="34.200000000000003" x14ac:dyDescent="0.25">
      <c r="A44" s="69">
        <v>11</v>
      </c>
      <c r="B44" s="161" t="s">
        <v>840</v>
      </c>
      <c r="C44" s="85" t="s">
        <v>847</v>
      </c>
      <c r="D44" s="73" t="s">
        <v>821</v>
      </c>
      <c r="E44" s="162" t="s">
        <v>842</v>
      </c>
      <c r="F44" s="162" t="s">
        <v>843</v>
      </c>
      <c r="G44" s="163">
        <v>118</v>
      </c>
      <c r="H44" s="163">
        <v>7</v>
      </c>
      <c r="I44" s="162" t="s">
        <v>848</v>
      </c>
      <c r="J44" s="163">
        <v>3.4</v>
      </c>
      <c r="K44" s="163">
        <v>0.51</v>
      </c>
    </row>
    <row r="45" spans="1:11" ht="45.6" x14ac:dyDescent="0.25">
      <c r="A45" s="69">
        <v>12</v>
      </c>
      <c r="B45" s="161" t="s">
        <v>849</v>
      </c>
      <c r="C45" s="85" t="s">
        <v>850</v>
      </c>
      <c r="D45" s="73" t="s">
        <v>851</v>
      </c>
      <c r="E45" s="162" t="s">
        <v>852</v>
      </c>
      <c r="F45" s="162" t="s">
        <v>853</v>
      </c>
      <c r="G45" s="163">
        <v>213</v>
      </c>
      <c r="H45" s="163">
        <v>28</v>
      </c>
      <c r="I45" s="163">
        <v>2</v>
      </c>
      <c r="J45" s="163">
        <v>46.6</v>
      </c>
      <c r="K45" s="163">
        <v>2.1</v>
      </c>
    </row>
    <row r="46" spans="1:11" ht="23.4" x14ac:dyDescent="0.25">
      <c r="A46" s="69">
        <v>13</v>
      </c>
      <c r="B46" s="161" t="s">
        <v>854</v>
      </c>
      <c r="C46" s="85" t="s">
        <v>855</v>
      </c>
      <c r="D46" s="69">
        <v>6</v>
      </c>
      <c r="E46" s="162" t="s">
        <v>856</v>
      </c>
      <c r="F46" s="162"/>
      <c r="G46" s="163">
        <v>135</v>
      </c>
      <c r="H46" s="163">
        <v>38</v>
      </c>
      <c r="I46" s="162"/>
      <c r="J46" s="163">
        <v>0.47</v>
      </c>
      <c r="K46" s="163">
        <v>2.82</v>
      </c>
    </row>
    <row r="47" spans="1:11" ht="45.6" x14ac:dyDescent="0.25">
      <c r="A47" s="69">
        <v>14</v>
      </c>
      <c r="B47" s="161" t="s">
        <v>857</v>
      </c>
      <c r="C47" s="85" t="s">
        <v>858</v>
      </c>
      <c r="D47" s="73" t="s">
        <v>859</v>
      </c>
      <c r="E47" s="162" t="s">
        <v>860</v>
      </c>
      <c r="F47" s="162" t="s">
        <v>861</v>
      </c>
      <c r="G47" s="163">
        <v>5507</v>
      </c>
      <c r="H47" s="163">
        <v>541</v>
      </c>
      <c r="I47" s="162" t="s">
        <v>862</v>
      </c>
      <c r="J47" s="163">
        <v>6.65</v>
      </c>
      <c r="K47" s="163">
        <v>39.9</v>
      </c>
    </row>
    <row r="48" spans="1:11" ht="45.6" x14ac:dyDescent="0.25">
      <c r="A48" s="69">
        <v>15</v>
      </c>
      <c r="B48" s="161" t="s">
        <v>863</v>
      </c>
      <c r="C48" s="85" t="s">
        <v>864</v>
      </c>
      <c r="D48" s="69">
        <v>2</v>
      </c>
      <c r="E48" s="162" t="s">
        <v>865</v>
      </c>
      <c r="F48" s="162" t="s">
        <v>866</v>
      </c>
      <c r="G48" s="163">
        <v>694</v>
      </c>
      <c r="H48" s="163">
        <v>222</v>
      </c>
      <c r="I48" s="162" t="s">
        <v>867</v>
      </c>
      <c r="J48" s="163">
        <v>8.18</v>
      </c>
      <c r="K48" s="163">
        <v>16.36</v>
      </c>
    </row>
    <row r="49" spans="1:11" ht="23.4" x14ac:dyDescent="0.25">
      <c r="A49" s="69">
        <v>16</v>
      </c>
      <c r="B49" s="161" t="s">
        <v>868</v>
      </c>
      <c r="C49" s="85" t="s">
        <v>869</v>
      </c>
      <c r="D49" s="73" t="s">
        <v>870</v>
      </c>
      <c r="E49" s="162" t="s">
        <v>871</v>
      </c>
      <c r="F49" s="162" t="s">
        <v>872</v>
      </c>
      <c r="G49" s="163">
        <v>299</v>
      </c>
      <c r="H49" s="163">
        <v>20</v>
      </c>
      <c r="I49" s="162" t="s">
        <v>873</v>
      </c>
      <c r="J49" s="163">
        <v>3.2549999999999999</v>
      </c>
      <c r="K49" s="163">
        <v>1.46</v>
      </c>
    </row>
    <row r="50" spans="1:11" ht="20.399999999999999" x14ac:dyDescent="0.25">
      <c r="A50" s="246" t="s">
        <v>169</v>
      </c>
      <c r="B50" s="236"/>
      <c r="C50" s="236"/>
      <c r="D50" s="236"/>
      <c r="E50" s="236"/>
      <c r="F50" s="236"/>
      <c r="G50" s="162">
        <v>10780</v>
      </c>
      <c r="H50" s="162">
        <v>1355</v>
      </c>
      <c r="I50" s="162" t="s">
        <v>874</v>
      </c>
      <c r="J50" s="162"/>
      <c r="K50" s="162">
        <v>100</v>
      </c>
    </row>
    <row r="51" spans="1:11" x14ac:dyDescent="0.25">
      <c r="A51" s="246" t="s">
        <v>31</v>
      </c>
      <c r="B51" s="236"/>
      <c r="C51" s="236"/>
      <c r="D51" s="236"/>
      <c r="E51" s="236"/>
      <c r="F51" s="236"/>
      <c r="G51" s="162">
        <v>2095</v>
      </c>
      <c r="H51" s="162"/>
      <c r="I51" s="162"/>
      <c r="J51" s="162"/>
      <c r="K51" s="162"/>
    </row>
    <row r="52" spans="1:11" x14ac:dyDescent="0.25">
      <c r="A52" s="246" t="s">
        <v>32</v>
      </c>
      <c r="B52" s="236"/>
      <c r="C52" s="236"/>
      <c r="D52" s="236"/>
      <c r="E52" s="236"/>
      <c r="F52" s="236"/>
      <c r="G52" s="162">
        <v>1433</v>
      </c>
      <c r="H52" s="162"/>
      <c r="I52" s="162"/>
      <c r="J52" s="162"/>
      <c r="K52" s="162"/>
    </row>
    <row r="53" spans="1:11" x14ac:dyDescent="0.25">
      <c r="A53" s="250" t="s">
        <v>724</v>
      </c>
      <c r="B53" s="236"/>
      <c r="C53" s="236"/>
      <c r="D53" s="236"/>
      <c r="E53" s="236"/>
      <c r="F53" s="236"/>
      <c r="G53" s="164">
        <v>14308</v>
      </c>
      <c r="H53" s="162"/>
      <c r="I53" s="162"/>
      <c r="J53" s="162"/>
      <c r="K53" s="164">
        <v>100</v>
      </c>
    </row>
    <row r="54" spans="1:11" x14ac:dyDescent="0.25">
      <c r="A54" s="246" t="s">
        <v>875</v>
      </c>
      <c r="B54" s="236"/>
      <c r="C54" s="236"/>
      <c r="D54" s="236"/>
      <c r="E54" s="236"/>
      <c r="F54" s="236"/>
      <c r="G54" s="162">
        <v>14308</v>
      </c>
      <c r="H54" s="162"/>
      <c r="I54" s="162"/>
      <c r="J54" s="162"/>
      <c r="K54" s="162">
        <v>100</v>
      </c>
    </row>
    <row r="55" spans="1:11" x14ac:dyDescent="0.25">
      <c r="A55" s="246" t="s">
        <v>34</v>
      </c>
      <c r="B55" s="236"/>
      <c r="C55" s="236"/>
      <c r="D55" s="236"/>
      <c r="E55" s="236"/>
      <c r="F55" s="236"/>
      <c r="G55" s="162">
        <v>14308</v>
      </c>
      <c r="H55" s="162"/>
      <c r="I55" s="162"/>
      <c r="J55" s="162"/>
      <c r="K55" s="162">
        <v>100</v>
      </c>
    </row>
    <row r="56" spans="1:11" x14ac:dyDescent="0.25">
      <c r="A56" s="246" t="s">
        <v>35</v>
      </c>
      <c r="B56" s="236"/>
      <c r="C56" s="236"/>
      <c r="D56" s="236"/>
      <c r="E56" s="236"/>
      <c r="F56" s="236"/>
      <c r="G56" s="162"/>
      <c r="H56" s="162"/>
      <c r="I56" s="162"/>
      <c r="J56" s="162"/>
      <c r="K56" s="162"/>
    </row>
    <row r="57" spans="1:11" x14ac:dyDescent="0.25">
      <c r="A57" s="246" t="s">
        <v>36</v>
      </c>
      <c r="B57" s="236"/>
      <c r="C57" s="236"/>
      <c r="D57" s="236"/>
      <c r="E57" s="236"/>
      <c r="F57" s="236"/>
      <c r="G57" s="162">
        <v>925</v>
      </c>
      <c r="H57" s="162"/>
      <c r="I57" s="162"/>
      <c r="J57" s="162"/>
      <c r="K57" s="162"/>
    </row>
    <row r="58" spans="1:11" x14ac:dyDescent="0.25">
      <c r="A58" s="246" t="s">
        <v>37</v>
      </c>
      <c r="B58" s="236"/>
      <c r="C58" s="236"/>
      <c r="D58" s="236"/>
      <c r="E58" s="236"/>
      <c r="F58" s="236"/>
      <c r="G58" s="162">
        <v>8500</v>
      </c>
      <c r="H58" s="162"/>
      <c r="I58" s="162"/>
      <c r="J58" s="162"/>
      <c r="K58" s="162"/>
    </row>
    <row r="59" spans="1:11" x14ac:dyDescent="0.25">
      <c r="A59" s="246" t="s">
        <v>38</v>
      </c>
      <c r="B59" s="236"/>
      <c r="C59" s="236"/>
      <c r="D59" s="236"/>
      <c r="E59" s="236"/>
      <c r="F59" s="236"/>
      <c r="G59" s="162">
        <v>2205</v>
      </c>
      <c r="H59" s="162"/>
      <c r="I59" s="162"/>
      <c r="J59" s="162"/>
      <c r="K59" s="162"/>
    </row>
    <row r="60" spans="1:11" x14ac:dyDescent="0.25">
      <c r="A60" s="246" t="s">
        <v>39</v>
      </c>
      <c r="B60" s="236"/>
      <c r="C60" s="236"/>
      <c r="D60" s="236"/>
      <c r="E60" s="236"/>
      <c r="F60" s="236"/>
      <c r="G60" s="162">
        <v>2095</v>
      </c>
      <c r="H60" s="162"/>
      <c r="I60" s="162"/>
      <c r="J60" s="162"/>
      <c r="K60" s="162"/>
    </row>
    <row r="61" spans="1:11" x14ac:dyDescent="0.25">
      <c r="A61" s="246" t="s">
        <v>40</v>
      </c>
      <c r="B61" s="236"/>
      <c r="C61" s="236"/>
      <c r="D61" s="236"/>
      <c r="E61" s="236"/>
      <c r="F61" s="236"/>
      <c r="G61" s="162">
        <v>1433</v>
      </c>
      <c r="H61" s="162"/>
      <c r="I61" s="162"/>
      <c r="J61" s="162"/>
      <c r="K61" s="162"/>
    </row>
    <row r="62" spans="1:11" x14ac:dyDescent="0.25">
      <c r="A62" s="250" t="s">
        <v>876</v>
      </c>
      <c r="B62" s="236"/>
      <c r="C62" s="236"/>
      <c r="D62" s="236"/>
      <c r="E62" s="236"/>
      <c r="F62" s="236"/>
      <c r="G62" s="164">
        <v>14308</v>
      </c>
      <c r="H62" s="162"/>
      <c r="I62" s="162"/>
      <c r="J62" s="162"/>
      <c r="K62" s="164">
        <v>100</v>
      </c>
    </row>
    <row r="63" spans="1:11" x14ac:dyDescent="0.25">
      <c r="A63" s="249" t="s">
        <v>877</v>
      </c>
      <c r="B63" s="236"/>
      <c r="C63" s="236"/>
      <c r="D63" s="236"/>
      <c r="E63" s="236"/>
      <c r="F63" s="236"/>
      <c r="G63" s="236"/>
      <c r="H63" s="236"/>
      <c r="I63" s="236"/>
      <c r="J63" s="236"/>
      <c r="K63" s="236"/>
    </row>
    <row r="64" spans="1:11" ht="57" x14ac:dyDescent="0.25">
      <c r="A64" s="69">
        <v>17</v>
      </c>
      <c r="B64" s="161" t="s">
        <v>878</v>
      </c>
      <c r="C64" s="85" t="s">
        <v>879</v>
      </c>
      <c r="D64" s="73" t="s">
        <v>880</v>
      </c>
      <c r="E64" s="162">
        <v>131984</v>
      </c>
      <c r="F64" s="162"/>
      <c r="G64" s="163">
        <v>9899</v>
      </c>
      <c r="H64" s="162"/>
      <c r="I64" s="162"/>
      <c r="J64" s="162"/>
      <c r="K64" s="162"/>
    </row>
    <row r="65" spans="1:11" ht="57" x14ac:dyDescent="0.25">
      <c r="A65" s="69">
        <v>18</v>
      </c>
      <c r="B65" s="161" t="s">
        <v>881</v>
      </c>
      <c r="C65" s="85" t="s">
        <v>882</v>
      </c>
      <c r="D65" s="73" t="s">
        <v>883</v>
      </c>
      <c r="E65" s="162">
        <v>113686</v>
      </c>
      <c r="F65" s="162"/>
      <c r="G65" s="163">
        <v>6253</v>
      </c>
      <c r="H65" s="162"/>
      <c r="I65" s="162"/>
      <c r="J65" s="162"/>
      <c r="K65" s="162"/>
    </row>
    <row r="66" spans="1:11" ht="79.8" x14ac:dyDescent="0.25">
      <c r="A66" s="69">
        <v>19</v>
      </c>
      <c r="B66" s="161" t="s">
        <v>884</v>
      </c>
      <c r="C66" s="85" t="s">
        <v>885</v>
      </c>
      <c r="D66" s="73" t="s">
        <v>859</v>
      </c>
      <c r="E66" s="162">
        <v>466.96</v>
      </c>
      <c r="F66" s="162"/>
      <c r="G66" s="163">
        <v>2802</v>
      </c>
      <c r="H66" s="162"/>
      <c r="I66" s="162"/>
      <c r="J66" s="162"/>
      <c r="K66" s="162"/>
    </row>
    <row r="67" spans="1:11" ht="57" x14ac:dyDescent="0.25">
      <c r="A67" s="69">
        <v>20</v>
      </c>
      <c r="B67" s="161" t="s">
        <v>886</v>
      </c>
      <c r="C67" s="85" t="s">
        <v>887</v>
      </c>
      <c r="D67" s="69">
        <v>2</v>
      </c>
      <c r="E67" s="162">
        <v>1361.14</v>
      </c>
      <c r="F67" s="162"/>
      <c r="G67" s="163">
        <v>2722</v>
      </c>
      <c r="H67" s="162"/>
      <c r="I67" s="162"/>
      <c r="J67" s="162"/>
      <c r="K67" s="162"/>
    </row>
    <row r="68" spans="1:11" ht="45.6" x14ac:dyDescent="0.25">
      <c r="A68" s="69">
        <v>21</v>
      </c>
      <c r="B68" s="161" t="s">
        <v>888</v>
      </c>
      <c r="C68" s="85" t="s">
        <v>889</v>
      </c>
      <c r="D68" s="73" t="s">
        <v>890</v>
      </c>
      <c r="E68" s="162">
        <v>83959</v>
      </c>
      <c r="F68" s="162"/>
      <c r="G68" s="163">
        <v>55</v>
      </c>
      <c r="H68" s="162"/>
      <c r="I68" s="162"/>
      <c r="J68" s="162"/>
      <c r="K68" s="162"/>
    </row>
    <row r="69" spans="1:11" ht="34.200000000000003" x14ac:dyDescent="0.25">
      <c r="A69" s="69">
        <v>22</v>
      </c>
      <c r="B69" s="161" t="s">
        <v>891</v>
      </c>
      <c r="C69" s="85" t="s">
        <v>892</v>
      </c>
      <c r="D69" s="69">
        <v>7.1</v>
      </c>
      <c r="E69" s="162">
        <v>135.61000000000001</v>
      </c>
      <c r="F69" s="162"/>
      <c r="G69" s="163">
        <v>963</v>
      </c>
      <c r="H69" s="162"/>
      <c r="I69" s="162"/>
      <c r="J69" s="162"/>
      <c r="K69" s="162"/>
    </row>
    <row r="70" spans="1:11" ht="34.200000000000003" x14ac:dyDescent="0.25">
      <c r="A70" s="69">
        <v>23</v>
      </c>
      <c r="B70" s="161" t="s">
        <v>893</v>
      </c>
      <c r="C70" s="85" t="s">
        <v>894</v>
      </c>
      <c r="D70" s="73" t="s">
        <v>895</v>
      </c>
      <c r="E70" s="162">
        <v>1141.94</v>
      </c>
      <c r="F70" s="162"/>
      <c r="G70" s="163">
        <v>714</v>
      </c>
      <c r="H70" s="162"/>
      <c r="I70" s="162"/>
      <c r="J70" s="162"/>
      <c r="K70" s="162"/>
    </row>
    <row r="71" spans="1:11" x14ac:dyDescent="0.25">
      <c r="A71" s="246" t="s">
        <v>169</v>
      </c>
      <c r="B71" s="236"/>
      <c r="C71" s="236"/>
      <c r="D71" s="236"/>
      <c r="E71" s="236"/>
      <c r="F71" s="236"/>
      <c r="G71" s="162">
        <v>23408</v>
      </c>
      <c r="H71" s="162"/>
      <c r="I71" s="162"/>
      <c r="J71" s="162"/>
      <c r="K71" s="162"/>
    </row>
    <row r="72" spans="1:11" x14ac:dyDescent="0.25">
      <c r="A72" s="250" t="s">
        <v>896</v>
      </c>
      <c r="B72" s="236"/>
      <c r="C72" s="236"/>
      <c r="D72" s="236"/>
      <c r="E72" s="236"/>
      <c r="F72" s="236"/>
      <c r="G72" s="164">
        <v>23408</v>
      </c>
      <c r="H72" s="162"/>
      <c r="I72" s="162"/>
      <c r="J72" s="162"/>
      <c r="K72" s="162"/>
    </row>
    <row r="73" spans="1:11" x14ac:dyDescent="0.25">
      <c r="A73" s="249" t="s">
        <v>897</v>
      </c>
      <c r="B73" s="236"/>
      <c r="C73" s="236"/>
      <c r="D73" s="236"/>
      <c r="E73" s="236"/>
      <c r="F73" s="236"/>
      <c r="G73" s="236"/>
      <c r="H73" s="236"/>
      <c r="I73" s="236"/>
      <c r="J73" s="236"/>
      <c r="K73" s="236"/>
    </row>
    <row r="74" spans="1:11" ht="45.6" x14ac:dyDescent="0.25">
      <c r="A74" s="69">
        <v>24</v>
      </c>
      <c r="B74" s="161" t="s">
        <v>898</v>
      </c>
      <c r="C74" s="85" t="s">
        <v>899</v>
      </c>
      <c r="D74" s="73" t="s">
        <v>900</v>
      </c>
      <c r="E74" s="162" t="s">
        <v>901</v>
      </c>
      <c r="F74" s="162"/>
      <c r="G74" s="163">
        <v>76</v>
      </c>
      <c r="H74" s="163">
        <v>7</v>
      </c>
      <c r="I74" s="162"/>
      <c r="J74" s="163">
        <v>144</v>
      </c>
      <c r="K74" s="163">
        <v>0.57999999999999996</v>
      </c>
    </row>
    <row r="75" spans="1:11" x14ac:dyDescent="0.25">
      <c r="A75" s="246" t="s">
        <v>169</v>
      </c>
      <c r="B75" s="236"/>
      <c r="C75" s="236"/>
      <c r="D75" s="236"/>
      <c r="E75" s="236"/>
      <c r="F75" s="236"/>
      <c r="G75" s="162">
        <v>76</v>
      </c>
      <c r="H75" s="162">
        <v>7</v>
      </c>
      <c r="I75" s="162"/>
      <c r="J75" s="162"/>
      <c r="K75" s="162">
        <v>0.57999999999999996</v>
      </c>
    </row>
    <row r="76" spans="1:11" x14ac:dyDescent="0.25">
      <c r="A76" s="246" t="s">
        <v>31</v>
      </c>
      <c r="B76" s="236"/>
      <c r="C76" s="236"/>
      <c r="D76" s="236"/>
      <c r="E76" s="236"/>
      <c r="F76" s="236"/>
      <c r="G76" s="162">
        <v>7</v>
      </c>
      <c r="H76" s="162"/>
      <c r="I76" s="162"/>
      <c r="J76" s="162"/>
      <c r="K76" s="162"/>
    </row>
    <row r="77" spans="1:11" x14ac:dyDescent="0.25">
      <c r="A77" s="246" t="s">
        <v>32</v>
      </c>
      <c r="B77" s="236"/>
      <c r="C77" s="236"/>
      <c r="D77" s="236"/>
      <c r="E77" s="236"/>
      <c r="F77" s="236"/>
      <c r="G77" s="162">
        <v>5</v>
      </c>
      <c r="H77" s="162"/>
      <c r="I77" s="162"/>
      <c r="J77" s="162"/>
      <c r="K77" s="162"/>
    </row>
    <row r="78" spans="1:11" x14ac:dyDescent="0.25">
      <c r="A78" s="250" t="s">
        <v>902</v>
      </c>
      <c r="B78" s="236"/>
      <c r="C78" s="236"/>
      <c r="D78" s="236"/>
      <c r="E78" s="236"/>
      <c r="F78" s="236"/>
      <c r="G78" s="164">
        <v>88</v>
      </c>
      <c r="H78" s="162"/>
      <c r="I78" s="162"/>
      <c r="J78" s="162"/>
      <c r="K78" s="164">
        <v>0.57999999999999996</v>
      </c>
    </row>
    <row r="79" spans="1:11" x14ac:dyDescent="0.25">
      <c r="A79" s="249" t="s">
        <v>903</v>
      </c>
      <c r="B79" s="236"/>
      <c r="C79" s="236"/>
      <c r="D79" s="236"/>
      <c r="E79" s="236"/>
      <c r="F79" s="236"/>
      <c r="G79" s="236"/>
      <c r="H79" s="236"/>
      <c r="I79" s="236"/>
      <c r="J79" s="236"/>
      <c r="K79" s="236"/>
    </row>
    <row r="80" spans="1:11" x14ac:dyDescent="0.25">
      <c r="A80" s="246" t="s">
        <v>798</v>
      </c>
      <c r="B80" s="236"/>
      <c r="C80" s="236"/>
      <c r="D80" s="236"/>
      <c r="E80" s="236"/>
      <c r="F80" s="236"/>
      <c r="G80" s="236"/>
      <c r="H80" s="236"/>
      <c r="I80" s="236"/>
      <c r="J80" s="236"/>
      <c r="K80" s="236"/>
    </row>
    <row r="81" spans="1:11" ht="45.6" x14ac:dyDescent="0.25">
      <c r="A81" s="69">
        <v>25</v>
      </c>
      <c r="B81" s="161" t="s">
        <v>904</v>
      </c>
      <c r="C81" s="85" t="s">
        <v>905</v>
      </c>
      <c r="D81" s="73" t="s">
        <v>906</v>
      </c>
      <c r="E81" s="162" t="s">
        <v>907</v>
      </c>
      <c r="F81" s="162"/>
      <c r="G81" s="163">
        <v>51</v>
      </c>
      <c r="H81" s="163">
        <v>51</v>
      </c>
      <c r="I81" s="162"/>
      <c r="J81" s="163">
        <v>322.39999999999998</v>
      </c>
      <c r="K81" s="163">
        <v>4.6399999999999997</v>
      </c>
    </row>
    <row r="82" spans="1:11" ht="34.200000000000003" x14ac:dyDescent="0.25">
      <c r="A82" s="69">
        <v>26</v>
      </c>
      <c r="B82" s="161" t="s">
        <v>908</v>
      </c>
      <c r="C82" s="85" t="s">
        <v>909</v>
      </c>
      <c r="D82" s="73" t="s">
        <v>906</v>
      </c>
      <c r="E82" s="162" t="s">
        <v>910</v>
      </c>
      <c r="F82" s="162"/>
      <c r="G82" s="163">
        <v>15</v>
      </c>
      <c r="H82" s="163">
        <v>15</v>
      </c>
      <c r="I82" s="162"/>
      <c r="J82" s="163">
        <v>97.2</v>
      </c>
      <c r="K82" s="163">
        <v>1.4</v>
      </c>
    </row>
    <row r="83" spans="1:11" x14ac:dyDescent="0.25">
      <c r="A83" s="246" t="s">
        <v>124</v>
      </c>
      <c r="B83" s="236"/>
      <c r="C83" s="236"/>
      <c r="D83" s="236"/>
      <c r="E83" s="236"/>
      <c r="F83" s="236"/>
      <c r="G83" s="236"/>
      <c r="H83" s="236"/>
      <c r="I83" s="236"/>
      <c r="J83" s="236"/>
      <c r="K83" s="236"/>
    </row>
    <row r="84" spans="1:11" ht="45.6" x14ac:dyDescent="0.25">
      <c r="A84" s="69">
        <v>27</v>
      </c>
      <c r="B84" s="161" t="s">
        <v>904</v>
      </c>
      <c r="C84" s="85" t="s">
        <v>911</v>
      </c>
      <c r="D84" s="73" t="s">
        <v>912</v>
      </c>
      <c r="E84" s="162" t="s">
        <v>907</v>
      </c>
      <c r="F84" s="162"/>
      <c r="G84" s="163">
        <v>398</v>
      </c>
      <c r="H84" s="163">
        <v>398</v>
      </c>
      <c r="I84" s="162"/>
      <c r="J84" s="163">
        <v>322.39999999999998</v>
      </c>
      <c r="K84" s="163">
        <v>36.21</v>
      </c>
    </row>
    <row r="85" spans="1:11" ht="45.6" x14ac:dyDescent="0.25">
      <c r="A85" s="69">
        <v>28</v>
      </c>
      <c r="B85" s="161" t="s">
        <v>904</v>
      </c>
      <c r="C85" s="85" t="s">
        <v>905</v>
      </c>
      <c r="D85" s="73" t="s">
        <v>913</v>
      </c>
      <c r="E85" s="162" t="s">
        <v>914</v>
      </c>
      <c r="F85" s="162"/>
      <c r="G85" s="163">
        <v>1435</v>
      </c>
      <c r="H85" s="163">
        <v>1435</v>
      </c>
      <c r="I85" s="162"/>
      <c r="J85" s="163">
        <v>248</v>
      </c>
      <c r="K85" s="163">
        <v>130.62</v>
      </c>
    </row>
    <row r="86" spans="1:11" ht="45.6" x14ac:dyDescent="0.25">
      <c r="A86" s="69">
        <v>29</v>
      </c>
      <c r="B86" s="161" t="s">
        <v>915</v>
      </c>
      <c r="C86" s="85" t="s">
        <v>916</v>
      </c>
      <c r="D86" s="73" t="s">
        <v>917</v>
      </c>
      <c r="E86" s="162">
        <v>5315.48</v>
      </c>
      <c r="F86" s="162" t="s">
        <v>918</v>
      </c>
      <c r="G86" s="163">
        <v>79</v>
      </c>
      <c r="H86" s="162"/>
      <c r="I86" s="162" t="s">
        <v>919</v>
      </c>
      <c r="J86" s="162"/>
      <c r="K86" s="162"/>
    </row>
    <row r="87" spans="1:11" ht="34.200000000000003" x14ac:dyDescent="0.25">
      <c r="A87" s="69">
        <v>30</v>
      </c>
      <c r="B87" s="161" t="s">
        <v>908</v>
      </c>
      <c r="C87" s="85" t="s">
        <v>909</v>
      </c>
      <c r="D87" s="73" t="s">
        <v>920</v>
      </c>
      <c r="E87" s="162" t="s">
        <v>910</v>
      </c>
      <c r="F87" s="162"/>
      <c r="G87" s="163">
        <v>66</v>
      </c>
      <c r="H87" s="163">
        <v>66</v>
      </c>
      <c r="I87" s="162"/>
      <c r="J87" s="163">
        <v>97.2</v>
      </c>
      <c r="K87" s="163">
        <v>6.21</v>
      </c>
    </row>
    <row r="88" spans="1:11" ht="45.6" x14ac:dyDescent="0.25">
      <c r="A88" s="69">
        <v>31</v>
      </c>
      <c r="B88" s="161" t="s">
        <v>921</v>
      </c>
      <c r="C88" s="85" t="s">
        <v>922</v>
      </c>
      <c r="D88" s="73" t="s">
        <v>917</v>
      </c>
      <c r="E88" s="162">
        <v>573.73</v>
      </c>
      <c r="F88" s="162" t="s">
        <v>923</v>
      </c>
      <c r="G88" s="163">
        <v>9</v>
      </c>
      <c r="H88" s="162"/>
      <c r="I88" s="162" t="s">
        <v>924</v>
      </c>
      <c r="J88" s="162"/>
      <c r="K88" s="162"/>
    </row>
    <row r="89" spans="1:11" ht="45.6" x14ac:dyDescent="0.25">
      <c r="A89" s="69">
        <v>32</v>
      </c>
      <c r="B89" s="161" t="s">
        <v>925</v>
      </c>
      <c r="C89" s="85" t="s">
        <v>926</v>
      </c>
      <c r="D89" s="73" t="s">
        <v>917</v>
      </c>
      <c r="E89" s="162">
        <v>1486.94</v>
      </c>
      <c r="F89" s="162" t="s">
        <v>927</v>
      </c>
      <c r="G89" s="163">
        <v>22</v>
      </c>
      <c r="H89" s="162"/>
      <c r="I89" s="162" t="s">
        <v>928</v>
      </c>
      <c r="J89" s="162"/>
      <c r="K89" s="162"/>
    </row>
    <row r="90" spans="1:11" x14ac:dyDescent="0.25">
      <c r="A90" s="246" t="s">
        <v>929</v>
      </c>
      <c r="B90" s="236"/>
      <c r="C90" s="236"/>
      <c r="D90" s="236"/>
      <c r="E90" s="236"/>
      <c r="F90" s="236"/>
      <c r="G90" s="236"/>
      <c r="H90" s="236"/>
      <c r="I90" s="236"/>
      <c r="J90" s="236"/>
      <c r="K90" s="236"/>
    </row>
    <row r="91" spans="1:11" ht="57" x14ac:dyDescent="0.25">
      <c r="A91" s="69">
        <v>33</v>
      </c>
      <c r="B91" s="161" t="s">
        <v>930</v>
      </c>
      <c r="C91" s="85" t="s">
        <v>931</v>
      </c>
      <c r="D91" s="73" t="s">
        <v>932</v>
      </c>
      <c r="E91" s="162" t="s">
        <v>933</v>
      </c>
      <c r="F91" s="162"/>
      <c r="G91" s="163">
        <v>557</v>
      </c>
      <c r="H91" s="163">
        <v>557</v>
      </c>
      <c r="I91" s="162"/>
      <c r="J91" s="163">
        <v>337</v>
      </c>
      <c r="K91" s="163">
        <v>47.18</v>
      </c>
    </row>
    <row r="92" spans="1:11" ht="34.200000000000003" x14ac:dyDescent="0.25">
      <c r="A92" s="69">
        <v>34</v>
      </c>
      <c r="B92" s="161" t="s">
        <v>908</v>
      </c>
      <c r="C92" s="85" t="s">
        <v>909</v>
      </c>
      <c r="D92" s="73" t="s">
        <v>932</v>
      </c>
      <c r="E92" s="162" t="s">
        <v>910</v>
      </c>
      <c r="F92" s="162"/>
      <c r="G92" s="163">
        <v>144</v>
      </c>
      <c r="H92" s="163">
        <v>144</v>
      </c>
      <c r="I92" s="162"/>
      <c r="J92" s="163">
        <v>97.2</v>
      </c>
      <c r="K92" s="163">
        <v>13.61</v>
      </c>
    </row>
    <row r="93" spans="1:11" ht="20.399999999999999" x14ac:dyDescent="0.25">
      <c r="A93" s="246" t="s">
        <v>169</v>
      </c>
      <c r="B93" s="236"/>
      <c r="C93" s="236"/>
      <c r="D93" s="236"/>
      <c r="E93" s="236"/>
      <c r="F93" s="236"/>
      <c r="G93" s="162">
        <v>2776</v>
      </c>
      <c r="H93" s="162">
        <v>2666</v>
      </c>
      <c r="I93" s="162" t="s">
        <v>934</v>
      </c>
      <c r="J93" s="162"/>
      <c r="K93" s="162">
        <v>239.87</v>
      </c>
    </row>
    <row r="94" spans="1:11" x14ac:dyDescent="0.25">
      <c r="A94" s="246" t="s">
        <v>31</v>
      </c>
      <c r="B94" s="236"/>
      <c r="C94" s="236"/>
      <c r="D94" s="236"/>
      <c r="E94" s="236"/>
      <c r="F94" s="236"/>
      <c r="G94" s="162">
        <v>2145</v>
      </c>
      <c r="H94" s="162"/>
      <c r="I94" s="162"/>
      <c r="J94" s="162"/>
      <c r="K94" s="162"/>
    </row>
    <row r="95" spans="1:11" x14ac:dyDescent="0.25">
      <c r="A95" s="246" t="s">
        <v>32</v>
      </c>
      <c r="B95" s="236"/>
      <c r="C95" s="236"/>
      <c r="D95" s="236"/>
      <c r="E95" s="236"/>
      <c r="F95" s="236"/>
      <c r="G95" s="162">
        <v>1207</v>
      </c>
      <c r="H95" s="162"/>
      <c r="I95" s="162"/>
      <c r="J95" s="162"/>
      <c r="K95" s="162"/>
    </row>
    <row r="96" spans="1:11" x14ac:dyDescent="0.25">
      <c r="A96" s="250" t="s">
        <v>935</v>
      </c>
      <c r="B96" s="236"/>
      <c r="C96" s="236"/>
      <c r="D96" s="236"/>
      <c r="E96" s="236"/>
      <c r="F96" s="236"/>
      <c r="G96" s="164">
        <v>6128</v>
      </c>
      <c r="H96" s="162"/>
      <c r="I96" s="162"/>
      <c r="J96" s="162"/>
      <c r="K96" s="164">
        <v>239.87</v>
      </c>
    </row>
    <row r="97" spans="1:11" x14ac:dyDescent="0.25">
      <c r="A97" s="251" t="s">
        <v>84</v>
      </c>
      <c r="B97" s="241"/>
      <c r="C97" s="241"/>
      <c r="D97" s="241"/>
      <c r="E97" s="241"/>
      <c r="F97" s="241"/>
      <c r="G97" s="241"/>
      <c r="H97" s="241"/>
      <c r="I97" s="241"/>
      <c r="J97" s="241"/>
      <c r="K97" s="241"/>
    </row>
    <row r="98" spans="1:11" ht="20.399999999999999" x14ac:dyDescent="0.25">
      <c r="A98" s="246" t="s">
        <v>30</v>
      </c>
      <c r="B98" s="236"/>
      <c r="C98" s="236"/>
      <c r="D98" s="236"/>
      <c r="E98" s="236"/>
      <c r="F98" s="236"/>
      <c r="G98" s="162">
        <v>37040</v>
      </c>
      <c r="H98" s="162">
        <v>4028</v>
      </c>
      <c r="I98" s="162" t="s">
        <v>936</v>
      </c>
      <c r="J98" s="162"/>
      <c r="K98" s="162">
        <v>340.45</v>
      </c>
    </row>
    <row r="99" spans="1:11" x14ac:dyDescent="0.25">
      <c r="A99" s="246" t="s">
        <v>31</v>
      </c>
      <c r="B99" s="236"/>
      <c r="C99" s="236"/>
      <c r="D99" s="236"/>
      <c r="E99" s="236"/>
      <c r="F99" s="236"/>
      <c r="G99" s="162">
        <v>4247</v>
      </c>
      <c r="H99" s="162"/>
      <c r="I99" s="162"/>
      <c r="J99" s="162"/>
      <c r="K99" s="162"/>
    </row>
    <row r="100" spans="1:11" x14ac:dyDescent="0.25">
      <c r="A100" s="246" t="s">
        <v>32</v>
      </c>
      <c r="B100" s="236"/>
      <c r="C100" s="236"/>
      <c r="D100" s="236"/>
      <c r="E100" s="236"/>
      <c r="F100" s="236"/>
      <c r="G100" s="162">
        <v>2645</v>
      </c>
      <c r="H100" s="162"/>
      <c r="I100" s="162"/>
      <c r="J100" s="162"/>
      <c r="K100" s="162"/>
    </row>
    <row r="101" spans="1:11" x14ac:dyDescent="0.25">
      <c r="A101" s="250" t="s">
        <v>937</v>
      </c>
      <c r="B101" s="236"/>
      <c r="C101" s="236"/>
      <c r="D101" s="236"/>
      <c r="E101" s="236"/>
      <c r="F101" s="236"/>
      <c r="G101" s="164">
        <v>43932</v>
      </c>
      <c r="H101" s="162"/>
      <c r="I101" s="162"/>
      <c r="J101" s="162"/>
      <c r="K101" s="164">
        <v>340.45</v>
      </c>
    </row>
    <row r="102" spans="1:11" x14ac:dyDescent="0.25">
      <c r="A102" s="246" t="s">
        <v>769</v>
      </c>
      <c r="B102" s="236"/>
      <c r="C102" s="236"/>
      <c r="D102" s="236"/>
      <c r="E102" s="236"/>
      <c r="F102" s="236"/>
      <c r="G102" s="162"/>
      <c r="H102" s="162"/>
      <c r="I102" s="162"/>
      <c r="J102" s="162"/>
      <c r="K102" s="162"/>
    </row>
    <row r="103" spans="1:11" x14ac:dyDescent="0.25">
      <c r="A103" s="246" t="s">
        <v>938</v>
      </c>
      <c r="B103" s="236"/>
      <c r="C103" s="236"/>
      <c r="D103" s="236"/>
      <c r="E103" s="236"/>
      <c r="F103" s="236"/>
      <c r="G103" s="162"/>
      <c r="H103" s="162"/>
      <c r="I103" s="162"/>
      <c r="J103" s="162"/>
      <c r="K103" s="162"/>
    </row>
    <row r="104" spans="1:11" ht="20.399999999999999" x14ac:dyDescent="0.25">
      <c r="A104" s="246" t="s">
        <v>939</v>
      </c>
      <c r="B104" s="236"/>
      <c r="C104" s="236"/>
      <c r="D104" s="236"/>
      <c r="E104" s="236"/>
      <c r="F104" s="236"/>
      <c r="G104" s="162">
        <v>10780</v>
      </c>
      <c r="H104" s="162">
        <v>1355</v>
      </c>
      <c r="I104" s="162" t="s">
        <v>874</v>
      </c>
      <c r="J104" s="162"/>
      <c r="K104" s="162">
        <v>100</v>
      </c>
    </row>
    <row r="105" spans="1:11" x14ac:dyDescent="0.25">
      <c r="A105" s="246" t="s">
        <v>940</v>
      </c>
      <c r="B105" s="236"/>
      <c r="C105" s="236"/>
      <c r="D105" s="236"/>
      <c r="E105" s="236"/>
      <c r="F105" s="236"/>
      <c r="G105" s="162">
        <v>2095</v>
      </c>
      <c r="H105" s="162"/>
      <c r="I105" s="162"/>
      <c r="J105" s="162"/>
      <c r="K105" s="162"/>
    </row>
    <row r="106" spans="1:11" x14ac:dyDescent="0.25">
      <c r="A106" s="246" t="s">
        <v>941</v>
      </c>
      <c r="B106" s="236"/>
      <c r="C106" s="236"/>
      <c r="D106" s="236"/>
      <c r="E106" s="236"/>
      <c r="F106" s="236"/>
      <c r="G106" s="162">
        <v>1433</v>
      </c>
      <c r="H106" s="162"/>
      <c r="I106" s="162"/>
      <c r="J106" s="162"/>
      <c r="K106" s="162"/>
    </row>
    <row r="107" spans="1:11" x14ac:dyDescent="0.25">
      <c r="A107" s="246" t="s">
        <v>189</v>
      </c>
      <c r="B107" s="236"/>
      <c r="C107" s="236"/>
      <c r="D107" s="236"/>
      <c r="E107" s="236"/>
      <c r="F107" s="236"/>
      <c r="G107" s="162">
        <v>14308</v>
      </c>
      <c r="H107" s="162"/>
      <c r="I107" s="162"/>
      <c r="J107" s="162"/>
      <c r="K107" s="162">
        <v>100</v>
      </c>
    </row>
    <row r="108" spans="1:11" x14ac:dyDescent="0.25">
      <c r="A108" s="246" t="s">
        <v>198</v>
      </c>
      <c r="B108" s="236"/>
      <c r="C108" s="236"/>
      <c r="D108" s="236"/>
      <c r="E108" s="236"/>
      <c r="F108" s="236"/>
      <c r="G108" s="162">
        <v>14308</v>
      </c>
      <c r="H108" s="162"/>
      <c r="I108" s="162"/>
      <c r="J108" s="162"/>
      <c r="K108" s="162">
        <v>100</v>
      </c>
    </row>
    <row r="109" spans="1:11" x14ac:dyDescent="0.25">
      <c r="A109" s="250" t="s">
        <v>780</v>
      </c>
      <c r="B109" s="236"/>
      <c r="C109" s="236"/>
      <c r="D109" s="236"/>
      <c r="E109" s="236"/>
      <c r="F109" s="236"/>
      <c r="G109" s="164">
        <v>14308</v>
      </c>
      <c r="H109" s="162"/>
      <c r="I109" s="162"/>
      <c r="J109" s="162"/>
      <c r="K109" s="164">
        <v>100</v>
      </c>
    </row>
    <row r="110" spans="1:11" x14ac:dyDescent="0.25">
      <c r="A110" s="246" t="s">
        <v>942</v>
      </c>
      <c r="B110" s="236"/>
      <c r="C110" s="236"/>
      <c r="D110" s="236"/>
      <c r="E110" s="236"/>
      <c r="F110" s="236"/>
      <c r="G110" s="162"/>
      <c r="H110" s="162"/>
      <c r="I110" s="162"/>
      <c r="J110" s="162"/>
      <c r="K110" s="162"/>
    </row>
    <row r="111" spans="1:11" x14ac:dyDescent="0.25">
      <c r="A111" s="246" t="s">
        <v>540</v>
      </c>
      <c r="B111" s="236"/>
      <c r="C111" s="236"/>
      <c r="D111" s="236"/>
      <c r="E111" s="236"/>
      <c r="F111" s="236"/>
      <c r="G111" s="162"/>
      <c r="H111" s="162"/>
      <c r="I111" s="162"/>
      <c r="J111" s="162"/>
      <c r="K111" s="162"/>
    </row>
    <row r="112" spans="1:11" x14ac:dyDescent="0.25">
      <c r="A112" s="246" t="s">
        <v>943</v>
      </c>
      <c r="B112" s="236"/>
      <c r="C112" s="236"/>
      <c r="D112" s="236"/>
      <c r="E112" s="236"/>
      <c r="F112" s="236"/>
      <c r="G112" s="162">
        <v>23408</v>
      </c>
      <c r="H112" s="162"/>
      <c r="I112" s="162"/>
      <c r="J112" s="162"/>
      <c r="K112" s="162"/>
    </row>
    <row r="113" spans="1:11" x14ac:dyDescent="0.25">
      <c r="A113" s="246" t="s">
        <v>198</v>
      </c>
      <c r="B113" s="236"/>
      <c r="C113" s="236"/>
      <c r="D113" s="236"/>
      <c r="E113" s="236"/>
      <c r="F113" s="236"/>
      <c r="G113" s="162">
        <v>23408</v>
      </c>
      <c r="H113" s="162"/>
      <c r="I113" s="162"/>
      <c r="J113" s="162"/>
      <c r="K113" s="162"/>
    </row>
    <row r="114" spans="1:11" x14ac:dyDescent="0.25">
      <c r="A114" s="250" t="s">
        <v>944</v>
      </c>
      <c r="B114" s="236"/>
      <c r="C114" s="236"/>
      <c r="D114" s="236"/>
      <c r="E114" s="236"/>
      <c r="F114" s="236"/>
      <c r="G114" s="164">
        <v>23408</v>
      </c>
      <c r="H114" s="162"/>
      <c r="I114" s="162"/>
      <c r="J114" s="162"/>
      <c r="K114" s="162"/>
    </row>
    <row r="115" spans="1:11" x14ac:dyDescent="0.25">
      <c r="A115" s="246" t="s">
        <v>945</v>
      </c>
      <c r="B115" s="236"/>
      <c r="C115" s="236"/>
      <c r="D115" s="236"/>
      <c r="E115" s="236"/>
      <c r="F115" s="236"/>
      <c r="G115" s="162"/>
      <c r="H115" s="162"/>
      <c r="I115" s="162"/>
      <c r="J115" s="162"/>
      <c r="K115" s="162"/>
    </row>
    <row r="116" spans="1:11" x14ac:dyDescent="0.25">
      <c r="A116" s="246" t="s">
        <v>946</v>
      </c>
      <c r="B116" s="236"/>
      <c r="C116" s="236"/>
      <c r="D116" s="236"/>
      <c r="E116" s="236"/>
      <c r="F116" s="236"/>
      <c r="G116" s="162"/>
      <c r="H116" s="162"/>
      <c r="I116" s="162"/>
      <c r="J116" s="162"/>
      <c r="K116" s="162"/>
    </row>
    <row r="117" spans="1:11" x14ac:dyDescent="0.25">
      <c r="A117" s="246" t="s">
        <v>947</v>
      </c>
      <c r="B117" s="236"/>
      <c r="C117" s="236"/>
      <c r="D117" s="236"/>
      <c r="E117" s="236"/>
      <c r="F117" s="236"/>
      <c r="G117" s="162">
        <v>76</v>
      </c>
      <c r="H117" s="162">
        <v>7</v>
      </c>
      <c r="I117" s="162"/>
      <c r="J117" s="162"/>
      <c r="K117" s="162">
        <v>0.57999999999999996</v>
      </c>
    </row>
    <row r="118" spans="1:11" x14ac:dyDescent="0.25">
      <c r="A118" s="246" t="s">
        <v>948</v>
      </c>
      <c r="B118" s="236"/>
      <c r="C118" s="236"/>
      <c r="D118" s="236"/>
      <c r="E118" s="236"/>
      <c r="F118" s="236"/>
      <c r="G118" s="162">
        <v>7</v>
      </c>
      <c r="H118" s="162"/>
      <c r="I118" s="162"/>
      <c r="J118" s="162"/>
      <c r="K118" s="162"/>
    </row>
    <row r="119" spans="1:11" x14ac:dyDescent="0.25">
      <c r="A119" s="246" t="s">
        <v>949</v>
      </c>
      <c r="B119" s="236"/>
      <c r="C119" s="236"/>
      <c r="D119" s="236"/>
      <c r="E119" s="236"/>
      <c r="F119" s="236"/>
      <c r="G119" s="162">
        <v>5</v>
      </c>
      <c r="H119" s="162"/>
      <c r="I119" s="162"/>
      <c r="J119" s="162"/>
      <c r="K119" s="162"/>
    </row>
    <row r="120" spans="1:11" x14ac:dyDescent="0.25">
      <c r="A120" s="246" t="s">
        <v>189</v>
      </c>
      <c r="B120" s="236"/>
      <c r="C120" s="236"/>
      <c r="D120" s="236"/>
      <c r="E120" s="236"/>
      <c r="F120" s="236"/>
      <c r="G120" s="162">
        <v>88</v>
      </c>
      <c r="H120" s="162"/>
      <c r="I120" s="162"/>
      <c r="J120" s="162"/>
      <c r="K120" s="162">
        <v>0.57999999999999996</v>
      </c>
    </row>
    <row r="121" spans="1:11" x14ac:dyDescent="0.25">
      <c r="A121" s="246" t="s">
        <v>198</v>
      </c>
      <c r="B121" s="236"/>
      <c r="C121" s="236"/>
      <c r="D121" s="236"/>
      <c r="E121" s="236"/>
      <c r="F121" s="236"/>
      <c r="G121" s="162">
        <v>88</v>
      </c>
      <c r="H121" s="162"/>
      <c r="I121" s="162"/>
      <c r="J121" s="162"/>
      <c r="K121" s="162">
        <v>0.57999999999999996</v>
      </c>
    </row>
    <row r="122" spans="1:11" x14ac:dyDescent="0.25">
      <c r="A122" s="250" t="s">
        <v>950</v>
      </c>
      <c r="B122" s="236"/>
      <c r="C122" s="236"/>
      <c r="D122" s="236"/>
      <c r="E122" s="236"/>
      <c r="F122" s="236"/>
      <c r="G122" s="164">
        <v>88</v>
      </c>
      <c r="H122" s="162"/>
      <c r="I122" s="162"/>
      <c r="J122" s="162"/>
      <c r="K122" s="164">
        <v>0.57999999999999996</v>
      </c>
    </row>
    <row r="123" spans="1:11" x14ac:dyDescent="0.25">
      <c r="A123" s="246" t="s">
        <v>951</v>
      </c>
      <c r="B123" s="236"/>
      <c r="C123" s="236"/>
      <c r="D123" s="236"/>
      <c r="E123" s="236"/>
      <c r="F123" s="236"/>
      <c r="G123" s="162"/>
      <c r="H123" s="162"/>
      <c r="I123" s="162"/>
      <c r="J123" s="162"/>
      <c r="K123" s="162"/>
    </row>
    <row r="124" spans="1:11" x14ac:dyDescent="0.25">
      <c r="A124" s="246" t="s">
        <v>952</v>
      </c>
      <c r="B124" s="236"/>
      <c r="C124" s="236"/>
      <c r="D124" s="236"/>
      <c r="E124" s="236"/>
      <c r="F124" s="236"/>
      <c r="G124" s="162"/>
      <c r="H124" s="162"/>
      <c r="I124" s="162"/>
      <c r="J124" s="162"/>
      <c r="K124" s="162"/>
    </row>
    <row r="125" spans="1:11" x14ac:dyDescent="0.25">
      <c r="A125" s="246" t="s">
        <v>953</v>
      </c>
      <c r="B125" s="236"/>
      <c r="C125" s="236"/>
      <c r="D125" s="236"/>
      <c r="E125" s="236"/>
      <c r="F125" s="236"/>
      <c r="G125" s="162">
        <v>2666</v>
      </c>
      <c r="H125" s="162">
        <v>2666</v>
      </c>
      <c r="I125" s="162"/>
      <c r="J125" s="162"/>
      <c r="K125" s="162">
        <v>239.87</v>
      </c>
    </row>
    <row r="126" spans="1:11" x14ac:dyDescent="0.25">
      <c r="A126" s="246" t="s">
        <v>954</v>
      </c>
      <c r="B126" s="236"/>
      <c r="C126" s="236"/>
      <c r="D126" s="236"/>
      <c r="E126" s="236"/>
      <c r="F126" s="236"/>
      <c r="G126" s="162">
        <v>2133</v>
      </c>
      <c r="H126" s="162"/>
      <c r="I126" s="162"/>
      <c r="J126" s="162"/>
      <c r="K126" s="162"/>
    </row>
    <row r="127" spans="1:11" x14ac:dyDescent="0.25">
      <c r="A127" s="246" t="s">
        <v>955</v>
      </c>
      <c r="B127" s="236"/>
      <c r="C127" s="236"/>
      <c r="D127" s="236"/>
      <c r="E127" s="236"/>
      <c r="F127" s="236"/>
      <c r="G127" s="162">
        <v>1200</v>
      </c>
      <c r="H127" s="162"/>
      <c r="I127" s="162"/>
      <c r="J127" s="162"/>
      <c r="K127" s="162"/>
    </row>
    <row r="128" spans="1:11" x14ac:dyDescent="0.25">
      <c r="A128" s="246" t="s">
        <v>189</v>
      </c>
      <c r="B128" s="236"/>
      <c r="C128" s="236"/>
      <c r="D128" s="236"/>
      <c r="E128" s="236"/>
      <c r="F128" s="236"/>
      <c r="G128" s="162">
        <v>5999</v>
      </c>
      <c r="H128" s="162"/>
      <c r="I128" s="162"/>
      <c r="J128" s="162"/>
      <c r="K128" s="162">
        <v>239.87</v>
      </c>
    </row>
    <row r="129" spans="1:11" x14ac:dyDescent="0.25">
      <c r="A129" s="246" t="s">
        <v>956</v>
      </c>
      <c r="B129" s="236"/>
      <c r="C129" s="236"/>
      <c r="D129" s="236"/>
      <c r="E129" s="236"/>
      <c r="F129" s="236"/>
      <c r="G129" s="162"/>
      <c r="H129" s="162"/>
      <c r="I129" s="162"/>
      <c r="J129" s="162"/>
      <c r="K129" s="162"/>
    </row>
    <row r="130" spans="1:11" ht="20.399999999999999" x14ac:dyDescent="0.25">
      <c r="A130" s="246" t="s">
        <v>957</v>
      </c>
      <c r="B130" s="236"/>
      <c r="C130" s="236"/>
      <c r="D130" s="236"/>
      <c r="E130" s="236"/>
      <c r="F130" s="236"/>
      <c r="G130" s="162">
        <v>110</v>
      </c>
      <c r="H130" s="162"/>
      <c r="I130" s="162" t="s">
        <v>934</v>
      </c>
      <c r="J130" s="162"/>
      <c r="K130" s="162"/>
    </row>
    <row r="131" spans="1:11" x14ac:dyDescent="0.25">
      <c r="A131" s="246" t="s">
        <v>958</v>
      </c>
      <c r="B131" s="236"/>
      <c r="C131" s="236"/>
      <c r="D131" s="236"/>
      <c r="E131" s="236"/>
      <c r="F131" s="236"/>
      <c r="G131" s="162">
        <v>12</v>
      </c>
      <c r="H131" s="162"/>
      <c r="I131" s="162"/>
      <c r="J131" s="162"/>
      <c r="K131" s="162"/>
    </row>
    <row r="132" spans="1:11" x14ac:dyDescent="0.25">
      <c r="A132" s="246" t="s">
        <v>959</v>
      </c>
      <c r="B132" s="236"/>
      <c r="C132" s="236"/>
      <c r="D132" s="236"/>
      <c r="E132" s="236"/>
      <c r="F132" s="236"/>
      <c r="G132" s="162">
        <v>7</v>
      </c>
      <c r="H132" s="162"/>
      <c r="I132" s="162"/>
      <c r="J132" s="162"/>
      <c r="K132" s="162"/>
    </row>
    <row r="133" spans="1:11" x14ac:dyDescent="0.25">
      <c r="A133" s="246" t="s">
        <v>189</v>
      </c>
      <c r="B133" s="236"/>
      <c r="C133" s="236"/>
      <c r="D133" s="236"/>
      <c r="E133" s="236"/>
      <c r="F133" s="236"/>
      <c r="G133" s="162">
        <v>129</v>
      </c>
      <c r="H133" s="162"/>
      <c r="I133" s="162"/>
      <c r="J133" s="162"/>
      <c r="K133" s="162"/>
    </row>
    <row r="134" spans="1:11" x14ac:dyDescent="0.25">
      <c r="A134" s="246" t="s">
        <v>198</v>
      </c>
      <c r="B134" s="236"/>
      <c r="C134" s="236"/>
      <c r="D134" s="236"/>
      <c r="E134" s="236"/>
      <c r="F134" s="236"/>
      <c r="G134" s="162">
        <v>6128</v>
      </c>
      <c r="H134" s="162"/>
      <c r="I134" s="162"/>
      <c r="J134" s="162"/>
      <c r="K134" s="162">
        <v>239.87</v>
      </c>
    </row>
    <row r="135" spans="1:11" x14ac:dyDescent="0.25">
      <c r="A135" s="250" t="s">
        <v>960</v>
      </c>
      <c r="B135" s="236"/>
      <c r="C135" s="236"/>
      <c r="D135" s="236"/>
      <c r="E135" s="236"/>
      <c r="F135" s="236"/>
      <c r="G135" s="164">
        <v>6128</v>
      </c>
      <c r="H135" s="162"/>
      <c r="I135" s="162"/>
      <c r="J135" s="162"/>
      <c r="K135" s="164">
        <v>239.87</v>
      </c>
    </row>
    <row r="136" spans="1:11" x14ac:dyDescent="0.25">
      <c r="A136" s="246" t="s">
        <v>34</v>
      </c>
      <c r="B136" s="236"/>
      <c r="C136" s="236"/>
      <c r="D136" s="236"/>
      <c r="E136" s="236"/>
      <c r="F136" s="236"/>
      <c r="G136" s="162">
        <v>43932</v>
      </c>
      <c r="H136" s="162"/>
      <c r="I136" s="162"/>
      <c r="J136" s="162"/>
      <c r="K136" s="162">
        <v>340.45</v>
      </c>
    </row>
    <row r="137" spans="1:11" x14ac:dyDescent="0.25">
      <c r="A137" s="246" t="s">
        <v>35</v>
      </c>
      <c r="B137" s="236"/>
      <c r="C137" s="236"/>
      <c r="D137" s="236"/>
      <c r="E137" s="236"/>
      <c r="F137" s="236"/>
      <c r="G137" s="162"/>
      <c r="H137" s="162"/>
      <c r="I137" s="162"/>
      <c r="J137" s="162"/>
      <c r="K137" s="162"/>
    </row>
    <row r="138" spans="1:11" x14ac:dyDescent="0.25">
      <c r="A138" s="246" t="s">
        <v>36</v>
      </c>
      <c r="B138" s="236"/>
      <c r="C138" s="236"/>
      <c r="D138" s="236"/>
      <c r="E138" s="236"/>
      <c r="F138" s="236"/>
      <c r="G138" s="162">
        <v>24402</v>
      </c>
      <c r="H138" s="162"/>
      <c r="I138" s="162"/>
      <c r="J138" s="162"/>
      <c r="K138" s="162"/>
    </row>
    <row r="139" spans="1:11" x14ac:dyDescent="0.25">
      <c r="A139" s="246" t="s">
        <v>37</v>
      </c>
      <c r="B139" s="236"/>
      <c r="C139" s="236"/>
      <c r="D139" s="236"/>
      <c r="E139" s="236"/>
      <c r="F139" s="236"/>
      <c r="G139" s="162">
        <v>8610</v>
      </c>
      <c r="H139" s="162"/>
      <c r="I139" s="162"/>
      <c r="J139" s="162"/>
      <c r="K139" s="162"/>
    </row>
    <row r="140" spans="1:11" x14ac:dyDescent="0.25">
      <c r="A140" s="246" t="s">
        <v>38</v>
      </c>
      <c r="B140" s="236"/>
      <c r="C140" s="236"/>
      <c r="D140" s="236"/>
      <c r="E140" s="236"/>
      <c r="F140" s="236"/>
      <c r="G140" s="162">
        <v>4891</v>
      </c>
      <c r="H140" s="162"/>
      <c r="I140" s="162"/>
      <c r="J140" s="162"/>
      <c r="K140" s="162"/>
    </row>
    <row r="141" spans="1:11" x14ac:dyDescent="0.25">
      <c r="A141" s="246" t="s">
        <v>39</v>
      </c>
      <c r="B141" s="236"/>
      <c r="C141" s="236"/>
      <c r="D141" s="236"/>
      <c r="E141" s="236"/>
      <c r="F141" s="236"/>
      <c r="G141" s="162">
        <v>4247</v>
      </c>
      <c r="H141" s="162"/>
      <c r="I141" s="162"/>
      <c r="J141" s="162"/>
      <c r="K141" s="162"/>
    </row>
    <row r="142" spans="1:11" x14ac:dyDescent="0.25">
      <c r="A142" s="246" t="s">
        <v>40</v>
      </c>
      <c r="B142" s="236"/>
      <c r="C142" s="236"/>
      <c r="D142" s="236"/>
      <c r="E142" s="236"/>
      <c r="F142" s="236"/>
      <c r="G142" s="162">
        <v>2645</v>
      </c>
      <c r="H142" s="162"/>
      <c r="I142" s="162"/>
      <c r="J142" s="162"/>
      <c r="K142" s="162"/>
    </row>
    <row r="143" spans="1:11" x14ac:dyDescent="0.25">
      <c r="A143" s="250" t="s">
        <v>41</v>
      </c>
      <c r="B143" s="236"/>
      <c r="C143" s="236"/>
      <c r="D143" s="236"/>
      <c r="E143" s="236"/>
      <c r="F143" s="236"/>
      <c r="G143" s="164">
        <v>43932</v>
      </c>
      <c r="H143" s="162"/>
      <c r="I143" s="162"/>
      <c r="J143" s="162"/>
      <c r="K143" s="164">
        <v>340.45</v>
      </c>
    </row>
    <row r="144" spans="1:11" x14ac:dyDescent="0.25">
      <c r="A144" s="70"/>
      <c r="B144" s="165"/>
      <c r="C144" s="71"/>
      <c r="D144" s="70"/>
      <c r="E144" s="135"/>
      <c r="F144" s="135"/>
      <c r="G144" s="135"/>
      <c r="H144" s="135"/>
      <c r="I144" s="135"/>
      <c r="J144" s="135"/>
      <c r="K144" s="135"/>
    </row>
    <row r="145" spans="1:11" x14ac:dyDescent="0.25">
      <c r="A145" s="70"/>
      <c r="B145" s="165"/>
      <c r="C145" s="71"/>
      <c r="D145" s="70"/>
      <c r="E145" s="135"/>
      <c r="F145" s="135"/>
      <c r="G145" s="135"/>
      <c r="H145" s="135"/>
      <c r="I145" s="135"/>
      <c r="J145" s="135"/>
      <c r="K145" s="135"/>
    </row>
    <row r="146" spans="1:11" x14ac:dyDescent="0.25">
      <c r="A146" s="70"/>
      <c r="B146" s="165"/>
      <c r="C146" s="71"/>
      <c r="D146" s="70"/>
      <c r="E146" s="135"/>
      <c r="F146" s="135"/>
      <c r="G146" s="135"/>
      <c r="H146" s="135"/>
      <c r="I146" s="135"/>
      <c r="J146" s="135"/>
      <c r="K146" s="135"/>
    </row>
    <row r="147" spans="1:11" x14ac:dyDescent="0.25">
      <c r="A147" s="253" t="s">
        <v>961</v>
      </c>
      <c r="B147" s="243"/>
      <c r="C147" s="243"/>
      <c r="D147" s="243"/>
      <c r="E147" s="243"/>
      <c r="F147" s="243"/>
      <c r="G147" s="243"/>
      <c r="H147" s="243"/>
      <c r="I147" s="243"/>
      <c r="J147" s="243"/>
      <c r="K147" s="243"/>
    </row>
    <row r="148" spans="1:11" x14ac:dyDescent="0.25">
      <c r="A148" s="252" t="s">
        <v>208</v>
      </c>
      <c r="B148" s="243"/>
      <c r="C148" s="243"/>
      <c r="D148" s="243"/>
      <c r="E148" s="243"/>
      <c r="F148" s="243"/>
      <c r="G148" s="243"/>
      <c r="H148" s="243"/>
      <c r="I148" s="243"/>
      <c r="J148" s="243"/>
      <c r="K148" s="243"/>
    </row>
    <row r="149" spans="1:11" x14ac:dyDescent="0.25">
      <c r="A149" s="70"/>
      <c r="B149" s="165"/>
      <c r="C149" s="71"/>
      <c r="D149" s="70"/>
      <c r="E149" s="135"/>
      <c r="F149" s="135"/>
      <c r="G149" s="135"/>
      <c r="H149" s="135"/>
      <c r="I149" s="135"/>
      <c r="J149" s="135"/>
      <c r="K149" s="135"/>
    </row>
    <row r="150" spans="1:11" x14ac:dyDescent="0.25">
      <c r="A150" s="253" t="s">
        <v>962</v>
      </c>
      <c r="B150" s="243"/>
      <c r="C150" s="243"/>
      <c r="D150" s="243"/>
      <c r="E150" s="243"/>
      <c r="F150" s="243"/>
      <c r="G150" s="243"/>
      <c r="H150" s="243"/>
      <c r="I150" s="243"/>
      <c r="J150" s="243"/>
      <c r="K150" s="243"/>
    </row>
    <row r="151" spans="1:11" x14ac:dyDescent="0.25">
      <c r="A151" s="252" t="s">
        <v>208</v>
      </c>
      <c r="B151" s="243"/>
      <c r="C151" s="243"/>
      <c r="D151" s="243"/>
      <c r="E151" s="243"/>
      <c r="F151" s="243"/>
      <c r="G151" s="243"/>
      <c r="H151" s="243"/>
      <c r="I151" s="243"/>
      <c r="J151" s="243"/>
      <c r="K151" s="243"/>
    </row>
    <row r="152" spans="1:11" x14ac:dyDescent="0.25">
      <c r="A152" s="70"/>
      <c r="B152" s="165"/>
      <c r="C152" s="71"/>
      <c r="D152" s="70"/>
      <c r="E152" s="135"/>
      <c r="F152" s="135"/>
      <c r="G152" s="135"/>
      <c r="H152" s="135"/>
      <c r="I152" s="135"/>
      <c r="J152" s="135"/>
      <c r="K152" s="135"/>
    </row>
    <row r="153" spans="1:11" x14ac:dyDescent="0.25">
      <c r="A153" s="70"/>
      <c r="B153" s="165"/>
      <c r="C153" s="71"/>
      <c r="D153" s="70"/>
      <c r="E153" s="135"/>
      <c r="F153" s="135"/>
      <c r="G153" s="135"/>
      <c r="H153" s="135"/>
      <c r="I153" s="135"/>
      <c r="J153" s="135"/>
      <c r="K153" s="135"/>
    </row>
    <row r="154" spans="1:11" x14ac:dyDescent="0.25">
      <c r="A154" s="70"/>
      <c r="B154" s="165"/>
      <c r="C154" s="71"/>
      <c r="D154" s="70"/>
      <c r="E154" s="135"/>
      <c r="F154" s="135"/>
      <c r="G154" s="135"/>
      <c r="H154" s="135"/>
      <c r="I154" s="135"/>
      <c r="J154" s="135"/>
      <c r="K154" s="135"/>
    </row>
    <row r="155" spans="1:11" x14ac:dyDescent="0.25">
      <c r="A155" s="70"/>
      <c r="B155" s="165"/>
      <c r="C155" s="71"/>
      <c r="D155" s="70"/>
      <c r="E155" s="135"/>
      <c r="F155" s="135"/>
      <c r="G155" s="135"/>
      <c r="H155" s="135"/>
      <c r="I155" s="135"/>
      <c r="J155" s="135"/>
      <c r="K155" s="135"/>
    </row>
    <row r="156" spans="1:11" x14ac:dyDescent="0.25">
      <c r="A156" s="70"/>
      <c r="B156" s="165"/>
      <c r="C156" s="71"/>
      <c r="D156" s="70"/>
      <c r="E156" s="135"/>
      <c r="F156" s="135"/>
      <c r="G156" s="135"/>
      <c r="H156" s="135"/>
      <c r="I156" s="135"/>
      <c r="J156" s="135"/>
      <c r="K156" s="135"/>
    </row>
  </sheetData>
  <mergeCells count="103">
    <mergeCell ref="A142:F142"/>
    <mergeCell ref="A143:F143"/>
    <mergeCell ref="A147:K147"/>
    <mergeCell ref="A148:K148"/>
    <mergeCell ref="A150:K150"/>
    <mergeCell ref="A151:K151"/>
    <mergeCell ref="A136:F136"/>
    <mergeCell ref="A137:F137"/>
    <mergeCell ref="A138:F138"/>
    <mergeCell ref="A139:F139"/>
    <mergeCell ref="A140:F140"/>
    <mergeCell ref="A141:F141"/>
    <mergeCell ref="A130:F130"/>
    <mergeCell ref="A131:F131"/>
    <mergeCell ref="A132:F132"/>
    <mergeCell ref="A133:F133"/>
    <mergeCell ref="A134:F134"/>
    <mergeCell ref="A135:F135"/>
    <mergeCell ref="A124:F124"/>
    <mergeCell ref="A125:F125"/>
    <mergeCell ref="A126:F126"/>
    <mergeCell ref="A127:F127"/>
    <mergeCell ref="A128:F128"/>
    <mergeCell ref="A129:F129"/>
    <mergeCell ref="A118:F118"/>
    <mergeCell ref="A119:F119"/>
    <mergeCell ref="A120:F120"/>
    <mergeCell ref="A121:F121"/>
    <mergeCell ref="A122:F122"/>
    <mergeCell ref="A123:F123"/>
    <mergeCell ref="A112:F112"/>
    <mergeCell ref="A113:F113"/>
    <mergeCell ref="A114:F114"/>
    <mergeCell ref="A115:F115"/>
    <mergeCell ref="A116:F116"/>
    <mergeCell ref="A117:F117"/>
    <mergeCell ref="A106:F106"/>
    <mergeCell ref="A107:F107"/>
    <mergeCell ref="A108:F108"/>
    <mergeCell ref="A109:F109"/>
    <mergeCell ref="A110:F110"/>
    <mergeCell ref="A111:F111"/>
    <mergeCell ref="A100:F100"/>
    <mergeCell ref="A101:F101"/>
    <mergeCell ref="A102:F102"/>
    <mergeCell ref="A103:F103"/>
    <mergeCell ref="A104:F104"/>
    <mergeCell ref="A105:F105"/>
    <mergeCell ref="A94:F94"/>
    <mergeCell ref="A95:F95"/>
    <mergeCell ref="A96:F96"/>
    <mergeCell ref="A97:K97"/>
    <mergeCell ref="A98:F98"/>
    <mergeCell ref="A99:F99"/>
    <mergeCell ref="A78:F78"/>
    <mergeCell ref="A79:K79"/>
    <mergeCell ref="A80:K80"/>
    <mergeCell ref="A83:K83"/>
    <mergeCell ref="A90:K90"/>
    <mergeCell ref="A93:F93"/>
    <mergeCell ref="A71:F71"/>
    <mergeCell ref="A72:F72"/>
    <mergeCell ref="A73:K73"/>
    <mergeCell ref="A75:F75"/>
    <mergeCell ref="A76:F76"/>
    <mergeCell ref="A77:F77"/>
    <mergeCell ref="A58:F58"/>
    <mergeCell ref="A59:F59"/>
    <mergeCell ref="A60:F60"/>
    <mergeCell ref="A61:F61"/>
    <mergeCell ref="A62:F62"/>
    <mergeCell ref="A63:K63"/>
    <mergeCell ref="A52:F52"/>
    <mergeCell ref="A53:F53"/>
    <mergeCell ref="A54:F54"/>
    <mergeCell ref="A55:F55"/>
    <mergeCell ref="A56:F56"/>
    <mergeCell ref="A57:F57"/>
    <mergeCell ref="A31:K31"/>
    <mergeCell ref="A34:K34"/>
    <mergeCell ref="A39:K39"/>
    <mergeCell ref="A42:K42"/>
    <mergeCell ref="A50:F50"/>
    <mergeCell ref="A51:F51"/>
    <mergeCell ref="A27:K27"/>
    <mergeCell ref="A28:K28"/>
    <mergeCell ref="A29:K29"/>
    <mergeCell ref="B19:G19"/>
    <mergeCell ref="A23:A25"/>
    <mergeCell ref="B23:B25"/>
    <mergeCell ref="C23:C25"/>
    <mergeCell ref="D23:D25"/>
    <mergeCell ref="E23:F23"/>
    <mergeCell ref="G23:I23"/>
    <mergeCell ref="D13:E13"/>
    <mergeCell ref="D14:E14"/>
    <mergeCell ref="D15:E15"/>
    <mergeCell ref="D16:E16"/>
    <mergeCell ref="D17:E17"/>
    <mergeCell ref="D18:E18"/>
    <mergeCell ref="J23:K24"/>
    <mergeCell ref="G24:G25"/>
    <mergeCell ref="H24:H2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60"/>
  <sheetViews>
    <sheetView topLeftCell="A118" workbookViewId="0">
      <selection activeCell="D9" sqref="D9"/>
    </sheetView>
  </sheetViews>
  <sheetFormatPr defaultRowHeight="13.2" x14ac:dyDescent="0.25"/>
  <cols>
    <col min="2" max="2" width="30.5546875" customWidth="1"/>
    <col min="3" max="3" width="35.33203125" customWidth="1"/>
  </cols>
  <sheetData>
    <row r="1" spans="1:11" x14ac:dyDescent="0.25">
      <c r="A1" s="63" t="s">
        <v>28</v>
      </c>
      <c r="B1" s="59"/>
      <c r="C1" s="71"/>
      <c r="D1" s="70"/>
      <c r="E1" s="135"/>
      <c r="F1" s="60"/>
      <c r="G1" s="60"/>
      <c r="H1" s="60"/>
      <c r="I1" s="65" t="s">
        <v>29</v>
      </c>
      <c r="J1" s="60"/>
      <c r="K1" s="60"/>
    </row>
    <row r="2" spans="1:11" x14ac:dyDescent="0.25">
      <c r="A2" s="66"/>
      <c r="B2" s="59"/>
      <c r="C2" s="71"/>
      <c r="D2" s="70"/>
      <c r="E2" s="135"/>
      <c r="F2" s="60"/>
      <c r="G2" s="60"/>
      <c r="H2" s="60"/>
      <c r="I2" s="67"/>
      <c r="J2" s="60"/>
      <c r="K2" s="60"/>
    </row>
    <row r="3" spans="1:11" x14ac:dyDescent="0.25">
      <c r="A3" s="66"/>
      <c r="B3" s="59"/>
      <c r="C3" s="71"/>
      <c r="D3" s="70"/>
      <c r="E3" s="135"/>
      <c r="F3" s="60"/>
      <c r="G3" s="60"/>
      <c r="H3" s="60"/>
      <c r="I3" s="67"/>
      <c r="J3" s="60"/>
      <c r="K3" s="60"/>
    </row>
    <row r="4" spans="1:11" x14ac:dyDescent="0.25">
      <c r="A4" s="66" t="s">
        <v>94</v>
      </c>
      <c r="B4" s="59"/>
      <c r="C4" s="71"/>
      <c r="D4" s="70"/>
      <c r="E4" s="135"/>
      <c r="F4" s="60"/>
      <c r="G4" s="60"/>
      <c r="H4" s="60"/>
      <c r="I4" s="67" t="s">
        <v>95</v>
      </c>
      <c r="J4" s="60"/>
      <c r="K4" s="60"/>
    </row>
    <row r="5" spans="1:11" x14ac:dyDescent="0.25">
      <c r="A5" s="59" t="s">
        <v>74</v>
      </c>
      <c r="B5" s="59"/>
      <c r="C5" s="71"/>
      <c r="D5" s="70"/>
      <c r="E5" s="135"/>
      <c r="F5" s="60"/>
      <c r="G5" s="60"/>
      <c r="H5" s="60"/>
      <c r="I5" s="136" t="s">
        <v>785</v>
      </c>
      <c r="J5" s="60"/>
      <c r="K5" s="60"/>
    </row>
    <row r="6" spans="1:11" ht="13.8" x14ac:dyDescent="0.25">
      <c r="A6" s="166"/>
      <c r="B6" s="59"/>
      <c r="C6" s="60"/>
      <c r="D6" s="137" t="s">
        <v>786</v>
      </c>
      <c r="E6" s="60"/>
      <c r="F6" s="138"/>
      <c r="G6" s="138"/>
      <c r="H6" s="138"/>
      <c r="I6" s="60"/>
      <c r="J6" s="60"/>
      <c r="K6" s="60"/>
    </row>
    <row r="7" spans="1:11" x14ac:dyDescent="0.25">
      <c r="A7" s="166"/>
      <c r="B7" s="139"/>
      <c r="C7" s="140"/>
      <c r="D7" s="90" t="s">
        <v>24</v>
      </c>
      <c r="E7" s="141"/>
      <c r="F7" s="142"/>
      <c r="G7" s="143"/>
      <c r="H7" s="60"/>
      <c r="I7" s="60"/>
      <c r="J7" s="60"/>
      <c r="K7" s="60"/>
    </row>
    <row r="8" spans="1:11" x14ac:dyDescent="0.25">
      <c r="A8" s="166"/>
      <c r="B8" s="144"/>
      <c r="C8" s="60"/>
      <c r="D8" s="60"/>
      <c r="E8" s="60"/>
      <c r="F8" s="60"/>
      <c r="G8" s="60"/>
      <c r="H8" s="60"/>
      <c r="I8" s="60"/>
      <c r="J8" s="60"/>
      <c r="K8" s="60"/>
    </row>
    <row r="9" spans="1:11" ht="15.6" x14ac:dyDescent="0.25">
      <c r="A9" s="166"/>
      <c r="B9" s="144"/>
      <c r="C9" s="60"/>
      <c r="D9" s="145" t="s">
        <v>963</v>
      </c>
      <c r="E9" s="135"/>
      <c r="F9" s="146"/>
      <c r="G9" s="146"/>
      <c r="H9" s="60"/>
      <c r="I9" s="60"/>
      <c r="J9" s="60"/>
      <c r="K9" s="60"/>
    </row>
    <row r="10" spans="1:11" x14ac:dyDescent="0.25">
      <c r="A10" s="166"/>
      <c r="B10" s="144"/>
      <c r="C10" s="60"/>
      <c r="D10" s="64" t="s">
        <v>58</v>
      </c>
      <c r="E10" s="135"/>
      <c r="F10" s="72"/>
      <c r="G10" s="72"/>
      <c r="H10" s="60"/>
      <c r="I10" s="60"/>
      <c r="J10" s="60"/>
      <c r="K10" s="60"/>
    </row>
    <row r="11" spans="1:11" x14ac:dyDescent="0.25">
      <c r="A11" s="166"/>
      <c r="B11" s="144"/>
      <c r="C11" s="60"/>
      <c r="D11" s="60"/>
      <c r="E11" s="60"/>
      <c r="F11" s="60"/>
      <c r="G11" s="60"/>
      <c r="H11" s="60"/>
      <c r="I11" s="60"/>
      <c r="J11" s="60"/>
      <c r="K11" s="60"/>
    </row>
    <row r="12" spans="1:11" ht="13.8" x14ac:dyDescent="0.25">
      <c r="A12" s="167" t="s">
        <v>25</v>
      </c>
      <c r="B12" s="148" t="s">
        <v>964</v>
      </c>
      <c r="C12" s="68"/>
      <c r="D12" s="137"/>
      <c r="E12" s="149"/>
      <c r="F12" s="68"/>
      <c r="G12" s="68"/>
      <c r="H12" s="60"/>
      <c r="I12" s="60"/>
      <c r="J12" s="60"/>
      <c r="K12" s="60"/>
    </row>
    <row r="13" spans="1:11" x14ac:dyDescent="0.25">
      <c r="A13" s="166"/>
      <c r="B13" s="150"/>
      <c r="C13" s="140"/>
      <c r="D13" s="90" t="s">
        <v>57</v>
      </c>
      <c r="E13" s="135"/>
      <c r="F13" s="151"/>
      <c r="G13" s="151"/>
      <c r="H13" s="140"/>
      <c r="I13" s="143"/>
      <c r="J13" s="60"/>
      <c r="K13" s="60"/>
    </row>
    <row r="14" spans="1:11" x14ac:dyDescent="0.25">
      <c r="A14" s="144"/>
      <c r="B14" s="153"/>
      <c r="C14" s="60"/>
      <c r="D14" s="60"/>
      <c r="E14" s="60"/>
      <c r="F14" s="60"/>
      <c r="G14" s="60"/>
      <c r="H14" s="60"/>
      <c r="I14" s="60"/>
      <c r="J14" s="60"/>
      <c r="K14" s="60"/>
    </row>
    <row r="15" spans="1:11" ht="13.8" x14ac:dyDescent="0.25">
      <c r="A15" s="168"/>
      <c r="B15" s="148" t="s">
        <v>965</v>
      </c>
      <c r="C15" s="154"/>
      <c r="D15" s="143"/>
      <c r="E15" s="143"/>
      <c r="F15" s="155"/>
      <c r="G15" s="156"/>
      <c r="H15" s="157"/>
      <c r="I15" s="60"/>
      <c r="J15" s="60"/>
      <c r="K15" s="60"/>
    </row>
    <row r="16" spans="1:11" ht="13.8" x14ac:dyDescent="0.25">
      <c r="A16" s="169"/>
      <c r="B16" s="148" t="s">
        <v>44</v>
      </c>
      <c r="C16" s="158"/>
      <c r="D16" s="245" t="s">
        <v>966</v>
      </c>
      <c r="E16" s="233"/>
      <c r="F16" s="156" t="s">
        <v>56</v>
      </c>
      <c r="G16" s="156"/>
      <c r="H16" s="157"/>
      <c r="I16" s="68"/>
      <c r="J16" s="68"/>
      <c r="K16" s="68"/>
    </row>
    <row r="17" spans="1:11" ht="13.8" x14ac:dyDescent="0.25">
      <c r="A17" s="169"/>
      <c r="B17" s="148" t="s">
        <v>45</v>
      </c>
      <c r="C17" s="158"/>
      <c r="D17" s="245" t="s">
        <v>967</v>
      </c>
      <c r="E17" s="233"/>
      <c r="F17" s="156" t="s">
        <v>56</v>
      </c>
      <c r="G17" s="156"/>
      <c r="H17" s="157"/>
      <c r="I17" s="68"/>
      <c r="J17" s="68"/>
      <c r="K17" s="68"/>
    </row>
    <row r="18" spans="1:11" ht="13.8" x14ac:dyDescent="0.25">
      <c r="A18" s="169"/>
      <c r="B18" s="148" t="s">
        <v>105</v>
      </c>
      <c r="C18" s="158"/>
      <c r="D18" s="245" t="s">
        <v>968</v>
      </c>
      <c r="E18" s="233"/>
      <c r="F18" s="156" t="s">
        <v>56</v>
      </c>
      <c r="G18" s="156"/>
      <c r="H18" s="157"/>
      <c r="I18" s="68"/>
      <c r="J18" s="68"/>
      <c r="K18" s="68"/>
    </row>
    <row r="19" spans="1:11" ht="13.8" x14ac:dyDescent="0.25">
      <c r="A19" s="169"/>
      <c r="B19" s="148" t="s">
        <v>107</v>
      </c>
      <c r="C19" s="158"/>
      <c r="D19" s="245" t="s">
        <v>969</v>
      </c>
      <c r="E19" s="233"/>
      <c r="F19" s="156" t="s">
        <v>56</v>
      </c>
      <c r="G19" s="156"/>
      <c r="H19" s="157"/>
      <c r="I19" s="68"/>
      <c r="J19" s="68"/>
      <c r="K19" s="68"/>
    </row>
    <row r="20" spans="1:11" ht="13.8" x14ac:dyDescent="0.25">
      <c r="A20" s="169"/>
      <c r="B20" s="148" t="s">
        <v>42</v>
      </c>
      <c r="C20" s="158"/>
      <c r="D20" s="245" t="s">
        <v>970</v>
      </c>
      <c r="E20" s="233"/>
      <c r="F20" s="156" t="s">
        <v>43</v>
      </c>
      <c r="G20" s="156"/>
      <c r="H20" s="157"/>
      <c r="I20" s="68"/>
      <c r="J20" s="68"/>
      <c r="K20" s="68"/>
    </row>
    <row r="21" spans="1:11" ht="13.8" x14ac:dyDescent="0.25">
      <c r="A21" s="169"/>
      <c r="B21" s="148" t="s">
        <v>219</v>
      </c>
      <c r="C21" s="158"/>
      <c r="D21" s="245" t="s">
        <v>971</v>
      </c>
      <c r="E21" s="233"/>
      <c r="F21" s="156" t="s">
        <v>43</v>
      </c>
      <c r="G21" s="156"/>
      <c r="H21" s="157"/>
      <c r="I21" s="68"/>
      <c r="J21" s="68"/>
      <c r="K21" s="68"/>
    </row>
    <row r="22" spans="1:11" ht="13.8" x14ac:dyDescent="0.25">
      <c r="A22" s="168"/>
      <c r="B22" s="159" t="s">
        <v>972</v>
      </c>
      <c r="C22" s="71"/>
      <c r="D22" s="60"/>
      <c r="E22" s="60"/>
      <c r="F22" s="60"/>
      <c r="G22" s="60"/>
      <c r="H22" s="60"/>
      <c r="I22" s="60"/>
      <c r="J22" s="60"/>
      <c r="K22" s="60"/>
    </row>
    <row r="23" spans="1:11" x14ac:dyDescent="0.25">
      <c r="A23" s="168"/>
      <c r="B23" s="160"/>
      <c r="C23" s="70"/>
      <c r="D23" s="72"/>
      <c r="E23" s="60"/>
      <c r="F23" s="60"/>
      <c r="G23" s="60"/>
      <c r="H23" s="60"/>
      <c r="I23" s="60"/>
      <c r="J23" s="60"/>
      <c r="K23" s="60"/>
    </row>
    <row r="24" spans="1:11" x14ac:dyDescent="0.25">
      <c r="A24" s="168"/>
      <c r="B24" s="59"/>
      <c r="C24" s="71"/>
      <c r="D24" s="70"/>
      <c r="E24" s="60"/>
      <c r="F24" s="60"/>
      <c r="G24" s="60"/>
      <c r="H24" s="60"/>
      <c r="I24" s="60"/>
      <c r="J24" s="60"/>
      <c r="K24" s="60"/>
    </row>
    <row r="25" spans="1:11" x14ac:dyDescent="0.25">
      <c r="A25" s="248" t="s">
        <v>26</v>
      </c>
      <c r="B25" s="248" t="s">
        <v>111</v>
      </c>
      <c r="C25" s="247" t="s">
        <v>112</v>
      </c>
      <c r="D25" s="247" t="s">
        <v>113</v>
      </c>
      <c r="E25" s="247" t="s">
        <v>55</v>
      </c>
      <c r="F25" s="247"/>
      <c r="G25" s="247" t="s">
        <v>54</v>
      </c>
      <c r="H25" s="247"/>
      <c r="I25" s="247"/>
      <c r="J25" s="247" t="s">
        <v>114</v>
      </c>
      <c r="K25" s="247"/>
    </row>
    <row r="26" spans="1:11" ht="34.200000000000003" x14ac:dyDescent="0.25">
      <c r="A26" s="248"/>
      <c r="B26" s="248"/>
      <c r="C26" s="247"/>
      <c r="D26" s="247"/>
      <c r="E26" s="86" t="s">
        <v>115</v>
      </c>
      <c r="F26" s="86" t="s">
        <v>558</v>
      </c>
      <c r="G26" s="247" t="s">
        <v>27</v>
      </c>
      <c r="H26" s="247" t="s">
        <v>117</v>
      </c>
      <c r="I26" s="86" t="s">
        <v>559</v>
      </c>
      <c r="J26" s="247"/>
      <c r="K26" s="247"/>
    </row>
    <row r="27" spans="1:11" ht="34.200000000000003" x14ac:dyDescent="0.25">
      <c r="A27" s="248"/>
      <c r="B27" s="248"/>
      <c r="C27" s="247"/>
      <c r="D27" s="247"/>
      <c r="E27" s="86" t="s">
        <v>117</v>
      </c>
      <c r="F27" s="86" t="s">
        <v>119</v>
      </c>
      <c r="G27" s="247"/>
      <c r="H27" s="247"/>
      <c r="I27" s="86" t="s">
        <v>119</v>
      </c>
      <c r="J27" s="86" t="s">
        <v>120</v>
      </c>
      <c r="K27" s="86" t="s">
        <v>115</v>
      </c>
    </row>
    <row r="28" spans="1:11" x14ac:dyDescent="0.25">
      <c r="A28" s="88">
        <v>1</v>
      </c>
      <c r="B28" s="88">
        <v>2</v>
      </c>
      <c r="C28" s="86">
        <v>3</v>
      </c>
      <c r="D28" s="86">
        <v>4</v>
      </c>
      <c r="E28" s="86">
        <v>5</v>
      </c>
      <c r="F28" s="87">
        <v>6</v>
      </c>
      <c r="G28" s="87">
        <v>7</v>
      </c>
      <c r="H28" s="87">
        <v>8</v>
      </c>
      <c r="I28" s="87">
        <v>9</v>
      </c>
      <c r="J28" s="87">
        <v>10</v>
      </c>
      <c r="K28" s="87">
        <v>11</v>
      </c>
    </row>
    <row r="29" spans="1:11" x14ac:dyDescent="0.25">
      <c r="A29" s="256" t="s">
        <v>560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</row>
    <row r="30" spans="1:11" x14ac:dyDescent="0.25">
      <c r="A30" s="255" t="s">
        <v>973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</row>
    <row r="31" spans="1:11" x14ac:dyDescent="0.25">
      <c r="A31" s="255" t="s">
        <v>974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</row>
    <row r="32" spans="1:11" x14ac:dyDescent="0.25">
      <c r="A32" s="255" t="s">
        <v>975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</row>
    <row r="33" spans="1:11" x14ac:dyDescent="0.25">
      <c r="A33" s="255" t="s">
        <v>976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</row>
    <row r="34" spans="1:11" x14ac:dyDescent="0.25">
      <c r="A34" s="255" t="s">
        <v>977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</row>
    <row r="35" spans="1:11" x14ac:dyDescent="0.25">
      <c r="A35" s="255" t="s">
        <v>124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</row>
    <row r="36" spans="1:11" x14ac:dyDescent="0.25">
      <c r="A36" s="255" t="s">
        <v>978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</row>
    <row r="37" spans="1:11" ht="35.4" x14ac:dyDescent="0.25">
      <c r="A37" s="170" t="s">
        <v>979</v>
      </c>
      <c r="B37" s="161" t="s">
        <v>980</v>
      </c>
      <c r="C37" s="85" t="s">
        <v>981</v>
      </c>
      <c r="D37" s="69">
        <v>1</v>
      </c>
      <c r="E37" s="162">
        <v>3337</v>
      </c>
      <c r="F37" s="162"/>
      <c r="G37" s="163">
        <v>3337</v>
      </c>
      <c r="H37" s="162"/>
      <c r="I37" s="162"/>
      <c r="J37" s="162"/>
      <c r="K37" s="162"/>
    </row>
    <row r="38" spans="1:11" ht="23.4" x14ac:dyDescent="0.25">
      <c r="A38" s="171">
        <v>2</v>
      </c>
      <c r="B38" s="161" t="s">
        <v>982</v>
      </c>
      <c r="C38" s="85" t="s">
        <v>983</v>
      </c>
      <c r="D38" s="69">
        <v>1</v>
      </c>
      <c r="E38" s="162" t="s">
        <v>984</v>
      </c>
      <c r="F38" s="162"/>
      <c r="G38" s="163">
        <v>309</v>
      </c>
      <c r="H38" s="163">
        <v>95</v>
      </c>
      <c r="I38" s="162"/>
      <c r="J38" s="163">
        <v>7</v>
      </c>
      <c r="K38" s="163">
        <v>7</v>
      </c>
    </row>
    <row r="39" spans="1:11" ht="35.4" x14ac:dyDescent="0.25">
      <c r="A39" s="170" t="s">
        <v>985</v>
      </c>
      <c r="B39" s="161" t="s">
        <v>980</v>
      </c>
      <c r="C39" s="85" t="s">
        <v>986</v>
      </c>
      <c r="D39" s="69">
        <v>1</v>
      </c>
      <c r="E39" s="162">
        <v>746.3</v>
      </c>
      <c r="F39" s="162"/>
      <c r="G39" s="163">
        <v>746</v>
      </c>
      <c r="H39" s="162"/>
      <c r="I39" s="162"/>
      <c r="J39" s="162"/>
      <c r="K39" s="162"/>
    </row>
    <row r="40" spans="1:11" ht="35.4" x14ac:dyDescent="0.25">
      <c r="A40" s="170" t="s">
        <v>987</v>
      </c>
      <c r="B40" s="161" t="s">
        <v>988</v>
      </c>
      <c r="C40" s="85" t="s">
        <v>989</v>
      </c>
      <c r="D40" s="69">
        <v>1</v>
      </c>
      <c r="E40" s="162">
        <v>746.3</v>
      </c>
      <c r="F40" s="162"/>
      <c r="G40" s="163">
        <v>746</v>
      </c>
      <c r="H40" s="162"/>
      <c r="I40" s="162"/>
      <c r="J40" s="162"/>
      <c r="K40" s="162"/>
    </row>
    <row r="41" spans="1:11" ht="23.4" x14ac:dyDescent="0.25">
      <c r="A41" s="171">
        <v>5</v>
      </c>
      <c r="B41" s="161" t="s">
        <v>990</v>
      </c>
      <c r="C41" s="85" t="s">
        <v>991</v>
      </c>
      <c r="D41" s="73" t="s">
        <v>992</v>
      </c>
      <c r="E41" s="162" t="s">
        <v>993</v>
      </c>
      <c r="F41" s="162">
        <v>1.0900000000000001</v>
      </c>
      <c r="G41" s="163">
        <v>53</v>
      </c>
      <c r="H41" s="163">
        <v>50</v>
      </c>
      <c r="I41" s="163">
        <v>2</v>
      </c>
      <c r="J41" s="163">
        <v>2.06</v>
      </c>
      <c r="K41" s="163">
        <v>4.12</v>
      </c>
    </row>
    <row r="42" spans="1:11" ht="45.6" x14ac:dyDescent="0.25">
      <c r="A42" s="170" t="s">
        <v>994</v>
      </c>
      <c r="B42" s="161" t="s">
        <v>995</v>
      </c>
      <c r="C42" s="85" t="s">
        <v>996</v>
      </c>
      <c r="D42" s="69">
        <v>1</v>
      </c>
      <c r="E42" s="162">
        <v>4146.1899999999996</v>
      </c>
      <c r="F42" s="162"/>
      <c r="G42" s="163">
        <v>4146</v>
      </c>
      <c r="H42" s="162"/>
      <c r="I42" s="162"/>
      <c r="J42" s="162"/>
      <c r="K42" s="162"/>
    </row>
    <row r="43" spans="1:11" ht="22.8" x14ac:dyDescent="0.25">
      <c r="A43" s="171">
        <v>7</v>
      </c>
      <c r="B43" s="161" t="s">
        <v>997</v>
      </c>
      <c r="C43" s="85" t="s">
        <v>998</v>
      </c>
      <c r="D43" s="69">
        <v>1</v>
      </c>
      <c r="E43" s="162" t="s">
        <v>999</v>
      </c>
      <c r="F43" s="162">
        <v>0.37</v>
      </c>
      <c r="G43" s="163">
        <v>60</v>
      </c>
      <c r="H43" s="163">
        <v>52</v>
      </c>
      <c r="I43" s="162"/>
      <c r="J43" s="163">
        <v>3.6</v>
      </c>
      <c r="K43" s="163">
        <v>3.6</v>
      </c>
    </row>
    <row r="44" spans="1:11" ht="34.200000000000003" x14ac:dyDescent="0.25">
      <c r="A44" s="170" t="s">
        <v>1000</v>
      </c>
      <c r="B44" s="161" t="s">
        <v>1001</v>
      </c>
      <c r="C44" s="85" t="s">
        <v>1002</v>
      </c>
      <c r="D44" s="69">
        <v>1</v>
      </c>
      <c r="E44" s="162">
        <v>1551.77</v>
      </c>
      <c r="F44" s="162"/>
      <c r="G44" s="163">
        <v>1552</v>
      </c>
      <c r="H44" s="162"/>
      <c r="I44" s="162"/>
      <c r="J44" s="162"/>
      <c r="K44" s="162"/>
    </row>
    <row r="45" spans="1:11" ht="23.4" x14ac:dyDescent="0.25">
      <c r="A45" s="171">
        <v>9</v>
      </c>
      <c r="B45" s="161" t="s">
        <v>1003</v>
      </c>
      <c r="C45" s="85" t="s">
        <v>1004</v>
      </c>
      <c r="D45" s="69">
        <v>1</v>
      </c>
      <c r="E45" s="162" t="s">
        <v>1005</v>
      </c>
      <c r="F45" s="162">
        <v>1.0900000000000001</v>
      </c>
      <c r="G45" s="163">
        <v>14</v>
      </c>
      <c r="H45" s="163">
        <v>13</v>
      </c>
      <c r="I45" s="163">
        <v>1</v>
      </c>
      <c r="J45" s="163">
        <v>1.03</v>
      </c>
      <c r="K45" s="163">
        <v>1.03</v>
      </c>
    </row>
    <row r="46" spans="1:11" ht="23.4" x14ac:dyDescent="0.25">
      <c r="A46" s="171">
        <v>10</v>
      </c>
      <c r="B46" s="161" t="s">
        <v>1006</v>
      </c>
      <c r="C46" s="85" t="s">
        <v>1007</v>
      </c>
      <c r="D46" s="69">
        <v>0.01</v>
      </c>
      <c r="E46" s="162" t="s">
        <v>1008</v>
      </c>
      <c r="F46" s="162" t="s">
        <v>1009</v>
      </c>
      <c r="G46" s="163">
        <v>8</v>
      </c>
      <c r="H46" s="163">
        <v>6</v>
      </c>
      <c r="I46" s="162"/>
      <c r="J46" s="163">
        <v>43.2</v>
      </c>
      <c r="K46" s="163">
        <v>0.43</v>
      </c>
    </row>
    <row r="47" spans="1:11" ht="34.200000000000003" x14ac:dyDescent="0.25">
      <c r="A47" s="171">
        <v>11</v>
      </c>
      <c r="B47" s="161" t="s">
        <v>1010</v>
      </c>
      <c r="C47" s="85" t="s">
        <v>1011</v>
      </c>
      <c r="D47" s="69">
        <v>1</v>
      </c>
      <c r="E47" s="162" t="s">
        <v>1012</v>
      </c>
      <c r="F47" s="162"/>
      <c r="G47" s="163">
        <v>180</v>
      </c>
      <c r="H47" s="163">
        <v>176</v>
      </c>
      <c r="I47" s="162"/>
      <c r="J47" s="163">
        <v>13</v>
      </c>
      <c r="K47" s="163">
        <v>13</v>
      </c>
    </row>
    <row r="48" spans="1:11" ht="57" x14ac:dyDescent="0.25">
      <c r="A48" s="171">
        <v>12</v>
      </c>
      <c r="B48" s="161" t="s">
        <v>1013</v>
      </c>
      <c r="C48" s="85" t="s">
        <v>1014</v>
      </c>
      <c r="D48" s="69">
        <v>2</v>
      </c>
      <c r="E48" s="162" t="s">
        <v>1015</v>
      </c>
      <c r="F48" s="162" t="s">
        <v>1016</v>
      </c>
      <c r="G48" s="163">
        <v>7118</v>
      </c>
      <c r="H48" s="163">
        <v>1489</v>
      </c>
      <c r="I48" s="162" t="s">
        <v>1017</v>
      </c>
      <c r="J48" s="163">
        <v>44</v>
      </c>
      <c r="K48" s="163">
        <v>88</v>
      </c>
    </row>
    <row r="49" spans="1:11" ht="34.200000000000003" x14ac:dyDescent="0.25">
      <c r="A49" s="171">
        <v>13</v>
      </c>
      <c r="B49" s="161" t="s">
        <v>1018</v>
      </c>
      <c r="C49" s="85" t="s">
        <v>1019</v>
      </c>
      <c r="D49" s="73" t="s">
        <v>1020</v>
      </c>
      <c r="E49" s="162" t="s">
        <v>1021</v>
      </c>
      <c r="F49" s="162"/>
      <c r="G49" s="163">
        <v>33</v>
      </c>
      <c r="H49" s="163">
        <v>33</v>
      </c>
      <c r="I49" s="162"/>
      <c r="J49" s="163">
        <v>4</v>
      </c>
      <c r="K49" s="163">
        <v>2.4</v>
      </c>
    </row>
    <row r="50" spans="1:11" ht="97.8" x14ac:dyDescent="0.25">
      <c r="A50" s="171">
        <v>14</v>
      </c>
      <c r="B50" s="161" t="s">
        <v>1022</v>
      </c>
      <c r="C50" s="85" t="s">
        <v>1023</v>
      </c>
      <c r="D50" s="73" t="s">
        <v>1024</v>
      </c>
      <c r="E50" s="162" t="s">
        <v>1025</v>
      </c>
      <c r="F50" s="162" t="s">
        <v>1026</v>
      </c>
      <c r="G50" s="163">
        <v>350</v>
      </c>
      <c r="H50" s="163">
        <v>138</v>
      </c>
      <c r="I50" s="162" t="s">
        <v>1027</v>
      </c>
      <c r="J50" s="163">
        <v>58.1</v>
      </c>
      <c r="K50" s="163">
        <v>10.43</v>
      </c>
    </row>
    <row r="51" spans="1:11" ht="20.399999999999999" x14ac:dyDescent="0.25">
      <c r="A51" s="255" t="s">
        <v>169</v>
      </c>
      <c r="B51" s="236"/>
      <c r="C51" s="236"/>
      <c r="D51" s="236"/>
      <c r="E51" s="236"/>
      <c r="F51" s="236"/>
      <c r="G51" s="162">
        <v>18652</v>
      </c>
      <c r="H51" s="162">
        <v>2052</v>
      </c>
      <c r="I51" s="162" t="s">
        <v>1028</v>
      </c>
      <c r="J51" s="162"/>
      <c r="K51" s="162">
        <v>130.01</v>
      </c>
    </row>
    <row r="52" spans="1:11" x14ac:dyDescent="0.25">
      <c r="A52" s="255" t="s">
        <v>31</v>
      </c>
      <c r="B52" s="236"/>
      <c r="C52" s="236"/>
      <c r="D52" s="236"/>
      <c r="E52" s="236"/>
      <c r="F52" s="236"/>
      <c r="G52" s="162">
        <v>2739</v>
      </c>
      <c r="H52" s="162"/>
      <c r="I52" s="162"/>
      <c r="J52" s="162"/>
      <c r="K52" s="162"/>
    </row>
    <row r="53" spans="1:11" x14ac:dyDescent="0.25">
      <c r="A53" s="255" t="s">
        <v>32</v>
      </c>
      <c r="B53" s="236"/>
      <c r="C53" s="236"/>
      <c r="D53" s="236"/>
      <c r="E53" s="236"/>
      <c r="F53" s="236"/>
      <c r="G53" s="162">
        <v>1811</v>
      </c>
      <c r="H53" s="162"/>
      <c r="I53" s="162"/>
      <c r="J53" s="162"/>
      <c r="K53" s="162"/>
    </row>
    <row r="54" spans="1:11" x14ac:dyDescent="0.25">
      <c r="A54" s="257" t="s">
        <v>1029</v>
      </c>
      <c r="B54" s="236"/>
      <c r="C54" s="236"/>
      <c r="D54" s="236"/>
      <c r="E54" s="236"/>
      <c r="F54" s="236"/>
      <c r="G54" s="162"/>
      <c r="H54" s="162"/>
      <c r="I54" s="162"/>
      <c r="J54" s="162"/>
      <c r="K54" s="162"/>
    </row>
    <row r="55" spans="1:11" x14ac:dyDescent="0.25">
      <c r="A55" s="255" t="s">
        <v>51</v>
      </c>
      <c r="B55" s="236"/>
      <c r="C55" s="236"/>
      <c r="D55" s="236"/>
      <c r="E55" s="236"/>
      <c r="F55" s="236"/>
      <c r="G55" s="162">
        <v>12675</v>
      </c>
      <c r="H55" s="162"/>
      <c r="I55" s="162"/>
      <c r="J55" s="162"/>
      <c r="K55" s="162">
        <v>130.01</v>
      </c>
    </row>
    <row r="56" spans="1:11" x14ac:dyDescent="0.25">
      <c r="A56" s="255" t="s">
        <v>172</v>
      </c>
      <c r="B56" s="236"/>
      <c r="C56" s="236"/>
      <c r="D56" s="236"/>
      <c r="E56" s="236"/>
      <c r="F56" s="236"/>
      <c r="G56" s="162">
        <v>10527</v>
      </c>
      <c r="H56" s="162"/>
      <c r="I56" s="162"/>
      <c r="J56" s="162"/>
      <c r="K56" s="162"/>
    </row>
    <row r="57" spans="1:11" x14ac:dyDescent="0.25">
      <c r="A57" s="255" t="s">
        <v>34</v>
      </c>
      <c r="B57" s="236"/>
      <c r="C57" s="236"/>
      <c r="D57" s="236"/>
      <c r="E57" s="236"/>
      <c r="F57" s="236"/>
      <c r="G57" s="162">
        <v>23202</v>
      </c>
      <c r="H57" s="162"/>
      <c r="I57" s="162"/>
      <c r="J57" s="162"/>
      <c r="K57" s="162">
        <v>130.01</v>
      </c>
    </row>
    <row r="58" spans="1:11" x14ac:dyDescent="0.25">
      <c r="A58" s="255" t="s">
        <v>35</v>
      </c>
      <c r="B58" s="236"/>
      <c r="C58" s="236"/>
      <c r="D58" s="236"/>
      <c r="E58" s="236"/>
      <c r="F58" s="236"/>
      <c r="G58" s="162"/>
      <c r="H58" s="162"/>
      <c r="I58" s="162"/>
      <c r="J58" s="162"/>
      <c r="K58" s="162"/>
    </row>
    <row r="59" spans="1:11" x14ac:dyDescent="0.25">
      <c r="A59" s="255" t="s">
        <v>36</v>
      </c>
      <c r="B59" s="236"/>
      <c r="C59" s="236"/>
      <c r="D59" s="236"/>
      <c r="E59" s="236"/>
      <c r="F59" s="236"/>
      <c r="G59" s="162">
        <v>292</v>
      </c>
      <c r="H59" s="162"/>
      <c r="I59" s="162"/>
      <c r="J59" s="162"/>
      <c r="K59" s="162"/>
    </row>
    <row r="60" spans="1:11" x14ac:dyDescent="0.25">
      <c r="A60" s="255" t="s">
        <v>37</v>
      </c>
      <c r="B60" s="236"/>
      <c r="C60" s="236"/>
      <c r="D60" s="236"/>
      <c r="E60" s="236"/>
      <c r="F60" s="236"/>
      <c r="G60" s="162">
        <v>5781</v>
      </c>
      <c r="H60" s="162"/>
      <c r="I60" s="162"/>
      <c r="J60" s="162"/>
      <c r="K60" s="162"/>
    </row>
    <row r="61" spans="1:11" x14ac:dyDescent="0.25">
      <c r="A61" s="255" t="s">
        <v>38</v>
      </c>
      <c r="B61" s="236"/>
      <c r="C61" s="236"/>
      <c r="D61" s="236"/>
      <c r="E61" s="236"/>
      <c r="F61" s="236"/>
      <c r="G61" s="162">
        <v>2793</v>
      </c>
      <c r="H61" s="162"/>
      <c r="I61" s="162"/>
      <c r="J61" s="162"/>
      <c r="K61" s="162"/>
    </row>
    <row r="62" spans="1:11" x14ac:dyDescent="0.25">
      <c r="A62" s="255" t="s">
        <v>173</v>
      </c>
      <c r="B62" s="236"/>
      <c r="C62" s="236"/>
      <c r="D62" s="236"/>
      <c r="E62" s="236"/>
      <c r="F62" s="236"/>
      <c r="G62" s="162">
        <v>10527</v>
      </c>
      <c r="H62" s="162"/>
      <c r="I62" s="162"/>
      <c r="J62" s="162"/>
      <c r="K62" s="162"/>
    </row>
    <row r="63" spans="1:11" x14ac:dyDescent="0.25">
      <c r="A63" s="255" t="s">
        <v>39</v>
      </c>
      <c r="B63" s="236"/>
      <c r="C63" s="236"/>
      <c r="D63" s="236"/>
      <c r="E63" s="236"/>
      <c r="F63" s="236"/>
      <c r="G63" s="162">
        <v>2739</v>
      </c>
      <c r="H63" s="162"/>
      <c r="I63" s="162"/>
      <c r="J63" s="162"/>
      <c r="K63" s="162"/>
    </row>
    <row r="64" spans="1:11" x14ac:dyDescent="0.25">
      <c r="A64" s="255" t="s">
        <v>40</v>
      </c>
      <c r="B64" s="236"/>
      <c r="C64" s="236"/>
      <c r="D64" s="236"/>
      <c r="E64" s="236"/>
      <c r="F64" s="236"/>
      <c r="G64" s="162">
        <v>1811</v>
      </c>
      <c r="H64" s="162"/>
      <c r="I64" s="162"/>
      <c r="J64" s="162"/>
      <c r="K64" s="162"/>
    </row>
    <row r="65" spans="1:11" x14ac:dyDescent="0.25">
      <c r="A65" s="257" t="s">
        <v>876</v>
      </c>
      <c r="B65" s="236"/>
      <c r="C65" s="236"/>
      <c r="D65" s="236"/>
      <c r="E65" s="236"/>
      <c r="F65" s="236"/>
      <c r="G65" s="164">
        <v>23202</v>
      </c>
      <c r="H65" s="162"/>
      <c r="I65" s="162"/>
      <c r="J65" s="162"/>
      <c r="K65" s="164">
        <v>130.01</v>
      </c>
    </row>
    <row r="66" spans="1:11" x14ac:dyDescent="0.25">
      <c r="A66" s="256" t="s">
        <v>472</v>
      </c>
      <c r="B66" s="236"/>
      <c r="C66" s="236"/>
      <c r="D66" s="236"/>
      <c r="E66" s="236"/>
      <c r="F66" s="236"/>
      <c r="G66" s="236"/>
      <c r="H66" s="236"/>
      <c r="I66" s="236"/>
      <c r="J66" s="236"/>
      <c r="K66" s="236"/>
    </row>
    <row r="67" spans="1:11" ht="45.6" x14ac:dyDescent="0.25">
      <c r="A67" s="171">
        <v>15</v>
      </c>
      <c r="B67" s="161" t="s">
        <v>1030</v>
      </c>
      <c r="C67" s="85" t="s">
        <v>1031</v>
      </c>
      <c r="D67" s="69">
        <v>1</v>
      </c>
      <c r="E67" s="162">
        <v>91</v>
      </c>
      <c r="F67" s="162"/>
      <c r="G67" s="163">
        <v>91</v>
      </c>
      <c r="H67" s="162"/>
      <c r="I67" s="162"/>
      <c r="J67" s="162"/>
      <c r="K67" s="162"/>
    </row>
    <row r="68" spans="1:11" ht="34.200000000000003" x14ac:dyDescent="0.25">
      <c r="A68" s="171">
        <v>16</v>
      </c>
      <c r="B68" s="161" t="s">
        <v>1030</v>
      </c>
      <c r="C68" s="85" t="s">
        <v>1032</v>
      </c>
      <c r="D68" s="69">
        <v>1</v>
      </c>
      <c r="E68" s="162">
        <v>389.48</v>
      </c>
      <c r="F68" s="162"/>
      <c r="G68" s="163">
        <v>389</v>
      </c>
      <c r="H68" s="162"/>
      <c r="I68" s="162"/>
      <c r="J68" s="162"/>
      <c r="K68" s="162"/>
    </row>
    <row r="69" spans="1:11" x14ac:dyDescent="0.25">
      <c r="A69" s="255" t="s">
        <v>1033</v>
      </c>
      <c r="B69" s="236"/>
      <c r="C69" s="236"/>
      <c r="D69" s="236"/>
      <c r="E69" s="236"/>
      <c r="F69" s="236"/>
      <c r="G69" s="236"/>
      <c r="H69" s="236"/>
      <c r="I69" s="236"/>
      <c r="J69" s="236"/>
      <c r="K69" s="236"/>
    </row>
    <row r="70" spans="1:11" ht="34.200000000000003" x14ac:dyDescent="0.25">
      <c r="A70" s="171">
        <v>17</v>
      </c>
      <c r="B70" s="161" t="s">
        <v>1034</v>
      </c>
      <c r="C70" s="85" t="s">
        <v>1035</v>
      </c>
      <c r="D70" s="69">
        <v>1</v>
      </c>
      <c r="E70" s="162">
        <v>3462.41</v>
      </c>
      <c r="F70" s="162"/>
      <c r="G70" s="163">
        <v>3462</v>
      </c>
      <c r="H70" s="162"/>
      <c r="I70" s="162"/>
      <c r="J70" s="162"/>
      <c r="K70" s="162"/>
    </row>
    <row r="71" spans="1:11" ht="34.200000000000003" x14ac:dyDescent="0.25">
      <c r="A71" s="171">
        <v>18</v>
      </c>
      <c r="B71" s="161" t="s">
        <v>1034</v>
      </c>
      <c r="C71" s="85" t="s">
        <v>1036</v>
      </c>
      <c r="D71" s="69">
        <v>1</v>
      </c>
      <c r="E71" s="162">
        <v>117.49</v>
      </c>
      <c r="F71" s="162"/>
      <c r="G71" s="163">
        <v>117</v>
      </c>
      <c r="H71" s="162"/>
      <c r="I71" s="162"/>
      <c r="J71" s="162"/>
      <c r="K71" s="162"/>
    </row>
    <row r="72" spans="1:11" ht="45.6" x14ac:dyDescent="0.25">
      <c r="A72" s="171">
        <v>19</v>
      </c>
      <c r="B72" s="161" t="s">
        <v>1034</v>
      </c>
      <c r="C72" s="85" t="s">
        <v>1037</v>
      </c>
      <c r="D72" s="69">
        <v>3</v>
      </c>
      <c r="E72" s="162">
        <v>126.48</v>
      </c>
      <c r="F72" s="162"/>
      <c r="G72" s="163">
        <v>379</v>
      </c>
      <c r="H72" s="162"/>
      <c r="I72" s="162"/>
      <c r="J72" s="162"/>
      <c r="K72" s="162"/>
    </row>
    <row r="73" spans="1:11" ht="34.200000000000003" x14ac:dyDescent="0.25">
      <c r="A73" s="171">
        <v>20</v>
      </c>
      <c r="B73" s="161" t="s">
        <v>1034</v>
      </c>
      <c r="C73" s="85" t="s">
        <v>1038</v>
      </c>
      <c r="D73" s="69">
        <v>10</v>
      </c>
      <c r="E73" s="162">
        <v>69.650000000000006</v>
      </c>
      <c r="F73" s="162"/>
      <c r="G73" s="163">
        <v>697</v>
      </c>
      <c r="H73" s="162"/>
      <c r="I73" s="162"/>
      <c r="J73" s="162"/>
      <c r="K73" s="162"/>
    </row>
    <row r="74" spans="1:11" ht="34.200000000000003" x14ac:dyDescent="0.25">
      <c r="A74" s="171">
        <v>21</v>
      </c>
      <c r="B74" s="161" t="s">
        <v>1034</v>
      </c>
      <c r="C74" s="85" t="s">
        <v>1039</v>
      </c>
      <c r="D74" s="69">
        <v>1</v>
      </c>
      <c r="E74" s="162">
        <v>927.87</v>
      </c>
      <c r="F74" s="162"/>
      <c r="G74" s="163">
        <v>928</v>
      </c>
      <c r="H74" s="162"/>
      <c r="I74" s="162"/>
      <c r="J74" s="162"/>
      <c r="K74" s="162"/>
    </row>
    <row r="75" spans="1:11" ht="34.200000000000003" x14ac:dyDescent="0.25">
      <c r="A75" s="171">
        <v>22</v>
      </c>
      <c r="B75" s="161" t="s">
        <v>1034</v>
      </c>
      <c r="C75" s="85" t="s">
        <v>1040</v>
      </c>
      <c r="D75" s="69">
        <v>1</v>
      </c>
      <c r="E75" s="162">
        <v>459.34</v>
      </c>
      <c r="F75" s="162"/>
      <c r="G75" s="163">
        <v>459</v>
      </c>
      <c r="H75" s="162"/>
      <c r="I75" s="162"/>
      <c r="J75" s="162"/>
      <c r="K75" s="162"/>
    </row>
    <row r="76" spans="1:11" ht="45.6" x14ac:dyDescent="0.25">
      <c r="A76" s="171">
        <v>23</v>
      </c>
      <c r="B76" s="161" t="s">
        <v>1034</v>
      </c>
      <c r="C76" s="85" t="s">
        <v>1041</v>
      </c>
      <c r="D76" s="69">
        <v>1</v>
      </c>
      <c r="E76" s="162">
        <v>211.81</v>
      </c>
      <c r="F76" s="162"/>
      <c r="G76" s="163">
        <v>212</v>
      </c>
      <c r="H76" s="162"/>
      <c r="I76" s="162"/>
      <c r="J76" s="162"/>
      <c r="K76" s="162"/>
    </row>
    <row r="77" spans="1:11" ht="34.200000000000003" x14ac:dyDescent="0.25">
      <c r="A77" s="171">
        <v>24</v>
      </c>
      <c r="B77" s="161" t="s">
        <v>1034</v>
      </c>
      <c r="C77" s="85" t="s">
        <v>1042</v>
      </c>
      <c r="D77" s="69">
        <v>1</v>
      </c>
      <c r="E77" s="162">
        <v>156.97999999999999</v>
      </c>
      <c r="F77" s="162"/>
      <c r="G77" s="163">
        <v>157</v>
      </c>
      <c r="H77" s="162"/>
      <c r="I77" s="162"/>
      <c r="J77" s="162"/>
      <c r="K77" s="162"/>
    </row>
    <row r="78" spans="1:11" ht="34.200000000000003" x14ac:dyDescent="0.25">
      <c r="A78" s="171">
        <v>25</v>
      </c>
      <c r="B78" s="161" t="s">
        <v>1034</v>
      </c>
      <c r="C78" s="85" t="s">
        <v>1043</v>
      </c>
      <c r="D78" s="69">
        <v>20</v>
      </c>
      <c r="E78" s="162">
        <v>2.2599999999999998</v>
      </c>
      <c r="F78" s="162"/>
      <c r="G78" s="163">
        <v>45</v>
      </c>
      <c r="H78" s="162"/>
      <c r="I78" s="162"/>
      <c r="J78" s="162"/>
      <c r="K78" s="162"/>
    </row>
    <row r="79" spans="1:11" ht="34.200000000000003" x14ac:dyDescent="0.25">
      <c r="A79" s="171">
        <v>26</v>
      </c>
      <c r="B79" s="161" t="s">
        <v>1034</v>
      </c>
      <c r="C79" s="85" t="s">
        <v>1044</v>
      </c>
      <c r="D79" s="69">
        <v>1</v>
      </c>
      <c r="E79" s="162">
        <v>9.82</v>
      </c>
      <c r="F79" s="162"/>
      <c r="G79" s="163">
        <v>10</v>
      </c>
      <c r="H79" s="162"/>
      <c r="I79" s="162"/>
      <c r="J79" s="162"/>
      <c r="K79" s="162"/>
    </row>
    <row r="80" spans="1:11" ht="45.6" x14ac:dyDescent="0.25">
      <c r="A80" s="171">
        <v>27</v>
      </c>
      <c r="B80" s="161" t="s">
        <v>1030</v>
      </c>
      <c r="C80" s="85" t="s">
        <v>1045</v>
      </c>
      <c r="D80" s="69">
        <v>2</v>
      </c>
      <c r="E80" s="162">
        <v>1309.78</v>
      </c>
      <c r="F80" s="162"/>
      <c r="G80" s="163">
        <v>2620</v>
      </c>
      <c r="H80" s="162"/>
      <c r="I80" s="162"/>
      <c r="J80" s="162"/>
      <c r="K80" s="162"/>
    </row>
    <row r="81" spans="1:11" ht="34.200000000000003" x14ac:dyDescent="0.25">
      <c r="A81" s="171">
        <v>28</v>
      </c>
      <c r="B81" s="161" t="s">
        <v>1030</v>
      </c>
      <c r="C81" s="85" t="s">
        <v>1046</v>
      </c>
      <c r="D81" s="69">
        <v>2</v>
      </c>
      <c r="E81" s="162">
        <v>27.29</v>
      </c>
      <c r="F81" s="162"/>
      <c r="G81" s="163">
        <v>55</v>
      </c>
      <c r="H81" s="162"/>
      <c r="I81" s="162"/>
      <c r="J81" s="162"/>
      <c r="K81" s="162"/>
    </row>
    <row r="82" spans="1:11" ht="34.200000000000003" x14ac:dyDescent="0.25">
      <c r="A82" s="171">
        <v>29</v>
      </c>
      <c r="B82" s="161" t="s">
        <v>1030</v>
      </c>
      <c r="C82" s="85" t="s">
        <v>1047</v>
      </c>
      <c r="D82" s="69">
        <v>2</v>
      </c>
      <c r="E82" s="162">
        <v>276.36</v>
      </c>
      <c r="F82" s="162"/>
      <c r="G82" s="163">
        <v>553</v>
      </c>
      <c r="H82" s="162"/>
      <c r="I82" s="162"/>
      <c r="J82" s="162"/>
      <c r="K82" s="162"/>
    </row>
    <row r="83" spans="1:11" ht="34.200000000000003" x14ac:dyDescent="0.25">
      <c r="A83" s="171">
        <v>30</v>
      </c>
      <c r="B83" s="161" t="s">
        <v>1030</v>
      </c>
      <c r="C83" s="85" t="s">
        <v>1048</v>
      </c>
      <c r="D83" s="69">
        <v>3</v>
      </c>
      <c r="E83" s="162">
        <v>136.71</v>
      </c>
      <c r="F83" s="162"/>
      <c r="G83" s="163">
        <v>410</v>
      </c>
      <c r="H83" s="162"/>
      <c r="I83" s="162"/>
      <c r="J83" s="162"/>
      <c r="K83" s="162"/>
    </row>
    <row r="84" spans="1:11" ht="34.200000000000003" x14ac:dyDescent="0.25">
      <c r="A84" s="171">
        <v>31</v>
      </c>
      <c r="B84" s="161" t="s">
        <v>1030</v>
      </c>
      <c r="C84" s="85" t="s">
        <v>1049</v>
      </c>
      <c r="D84" s="69">
        <v>2</v>
      </c>
      <c r="E84" s="162">
        <v>40.99</v>
      </c>
      <c r="F84" s="162"/>
      <c r="G84" s="163">
        <v>82</v>
      </c>
      <c r="H84" s="162"/>
      <c r="I84" s="162"/>
      <c r="J84" s="162"/>
      <c r="K84" s="162"/>
    </row>
    <row r="85" spans="1:11" ht="34.200000000000003" x14ac:dyDescent="0.25">
      <c r="A85" s="171">
        <v>32</v>
      </c>
      <c r="B85" s="161" t="s">
        <v>1030</v>
      </c>
      <c r="C85" s="85" t="s">
        <v>1050</v>
      </c>
      <c r="D85" s="69">
        <v>24</v>
      </c>
      <c r="E85" s="162">
        <v>91.9</v>
      </c>
      <c r="F85" s="162"/>
      <c r="G85" s="163">
        <v>2206</v>
      </c>
      <c r="H85" s="162"/>
      <c r="I85" s="162"/>
      <c r="J85" s="162"/>
      <c r="K85" s="162"/>
    </row>
    <row r="86" spans="1:11" ht="34.200000000000003" x14ac:dyDescent="0.25">
      <c r="A86" s="171">
        <v>33</v>
      </c>
      <c r="B86" s="161" t="s">
        <v>1030</v>
      </c>
      <c r="C86" s="85" t="s">
        <v>1051</v>
      </c>
      <c r="D86" s="73" t="s">
        <v>1052</v>
      </c>
      <c r="E86" s="162">
        <v>10.11</v>
      </c>
      <c r="F86" s="162"/>
      <c r="G86" s="163">
        <v>607</v>
      </c>
      <c r="H86" s="162"/>
      <c r="I86" s="162"/>
      <c r="J86" s="162"/>
      <c r="K86" s="162"/>
    </row>
    <row r="87" spans="1:11" ht="34.200000000000003" x14ac:dyDescent="0.25">
      <c r="A87" s="171">
        <v>34</v>
      </c>
      <c r="B87" s="161" t="s">
        <v>1030</v>
      </c>
      <c r="C87" s="85" t="s">
        <v>1053</v>
      </c>
      <c r="D87" s="69">
        <v>20</v>
      </c>
      <c r="E87" s="162">
        <v>41.05</v>
      </c>
      <c r="F87" s="162"/>
      <c r="G87" s="163">
        <v>821</v>
      </c>
      <c r="H87" s="162"/>
      <c r="I87" s="162"/>
      <c r="J87" s="162"/>
      <c r="K87" s="162"/>
    </row>
    <row r="88" spans="1:11" ht="34.200000000000003" x14ac:dyDescent="0.25">
      <c r="A88" s="171">
        <v>35</v>
      </c>
      <c r="B88" s="161" t="s">
        <v>1030</v>
      </c>
      <c r="C88" s="85" t="s">
        <v>1054</v>
      </c>
      <c r="D88" s="69">
        <v>20</v>
      </c>
      <c r="E88" s="162">
        <v>1.01</v>
      </c>
      <c r="F88" s="162"/>
      <c r="G88" s="163">
        <v>20</v>
      </c>
      <c r="H88" s="162"/>
      <c r="I88" s="162"/>
      <c r="J88" s="162"/>
      <c r="K88" s="162"/>
    </row>
    <row r="89" spans="1:11" ht="34.200000000000003" x14ac:dyDescent="0.25">
      <c r="A89" s="171">
        <v>36</v>
      </c>
      <c r="B89" s="161" t="s">
        <v>1030</v>
      </c>
      <c r="C89" s="85" t="s">
        <v>1055</v>
      </c>
      <c r="D89" s="69">
        <v>20</v>
      </c>
      <c r="E89" s="162">
        <v>0.26</v>
      </c>
      <c r="F89" s="162"/>
      <c r="G89" s="163">
        <v>5</v>
      </c>
      <c r="H89" s="162"/>
      <c r="I89" s="162"/>
      <c r="J89" s="162"/>
      <c r="K89" s="162"/>
    </row>
    <row r="90" spans="1:11" ht="34.200000000000003" x14ac:dyDescent="0.25">
      <c r="A90" s="171">
        <v>37</v>
      </c>
      <c r="B90" s="161" t="s">
        <v>1030</v>
      </c>
      <c r="C90" s="85" t="s">
        <v>1056</v>
      </c>
      <c r="D90" s="69">
        <v>50</v>
      </c>
      <c r="E90" s="162">
        <v>0.82</v>
      </c>
      <c r="F90" s="162"/>
      <c r="G90" s="163">
        <v>41</v>
      </c>
      <c r="H90" s="162"/>
      <c r="I90" s="162"/>
      <c r="J90" s="162"/>
      <c r="K90" s="162"/>
    </row>
    <row r="91" spans="1:11" ht="45.6" x14ac:dyDescent="0.25">
      <c r="A91" s="171">
        <v>38</v>
      </c>
      <c r="B91" s="161" t="s">
        <v>1030</v>
      </c>
      <c r="C91" s="85" t="s">
        <v>1057</v>
      </c>
      <c r="D91" s="69">
        <v>6</v>
      </c>
      <c r="E91" s="162">
        <v>5.26</v>
      </c>
      <c r="F91" s="162"/>
      <c r="G91" s="163">
        <v>32</v>
      </c>
      <c r="H91" s="162"/>
      <c r="I91" s="162"/>
      <c r="J91" s="162"/>
      <c r="K91" s="162"/>
    </row>
    <row r="92" spans="1:11" ht="34.200000000000003" x14ac:dyDescent="0.25">
      <c r="A92" s="171">
        <v>39</v>
      </c>
      <c r="B92" s="161" t="s">
        <v>1030</v>
      </c>
      <c r="C92" s="85" t="s">
        <v>1058</v>
      </c>
      <c r="D92" s="69">
        <v>20</v>
      </c>
      <c r="E92" s="162">
        <v>9.51</v>
      </c>
      <c r="F92" s="162"/>
      <c r="G92" s="163">
        <v>190</v>
      </c>
      <c r="H92" s="162"/>
      <c r="I92" s="162"/>
      <c r="J92" s="162"/>
      <c r="K92" s="162"/>
    </row>
    <row r="93" spans="1:11" ht="34.200000000000003" x14ac:dyDescent="0.25">
      <c r="A93" s="171">
        <v>40</v>
      </c>
      <c r="B93" s="161" t="s">
        <v>1030</v>
      </c>
      <c r="C93" s="85" t="s">
        <v>1059</v>
      </c>
      <c r="D93" s="69">
        <v>20</v>
      </c>
      <c r="E93" s="162">
        <v>7.74</v>
      </c>
      <c r="F93" s="162"/>
      <c r="G93" s="163">
        <v>155</v>
      </c>
      <c r="H93" s="162"/>
      <c r="I93" s="162"/>
      <c r="J93" s="162"/>
      <c r="K93" s="162"/>
    </row>
    <row r="94" spans="1:11" ht="34.200000000000003" x14ac:dyDescent="0.25">
      <c r="A94" s="171">
        <v>41</v>
      </c>
      <c r="B94" s="161" t="s">
        <v>1030</v>
      </c>
      <c r="C94" s="85" t="s">
        <v>1060</v>
      </c>
      <c r="D94" s="69">
        <v>60</v>
      </c>
      <c r="E94" s="162">
        <v>0.24</v>
      </c>
      <c r="F94" s="162"/>
      <c r="G94" s="163">
        <v>14</v>
      </c>
      <c r="H94" s="162"/>
      <c r="I94" s="162"/>
      <c r="J94" s="162"/>
      <c r="K94" s="162"/>
    </row>
    <row r="95" spans="1:11" ht="34.200000000000003" x14ac:dyDescent="0.25">
      <c r="A95" s="171">
        <v>42</v>
      </c>
      <c r="B95" s="161" t="s">
        <v>1030</v>
      </c>
      <c r="C95" s="85" t="s">
        <v>1061</v>
      </c>
      <c r="D95" s="69">
        <v>20</v>
      </c>
      <c r="E95" s="162">
        <v>8.81</v>
      </c>
      <c r="F95" s="162"/>
      <c r="G95" s="163">
        <v>176</v>
      </c>
      <c r="H95" s="162"/>
      <c r="I95" s="162"/>
      <c r="J95" s="162"/>
      <c r="K95" s="162"/>
    </row>
    <row r="96" spans="1:11" ht="34.200000000000003" x14ac:dyDescent="0.25">
      <c r="A96" s="171">
        <v>43</v>
      </c>
      <c r="B96" s="161" t="s">
        <v>1030</v>
      </c>
      <c r="C96" s="85" t="s">
        <v>1062</v>
      </c>
      <c r="D96" s="69">
        <v>20</v>
      </c>
      <c r="E96" s="162">
        <v>5.26</v>
      </c>
      <c r="F96" s="162"/>
      <c r="G96" s="163">
        <v>105</v>
      </c>
      <c r="H96" s="162"/>
      <c r="I96" s="162"/>
      <c r="J96" s="162"/>
      <c r="K96" s="162"/>
    </row>
    <row r="97" spans="1:11" x14ac:dyDescent="0.25">
      <c r="A97" s="255" t="s">
        <v>169</v>
      </c>
      <c r="B97" s="236"/>
      <c r="C97" s="236"/>
      <c r="D97" s="236"/>
      <c r="E97" s="236"/>
      <c r="F97" s="236"/>
      <c r="G97" s="162">
        <v>15038</v>
      </c>
      <c r="H97" s="162"/>
      <c r="I97" s="162"/>
      <c r="J97" s="162"/>
      <c r="K97" s="162"/>
    </row>
    <row r="98" spans="1:11" x14ac:dyDescent="0.25">
      <c r="A98" s="257" t="s">
        <v>512</v>
      </c>
      <c r="B98" s="236"/>
      <c r="C98" s="236"/>
      <c r="D98" s="236"/>
      <c r="E98" s="236"/>
      <c r="F98" s="236"/>
      <c r="G98" s="162"/>
      <c r="H98" s="162"/>
      <c r="I98" s="162"/>
      <c r="J98" s="162"/>
      <c r="K98" s="162"/>
    </row>
    <row r="99" spans="1:11" x14ac:dyDescent="0.25">
      <c r="A99" s="255" t="s">
        <v>513</v>
      </c>
      <c r="B99" s="236"/>
      <c r="C99" s="236"/>
      <c r="D99" s="236"/>
      <c r="E99" s="236"/>
      <c r="F99" s="236"/>
      <c r="G99" s="162">
        <v>15038</v>
      </c>
      <c r="H99" s="162"/>
      <c r="I99" s="162"/>
      <c r="J99" s="162"/>
      <c r="K99" s="162"/>
    </row>
    <row r="100" spans="1:11" x14ac:dyDescent="0.25">
      <c r="A100" s="255" t="s">
        <v>34</v>
      </c>
      <c r="B100" s="236"/>
      <c r="C100" s="236"/>
      <c r="D100" s="236"/>
      <c r="E100" s="236"/>
      <c r="F100" s="236"/>
      <c r="G100" s="162">
        <v>15038</v>
      </c>
      <c r="H100" s="162"/>
      <c r="I100" s="162"/>
      <c r="J100" s="162"/>
      <c r="K100" s="162"/>
    </row>
    <row r="101" spans="1:11" x14ac:dyDescent="0.25">
      <c r="A101" s="255" t="s">
        <v>35</v>
      </c>
      <c r="B101" s="236"/>
      <c r="C101" s="236"/>
      <c r="D101" s="236"/>
      <c r="E101" s="236"/>
      <c r="F101" s="236"/>
      <c r="G101" s="162"/>
      <c r="H101" s="162"/>
      <c r="I101" s="162"/>
      <c r="J101" s="162"/>
      <c r="K101" s="162"/>
    </row>
    <row r="102" spans="1:11" x14ac:dyDescent="0.25">
      <c r="A102" s="255" t="s">
        <v>36</v>
      </c>
      <c r="B102" s="236"/>
      <c r="C102" s="236"/>
      <c r="D102" s="236"/>
      <c r="E102" s="236"/>
      <c r="F102" s="236"/>
      <c r="G102" s="162">
        <v>15038</v>
      </c>
      <c r="H102" s="162"/>
      <c r="I102" s="162"/>
      <c r="J102" s="162"/>
      <c r="K102" s="162"/>
    </row>
    <row r="103" spans="1:11" x14ac:dyDescent="0.25">
      <c r="A103" s="257" t="s">
        <v>514</v>
      </c>
      <c r="B103" s="236"/>
      <c r="C103" s="236"/>
      <c r="D103" s="236"/>
      <c r="E103" s="236"/>
      <c r="F103" s="236"/>
      <c r="G103" s="164">
        <v>15038</v>
      </c>
      <c r="H103" s="162"/>
      <c r="I103" s="162"/>
      <c r="J103" s="162"/>
      <c r="K103" s="162"/>
    </row>
    <row r="104" spans="1:11" x14ac:dyDescent="0.25">
      <c r="A104" s="258" t="s">
        <v>84</v>
      </c>
      <c r="B104" s="241"/>
      <c r="C104" s="241"/>
      <c r="D104" s="241"/>
      <c r="E104" s="241"/>
      <c r="F104" s="241"/>
      <c r="G104" s="241"/>
      <c r="H104" s="241"/>
      <c r="I104" s="241"/>
      <c r="J104" s="241"/>
      <c r="K104" s="241"/>
    </row>
    <row r="105" spans="1:11" ht="20.399999999999999" x14ac:dyDescent="0.25">
      <c r="A105" s="255" t="s">
        <v>30</v>
      </c>
      <c r="B105" s="236"/>
      <c r="C105" s="236"/>
      <c r="D105" s="236"/>
      <c r="E105" s="236"/>
      <c r="F105" s="236"/>
      <c r="G105" s="162">
        <v>33690</v>
      </c>
      <c r="H105" s="162">
        <v>2052</v>
      </c>
      <c r="I105" s="162" t="s">
        <v>1028</v>
      </c>
      <c r="J105" s="162"/>
      <c r="K105" s="162">
        <v>130.01</v>
      </c>
    </row>
    <row r="106" spans="1:11" x14ac:dyDescent="0.25">
      <c r="A106" s="255" t="s">
        <v>31</v>
      </c>
      <c r="B106" s="236"/>
      <c r="C106" s="236"/>
      <c r="D106" s="236"/>
      <c r="E106" s="236"/>
      <c r="F106" s="236"/>
      <c r="G106" s="162">
        <v>2739</v>
      </c>
      <c r="H106" s="162"/>
      <c r="I106" s="162"/>
      <c r="J106" s="162"/>
      <c r="K106" s="162"/>
    </row>
    <row r="107" spans="1:11" x14ac:dyDescent="0.25">
      <c r="A107" s="255" t="s">
        <v>32</v>
      </c>
      <c r="B107" s="236"/>
      <c r="C107" s="236"/>
      <c r="D107" s="236"/>
      <c r="E107" s="236"/>
      <c r="F107" s="236"/>
      <c r="G107" s="162">
        <v>1811</v>
      </c>
      <c r="H107" s="162"/>
      <c r="I107" s="162"/>
      <c r="J107" s="162"/>
      <c r="K107" s="162"/>
    </row>
    <row r="108" spans="1:11" x14ac:dyDescent="0.25">
      <c r="A108" s="257" t="s">
        <v>33</v>
      </c>
      <c r="B108" s="236"/>
      <c r="C108" s="236"/>
      <c r="D108" s="236"/>
      <c r="E108" s="236"/>
      <c r="F108" s="236"/>
      <c r="G108" s="162"/>
      <c r="H108" s="162"/>
      <c r="I108" s="162"/>
      <c r="J108" s="162"/>
      <c r="K108" s="162"/>
    </row>
    <row r="109" spans="1:11" x14ac:dyDescent="0.25">
      <c r="A109" s="255" t="s">
        <v>769</v>
      </c>
      <c r="B109" s="236"/>
      <c r="C109" s="236"/>
      <c r="D109" s="236"/>
      <c r="E109" s="236"/>
      <c r="F109" s="236"/>
      <c r="G109" s="162"/>
      <c r="H109" s="162"/>
      <c r="I109" s="162"/>
      <c r="J109" s="162"/>
      <c r="K109" s="162"/>
    </row>
    <row r="110" spans="1:11" x14ac:dyDescent="0.25">
      <c r="A110" s="255" t="s">
        <v>516</v>
      </c>
      <c r="B110" s="236"/>
      <c r="C110" s="236"/>
      <c r="D110" s="236"/>
      <c r="E110" s="236"/>
      <c r="F110" s="236"/>
      <c r="G110" s="162"/>
      <c r="H110" s="162"/>
      <c r="I110" s="162"/>
      <c r="J110" s="162"/>
      <c r="K110" s="162"/>
    </row>
    <row r="111" spans="1:11" x14ac:dyDescent="0.25">
      <c r="A111" s="255" t="s">
        <v>523</v>
      </c>
      <c r="B111" s="236"/>
      <c r="C111" s="236"/>
      <c r="D111" s="236"/>
      <c r="E111" s="236"/>
      <c r="F111" s="236"/>
      <c r="G111" s="162"/>
      <c r="H111" s="162"/>
      <c r="I111" s="162"/>
      <c r="J111" s="162"/>
      <c r="K111" s="162"/>
    </row>
    <row r="112" spans="1:11" x14ac:dyDescent="0.25">
      <c r="A112" s="255" t="s">
        <v>1063</v>
      </c>
      <c r="B112" s="236"/>
      <c r="C112" s="236"/>
      <c r="D112" s="236"/>
      <c r="E112" s="236"/>
      <c r="F112" s="236"/>
      <c r="G112" s="162">
        <v>556</v>
      </c>
      <c r="H112" s="162">
        <v>334</v>
      </c>
      <c r="I112" s="162">
        <v>3</v>
      </c>
      <c r="J112" s="162"/>
      <c r="K112" s="162">
        <v>25.15</v>
      </c>
    </row>
    <row r="113" spans="1:11" x14ac:dyDescent="0.25">
      <c r="A113" s="255" t="s">
        <v>1064</v>
      </c>
      <c r="B113" s="236"/>
      <c r="C113" s="236"/>
      <c r="D113" s="236"/>
      <c r="E113" s="236"/>
      <c r="F113" s="236"/>
      <c r="G113" s="162">
        <v>307</v>
      </c>
      <c r="H113" s="162"/>
      <c r="I113" s="162"/>
      <c r="J113" s="162"/>
      <c r="K113" s="162"/>
    </row>
    <row r="114" spans="1:11" x14ac:dyDescent="0.25">
      <c r="A114" s="255" t="s">
        <v>1065</v>
      </c>
      <c r="B114" s="236"/>
      <c r="C114" s="236"/>
      <c r="D114" s="236"/>
      <c r="E114" s="236"/>
      <c r="F114" s="236"/>
      <c r="G114" s="162">
        <v>217</v>
      </c>
      <c r="H114" s="162"/>
      <c r="I114" s="162"/>
      <c r="J114" s="162"/>
      <c r="K114" s="162"/>
    </row>
    <row r="115" spans="1:11" x14ac:dyDescent="0.25">
      <c r="A115" s="255" t="s">
        <v>522</v>
      </c>
      <c r="B115" s="236"/>
      <c r="C115" s="236"/>
      <c r="D115" s="236"/>
      <c r="E115" s="236"/>
      <c r="F115" s="236"/>
      <c r="G115" s="162">
        <v>1080</v>
      </c>
      <c r="H115" s="162"/>
      <c r="I115" s="162"/>
      <c r="J115" s="162"/>
      <c r="K115" s="162">
        <v>25.15</v>
      </c>
    </row>
    <row r="116" spans="1:11" x14ac:dyDescent="0.25">
      <c r="A116" s="255" t="s">
        <v>517</v>
      </c>
      <c r="B116" s="236"/>
      <c r="C116" s="236"/>
      <c r="D116" s="236"/>
      <c r="E116" s="236"/>
      <c r="F116" s="236"/>
      <c r="G116" s="162"/>
      <c r="H116" s="162"/>
      <c r="I116" s="162"/>
      <c r="J116" s="162"/>
      <c r="K116" s="162"/>
    </row>
    <row r="117" spans="1:11" x14ac:dyDescent="0.25">
      <c r="A117" s="255" t="s">
        <v>1066</v>
      </c>
      <c r="B117" s="236"/>
      <c r="C117" s="236"/>
      <c r="D117" s="236"/>
      <c r="E117" s="236"/>
      <c r="F117" s="236"/>
      <c r="G117" s="162">
        <v>93</v>
      </c>
      <c r="H117" s="162">
        <v>85</v>
      </c>
      <c r="I117" s="162"/>
      <c r="J117" s="162"/>
      <c r="K117" s="162">
        <v>6</v>
      </c>
    </row>
    <row r="118" spans="1:11" x14ac:dyDescent="0.25">
      <c r="A118" s="255" t="s">
        <v>1067</v>
      </c>
      <c r="B118" s="236"/>
      <c r="C118" s="236"/>
      <c r="D118" s="236"/>
      <c r="E118" s="236"/>
      <c r="F118" s="236"/>
      <c r="G118" s="162">
        <v>68</v>
      </c>
      <c r="H118" s="162"/>
      <c r="I118" s="162"/>
      <c r="J118" s="162"/>
      <c r="K118" s="162"/>
    </row>
    <row r="119" spans="1:11" x14ac:dyDescent="0.25">
      <c r="A119" s="255" t="s">
        <v>1068</v>
      </c>
      <c r="B119" s="236"/>
      <c r="C119" s="236"/>
      <c r="D119" s="236"/>
      <c r="E119" s="236"/>
      <c r="F119" s="236"/>
      <c r="G119" s="162">
        <v>51</v>
      </c>
      <c r="H119" s="162"/>
      <c r="I119" s="162"/>
      <c r="J119" s="162"/>
      <c r="K119" s="162"/>
    </row>
    <row r="120" spans="1:11" x14ac:dyDescent="0.25">
      <c r="A120" s="255" t="s">
        <v>522</v>
      </c>
      <c r="B120" s="236"/>
      <c r="C120" s="236"/>
      <c r="D120" s="236"/>
      <c r="E120" s="236"/>
      <c r="F120" s="236"/>
      <c r="G120" s="162">
        <v>212</v>
      </c>
      <c r="H120" s="162"/>
      <c r="I120" s="162"/>
      <c r="J120" s="162"/>
      <c r="K120" s="162">
        <v>6</v>
      </c>
    </row>
    <row r="121" spans="1:11" x14ac:dyDescent="0.25">
      <c r="A121" s="255" t="s">
        <v>527</v>
      </c>
      <c r="B121" s="236"/>
      <c r="C121" s="236"/>
      <c r="D121" s="236"/>
      <c r="E121" s="236"/>
      <c r="F121" s="236"/>
      <c r="G121" s="162"/>
      <c r="H121" s="162"/>
      <c r="I121" s="162"/>
      <c r="J121" s="162"/>
      <c r="K121" s="162"/>
    </row>
    <row r="122" spans="1:11" ht="20.399999999999999" x14ac:dyDescent="0.25">
      <c r="A122" s="255" t="s">
        <v>1069</v>
      </c>
      <c r="B122" s="236"/>
      <c r="C122" s="236"/>
      <c r="D122" s="236"/>
      <c r="E122" s="236"/>
      <c r="F122" s="236"/>
      <c r="G122" s="162">
        <v>358</v>
      </c>
      <c r="H122" s="162">
        <v>144</v>
      </c>
      <c r="I122" s="162" t="s">
        <v>1027</v>
      </c>
      <c r="J122" s="162"/>
      <c r="K122" s="162">
        <v>10.86</v>
      </c>
    </row>
    <row r="123" spans="1:11" x14ac:dyDescent="0.25">
      <c r="A123" s="255" t="s">
        <v>1070</v>
      </c>
      <c r="B123" s="236"/>
      <c r="C123" s="236"/>
      <c r="D123" s="236"/>
      <c r="E123" s="236"/>
      <c r="F123" s="236"/>
      <c r="G123" s="162">
        <v>185</v>
      </c>
      <c r="H123" s="162"/>
      <c r="I123" s="162"/>
      <c r="J123" s="162"/>
      <c r="K123" s="162"/>
    </row>
    <row r="124" spans="1:11" x14ac:dyDescent="0.25">
      <c r="A124" s="255" t="s">
        <v>1071</v>
      </c>
      <c r="B124" s="236"/>
      <c r="C124" s="236"/>
      <c r="D124" s="236"/>
      <c r="E124" s="236"/>
      <c r="F124" s="236"/>
      <c r="G124" s="162">
        <v>127</v>
      </c>
      <c r="H124" s="162"/>
      <c r="I124" s="162"/>
      <c r="J124" s="162"/>
      <c r="K124" s="162"/>
    </row>
    <row r="125" spans="1:11" x14ac:dyDescent="0.25">
      <c r="A125" s="255" t="s">
        <v>522</v>
      </c>
      <c r="B125" s="236"/>
      <c r="C125" s="236"/>
      <c r="D125" s="236"/>
      <c r="E125" s="236"/>
      <c r="F125" s="236"/>
      <c r="G125" s="162">
        <v>670</v>
      </c>
      <c r="H125" s="162"/>
      <c r="I125" s="162"/>
      <c r="J125" s="162"/>
      <c r="K125" s="162">
        <v>10.86</v>
      </c>
    </row>
    <row r="126" spans="1:11" x14ac:dyDescent="0.25">
      <c r="A126" s="255" t="s">
        <v>1072</v>
      </c>
      <c r="B126" s="236"/>
      <c r="C126" s="236"/>
      <c r="D126" s="236"/>
      <c r="E126" s="236"/>
      <c r="F126" s="236"/>
      <c r="G126" s="162"/>
      <c r="H126" s="162"/>
      <c r="I126" s="162"/>
      <c r="J126" s="162"/>
      <c r="K126" s="162"/>
    </row>
    <row r="127" spans="1:11" ht="20.399999999999999" x14ac:dyDescent="0.25">
      <c r="A127" s="255" t="s">
        <v>1073</v>
      </c>
      <c r="B127" s="236"/>
      <c r="C127" s="236"/>
      <c r="D127" s="236"/>
      <c r="E127" s="236"/>
      <c r="F127" s="236"/>
      <c r="G127" s="162">
        <v>7118</v>
      </c>
      <c r="H127" s="162">
        <v>1489</v>
      </c>
      <c r="I127" s="162" t="s">
        <v>1017</v>
      </c>
      <c r="J127" s="162"/>
      <c r="K127" s="162">
        <v>88</v>
      </c>
    </row>
    <row r="128" spans="1:11" x14ac:dyDescent="0.25">
      <c r="A128" s="255" t="s">
        <v>1074</v>
      </c>
      <c r="B128" s="236"/>
      <c r="C128" s="236"/>
      <c r="D128" s="236"/>
      <c r="E128" s="236"/>
      <c r="F128" s="236"/>
      <c r="G128" s="162">
        <v>2179</v>
      </c>
      <c r="H128" s="162"/>
      <c r="I128" s="162"/>
      <c r="J128" s="162"/>
      <c r="K128" s="162"/>
    </row>
    <row r="129" spans="1:11" x14ac:dyDescent="0.25">
      <c r="A129" s="255" t="s">
        <v>1075</v>
      </c>
      <c r="B129" s="236"/>
      <c r="C129" s="236"/>
      <c r="D129" s="236"/>
      <c r="E129" s="236"/>
      <c r="F129" s="236"/>
      <c r="G129" s="162">
        <v>1416</v>
      </c>
      <c r="H129" s="162"/>
      <c r="I129" s="162"/>
      <c r="J129" s="162"/>
      <c r="K129" s="162"/>
    </row>
    <row r="130" spans="1:11" x14ac:dyDescent="0.25">
      <c r="A130" s="255" t="s">
        <v>522</v>
      </c>
      <c r="B130" s="236"/>
      <c r="C130" s="236"/>
      <c r="D130" s="236"/>
      <c r="E130" s="236"/>
      <c r="F130" s="236"/>
      <c r="G130" s="162">
        <v>10713</v>
      </c>
      <c r="H130" s="162"/>
      <c r="I130" s="162"/>
      <c r="J130" s="162"/>
      <c r="K130" s="162">
        <v>88</v>
      </c>
    </row>
    <row r="131" spans="1:11" x14ac:dyDescent="0.25">
      <c r="A131" s="255" t="s">
        <v>534</v>
      </c>
      <c r="B131" s="236"/>
      <c r="C131" s="236"/>
      <c r="D131" s="236"/>
      <c r="E131" s="236"/>
      <c r="F131" s="236"/>
      <c r="G131" s="162">
        <v>12675</v>
      </c>
      <c r="H131" s="162"/>
      <c r="I131" s="162"/>
      <c r="J131" s="162"/>
      <c r="K131" s="162">
        <v>130.01</v>
      </c>
    </row>
    <row r="132" spans="1:11" x14ac:dyDescent="0.25">
      <c r="A132" s="255" t="s">
        <v>535</v>
      </c>
      <c r="B132" s="236"/>
      <c r="C132" s="236"/>
      <c r="D132" s="236"/>
      <c r="E132" s="236"/>
      <c r="F132" s="236"/>
      <c r="G132" s="162"/>
      <c r="H132" s="162"/>
      <c r="I132" s="162"/>
      <c r="J132" s="162"/>
      <c r="K132" s="162"/>
    </row>
    <row r="133" spans="1:11" x14ac:dyDescent="0.25">
      <c r="A133" s="255" t="s">
        <v>536</v>
      </c>
      <c r="B133" s="236"/>
      <c r="C133" s="236"/>
      <c r="D133" s="236"/>
      <c r="E133" s="236"/>
      <c r="F133" s="236"/>
      <c r="G133" s="162"/>
      <c r="H133" s="162"/>
      <c r="I133" s="162"/>
      <c r="J133" s="162"/>
      <c r="K133" s="162"/>
    </row>
    <row r="134" spans="1:11" x14ac:dyDescent="0.25">
      <c r="A134" s="255" t="s">
        <v>1076</v>
      </c>
      <c r="B134" s="236"/>
      <c r="C134" s="236"/>
      <c r="D134" s="236"/>
      <c r="E134" s="236"/>
      <c r="F134" s="236"/>
      <c r="G134" s="162">
        <v>10527</v>
      </c>
      <c r="H134" s="162"/>
      <c r="I134" s="162"/>
      <c r="J134" s="162"/>
      <c r="K134" s="162"/>
    </row>
    <row r="135" spans="1:11" x14ac:dyDescent="0.25">
      <c r="A135" s="255" t="s">
        <v>534</v>
      </c>
      <c r="B135" s="236"/>
      <c r="C135" s="236"/>
      <c r="D135" s="236"/>
      <c r="E135" s="236"/>
      <c r="F135" s="236"/>
      <c r="G135" s="162">
        <v>10527</v>
      </c>
      <c r="H135" s="162"/>
      <c r="I135" s="162"/>
      <c r="J135" s="162"/>
      <c r="K135" s="162"/>
    </row>
    <row r="136" spans="1:11" x14ac:dyDescent="0.25">
      <c r="A136" s="255" t="s">
        <v>198</v>
      </c>
      <c r="B136" s="236"/>
      <c r="C136" s="236"/>
      <c r="D136" s="236"/>
      <c r="E136" s="236"/>
      <c r="F136" s="236"/>
      <c r="G136" s="162">
        <v>23202</v>
      </c>
      <c r="H136" s="162"/>
      <c r="I136" s="162"/>
      <c r="J136" s="162"/>
      <c r="K136" s="162">
        <v>130.01</v>
      </c>
    </row>
    <row r="137" spans="1:11" x14ac:dyDescent="0.25">
      <c r="A137" s="257" t="s">
        <v>780</v>
      </c>
      <c r="B137" s="236"/>
      <c r="C137" s="236"/>
      <c r="D137" s="236"/>
      <c r="E137" s="236"/>
      <c r="F137" s="236"/>
      <c r="G137" s="164">
        <v>23202</v>
      </c>
      <c r="H137" s="162"/>
      <c r="I137" s="162"/>
      <c r="J137" s="162"/>
      <c r="K137" s="164">
        <v>130.01</v>
      </c>
    </row>
    <row r="138" spans="1:11" x14ac:dyDescent="0.25">
      <c r="A138" s="255" t="s">
        <v>539</v>
      </c>
      <c r="B138" s="236"/>
      <c r="C138" s="236"/>
      <c r="D138" s="236"/>
      <c r="E138" s="236"/>
      <c r="F138" s="236"/>
      <c r="G138" s="162"/>
      <c r="H138" s="162"/>
      <c r="I138" s="162"/>
      <c r="J138" s="162"/>
      <c r="K138" s="162"/>
    </row>
    <row r="139" spans="1:11" x14ac:dyDescent="0.25">
      <c r="A139" s="255" t="s">
        <v>540</v>
      </c>
      <c r="B139" s="236"/>
      <c r="C139" s="236"/>
      <c r="D139" s="236"/>
      <c r="E139" s="236"/>
      <c r="F139" s="236"/>
      <c r="G139" s="162"/>
      <c r="H139" s="162"/>
      <c r="I139" s="162"/>
      <c r="J139" s="162"/>
      <c r="K139" s="162"/>
    </row>
    <row r="140" spans="1:11" x14ac:dyDescent="0.25">
      <c r="A140" s="255" t="s">
        <v>1077</v>
      </c>
      <c r="B140" s="236"/>
      <c r="C140" s="236"/>
      <c r="D140" s="236"/>
      <c r="E140" s="236"/>
      <c r="F140" s="236"/>
      <c r="G140" s="162">
        <v>15038</v>
      </c>
      <c r="H140" s="162"/>
      <c r="I140" s="162"/>
      <c r="J140" s="162"/>
      <c r="K140" s="162"/>
    </row>
    <row r="141" spans="1:11" x14ac:dyDescent="0.25">
      <c r="A141" s="255" t="s">
        <v>198</v>
      </c>
      <c r="B141" s="236"/>
      <c r="C141" s="236"/>
      <c r="D141" s="236"/>
      <c r="E141" s="236"/>
      <c r="F141" s="236"/>
      <c r="G141" s="162">
        <v>15038</v>
      </c>
      <c r="H141" s="162"/>
      <c r="I141" s="162"/>
      <c r="J141" s="162"/>
      <c r="K141" s="162"/>
    </row>
    <row r="142" spans="1:11" x14ac:dyDescent="0.25">
      <c r="A142" s="257" t="s">
        <v>542</v>
      </c>
      <c r="B142" s="236"/>
      <c r="C142" s="236"/>
      <c r="D142" s="236"/>
      <c r="E142" s="236"/>
      <c r="F142" s="236"/>
      <c r="G142" s="164">
        <v>15038</v>
      </c>
      <c r="H142" s="162"/>
      <c r="I142" s="162"/>
      <c r="J142" s="162"/>
      <c r="K142" s="162"/>
    </row>
    <row r="143" spans="1:11" x14ac:dyDescent="0.25">
      <c r="A143" s="255" t="s">
        <v>34</v>
      </c>
      <c r="B143" s="236"/>
      <c r="C143" s="236"/>
      <c r="D143" s="236"/>
      <c r="E143" s="236"/>
      <c r="F143" s="236"/>
      <c r="G143" s="162">
        <v>38240</v>
      </c>
      <c r="H143" s="162"/>
      <c r="I143" s="162"/>
      <c r="J143" s="162"/>
      <c r="K143" s="162">
        <v>130.01</v>
      </c>
    </row>
    <row r="144" spans="1:11" x14ac:dyDescent="0.25">
      <c r="A144" s="255" t="s">
        <v>35</v>
      </c>
      <c r="B144" s="236"/>
      <c r="C144" s="236"/>
      <c r="D144" s="236"/>
      <c r="E144" s="236"/>
      <c r="F144" s="236"/>
      <c r="G144" s="162"/>
      <c r="H144" s="162"/>
      <c r="I144" s="162"/>
      <c r="J144" s="162"/>
      <c r="K144" s="162"/>
    </row>
    <row r="145" spans="1:11" x14ac:dyDescent="0.25">
      <c r="A145" s="255" t="s">
        <v>36</v>
      </c>
      <c r="B145" s="236"/>
      <c r="C145" s="236"/>
      <c r="D145" s="236"/>
      <c r="E145" s="236"/>
      <c r="F145" s="236"/>
      <c r="G145" s="162">
        <v>15330</v>
      </c>
      <c r="H145" s="162"/>
      <c r="I145" s="162"/>
      <c r="J145" s="162"/>
      <c r="K145" s="162"/>
    </row>
    <row r="146" spans="1:11" x14ac:dyDescent="0.25">
      <c r="A146" s="255" t="s">
        <v>37</v>
      </c>
      <c r="B146" s="236"/>
      <c r="C146" s="236"/>
      <c r="D146" s="236"/>
      <c r="E146" s="236"/>
      <c r="F146" s="236"/>
      <c r="G146" s="162">
        <v>5781</v>
      </c>
      <c r="H146" s="162"/>
      <c r="I146" s="162"/>
      <c r="J146" s="162"/>
      <c r="K146" s="162"/>
    </row>
    <row r="147" spans="1:11" x14ac:dyDescent="0.25">
      <c r="A147" s="255" t="s">
        <v>38</v>
      </c>
      <c r="B147" s="236"/>
      <c r="C147" s="236"/>
      <c r="D147" s="236"/>
      <c r="E147" s="236"/>
      <c r="F147" s="236"/>
      <c r="G147" s="162">
        <v>2793</v>
      </c>
      <c r="H147" s="162"/>
      <c r="I147" s="162"/>
      <c r="J147" s="162"/>
      <c r="K147" s="162"/>
    </row>
    <row r="148" spans="1:11" x14ac:dyDescent="0.25">
      <c r="A148" s="255" t="s">
        <v>173</v>
      </c>
      <c r="B148" s="236"/>
      <c r="C148" s="236"/>
      <c r="D148" s="236"/>
      <c r="E148" s="236"/>
      <c r="F148" s="236"/>
      <c r="G148" s="162">
        <v>10527</v>
      </c>
      <c r="H148" s="162"/>
      <c r="I148" s="162"/>
      <c r="J148" s="162"/>
      <c r="K148" s="162"/>
    </row>
    <row r="149" spans="1:11" x14ac:dyDescent="0.25">
      <c r="A149" s="255" t="s">
        <v>39</v>
      </c>
      <c r="B149" s="236"/>
      <c r="C149" s="236"/>
      <c r="D149" s="236"/>
      <c r="E149" s="236"/>
      <c r="F149" s="236"/>
      <c r="G149" s="162">
        <v>2739</v>
      </c>
      <c r="H149" s="162"/>
      <c r="I149" s="162"/>
      <c r="J149" s="162"/>
      <c r="K149" s="162"/>
    </row>
    <row r="150" spans="1:11" x14ac:dyDescent="0.25">
      <c r="A150" s="255" t="s">
        <v>40</v>
      </c>
      <c r="B150" s="236"/>
      <c r="C150" s="236"/>
      <c r="D150" s="236"/>
      <c r="E150" s="236"/>
      <c r="F150" s="236"/>
      <c r="G150" s="162">
        <v>1811</v>
      </c>
      <c r="H150" s="162"/>
      <c r="I150" s="162"/>
      <c r="J150" s="162"/>
      <c r="K150" s="162"/>
    </row>
    <row r="151" spans="1:11" x14ac:dyDescent="0.25">
      <c r="A151" s="257" t="s">
        <v>41</v>
      </c>
      <c r="B151" s="236"/>
      <c r="C151" s="236"/>
      <c r="D151" s="236"/>
      <c r="E151" s="236"/>
      <c r="F151" s="236"/>
      <c r="G151" s="164">
        <v>38240</v>
      </c>
      <c r="H151" s="162"/>
      <c r="I151" s="162"/>
      <c r="J151" s="162"/>
      <c r="K151" s="164">
        <v>130.01</v>
      </c>
    </row>
    <row r="152" spans="1:11" x14ac:dyDescent="0.25">
      <c r="A152" s="166"/>
      <c r="B152" s="165"/>
      <c r="C152" s="71"/>
      <c r="D152" s="70"/>
      <c r="E152" s="135"/>
      <c r="F152" s="135"/>
      <c r="G152" s="135"/>
      <c r="H152" s="135"/>
      <c r="I152" s="135"/>
      <c r="J152" s="135"/>
      <c r="K152" s="135"/>
    </row>
    <row r="153" spans="1:11" x14ac:dyDescent="0.25">
      <c r="A153" s="166"/>
      <c r="B153" s="165"/>
      <c r="C153" s="71"/>
      <c r="D153" s="70"/>
      <c r="E153" s="135"/>
      <c r="F153" s="135"/>
      <c r="G153" s="135"/>
      <c r="H153" s="135"/>
      <c r="I153" s="135"/>
      <c r="J153" s="135"/>
      <c r="K153" s="135"/>
    </row>
    <row r="154" spans="1:11" x14ac:dyDescent="0.25">
      <c r="A154" s="166"/>
      <c r="B154" s="165"/>
      <c r="C154" s="71"/>
      <c r="D154" s="70"/>
      <c r="E154" s="135"/>
      <c r="F154" s="135"/>
      <c r="G154" s="135"/>
      <c r="H154" s="135"/>
      <c r="I154" s="135"/>
      <c r="J154" s="135"/>
      <c r="K154" s="135"/>
    </row>
    <row r="155" spans="1:11" x14ac:dyDescent="0.25">
      <c r="A155" s="260" t="s">
        <v>961</v>
      </c>
      <c r="B155" s="243"/>
      <c r="C155" s="243"/>
      <c r="D155" s="243"/>
      <c r="E155" s="243"/>
      <c r="F155" s="243"/>
      <c r="G155" s="243"/>
      <c r="H155" s="243"/>
      <c r="I155" s="243"/>
      <c r="J155" s="243"/>
      <c r="K155" s="243"/>
    </row>
    <row r="156" spans="1:11" x14ac:dyDescent="0.25">
      <c r="A156" s="259" t="s">
        <v>208</v>
      </c>
      <c r="B156" s="243"/>
      <c r="C156" s="243"/>
      <c r="D156" s="243"/>
      <c r="E156" s="243"/>
      <c r="F156" s="243"/>
      <c r="G156" s="243"/>
      <c r="H156" s="243"/>
      <c r="I156" s="243"/>
      <c r="J156" s="243"/>
      <c r="K156" s="243"/>
    </row>
    <row r="157" spans="1:11" x14ac:dyDescent="0.25">
      <c r="A157" s="166"/>
      <c r="B157" s="165"/>
      <c r="C157" s="71"/>
      <c r="D157" s="70"/>
      <c r="E157" s="135"/>
      <c r="F157" s="135"/>
      <c r="G157" s="135"/>
      <c r="H157" s="135"/>
      <c r="I157" s="135"/>
      <c r="J157" s="135"/>
      <c r="K157" s="135"/>
    </row>
    <row r="158" spans="1:11" x14ac:dyDescent="0.25">
      <c r="A158" s="260" t="s">
        <v>962</v>
      </c>
      <c r="B158" s="243"/>
      <c r="C158" s="243"/>
      <c r="D158" s="243"/>
      <c r="E158" s="243"/>
      <c r="F158" s="243"/>
      <c r="G158" s="243"/>
      <c r="H158" s="243"/>
      <c r="I158" s="243"/>
      <c r="J158" s="243"/>
      <c r="K158" s="243"/>
    </row>
    <row r="159" spans="1:11" x14ac:dyDescent="0.25">
      <c r="A159" s="259" t="s">
        <v>208</v>
      </c>
      <c r="B159" s="243"/>
      <c r="C159" s="243"/>
      <c r="D159" s="243"/>
      <c r="E159" s="243"/>
      <c r="F159" s="243"/>
      <c r="G159" s="243"/>
      <c r="H159" s="243"/>
      <c r="I159" s="243"/>
      <c r="J159" s="243"/>
      <c r="K159" s="243"/>
    </row>
    <row r="160" spans="1:11" x14ac:dyDescent="0.25">
      <c r="A160" s="166"/>
      <c r="B160" s="165"/>
      <c r="C160" s="71"/>
      <c r="D160" s="70"/>
      <c r="E160" s="135"/>
      <c r="F160" s="135"/>
      <c r="G160" s="135"/>
      <c r="H160" s="135"/>
      <c r="I160" s="135"/>
      <c r="J160" s="135"/>
      <c r="K160" s="135"/>
    </row>
  </sheetData>
  <mergeCells count="99">
    <mergeCell ref="A156:K156"/>
    <mergeCell ref="A158:K158"/>
    <mergeCell ref="A159:K159"/>
    <mergeCell ref="A147:F147"/>
    <mergeCell ref="A148:F148"/>
    <mergeCell ref="A149:F149"/>
    <mergeCell ref="A150:F150"/>
    <mergeCell ref="A151:F151"/>
    <mergeCell ref="A155:K155"/>
    <mergeCell ref="A146:F146"/>
    <mergeCell ref="A135:F135"/>
    <mergeCell ref="A136:F136"/>
    <mergeCell ref="A137:F137"/>
    <mergeCell ref="A138:F138"/>
    <mergeCell ref="A139:F139"/>
    <mergeCell ref="A140:F140"/>
    <mergeCell ref="A141:F141"/>
    <mergeCell ref="A142:F142"/>
    <mergeCell ref="A143:F143"/>
    <mergeCell ref="A144:F144"/>
    <mergeCell ref="A145:F145"/>
    <mergeCell ref="A134:F134"/>
    <mergeCell ref="A123:F123"/>
    <mergeCell ref="A124:F124"/>
    <mergeCell ref="A125:F125"/>
    <mergeCell ref="A126:F126"/>
    <mergeCell ref="A127:F127"/>
    <mergeCell ref="A128:F128"/>
    <mergeCell ref="A129:F129"/>
    <mergeCell ref="A130:F130"/>
    <mergeCell ref="A131:F131"/>
    <mergeCell ref="A132:F132"/>
    <mergeCell ref="A133:F133"/>
    <mergeCell ref="A122:F122"/>
    <mergeCell ref="A111:F111"/>
    <mergeCell ref="A112:F112"/>
    <mergeCell ref="A113:F113"/>
    <mergeCell ref="A114:F114"/>
    <mergeCell ref="A115:F115"/>
    <mergeCell ref="A116:F116"/>
    <mergeCell ref="A117:F117"/>
    <mergeCell ref="A118:F118"/>
    <mergeCell ref="A119:F119"/>
    <mergeCell ref="A120:F120"/>
    <mergeCell ref="A121:F121"/>
    <mergeCell ref="A110:F110"/>
    <mergeCell ref="A99:F99"/>
    <mergeCell ref="A100:F100"/>
    <mergeCell ref="A101:F101"/>
    <mergeCell ref="A102:F102"/>
    <mergeCell ref="A103:F103"/>
    <mergeCell ref="A104:K104"/>
    <mergeCell ref="A105:F105"/>
    <mergeCell ref="A106:F106"/>
    <mergeCell ref="A107:F107"/>
    <mergeCell ref="A108:F108"/>
    <mergeCell ref="A109:F109"/>
    <mergeCell ref="A98:F98"/>
    <mergeCell ref="A58:F58"/>
    <mergeCell ref="A59:F59"/>
    <mergeCell ref="A60:F60"/>
    <mergeCell ref="A61:F61"/>
    <mergeCell ref="A62:F62"/>
    <mergeCell ref="A63:F63"/>
    <mergeCell ref="A64:F64"/>
    <mergeCell ref="A65:F65"/>
    <mergeCell ref="A66:K66"/>
    <mergeCell ref="A69:K69"/>
    <mergeCell ref="A97:F97"/>
    <mergeCell ref="A57:F57"/>
    <mergeCell ref="A32:K32"/>
    <mergeCell ref="A33:K33"/>
    <mergeCell ref="A34:K34"/>
    <mergeCell ref="A35:K35"/>
    <mergeCell ref="A36:K36"/>
    <mergeCell ref="A51:F51"/>
    <mergeCell ref="A52:F52"/>
    <mergeCell ref="A53:F53"/>
    <mergeCell ref="A54:F54"/>
    <mergeCell ref="A55:F55"/>
    <mergeCell ref="A56:F56"/>
    <mergeCell ref="A31:K31"/>
    <mergeCell ref="A25:A27"/>
    <mergeCell ref="B25:B27"/>
    <mergeCell ref="C25:C27"/>
    <mergeCell ref="D25:D27"/>
    <mergeCell ref="E25:F25"/>
    <mergeCell ref="G25:I25"/>
    <mergeCell ref="J25:K26"/>
    <mergeCell ref="G26:G27"/>
    <mergeCell ref="H26:H27"/>
    <mergeCell ref="A29:K29"/>
    <mergeCell ref="A30:K30"/>
    <mergeCell ref="D21:E21"/>
    <mergeCell ref="D16:E16"/>
    <mergeCell ref="D17:E17"/>
    <mergeCell ref="D18:E18"/>
    <mergeCell ref="D19:E19"/>
    <mergeCell ref="D20:E2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92"/>
  <sheetViews>
    <sheetView workbookViewId="0">
      <selection activeCell="D9" sqref="D9"/>
    </sheetView>
  </sheetViews>
  <sheetFormatPr defaultRowHeight="13.2" x14ac:dyDescent="0.25"/>
  <cols>
    <col min="2" max="2" width="26.109375" customWidth="1"/>
    <col min="3" max="3" width="34.21875" customWidth="1"/>
  </cols>
  <sheetData>
    <row r="1" spans="1:11" x14ac:dyDescent="0.25">
      <c r="A1" s="65" t="s">
        <v>28</v>
      </c>
      <c r="B1" s="59"/>
      <c r="C1" s="71"/>
      <c r="D1" s="70"/>
      <c r="E1" s="135"/>
      <c r="F1" s="60"/>
      <c r="G1" s="60"/>
      <c r="H1" s="60"/>
      <c r="I1" s="65" t="s">
        <v>29</v>
      </c>
      <c r="J1" s="60"/>
      <c r="K1" s="60"/>
    </row>
    <row r="2" spans="1:11" x14ac:dyDescent="0.25">
      <c r="A2" s="67"/>
      <c r="B2" s="59"/>
      <c r="C2" s="71"/>
      <c r="D2" s="70"/>
      <c r="E2" s="135"/>
      <c r="F2" s="60"/>
      <c r="G2" s="60"/>
      <c r="H2" s="60"/>
      <c r="I2" s="67"/>
      <c r="J2" s="60"/>
      <c r="K2" s="60"/>
    </row>
    <row r="3" spans="1:11" x14ac:dyDescent="0.25">
      <c r="A3" s="67"/>
      <c r="B3" s="59"/>
      <c r="C3" s="71"/>
      <c r="D3" s="70"/>
      <c r="E3" s="135"/>
      <c r="F3" s="60"/>
      <c r="G3" s="60"/>
      <c r="H3" s="60"/>
      <c r="I3" s="67"/>
      <c r="J3" s="60"/>
      <c r="K3" s="60"/>
    </row>
    <row r="4" spans="1:11" x14ac:dyDescent="0.25">
      <c r="A4" s="67" t="s">
        <v>94</v>
      </c>
      <c r="B4" s="59"/>
      <c r="C4" s="71"/>
      <c r="D4" s="70"/>
      <c r="E4" s="135"/>
      <c r="F4" s="60"/>
      <c r="G4" s="60"/>
      <c r="H4" s="60"/>
      <c r="I4" s="67" t="s">
        <v>95</v>
      </c>
      <c r="J4" s="60"/>
      <c r="K4" s="60"/>
    </row>
    <row r="5" spans="1:11" x14ac:dyDescent="0.25">
      <c r="A5" s="136" t="s">
        <v>74</v>
      </c>
      <c r="B5" s="59"/>
      <c r="C5" s="71"/>
      <c r="D5" s="70"/>
      <c r="E5" s="135"/>
      <c r="F5" s="60"/>
      <c r="G5" s="60"/>
      <c r="H5" s="60"/>
      <c r="I5" s="136" t="s">
        <v>785</v>
      </c>
      <c r="J5" s="60"/>
      <c r="K5" s="60"/>
    </row>
    <row r="6" spans="1:11" ht="13.8" x14ac:dyDescent="0.25">
      <c r="A6" s="70"/>
      <c r="B6" s="59"/>
      <c r="C6" s="60"/>
      <c r="D6" s="137" t="s">
        <v>547</v>
      </c>
      <c r="E6" s="60"/>
      <c r="F6" s="138"/>
      <c r="G6" s="138"/>
      <c r="H6" s="138"/>
      <c r="I6" s="60"/>
      <c r="J6" s="60"/>
      <c r="K6" s="60"/>
    </row>
    <row r="7" spans="1:11" x14ac:dyDescent="0.25">
      <c r="A7" s="70"/>
      <c r="B7" s="139"/>
      <c r="C7" s="140"/>
      <c r="D7" s="90" t="s">
        <v>24</v>
      </c>
      <c r="E7" s="141"/>
      <c r="F7" s="142"/>
      <c r="G7" s="143"/>
      <c r="H7" s="60"/>
      <c r="I7" s="60"/>
      <c r="J7" s="60"/>
      <c r="K7" s="60"/>
    </row>
    <row r="8" spans="1:11" x14ac:dyDescent="0.25">
      <c r="A8" s="70"/>
      <c r="B8" s="144"/>
      <c r="C8" s="60"/>
      <c r="D8" s="60"/>
      <c r="E8" s="60"/>
      <c r="F8" s="60"/>
      <c r="G8" s="60"/>
      <c r="H8" s="60"/>
      <c r="I8" s="60"/>
      <c r="J8" s="60"/>
      <c r="K8" s="60"/>
    </row>
    <row r="9" spans="1:11" ht="15.6" x14ac:dyDescent="0.25">
      <c r="A9" s="70"/>
      <c r="B9" s="144"/>
      <c r="C9" s="60"/>
      <c r="D9" s="145" t="s">
        <v>1078</v>
      </c>
      <c r="E9" s="135"/>
      <c r="F9" s="146"/>
      <c r="G9" s="146"/>
      <c r="H9" s="60"/>
      <c r="I9" s="60"/>
      <c r="J9" s="60"/>
      <c r="K9" s="60"/>
    </row>
    <row r="10" spans="1:11" x14ac:dyDescent="0.25">
      <c r="A10" s="70"/>
      <c r="B10" s="144"/>
      <c r="C10" s="60"/>
      <c r="D10" s="64" t="s">
        <v>58</v>
      </c>
      <c r="E10" s="135"/>
      <c r="F10" s="72"/>
      <c r="G10" s="72"/>
      <c r="H10" s="60"/>
      <c r="I10" s="60"/>
      <c r="J10" s="60"/>
      <c r="K10" s="60"/>
    </row>
    <row r="11" spans="1:11" x14ac:dyDescent="0.25">
      <c r="A11" s="70"/>
      <c r="B11" s="144"/>
      <c r="C11" s="60"/>
      <c r="D11" s="60"/>
      <c r="E11" s="60"/>
      <c r="F11" s="60"/>
      <c r="G11" s="60"/>
      <c r="H11" s="60"/>
      <c r="I11" s="60"/>
      <c r="J11" s="60"/>
      <c r="K11" s="60"/>
    </row>
    <row r="12" spans="1:11" ht="13.8" x14ac:dyDescent="0.25">
      <c r="A12" s="147" t="s">
        <v>25</v>
      </c>
      <c r="B12" s="148" t="s">
        <v>1079</v>
      </c>
      <c r="C12" s="68"/>
      <c r="D12" s="137"/>
      <c r="E12" s="149"/>
      <c r="F12" s="68"/>
      <c r="G12" s="68"/>
      <c r="H12" s="60"/>
      <c r="I12" s="60"/>
      <c r="J12" s="60"/>
      <c r="K12" s="60"/>
    </row>
    <row r="13" spans="1:11" x14ac:dyDescent="0.25">
      <c r="A13" s="70"/>
      <c r="B13" s="150"/>
      <c r="C13" s="140"/>
      <c r="D13" s="90" t="s">
        <v>57</v>
      </c>
      <c r="E13" s="135"/>
      <c r="F13" s="151"/>
      <c r="G13" s="151"/>
      <c r="H13" s="140"/>
      <c r="I13" s="143"/>
      <c r="J13" s="60"/>
      <c r="K13" s="60"/>
    </row>
    <row r="14" spans="1:11" x14ac:dyDescent="0.25">
      <c r="A14" s="152"/>
      <c r="B14" s="153"/>
      <c r="C14" s="60"/>
      <c r="D14" s="60"/>
      <c r="E14" s="60"/>
      <c r="F14" s="60"/>
      <c r="G14" s="60"/>
      <c r="H14" s="60"/>
      <c r="I14" s="60"/>
      <c r="J14" s="60"/>
      <c r="K14" s="60"/>
    </row>
    <row r="15" spans="1:11" ht="13.8" x14ac:dyDescent="0.25">
      <c r="A15" s="89"/>
      <c r="B15" s="148" t="s">
        <v>1080</v>
      </c>
      <c r="C15" s="154"/>
      <c r="D15" s="143"/>
      <c r="E15" s="143"/>
      <c r="F15" s="155"/>
      <c r="G15" s="156"/>
      <c r="H15" s="157"/>
      <c r="I15" s="60"/>
      <c r="J15" s="60"/>
      <c r="K15" s="60"/>
    </row>
    <row r="16" spans="1:11" ht="13.8" x14ac:dyDescent="0.25">
      <c r="A16" s="137"/>
      <c r="B16" s="148" t="s">
        <v>1081</v>
      </c>
      <c r="C16" s="158"/>
      <c r="D16" s="245" t="s">
        <v>1082</v>
      </c>
      <c r="E16" s="233"/>
      <c r="F16" s="156" t="s">
        <v>56</v>
      </c>
      <c r="G16" s="156"/>
      <c r="H16" s="157"/>
      <c r="I16" s="68"/>
      <c r="J16" s="68"/>
      <c r="K16" s="68"/>
    </row>
    <row r="17" spans="1:11" ht="13.8" x14ac:dyDescent="0.25">
      <c r="A17" s="137"/>
      <c r="B17" s="148" t="s">
        <v>107</v>
      </c>
      <c r="C17" s="158"/>
      <c r="D17" s="245" t="s">
        <v>1083</v>
      </c>
      <c r="E17" s="233"/>
      <c r="F17" s="156" t="s">
        <v>56</v>
      </c>
      <c r="G17" s="156"/>
      <c r="H17" s="157"/>
      <c r="I17" s="68"/>
      <c r="J17" s="68"/>
      <c r="K17" s="68"/>
    </row>
    <row r="18" spans="1:11" ht="13.8" x14ac:dyDescent="0.25">
      <c r="A18" s="137"/>
      <c r="B18" s="148" t="s">
        <v>42</v>
      </c>
      <c r="C18" s="158"/>
      <c r="D18" s="245" t="s">
        <v>1084</v>
      </c>
      <c r="E18" s="233"/>
      <c r="F18" s="156" t="s">
        <v>43</v>
      </c>
      <c r="G18" s="156"/>
      <c r="H18" s="157"/>
      <c r="I18" s="68"/>
      <c r="J18" s="68"/>
      <c r="K18" s="68"/>
    </row>
    <row r="19" spans="1:11" ht="13.8" x14ac:dyDescent="0.25">
      <c r="A19" s="137"/>
      <c r="B19" s="148" t="s">
        <v>219</v>
      </c>
      <c r="C19" s="158"/>
      <c r="D19" s="245" t="s">
        <v>1085</v>
      </c>
      <c r="E19" s="233"/>
      <c r="F19" s="156" t="s">
        <v>43</v>
      </c>
      <c r="G19" s="156"/>
      <c r="H19" s="157"/>
      <c r="I19" s="68"/>
      <c r="J19" s="68"/>
      <c r="K19" s="68"/>
    </row>
    <row r="20" spans="1:11" ht="13.8" x14ac:dyDescent="0.25">
      <c r="A20" s="89"/>
      <c r="B20" s="159" t="s">
        <v>557</v>
      </c>
      <c r="C20" s="71"/>
      <c r="D20" s="60"/>
      <c r="E20" s="60"/>
      <c r="F20" s="60"/>
      <c r="G20" s="60"/>
      <c r="H20" s="60"/>
      <c r="I20" s="60"/>
      <c r="J20" s="60"/>
      <c r="K20" s="60"/>
    </row>
    <row r="21" spans="1:11" x14ac:dyDescent="0.25">
      <c r="A21" s="89"/>
      <c r="B21" s="59"/>
      <c r="C21" s="71"/>
      <c r="D21" s="70"/>
      <c r="E21" s="60"/>
      <c r="F21" s="60"/>
      <c r="G21" s="60"/>
      <c r="H21" s="60"/>
      <c r="I21" s="60"/>
      <c r="J21" s="60"/>
      <c r="K21" s="60"/>
    </row>
    <row r="22" spans="1:11" x14ac:dyDescent="0.25">
      <c r="A22" s="247" t="s">
        <v>26</v>
      </c>
      <c r="B22" s="248" t="s">
        <v>111</v>
      </c>
      <c r="C22" s="247" t="s">
        <v>112</v>
      </c>
      <c r="D22" s="247" t="s">
        <v>113</v>
      </c>
      <c r="E22" s="247" t="s">
        <v>55</v>
      </c>
      <c r="F22" s="247"/>
      <c r="G22" s="247" t="s">
        <v>54</v>
      </c>
      <c r="H22" s="247"/>
      <c r="I22" s="247"/>
      <c r="J22" s="247" t="s">
        <v>114</v>
      </c>
      <c r="K22" s="247"/>
    </row>
    <row r="23" spans="1:11" ht="34.200000000000003" x14ac:dyDescent="0.25">
      <c r="A23" s="247"/>
      <c r="B23" s="248"/>
      <c r="C23" s="247"/>
      <c r="D23" s="247"/>
      <c r="E23" s="86" t="s">
        <v>115</v>
      </c>
      <c r="F23" s="86" t="s">
        <v>558</v>
      </c>
      <c r="G23" s="247" t="s">
        <v>27</v>
      </c>
      <c r="H23" s="247" t="s">
        <v>117</v>
      </c>
      <c r="I23" s="86" t="s">
        <v>559</v>
      </c>
      <c r="J23" s="247"/>
      <c r="K23" s="247"/>
    </row>
    <row r="24" spans="1:11" ht="34.200000000000003" x14ac:dyDescent="0.25">
      <c r="A24" s="247"/>
      <c r="B24" s="248"/>
      <c r="C24" s="247"/>
      <c r="D24" s="247"/>
      <c r="E24" s="86" t="s">
        <v>117</v>
      </c>
      <c r="F24" s="86" t="s">
        <v>119</v>
      </c>
      <c r="G24" s="247"/>
      <c r="H24" s="247"/>
      <c r="I24" s="86" t="s">
        <v>119</v>
      </c>
      <c r="J24" s="86" t="s">
        <v>120</v>
      </c>
      <c r="K24" s="86" t="s">
        <v>115</v>
      </c>
    </row>
    <row r="25" spans="1:11" x14ac:dyDescent="0.25">
      <c r="A25" s="87">
        <v>1</v>
      </c>
      <c r="B25" s="88">
        <v>2</v>
      </c>
      <c r="C25" s="86">
        <v>3</v>
      </c>
      <c r="D25" s="86">
        <v>4</v>
      </c>
      <c r="E25" s="86">
        <v>5</v>
      </c>
      <c r="F25" s="87">
        <v>6</v>
      </c>
      <c r="G25" s="87">
        <v>7</v>
      </c>
      <c r="H25" s="87">
        <v>8</v>
      </c>
      <c r="I25" s="87">
        <v>9</v>
      </c>
      <c r="J25" s="87">
        <v>10</v>
      </c>
      <c r="K25" s="87">
        <v>11</v>
      </c>
    </row>
    <row r="26" spans="1:11" x14ac:dyDescent="0.25">
      <c r="A26" s="249" t="s">
        <v>1086</v>
      </c>
      <c r="B26" s="236"/>
      <c r="C26" s="236"/>
      <c r="D26" s="236"/>
      <c r="E26" s="236"/>
      <c r="F26" s="236"/>
      <c r="G26" s="236"/>
      <c r="H26" s="236"/>
      <c r="I26" s="236"/>
      <c r="J26" s="236"/>
      <c r="K26" s="236"/>
    </row>
    <row r="27" spans="1:11" x14ac:dyDescent="0.25">
      <c r="A27" s="246" t="s">
        <v>561</v>
      </c>
      <c r="B27" s="236"/>
      <c r="C27" s="236"/>
      <c r="D27" s="236"/>
      <c r="E27" s="236"/>
      <c r="F27" s="236"/>
      <c r="G27" s="236"/>
      <c r="H27" s="236"/>
      <c r="I27" s="236"/>
      <c r="J27" s="236"/>
      <c r="K27" s="236"/>
    </row>
    <row r="28" spans="1:11" x14ac:dyDescent="0.25">
      <c r="A28" s="246" t="s">
        <v>563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</row>
    <row r="29" spans="1:11" x14ac:dyDescent="0.25">
      <c r="A29" s="246" t="s">
        <v>1087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</row>
    <row r="30" spans="1:11" ht="45.6" x14ac:dyDescent="0.25">
      <c r="A30" s="69">
        <v>1</v>
      </c>
      <c r="B30" s="161" t="s">
        <v>283</v>
      </c>
      <c r="C30" s="85" t="s">
        <v>1088</v>
      </c>
      <c r="D30" s="73" t="s">
        <v>1089</v>
      </c>
      <c r="E30" s="162" t="s">
        <v>645</v>
      </c>
      <c r="F30" s="162" t="s">
        <v>646</v>
      </c>
      <c r="G30" s="163">
        <v>1598</v>
      </c>
      <c r="H30" s="163">
        <v>336</v>
      </c>
      <c r="I30" s="162" t="s">
        <v>1090</v>
      </c>
      <c r="J30" s="163">
        <v>12.4</v>
      </c>
      <c r="K30" s="163">
        <v>24.8</v>
      </c>
    </row>
    <row r="31" spans="1:11" ht="45.6" x14ac:dyDescent="0.25">
      <c r="A31" s="69">
        <v>2</v>
      </c>
      <c r="B31" s="161" t="s">
        <v>1091</v>
      </c>
      <c r="C31" s="85" t="s">
        <v>1092</v>
      </c>
      <c r="D31" s="73" t="s">
        <v>1093</v>
      </c>
      <c r="E31" s="162" t="s">
        <v>1094</v>
      </c>
      <c r="F31" s="162"/>
      <c r="G31" s="163">
        <v>1236</v>
      </c>
      <c r="H31" s="163">
        <v>407</v>
      </c>
      <c r="I31" s="162"/>
      <c r="J31" s="163">
        <v>500</v>
      </c>
      <c r="K31" s="163">
        <v>30</v>
      </c>
    </row>
    <row r="32" spans="1:11" ht="45.6" x14ac:dyDescent="0.25">
      <c r="A32" s="69">
        <v>3</v>
      </c>
      <c r="B32" s="161" t="s">
        <v>53</v>
      </c>
      <c r="C32" s="85" t="s">
        <v>1095</v>
      </c>
      <c r="D32" s="69">
        <v>6</v>
      </c>
      <c r="E32" s="162" t="s">
        <v>856</v>
      </c>
      <c r="F32" s="162"/>
      <c r="G32" s="163">
        <v>135</v>
      </c>
      <c r="H32" s="163">
        <v>38</v>
      </c>
      <c r="I32" s="162"/>
      <c r="J32" s="163">
        <v>0.47</v>
      </c>
      <c r="K32" s="163">
        <v>2.82</v>
      </c>
    </row>
    <row r="33" spans="1:11" ht="45.6" x14ac:dyDescent="0.25">
      <c r="A33" s="69">
        <v>4</v>
      </c>
      <c r="B33" s="161" t="s">
        <v>395</v>
      </c>
      <c r="C33" s="85" t="s">
        <v>670</v>
      </c>
      <c r="D33" s="73" t="s">
        <v>1096</v>
      </c>
      <c r="E33" s="162" t="s">
        <v>672</v>
      </c>
      <c r="F33" s="162" t="s">
        <v>673</v>
      </c>
      <c r="G33" s="163">
        <v>301</v>
      </c>
      <c r="H33" s="163">
        <v>55</v>
      </c>
      <c r="I33" s="162" t="s">
        <v>1097</v>
      </c>
      <c r="J33" s="163">
        <v>41.5</v>
      </c>
      <c r="K33" s="163">
        <v>4.1500000000000004</v>
      </c>
    </row>
    <row r="34" spans="1:11" ht="20.399999999999999" x14ac:dyDescent="0.25">
      <c r="A34" s="246" t="s">
        <v>169</v>
      </c>
      <c r="B34" s="236"/>
      <c r="C34" s="236"/>
      <c r="D34" s="236"/>
      <c r="E34" s="236"/>
      <c r="F34" s="236"/>
      <c r="G34" s="162">
        <v>3270</v>
      </c>
      <c r="H34" s="162">
        <v>836</v>
      </c>
      <c r="I34" s="162" t="s">
        <v>1098</v>
      </c>
      <c r="J34" s="162"/>
      <c r="K34" s="162">
        <v>61.77</v>
      </c>
    </row>
    <row r="35" spans="1:11" x14ac:dyDescent="0.25">
      <c r="A35" s="246" t="s">
        <v>31</v>
      </c>
      <c r="B35" s="236"/>
      <c r="C35" s="236"/>
      <c r="D35" s="236"/>
      <c r="E35" s="236"/>
      <c r="F35" s="236"/>
      <c r="G35" s="162">
        <v>966</v>
      </c>
      <c r="H35" s="162"/>
      <c r="I35" s="162"/>
      <c r="J35" s="162"/>
      <c r="K35" s="162"/>
    </row>
    <row r="36" spans="1:11" x14ac:dyDescent="0.25">
      <c r="A36" s="246" t="s">
        <v>52</v>
      </c>
      <c r="B36" s="236"/>
      <c r="C36" s="236"/>
      <c r="D36" s="236"/>
      <c r="E36" s="236"/>
      <c r="F36" s="236"/>
      <c r="G36" s="162"/>
      <c r="H36" s="162"/>
      <c r="I36" s="162"/>
      <c r="J36" s="162"/>
      <c r="K36" s="162"/>
    </row>
    <row r="37" spans="1:11" x14ac:dyDescent="0.25">
      <c r="A37" s="246" t="s">
        <v>1099</v>
      </c>
      <c r="B37" s="236"/>
      <c r="C37" s="236"/>
      <c r="D37" s="236"/>
      <c r="E37" s="236"/>
      <c r="F37" s="236"/>
      <c r="G37" s="162">
        <v>559</v>
      </c>
      <c r="H37" s="162"/>
      <c r="I37" s="162"/>
      <c r="J37" s="162"/>
      <c r="K37" s="162"/>
    </row>
    <row r="38" spans="1:11" x14ac:dyDescent="0.25">
      <c r="A38" s="246" t="s">
        <v>1100</v>
      </c>
      <c r="B38" s="236"/>
      <c r="C38" s="236"/>
      <c r="D38" s="236"/>
      <c r="E38" s="236"/>
      <c r="F38" s="236"/>
      <c r="G38" s="162">
        <v>407</v>
      </c>
      <c r="H38" s="162"/>
      <c r="I38" s="162"/>
      <c r="J38" s="162"/>
      <c r="K38" s="162"/>
    </row>
    <row r="39" spans="1:11" x14ac:dyDescent="0.25">
      <c r="A39" s="246" t="s">
        <v>32</v>
      </c>
      <c r="B39" s="236"/>
      <c r="C39" s="236"/>
      <c r="D39" s="236"/>
      <c r="E39" s="236"/>
      <c r="F39" s="236"/>
      <c r="G39" s="162">
        <v>647</v>
      </c>
      <c r="H39" s="162"/>
      <c r="I39" s="162"/>
      <c r="J39" s="162"/>
      <c r="K39" s="162"/>
    </row>
    <row r="40" spans="1:11" x14ac:dyDescent="0.25">
      <c r="A40" s="246" t="s">
        <v>52</v>
      </c>
      <c r="B40" s="236"/>
      <c r="C40" s="236"/>
      <c r="D40" s="236"/>
      <c r="E40" s="236"/>
      <c r="F40" s="236"/>
      <c r="G40" s="162"/>
      <c r="H40" s="162"/>
      <c r="I40" s="162"/>
      <c r="J40" s="162"/>
      <c r="K40" s="162"/>
    </row>
    <row r="41" spans="1:11" x14ac:dyDescent="0.25">
      <c r="A41" s="246" t="s">
        <v>1101</v>
      </c>
      <c r="B41" s="236"/>
      <c r="C41" s="236"/>
      <c r="D41" s="236"/>
      <c r="E41" s="236"/>
      <c r="F41" s="236"/>
      <c r="G41" s="162">
        <v>647</v>
      </c>
      <c r="H41" s="162"/>
      <c r="I41" s="162"/>
      <c r="J41" s="162"/>
      <c r="K41" s="162"/>
    </row>
    <row r="42" spans="1:11" x14ac:dyDescent="0.25">
      <c r="A42" s="250" t="s">
        <v>1102</v>
      </c>
      <c r="B42" s="236"/>
      <c r="C42" s="236"/>
      <c r="D42" s="236"/>
      <c r="E42" s="236"/>
      <c r="F42" s="236"/>
      <c r="G42" s="164">
        <v>4883</v>
      </c>
      <c r="H42" s="162"/>
      <c r="I42" s="162"/>
      <c r="J42" s="162"/>
      <c r="K42" s="164">
        <v>61.77</v>
      </c>
    </row>
    <row r="43" spans="1:11" x14ac:dyDescent="0.25">
      <c r="A43" s="249" t="s">
        <v>1103</v>
      </c>
      <c r="B43" s="236"/>
      <c r="C43" s="236"/>
      <c r="D43" s="236"/>
      <c r="E43" s="236"/>
      <c r="F43" s="236"/>
      <c r="G43" s="236"/>
      <c r="H43" s="236"/>
      <c r="I43" s="236"/>
      <c r="J43" s="236"/>
      <c r="K43" s="236"/>
    </row>
    <row r="44" spans="1:11" ht="35.4" x14ac:dyDescent="0.25">
      <c r="A44" s="69">
        <v>5</v>
      </c>
      <c r="B44" s="161" t="s">
        <v>1104</v>
      </c>
      <c r="C44" s="85" t="s">
        <v>1105</v>
      </c>
      <c r="D44" s="73" t="s">
        <v>1106</v>
      </c>
      <c r="E44" s="162">
        <v>1521.06</v>
      </c>
      <c r="F44" s="162"/>
      <c r="G44" s="163">
        <v>106</v>
      </c>
      <c r="H44" s="162"/>
      <c r="I44" s="162"/>
      <c r="J44" s="162"/>
      <c r="K44" s="162"/>
    </row>
    <row r="45" spans="1:11" ht="34.200000000000003" x14ac:dyDescent="0.25">
      <c r="A45" s="69">
        <v>6</v>
      </c>
      <c r="B45" s="161" t="s">
        <v>1107</v>
      </c>
      <c r="C45" s="85" t="s">
        <v>1108</v>
      </c>
      <c r="D45" s="73" t="s">
        <v>1109</v>
      </c>
      <c r="E45" s="162">
        <v>15161.72</v>
      </c>
      <c r="F45" s="162"/>
      <c r="G45" s="163">
        <v>1971</v>
      </c>
      <c r="H45" s="162"/>
      <c r="I45" s="162"/>
      <c r="J45" s="162"/>
      <c r="K45" s="162"/>
    </row>
    <row r="46" spans="1:11" ht="68.400000000000006" x14ac:dyDescent="0.25">
      <c r="A46" s="69">
        <v>7</v>
      </c>
      <c r="B46" s="161" t="s">
        <v>1110</v>
      </c>
      <c r="C46" s="85" t="s">
        <v>1111</v>
      </c>
      <c r="D46" s="69">
        <v>10</v>
      </c>
      <c r="E46" s="162">
        <v>19.8</v>
      </c>
      <c r="F46" s="162"/>
      <c r="G46" s="163">
        <v>198</v>
      </c>
      <c r="H46" s="162"/>
      <c r="I46" s="162"/>
      <c r="J46" s="162"/>
      <c r="K46" s="162"/>
    </row>
    <row r="47" spans="1:11" x14ac:dyDescent="0.25">
      <c r="A47" s="246" t="s">
        <v>169</v>
      </c>
      <c r="B47" s="236"/>
      <c r="C47" s="236"/>
      <c r="D47" s="236"/>
      <c r="E47" s="236"/>
      <c r="F47" s="236"/>
      <c r="G47" s="162">
        <v>2275</v>
      </c>
      <c r="H47" s="162"/>
      <c r="I47" s="162"/>
      <c r="J47" s="162"/>
      <c r="K47" s="162"/>
    </row>
    <row r="48" spans="1:11" x14ac:dyDescent="0.25">
      <c r="A48" s="250" t="s">
        <v>1112</v>
      </c>
      <c r="B48" s="236"/>
      <c r="C48" s="236"/>
      <c r="D48" s="236"/>
      <c r="E48" s="236"/>
      <c r="F48" s="236"/>
      <c r="G48" s="164">
        <v>2275</v>
      </c>
      <c r="H48" s="162"/>
      <c r="I48" s="162"/>
      <c r="J48" s="162"/>
      <c r="K48" s="162"/>
    </row>
    <row r="49" spans="1:11" x14ac:dyDescent="0.25">
      <c r="A49" s="251" t="s">
        <v>84</v>
      </c>
      <c r="B49" s="241"/>
      <c r="C49" s="241"/>
      <c r="D49" s="241"/>
      <c r="E49" s="241"/>
      <c r="F49" s="241"/>
      <c r="G49" s="241"/>
      <c r="H49" s="241"/>
      <c r="I49" s="241"/>
      <c r="J49" s="241"/>
      <c r="K49" s="241"/>
    </row>
    <row r="50" spans="1:11" ht="20.399999999999999" x14ac:dyDescent="0.25">
      <c r="A50" s="246" t="s">
        <v>30</v>
      </c>
      <c r="B50" s="236"/>
      <c r="C50" s="236"/>
      <c r="D50" s="236"/>
      <c r="E50" s="236"/>
      <c r="F50" s="236"/>
      <c r="G50" s="162">
        <v>5545</v>
      </c>
      <c r="H50" s="162">
        <v>836</v>
      </c>
      <c r="I50" s="162" t="s">
        <v>1098</v>
      </c>
      <c r="J50" s="162"/>
      <c r="K50" s="162">
        <v>61.77</v>
      </c>
    </row>
    <row r="51" spans="1:11" x14ac:dyDescent="0.25">
      <c r="A51" s="246" t="s">
        <v>31</v>
      </c>
      <c r="B51" s="236"/>
      <c r="C51" s="236"/>
      <c r="D51" s="236"/>
      <c r="E51" s="236"/>
      <c r="F51" s="236"/>
      <c r="G51" s="162">
        <v>966</v>
      </c>
      <c r="H51" s="162"/>
      <c r="I51" s="162"/>
      <c r="J51" s="162"/>
      <c r="K51" s="162"/>
    </row>
    <row r="52" spans="1:11" x14ac:dyDescent="0.25">
      <c r="A52" s="246" t="s">
        <v>52</v>
      </c>
      <c r="B52" s="236"/>
      <c r="C52" s="236"/>
      <c r="D52" s="236"/>
      <c r="E52" s="236"/>
      <c r="F52" s="236"/>
      <c r="G52" s="162"/>
      <c r="H52" s="162"/>
      <c r="I52" s="162"/>
      <c r="J52" s="162"/>
      <c r="K52" s="162"/>
    </row>
    <row r="53" spans="1:11" x14ac:dyDescent="0.25">
      <c r="A53" s="246" t="s">
        <v>1099</v>
      </c>
      <c r="B53" s="236"/>
      <c r="C53" s="236"/>
      <c r="D53" s="236"/>
      <c r="E53" s="236"/>
      <c r="F53" s="236"/>
      <c r="G53" s="162">
        <v>559</v>
      </c>
      <c r="H53" s="162"/>
      <c r="I53" s="162"/>
      <c r="J53" s="162"/>
      <c r="K53" s="162"/>
    </row>
    <row r="54" spans="1:11" x14ac:dyDescent="0.25">
      <c r="A54" s="246" t="s">
        <v>1100</v>
      </c>
      <c r="B54" s="236"/>
      <c r="C54" s="236"/>
      <c r="D54" s="236"/>
      <c r="E54" s="236"/>
      <c r="F54" s="236"/>
      <c r="G54" s="162">
        <v>407</v>
      </c>
      <c r="H54" s="162"/>
      <c r="I54" s="162"/>
      <c r="J54" s="162"/>
      <c r="K54" s="162"/>
    </row>
    <row r="55" spans="1:11" x14ac:dyDescent="0.25">
      <c r="A55" s="246" t="s">
        <v>32</v>
      </c>
      <c r="B55" s="236"/>
      <c r="C55" s="236"/>
      <c r="D55" s="236"/>
      <c r="E55" s="236"/>
      <c r="F55" s="236"/>
      <c r="G55" s="162">
        <v>647</v>
      </c>
      <c r="H55" s="162"/>
      <c r="I55" s="162"/>
      <c r="J55" s="162"/>
      <c r="K55" s="162"/>
    </row>
    <row r="56" spans="1:11" x14ac:dyDescent="0.25">
      <c r="A56" s="246" t="s">
        <v>52</v>
      </c>
      <c r="B56" s="236"/>
      <c r="C56" s="236"/>
      <c r="D56" s="236"/>
      <c r="E56" s="236"/>
      <c r="F56" s="236"/>
      <c r="G56" s="162"/>
      <c r="H56" s="162"/>
      <c r="I56" s="162"/>
      <c r="J56" s="162"/>
      <c r="K56" s="162"/>
    </row>
    <row r="57" spans="1:11" x14ac:dyDescent="0.25">
      <c r="A57" s="246" t="s">
        <v>1101</v>
      </c>
      <c r="B57" s="236"/>
      <c r="C57" s="236"/>
      <c r="D57" s="236"/>
      <c r="E57" s="236"/>
      <c r="F57" s="236"/>
      <c r="G57" s="162">
        <v>647</v>
      </c>
      <c r="H57" s="162"/>
      <c r="I57" s="162"/>
      <c r="J57" s="162"/>
      <c r="K57" s="162"/>
    </row>
    <row r="58" spans="1:11" x14ac:dyDescent="0.25">
      <c r="A58" s="250" t="s">
        <v>937</v>
      </c>
      <c r="B58" s="236"/>
      <c r="C58" s="236"/>
      <c r="D58" s="236"/>
      <c r="E58" s="236"/>
      <c r="F58" s="236"/>
      <c r="G58" s="164">
        <v>7158</v>
      </c>
      <c r="H58" s="162"/>
      <c r="I58" s="162"/>
      <c r="J58" s="162"/>
      <c r="K58" s="164">
        <v>61.77</v>
      </c>
    </row>
    <row r="59" spans="1:11" x14ac:dyDescent="0.25">
      <c r="A59" s="246" t="s">
        <v>1113</v>
      </c>
      <c r="B59" s="236"/>
      <c r="C59" s="236"/>
      <c r="D59" s="236"/>
      <c r="E59" s="236"/>
      <c r="F59" s="236"/>
      <c r="G59" s="162"/>
      <c r="H59" s="162"/>
      <c r="I59" s="162"/>
      <c r="J59" s="162"/>
      <c r="K59" s="162"/>
    </row>
    <row r="60" spans="1:11" x14ac:dyDescent="0.25">
      <c r="A60" s="246" t="s">
        <v>938</v>
      </c>
      <c r="B60" s="236"/>
      <c r="C60" s="236"/>
      <c r="D60" s="236"/>
      <c r="E60" s="236"/>
      <c r="F60" s="236"/>
      <c r="G60" s="162"/>
      <c r="H60" s="162"/>
      <c r="I60" s="162"/>
      <c r="J60" s="162"/>
      <c r="K60" s="162"/>
    </row>
    <row r="61" spans="1:11" ht="20.399999999999999" x14ac:dyDescent="0.25">
      <c r="A61" s="246" t="s">
        <v>1114</v>
      </c>
      <c r="B61" s="236"/>
      <c r="C61" s="236"/>
      <c r="D61" s="236"/>
      <c r="E61" s="236"/>
      <c r="F61" s="236"/>
      <c r="G61" s="162">
        <v>2034</v>
      </c>
      <c r="H61" s="162">
        <v>429</v>
      </c>
      <c r="I61" s="162" t="s">
        <v>1098</v>
      </c>
      <c r="J61" s="162"/>
      <c r="K61" s="162">
        <v>31.77</v>
      </c>
    </row>
    <row r="62" spans="1:11" x14ac:dyDescent="0.25">
      <c r="A62" s="246" t="s">
        <v>1115</v>
      </c>
      <c r="B62" s="236"/>
      <c r="C62" s="236"/>
      <c r="D62" s="236"/>
      <c r="E62" s="236"/>
      <c r="F62" s="236"/>
      <c r="G62" s="162">
        <v>559</v>
      </c>
      <c r="H62" s="162"/>
      <c r="I62" s="162"/>
      <c r="J62" s="162"/>
      <c r="K62" s="162"/>
    </row>
    <row r="63" spans="1:11" x14ac:dyDescent="0.25">
      <c r="A63" s="246" t="s">
        <v>1116</v>
      </c>
      <c r="B63" s="236"/>
      <c r="C63" s="236"/>
      <c r="D63" s="236"/>
      <c r="E63" s="236"/>
      <c r="F63" s="236"/>
      <c r="G63" s="162">
        <v>382</v>
      </c>
      <c r="H63" s="162"/>
      <c r="I63" s="162"/>
      <c r="J63" s="162"/>
      <c r="K63" s="162"/>
    </row>
    <row r="64" spans="1:11" x14ac:dyDescent="0.25">
      <c r="A64" s="246" t="s">
        <v>189</v>
      </c>
      <c r="B64" s="236"/>
      <c r="C64" s="236"/>
      <c r="D64" s="236"/>
      <c r="E64" s="236"/>
      <c r="F64" s="236"/>
      <c r="G64" s="162">
        <v>2975</v>
      </c>
      <c r="H64" s="162"/>
      <c r="I64" s="162"/>
      <c r="J64" s="162"/>
      <c r="K64" s="162">
        <v>31.77</v>
      </c>
    </row>
    <row r="65" spans="1:11" x14ac:dyDescent="0.25">
      <c r="A65" s="246" t="s">
        <v>946</v>
      </c>
      <c r="B65" s="236"/>
      <c r="C65" s="236"/>
      <c r="D65" s="236"/>
      <c r="E65" s="236"/>
      <c r="F65" s="236"/>
      <c r="G65" s="162"/>
      <c r="H65" s="162"/>
      <c r="I65" s="162"/>
      <c r="J65" s="162"/>
      <c r="K65" s="162"/>
    </row>
    <row r="66" spans="1:11" x14ac:dyDescent="0.25">
      <c r="A66" s="246" t="s">
        <v>1117</v>
      </c>
      <c r="B66" s="236"/>
      <c r="C66" s="236"/>
      <c r="D66" s="236"/>
      <c r="E66" s="236"/>
      <c r="F66" s="236"/>
      <c r="G66" s="162">
        <v>1236</v>
      </c>
      <c r="H66" s="162">
        <v>407</v>
      </c>
      <c r="I66" s="162"/>
      <c r="J66" s="162"/>
      <c r="K66" s="162">
        <v>30</v>
      </c>
    </row>
    <row r="67" spans="1:11" x14ac:dyDescent="0.25">
      <c r="A67" s="246" t="s">
        <v>1118</v>
      </c>
      <c r="B67" s="236"/>
      <c r="C67" s="236"/>
      <c r="D67" s="236"/>
      <c r="E67" s="236"/>
      <c r="F67" s="236"/>
      <c r="G67" s="162">
        <v>407</v>
      </c>
      <c r="H67" s="162"/>
      <c r="I67" s="162"/>
      <c r="J67" s="162"/>
      <c r="K67" s="162"/>
    </row>
    <row r="68" spans="1:11" x14ac:dyDescent="0.25">
      <c r="A68" s="246" t="s">
        <v>1119</v>
      </c>
      <c r="B68" s="236"/>
      <c r="C68" s="236"/>
      <c r="D68" s="236"/>
      <c r="E68" s="236"/>
      <c r="F68" s="236"/>
      <c r="G68" s="162">
        <v>265</v>
      </c>
      <c r="H68" s="162"/>
      <c r="I68" s="162"/>
      <c r="J68" s="162"/>
      <c r="K68" s="162"/>
    </row>
    <row r="69" spans="1:11" x14ac:dyDescent="0.25">
      <c r="A69" s="246" t="s">
        <v>189</v>
      </c>
      <c r="B69" s="236"/>
      <c r="C69" s="236"/>
      <c r="D69" s="236"/>
      <c r="E69" s="236"/>
      <c r="F69" s="236"/>
      <c r="G69" s="162">
        <v>1908</v>
      </c>
      <c r="H69" s="162"/>
      <c r="I69" s="162"/>
      <c r="J69" s="162"/>
      <c r="K69" s="162">
        <v>30</v>
      </c>
    </row>
    <row r="70" spans="1:11" x14ac:dyDescent="0.25">
      <c r="A70" s="246" t="s">
        <v>198</v>
      </c>
      <c r="B70" s="236"/>
      <c r="C70" s="236"/>
      <c r="D70" s="236"/>
      <c r="E70" s="236"/>
      <c r="F70" s="236"/>
      <c r="G70" s="162">
        <v>4883</v>
      </c>
      <c r="H70" s="162"/>
      <c r="I70" s="162"/>
      <c r="J70" s="162"/>
      <c r="K70" s="162">
        <v>61.77</v>
      </c>
    </row>
    <row r="71" spans="1:11" x14ac:dyDescent="0.25">
      <c r="A71" s="250" t="s">
        <v>1120</v>
      </c>
      <c r="B71" s="236"/>
      <c r="C71" s="236"/>
      <c r="D71" s="236"/>
      <c r="E71" s="236"/>
      <c r="F71" s="236"/>
      <c r="G71" s="164">
        <v>4883</v>
      </c>
      <c r="H71" s="162"/>
      <c r="I71" s="162"/>
      <c r="J71" s="162"/>
      <c r="K71" s="164">
        <v>61.77</v>
      </c>
    </row>
    <row r="72" spans="1:11" x14ac:dyDescent="0.25">
      <c r="A72" s="246" t="s">
        <v>1121</v>
      </c>
      <c r="B72" s="236"/>
      <c r="C72" s="236"/>
      <c r="D72" s="236"/>
      <c r="E72" s="236"/>
      <c r="F72" s="236"/>
      <c r="G72" s="162"/>
      <c r="H72" s="162"/>
      <c r="I72" s="162"/>
      <c r="J72" s="162"/>
      <c r="K72" s="162"/>
    </row>
    <row r="73" spans="1:11" x14ac:dyDescent="0.25">
      <c r="A73" s="246" t="s">
        <v>540</v>
      </c>
      <c r="B73" s="236"/>
      <c r="C73" s="236"/>
      <c r="D73" s="236"/>
      <c r="E73" s="236"/>
      <c r="F73" s="236"/>
      <c r="G73" s="162"/>
      <c r="H73" s="162"/>
      <c r="I73" s="162"/>
      <c r="J73" s="162"/>
      <c r="K73" s="162"/>
    </row>
    <row r="74" spans="1:11" x14ac:dyDescent="0.25">
      <c r="A74" s="246" t="s">
        <v>1122</v>
      </c>
      <c r="B74" s="236"/>
      <c r="C74" s="236"/>
      <c r="D74" s="236"/>
      <c r="E74" s="236"/>
      <c r="F74" s="236"/>
      <c r="G74" s="162">
        <v>2275</v>
      </c>
      <c r="H74" s="162"/>
      <c r="I74" s="162"/>
      <c r="J74" s="162"/>
      <c r="K74" s="162"/>
    </row>
    <row r="75" spans="1:11" x14ac:dyDescent="0.25">
      <c r="A75" s="246" t="s">
        <v>198</v>
      </c>
      <c r="B75" s="236"/>
      <c r="C75" s="236"/>
      <c r="D75" s="236"/>
      <c r="E75" s="236"/>
      <c r="F75" s="236"/>
      <c r="G75" s="162">
        <v>2275</v>
      </c>
      <c r="H75" s="162"/>
      <c r="I75" s="162"/>
      <c r="J75" s="162"/>
      <c r="K75" s="162"/>
    </row>
    <row r="76" spans="1:11" x14ac:dyDescent="0.25">
      <c r="A76" s="250" t="s">
        <v>1123</v>
      </c>
      <c r="B76" s="236"/>
      <c r="C76" s="236"/>
      <c r="D76" s="236"/>
      <c r="E76" s="236"/>
      <c r="F76" s="236"/>
      <c r="G76" s="164">
        <v>2275</v>
      </c>
      <c r="H76" s="162"/>
      <c r="I76" s="162"/>
      <c r="J76" s="162"/>
      <c r="K76" s="162"/>
    </row>
    <row r="77" spans="1:11" x14ac:dyDescent="0.25">
      <c r="A77" s="246" t="s">
        <v>34</v>
      </c>
      <c r="B77" s="236"/>
      <c r="C77" s="236"/>
      <c r="D77" s="236"/>
      <c r="E77" s="236"/>
      <c r="F77" s="236"/>
      <c r="G77" s="162">
        <v>7158</v>
      </c>
      <c r="H77" s="162"/>
      <c r="I77" s="162"/>
      <c r="J77" s="162"/>
      <c r="K77" s="162">
        <v>61.77</v>
      </c>
    </row>
    <row r="78" spans="1:11" x14ac:dyDescent="0.25">
      <c r="A78" s="246" t="s">
        <v>35</v>
      </c>
      <c r="B78" s="236"/>
      <c r="C78" s="236"/>
      <c r="D78" s="236"/>
      <c r="E78" s="236"/>
      <c r="F78" s="236"/>
      <c r="G78" s="162"/>
      <c r="H78" s="162"/>
      <c r="I78" s="162"/>
      <c r="J78" s="162"/>
      <c r="K78" s="162"/>
    </row>
    <row r="79" spans="1:11" x14ac:dyDescent="0.25">
      <c r="A79" s="246" t="s">
        <v>36</v>
      </c>
      <c r="B79" s="236"/>
      <c r="C79" s="236"/>
      <c r="D79" s="236"/>
      <c r="E79" s="236"/>
      <c r="F79" s="236"/>
      <c r="G79" s="162">
        <v>3496</v>
      </c>
      <c r="H79" s="162"/>
      <c r="I79" s="162"/>
      <c r="J79" s="162"/>
      <c r="K79" s="162"/>
    </row>
    <row r="80" spans="1:11" x14ac:dyDescent="0.25">
      <c r="A80" s="246" t="s">
        <v>37</v>
      </c>
      <c r="B80" s="236"/>
      <c r="C80" s="236"/>
      <c r="D80" s="236"/>
      <c r="E80" s="236"/>
      <c r="F80" s="236"/>
      <c r="G80" s="162">
        <v>1213</v>
      </c>
      <c r="H80" s="162"/>
      <c r="I80" s="162"/>
      <c r="J80" s="162"/>
      <c r="K80" s="162"/>
    </row>
    <row r="81" spans="1:11" x14ac:dyDescent="0.25">
      <c r="A81" s="246" t="s">
        <v>38</v>
      </c>
      <c r="B81" s="236"/>
      <c r="C81" s="236"/>
      <c r="D81" s="236"/>
      <c r="E81" s="236"/>
      <c r="F81" s="236"/>
      <c r="G81" s="162">
        <v>995</v>
      </c>
      <c r="H81" s="162"/>
      <c r="I81" s="162"/>
      <c r="J81" s="162"/>
      <c r="K81" s="162"/>
    </row>
    <row r="82" spans="1:11" x14ac:dyDescent="0.25">
      <c r="A82" s="246" t="s">
        <v>39</v>
      </c>
      <c r="B82" s="236"/>
      <c r="C82" s="236"/>
      <c r="D82" s="236"/>
      <c r="E82" s="236"/>
      <c r="F82" s="236"/>
      <c r="G82" s="162">
        <v>966</v>
      </c>
      <c r="H82" s="162"/>
      <c r="I82" s="162"/>
      <c r="J82" s="162"/>
      <c r="K82" s="162"/>
    </row>
    <row r="83" spans="1:11" x14ac:dyDescent="0.25">
      <c r="A83" s="246" t="s">
        <v>40</v>
      </c>
      <c r="B83" s="236"/>
      <c r="C83" s="236"/>
      <c r="D83" s="236"/>
      <c r="E83" s="236"/>
      <c r="F83" s="236"/>
      <c r="G83" s="162">
        <v>647</v>
      </c>
      <c r="H83" s="162"/>
      <c r="I83" s="162"/>
      <c r="J83" s="162"/>
      <c r="K83" s="162"/>
    </row>
    <row r="84" spans="1:11" x14ac:dyDescent="0.25">
      <c r="A84" s="250" t="s">
        <v>41</v>
      </c>
      <c r="B84" s="236"/>
      <c r="C84" s="236"/>
      <c r="D84" s="236"/>
      <c r="E84" s="236"/>
      <c r="F84" s="236"/>
      <c r="G84" s="164">
        <v>7158</v>
      </c>
      <c r="H84" s="162"/>
      <c r="I84" s="162"/>
      <c r="J84" s="162"/>
      <c r="K84" s="164">
        <v>61.77</v>
      </c>
    </row>
    <row r="85" spans="1:11" x14ac:dyDescent="0.25">
      <c r="A85" s="70"/>
      <c r="B85" s="165"/>
      <c r="C85" s="71"/>
      <c r="D85" s="70"/>
      <c r="E85" s="135"/>
      <c r="F85" s="135"/>
      <c r="G85" s="135"/>
      <c r="H85" s="135"/>
      <c r="I85" s="135"/>
      <c r="J85" s="135"/>
      <c r="K85" s="135"/>
    </row>
    <row r="86" spans="1:11" x14ac:dyDescent="0.25">
      <c r="A86" s="253" t="s">
        <v>782</v>
      </c>
      <c r="B86" s="243"/>
      <c r="C86" s="243"/>
      <c r="D86" s="243"/>
      <c r="E86" s="243"/>
      <c r="F86" s="243"/>
      <c r="G86" s="243"/>
      <c r="H86" s="243"/>
      <c r="I86" s="243"/>
      <c r="J86" s="243"/>
      <c r="K86" s="243"/>
    </row>
    <row r="87" spans="1:11" x14ac:dyDescent="0.25">
      <c r="A87" s="252" t="s">
        <v>208</v>
      </c>
      <c r="B87" s="243"/>
      <c r="C87" s="243"/>
      <c r="D87" s="243"/>
      <c r="E87" s="243"/>
      <c r="F87" s="243"/>
      <c r="G87" s="243"/>
      <c r="H87" s="243"/>
      <c r="I87" s="243"/>
      <c r="J87" s="243"/>
      <c r="K87" s="243"/>
    </row>
    <row r="88" spans="1:11" x14ac:dyDescent="0.25">
      <c r="A88" s="70"/>
      <c r="B88" s="165"/>
      <c r="C88" s="71"/>
      <c r="D88" s="70"/>
      <c r="E88" s="135"/>
      <c r="F88" s="135"/>
      <c r="G88" s="135"/>
      <c r="H88" s="135"/>
      <c r="I88" s="135"/>
      <c r="J88" s="135"/>
      <c r="K88" s="135"/>
    </row>
    <row r="89" spans="1:11" x14ac:dyDescent="0.25">
      <c r="A89" s="253" t="s">
        <v>783</v>
      </c>
      <c r="B89" s="243"/>
      <c r="C89" s="243"/>
      <c r="D89" s="243"/>
      <c r="E89" s="243"/>
      <c r="F89" s="243"/>
      <c r="G89" s="243"/>
      <c r="H89" s="243"/>
      <c r="I89" s="243"/>
      <c r="J89" s="243"/>
      <c r="K89" s="243"/>
    </row>
    <row r="90" spans="1:11" x14ac:dyDescent="0.25">
      <c r="A90" s="252" t="s">
        <v>208</v>
      </c>
      <c r="B90" s="243"/>
      <c r="C90" s="243"/>
      <c r="D90" s="243"/>
      <c r="E90" s="243"/>
      <c r="F90" s="243"/>
      <c r="G90" s="243"/>
      <c r="H90" s="243"/>
      <c r="I90" s="243"/>
      <c r="J90" s="243"/>
      <c r="K90" s="243"/>
    </row>
    <row r="91" spans="1:11" x14ac:dyDescent="0.25">
      <c r="A91" s="70"/>
      <c r="B91" s="165"/>
      <c r="C91" s="71"/>
      <c r="D91" s="70"/>
      <c r="E91" s="135"/>
      <c r="F91" s="135"/>
      <c r="G91" s="135"/>
      <c r="H91" s="135"/>
      <c r="I91" s="135"/>
      <c r="J91" s="135"/>
      <c r="K91" s="135"/>
    </row>
    <row r="92" spans="1:11" x14ac:dyDescent="0.25">
      <c r="A92" s="70"/>
      <c r="B92" s="165"/>
      <c r="C92" s="71"/>
      <c r="D92" s="70"/>
      <c r="E92" s="135"/>
      <c r="F92" s="135"/>
      <c r="G92" s="135"/>
      <c r="H92" s="135"/>
      <c r="I92" s="135"/>
      <c r="J92" s="135"/>
      <c r="K92" s="135"/>
    </row>
  </sheetData>
  <mergeCells count="69">
    <mergeCell ref="A90:K90"/>
    <mergeCell ref="A77:F77"/>
    <mergeCell ref="A78:F78"/>
    <mergeCell ref="A79:F79"/>
    <mergeCell ref="A80:F80"/>
    <mergeCell ref="A81:F81"/>
    <mergeCell ref="A82:F82"/>
    <mergeCell ref="A83:F83"/>
    <mergeCell ref="A84:F84"/>
    <mergeCell ref="A86:K86"/>
    <mergeCell ref="A87:K87"/>
    <mergeCell ref="A89:K89"/>
    <mergeCell ref="A76:F76"/>
    <mergeCell ref="A65:F65"/>
    <mergeCell ref="A66:F66"/>
    <mergeCell ref="A67:F67"/>
    <mergeCell ref="A68:F68"/>
    <mergeCell ref="A69:F69"/>
    <mergeCell ref="A70:F70"/>
    <mergeCell ref="A71:F71"/>
    <mergeCell ref="A72:F72"/>
    <mergeCell ref="A73:F73"/>
    <mergeCell ref="A74:F74"/>
    <mergeCell ref="A75:F75"/>
    <mergeCell ref="A64:F64"/>
    <mergeCell ref="A53:F53"/>
    <mergeCell ref="A54:F54"/>
    <mergeCell ref="A55:F55"/>
    <mergeCell ref="A56:F56"/>
    <mergeCell ref="A57:F57"/>
    <mergeCell ref="A58:F58"/>
    <mergeCell ref="A59:F59"/>
    <mergeCell ref="A60:F60"/>
    <mergeCell ref="A61:F61"/>
    <mergeCell ref="A62:F62"/>
    <mergeCell ref="A63:F63"/>
    <mergeCell ref="A52:F52"/>
    <mergeCell ref="A38:F38"/>
    <mergeCell ref="A39:F39"/>
    <mergeCell ref="A40:F40"/>
    <mergeCell ref="A41:F41"/>
    <mergeCell ref="A42:F42"/>
    <mergeCell ref="A43:K43"/>
    <mergeCell ref="A47:F47"/>
    <mergeCell ref="A48:F48"/>
    <mergeCell ref="A49:K49"/>
    <mergeCell ref="A50:F50"/>
    <mergeCell ref="A51:F51"/>
    <mergeCell ref="A37:F37"/>
    <mergeCell ref="G22:I22"/>
    <mergeCell ref="J22:K23"/>
    <mergeCell ref="G23:G24"/>
    <mergeCell ref="H23:H24"/>
    <mergeCell ref="A26:K26"/>
    <mergeCell ref="A27:K27"/>
    <mergeCell ref="A28:K28"/>
    <mergeCell ref="A29:K29"/>
    <mergeCell ref="A34:F34"/>
    <mergeCell ref="A35:F35"/>
    <mergeCell ref="A36:F36"/>
    <mergeCell ref="D16:E16"/>
    <mergeCell ref="D17:E17"/>
    <mergeCell ref="D18:E18"/>
    <mergeCell ref="D19:E19"/>
    <mergeCell ref="A22:A24"/>
    <mergeCell ref="B22:B24"/>
    <mergeCell ref="C22:C24"/>
    <mergeCell ref="D22:D24"/>
    <mergeCell ref="E22:F2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84"/>
  <sheetViews>
    <sheetView workbookViewId="0">
      <selection activeCell="D9" sqref="D9"/>
    </sheetView>
  </sheetViews>
  <sheetFormatPr defaultRowHeight="13.2" x14ac:dyDescent="0.25"/>
  <cols>
    <col min="2" max="2" width="23.88671875" customWidth="1"/>
    <col min="3" max="3" width="33.21875" customWidth="1"/>
  </cols>
  <sheetData>
    <row r="1" spans="1:11" x14ac:dyDescent="0.25">
      <c r="A1" s="65" t="s">
        <v>28</v>
      </c>
      <c r="B1" s="59"/>
      <c r="C1" s="71"/>
      <c r="D1" s="70"/>
      <c r="E1" s="135"/>
      <c r="F1" s="60"/>
      <c r="G1" s="60"/>
      <c r="H1" s="60"/>
      <c r="I1" s="65" t="s">
        <v>29</v>
      </c>
      <c r="J1" s="60"/>
      <c r="K1" s="60"/>
    </row>
    <row r="2" spans="1:11" x14ac:dyDescent="0.25">
      <c r="A2" s="67"/>
      <c r="B2" s="59"/>
      <c r="C2" s="71"/>
      <c r="D2" s="70"/>
      <c r="E2" s="135"/>
      <c r="F2" s="60"/>
      <c r="G2" s="60"/>
      <c r="H2" s="60"/>
      <c r="I2" s="67"/>
      <c r="J2" s="60"/>
      <c r="K2" s="60"/>
    </row>
    <row r="3" spans="1:11" x14ac:dyDescent="0.25">
      <c r="A3" s="67"/>
      <c r="B3" s="59"/>
      <c r="C3" s="71"/>
      <c r="D3" s="70"/>
      <c r="E3" s="135"/>
      <c r="F3" s="60"/>
      <c r="G3" s="60"/>
      <c r="H3" s="60"/>
      <c r="I3" s="67"/>
      <c r="J3" s="60"/>
      <c r="K3" s="60"/>
    </row>
    <row r="4" spans="1:11" x14ac:dyDescent="0.25">
      <c r="A4" s="67" t="s">
        <v>94</v>
      </c>
      <c r="B4" s="59"/>
      <c r="C4" s="71"/>
      <c r="D4" s="70"/>
      <c r="E4" s="135"/>
      <c r="F4" s="60"/>
      <c r="G4" s="60"/>
      <c r="H4" s="60"/>
      <c r="I4" s="67" t="s">
        <v>95</v>
      </c>
      <c r="J4" s="60"/>
      <c r="K4" s="60"/>
    </row>
    <row r="5" spans="1:11" x14ac:dyDescent="0.25">
      <c r="A5" s="136" t="s">
        <v>74</v>
      </c>
      <c r="B5" s="59"/>
      <c r="C5" s="71"/>
      <c r="D5" s="70"/>
      <c r="E5" s="135"/>
      <c r="F5" s="60"/>
      <c r="G5" s="60"/>
      <c r="H5" s="60"/>
      <c r="I5" s="136" t="s">
        <v>785</v>
      </c>
      <c r="J5" s="60"/>
      <c r="K5" s="60"/>
    </row>
    <row r="6" spans="1:11" ht="13.8" x14ac:dyDescent="0.25">
      <c r="A6" s="70"/>
      <c r="B6" s="59"/>
      <c r="C6" s="60"/>
      <c r="D6" s="137" t="s">
        <v>547</v>
      </c>
      <c r="E6" s="60"/>
      <c r="F6" s="138"/>
      <c r="G6" s="138"/>
      <c r="H6" s="138"/>
      <c r="I6" s="60"/>
      <c r="J6" s="60"/>
      <c r="K6" s="60"/>
    </row>
    <row r="7" spans="1:11" x14ac:dyDescent="0.25">
      <c r="A7" s="70"/>
      <c r="B7" s="139"/>
      <c r="C7" s="140"/>
      <c r="D7" s="90" t="s">
        <v>24</v>
      </c>
      <c r="E7" s="141"/>
      <c r="F7" s="142"/>
      <c r="G7" s="143"/>
      <c r="H7" s="60"/>
      <c r="I7" s="60"/>
      <c r="J7" s="60"/>
      <c r="K7" s="60"/>
    </row>
    <row r="8" spans="1:11" x14ac:dyDescent="0.25">
      <c r="A8" s="70"/>
      <c r="B8" s="144"/>
      <c r="C8" s="60"/>
      <c r="D8" s="60"/>
      <c r="E8" s="60"/>
      <c r="F8" s="60"/>
      <c r="G8" s="60"/>
      <c r="H8" s="60"/>
      <c r="I8" s="60"/>
      <c r="J8" s="60"/>
      <c r="K8" s="60"/>
    </row>
    <row r="9" spans="1:11" ht="15.6" x14ac:dyDescent="0.25">
      <c r="A9" s="70"/>
      <c r="B9" s="144"/>
      <c r="C9" s="60"/>
      <c r="D9" s="145" t="s">
        <v>1124</v>
      </c>
      <c r="E9" s="135"/>
      <c r="F9" s="146"/>
      <c r="G9" s="146"/>
      <c r="H9" s="60"/>
      <c r="I9" s="60"/>
      <c r="J9" s="60"/>
      <c r="K9" s="60"/>
    </row>
    <row r="10" spans="1:11" x14ac:dyDescent="0.25">
      <c r="A10" s="70"/>
      <c r="B10" s="144"/>
      <c r="C10" s="60"/>
      <c r="D10" s="64" t="s">
        <v>58</v>
      </c>
      <c r="E10" s="135"/>
      <c r="F10" s="72"/>
      <c r="G10" s="72"/>
      <c r="H10" s="60"/>
      <c r="I10" s="60"/>
      <c r="J10" s="60"/>
      <c r="K10" s="60"/>
    </row>
    <row r="11" spans="1:11" x14ac:dyDescent="0.25">
      <c r="A11" s="70"/>
      <c r="B11" s="144"/>
      <c r="C11" s="60"/>
      <c r="D11" s="60"/>
      <c r="E11" s="60"/>
      <c r="F11" s="60"/>
      <c r="G11" s="60"/>
      <c r="H11" s="60"/>
      <c r="I11" s="60"/>
      <c r="J11" s="60"/>
      <c r="K11" s="60"/>
    </row>
    <row r="12" spans="1:11" ht="13.8" x14ac:dyDescent="0.25">
      <c r="A12" s="147" t="s">
        <v>25</v>
      </c>
      <c r="B12" s="148" t="s">
        <v>1125</v>
      </c>
      <c r="C12" s="68"/>
      <c r="D12" s="137"/>
      <c r="E12" s="149"/>
      <c r="F12" s="68"/>
      <c r="G12" s="68"/>
      <c r="H12" s="60"/>
      <c r="I12" s="60"/>
      <c r="J12" s="60"/>
      <c r="K12" s="60"/>
    </row>
    <row r="13" spans="1:11" x14ac:dyDescent="0.25">
      <c r="A13" s="70"/>
      <c r="B13" s="150"/>
      <c r="C13" s="140"/>
      <c r="D13" s="90" t="s">
        <v>57</v>
      </c>
      <c r="E13" s="135"/>
      <c r="F13" s="151"/>
      <c r="G13" s="151"/>
      <c r="H13" s="140"/>
      <c r="I13" s="143"/>
      <c r="J13" s="60"/>
      <c r="K13" s="60"/>
    </row>
    <row r="14" spans="1:11" x14ac:dyDescent="0.25">
      <c r="A14" s="152"/>
      <c r="B14" s="153"/>
      <c r="C14" s="60"/>
      <c r="D14" s="60"/>
      <c r="E14" s="60"/>
      <c r="F14" s="60"/>
      <c r="G14" s="60"/>
      <c r="H14" s="60"/>
      <c r="I14" s="60"/>
      <c r="J14" s="60"/>
      <c r="K14" s="60"/>
    </row>
    <row r="15" spans="1:11" ht="13.8" x14ac:dyDescent="0.25">
      <c r="A15" s="89"/>
      <c r="B15" s="148" t="s">
        <v>1080</v>
      </c>
      <c r="C15" s="154"/>
      <c r="D15" s="143"/>
      <c r="E15" s="143"/>
      <c r="F15" s="155"/>
      <c r="G15" s="156"/>
      <c r="H15" s="157"/>
      <c r="I15" s="60"/>
      <c r="J15" s="60"/>
      <c r="K15" s="60"/>
    </row>
    <row r="16" spans="1:11" ht="13.8" x14ac:dyDescent="0.25">
      <c r="A16" s="137"/>
      <c r="B16" s="148" t="s">
        <v>44</v>
      </c>
      <c r="C16" s="158"/>
      <c r="D16" s="245" t="s">
        <v>1126</v>
      </c>
      <c r="E16" s="233"/>
      <c r="F16" s="156" t="s">
        <v>56</v>
      </c>
      <c r="G16" s="156"/>
      <c r="H16" s="157"/>
      <c r="I16" s="68"/>
      <c r="J16" s="68"/>
      <c r="K16" s="68"/>
    </row>
    <row r="17" spans="1:11" ht="13.8" x14ac:dyDescent="0.25">
      <c r="A17" s="137"/>
      <c r="B17" s="148" t="s">
        <v>60</v>
      </c>
      <c r="C17" s="158"/>
      <c r="D17" s="245" t="s">
        <v>1127</v>
      </c>
      <c r="E17" s="233"/>
      <c r="F17" s="156" t="s">
        <v>56</v>
      </c>
      <c r="G17" s="156"/>
      <c r="H17" s="157"/>
      <c r="I17" s="68"/>
      <c r="J17" s="68"/>
      <c r="K17" s="68"/>
    </row>
    <row r="18" spans="1:11" ht="13.8" x14ac:dyDescent="0.25">
      <c r="A18" s="137"/>
      <c r="B18" s="148" t="s">
        <v>45</v>
      </c>
      <c r="C18" s="158"/>
      <c r="D18" s="245" t="s">
        <v>1128</v>
      </c>
      <c r="E18" s="233"/>
      <c r="F18" s="156" t="s">
        <v>56</v>
      </c>
      <c r="G18" s="156"/>
      <c r="H18" s="157"/>
      <c r="I18" s="68"/>
      <c r="J18" s="68"/>
      <c r="K18" s="68"/>
    </row>
    <row r="19" spans="1:11" ht="13.8" x14ac:dyDescent="0.25">
      <c r="A19" s="137"/>
      <c r="B19" s="148" t="s">
        <v>107</v>
      </c>
      <c r="C19" s="158"/>
      <c r="D19" s="245" t="s">
        <v>1129</v>
      </c>
      <c r="E19" s="233"/>
      <c r="F19" s="156" t="s">
        <v>56</v>
      </c>
      <c r="G19" s="156"/>
      <c r="H19" s="157"/>
      <c r="I19" s="68"/>
      <c r="J19" s="68"/>
      <c r="K19" s="68"/>
    </row>
    <row r="20" spans="1:11" ht="13.8" x14ac:dyDescent="0.25">
      <c r="A20" s="137"/>
      <c r="B20" s="148" t="s">
        <v>42</v>
      </c>
      <c r="C20" s="158"/>
      <c r="D20" s="245" t="s">
        <v>1130</v>
      </c>
      <c r="E20" s="233"/>
      <c r="F20" s="156" t="s">
        <v>43</v>
      </c>
      <c r="G20" s="156"/>
      <c r="H20" s="157"/>
      <c r="I20" s="68"/>
      <c r="J20" s="68"/>
      <c r="K20" s="68"/>
    </row>
    <row r="21" spans="1:11" ht="13.8" x14ac:dyDescent="0.25">
      <c r="A21" s="137"/>
      <c r="B21" s="148" t="s">
        <v>219</v>
      </c>
      <c r="C21" s="158"/>
      <c r="D21" s="245" t="s">
        <v>1131</v>
      </c>
      <c r="E21" s="233"/>
      <c r="F21" s="156" t="s">
        <v>43</v>
      </c>
      <c r="G21" s="156"/>
      <c r="H21" s="157"/>
      <c r="I21" s="68"/>
      <c r="J21" s="68"/>
      <c r="K21" s="68"/>
    </row>
    <row r="22" spans="1:11" ht="13.8" x14ac:dyDescent="0.25">
      <c r="A22" s="89"/>
      <c r="B22" s="159" t="s">
        <v>557</v>
      </c>
      <c r="C22" s="71"/>
      <c r="D22" s="60"/>
      <c r="E22" s="60"/>
      <c r="F22" s="60"/>
      <c r="G22" s="60"/>
      <c r="H22" s="60"/>
      <c r="I22" s="60"/>
      <c r="J22" s="60"/>
      <c r="K22" s="60"/>
    </row>
    <row r="23" spans="1:11" x14ac:dyDescent="0.25">
      <c r="A23" s="89"/>
      <c r="B23" s="160"/>
      <c r="C23" s="70"/>
      <c r="D23" s="72"/>
      <c r="E23" s="60"/>
      <c r="F23" s="60"/>
      <c r="G23" s="60"/>
      <c r="H23" s="60"/>
      <c r="I23" s="60"/>
      <c r="J23" s="60"/>
      <c r="K23" s="60"/>
    </row>
    <row r="24" spans="1:11" x14ac:dyDescent="0.25">
      <c r="A24" s="89"/>
      <c r="B24" s="59"/>
      <c r="C24" s="71"/>
      <c r="D24" s="70"/>
      <c r="E24" s="60"/>
      <c r="F24" s="60"/>
      <c r="G24" s="60"/>
      <c r="H24" s="60"/>
      <c r="I24" s="60"/>
      <c r="J24" s="60"/>
      <c r="K24" s="60"/>
    </row>
    <row r="25" spans="1:11" x14ac:dyDescent="0.25">
      <c r="A25" s="247" t="s">
        <v>26</v>
      </c>
      <c r="B25" s="248" t="s">
        <v>111</v>
      </c>
      <c r="C25" s="247" t="s">
        <v>112</v>
      </c>
      <c r="D25" s="247" t="s">
        <v>113</v>
      </c>
      <c r="E25" s="247" t="s">
        <v>55</v>
      </c>
      <c r="F25" s="247"/>
      <c r="G25" s="247" t="s">
        <v>54</v>
      </c>
      <c r="H25" s="247"/>
      <c r="I25" s="247"/>
      <c r="J25" s="247" t="s">
        <v>114</v>
      </c>
      <c r="K25" s="247"/>
    </row>
    <row r="26" spans="1:11" ht="34.200000000000003" x14ac:dyDescent="0.25">
      <c r="A26" s="247"/>
      <c r="B26" s="248"/>
      <c r="C26" s="247"/>
      <c r="D26" s="247"/>
      <c r="E26" s="86" t="s">
        <v>115</v>
      </c>
      <c r="F26" s="86" t="s">
        <v>558</v>
      </c>
      <c r="G26" s="247" t="s">
        <v>27</v>
      </c>
      <c r="H26" s="247" t="s">
        <v>117</v>
      </c>
      <c r="I26" s="86" t="s">
        <v>559</v>
      </c>
      <c r="J26" s="247"/>
      <c r="K26" s="247"/>
    </row>
    <row r="27" spans="1:11" ht="34.200000000000003" x14ac:dyDescent="0.25">
      <c r="A27" s="247"/>
      <c r="B27" s="248"/>
      <c r="C27" s="247"/>
      <c r="D27" s="247"/>
      <c r="E27" s="86" t="s">
        <v>117</v>
      </c>
      <c r="F27" s="86" t="s">
        <v>119</v>
      </c>
      <c r="G27" s="247"/>
      <c r="H27" s="247"/>
      <c r="I27" s="86" t="s">
        <v>119</v>
      </c>
      <c r="J27" s="86" t="s">
        <v>120</v>
      </c>
      <c r="K27" s="86" t="s">
        <v>115</v>
      </c>
    </row>
    <row r="28" spans="1:11" x14ac:dyDescent="0.25">
      <c r="A28" s="87">
        <v>1</v>
      </c>
      <c r="B28" s="88">
        <v>2</v>
      </c>
      <c r="C28" s="86">
        <v>3</v>
      </c>
      <c r="D28" s="86">
        <v>4</v>
      </c>
      <c r="E28" s="86">
        <v>5</v>
      </c>
      <c r="F28" s="87">
        <v>6</v>
      </c>
      <c r="G28" s="87">
        <v>7</v>
      </c>
      <c r="H28" s="87">
        <v>8</v>
      </c>
      <c r="I28" s="87">
        <v>9</v>
      </c>
      <c r="J28" s="87">
        <v>10</v>
      </c>
      <c r="K28" s="87">
        <v>11</v>
      </c>
    </row>
    <row r="29" spans="1:11" x14ac:dyDescent="0.25">
      <c r="A29" s="249" t="s">
        <v>1086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</row>
    <row r="30" spans="1:11" x14ac:dyDescent="0.25">
      <c r="A30" s="246" t="s">
        <v>561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</row>
    <row r="31" spans="1:11" x14ac:dyDescent="0.25">
      <c r="A31" s="246" t="s">
        <v>563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</row>
    <row r="32" spans="1:11" x14ac:dyDescent="0.25">
      <c r="A32" s="246" t="s">
        <v>1087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</row>
    <row r="33" spans="1:11" x14ac:dyDescent="0.25">
      <c r="A33" s="246" t="s">
        <v>124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</row>
    <row r="34" spans="1:11" ht="45.6" x14ac:dyDescent="0.25">
      <c r="A34" s="69">
        <v>1</v>
      </c>
      <c r="B34" s="161" t="s">
        <v>283</v>
      </c>
      <c r="C34" s="85" t="s">
        <v>1088</v>
      </c>
      <c r="D34" s="73" t="s">
        <v>1132</v>
      </c>
      <c r="E34" s="162" t="s">
        <v>645</v>
      </c>
      <c r="F34" s="162" t="s">
        <v>646</v>
      </c>
      <c r="G34" s="163">
        <v>559</v>
      </c>
      <c r="H34" s="163">
        <v>118</v>
      </c>
      <c r="I34" s="162" t="s">
        <v>1133</v>
      </c>
      <c r="J34" s="163">
        <v>12.4</v>
      </c>
      <c r="K34" s="163">
        <v>8.68</v>
      </c>
    </row>
    <row r="35" spans="1:11" ht="34.200000000000003" x14ac:dyDescent="0.25">
      <c r="A35" s="69">
        <v>2</v>
      </c>
      <c r="B35" s="161" t="s">
        <v>1134</v>
      </c>
      <c r="C35" s="85" t="s">
        <v>1135</v>
      </c>
      <c r="D35" s="73" t="s">
        <v>1136</v>
      </c>
      <c r="E35" s="162" t="s">
        <v>1137</v>
      </c>
      <c r="F35" s="162" t="s">
        <v>1138</v>
      </c>
      <c r="G35" s="163">
        <v>442</v>
      </c>
      <c r="H35" s="163">
        <v>120</v>
      </c>
      <c r="I35" s="162" t="s">
        <v>1139</v>
      </c>
      <c r="J35" s="163">
        <v>37.6</v>
      </c>
      <c r="K35" s="163">
        <v>9.02</v>
      </c>
    </row>
    <row r="36" spans="1:11" ht="22.8" x14ac:dyDescent="0.25">
      <c r="A36" s="69">
        <v>3</v>
      </c>
      <c r="B36" s="161" t="s">
        <v>1140</v>
      </c>
      <c r="C36" s="85" t="s">
        <v>1141</v>
      </c>
      <c r="D36" s="73" t="s">
        <v>1142</v>
      </c>
      <c r="E36" s="162" t="s">
        <v>1143</v>
      </c>
      <c r="F36" s="162"/>
      <c r="G36" s="163">
        <v>17</v>
      </c>
      <c r="H36" s="163">
        <v>16</v>
      </c>
      <c r="I36" s="162"/>
      <c r="J36" s="163">
        <v>1</v>
      </c>
      <c r="K36" s="163">
        <v>1</v>
      </c>
    </row>
    <row r="37" spans="1:11" ht="34.200000000000003" x14ac:dyDescent="0.25">
      <c r="A37" s="69">
        <v>4</v>
      </c>
      <c r="B37" s="161" t="s">
        <v>1144</v>
      </c>
      <c r="C37" s="85" t="s">
        <v>1145</v>
      </c>
      <c r="D37" s="69">
        <v>2</v>
      </c>
      <c r="E37" s="162" t="s">
        <v>1146</v>
      </c>
      <c r="F37" s="162" t="s">
        <v>1147</v>
      </c>
      <c r="G37" s="163">
        <v>576</v>
      </c>
      <c r="H37" s="163">
        <v>153</v>
      </c>
      <c r="I37" s="162" t="s">
        <v>1148</v>
      </c>
      <c r="J37" s="163">
        <v>6</v>
      </c>
      <c r="K37" s="163">
        <v>12</v>
      </c>
    </row>
    <row r="38" spans="1:11" ht="34.200000000000003" x14ac:dyDescent="0.25">
      <c r="A38" s="69">
        <v>5</v>
      </c>
      <c r="B38" s="161" t="s">
        <v>1149</v>
      </c>
      <c r="C38" s="85" t="s">
        <v>1150</v>
      </c>
      <c r="D38" s="69">
        <v>-2</v>
      </c>
      <c r="E38" s="162">
        <v>35.35</v>
      </c>
      <c r="F38" s="162"/>
      <c r="G38" s="163">
        <v>-71</v>
      </c>
      <c r="H38" s="162"/>
      <c r="I38" s="162"/>
      <c r="J38" s="162"/>
      <c r="K38" s="162"/>
    </row>
    <row r="39" spans="1:11" ht="45.6" x14ac:dyDescent="0.25">
      <c r="A39" s="69">
        <v>6</v>
      </c>
      <c r="B39" s="161" t="s">
        <v>1091</v>
      </c>
      <c r="C39" s="85" t="s">
        <v>1092</v>
      </c>
      <c r="D39" s="73" t="s">
        <v>1151</v>
      </c>
      <c r="E39" s="162" t="s">
        <v>1094</v>
      </c>
      <c r="F39" s="162"/>
      <c r="G39" s="163">
        <v>412</v>
      </c>
      <c r="H39" s="163">
        <v>136</v>
      </c>
      <c r="I39" s="162"/>
      <c r="J39" s="163">
        <v>500</v>
      </c>
      <c r="K39" s="163">
        <v>10</v>
      </c>
    </row>
    <row r="40" spans="1:11" ht="45.6" x14ac:dyDescent="0.25">
      <c r="A40" s="69">
        <v>7</v>
      </c>
      <c r="B40" s="161" t="s">
        <v>53</v>
      </c>
      <c r="C40" s="85" t="s">
        <v>1095</v>
      </c>
      <c r="D40" s="69">
        <v>2</v>
      </c>
      <c r="E40" s="162" t="s">
        <v>856</v>
      </c>
      <c r="F40" s="162"/>
      <c r="G40" s="163">
        <v>45</v>
      </c>
      <c r="H40" s="163">
        <v>13</v>
      </c>
      <c r="I40" s="162"/>
      <c r="J40" s="163">
        <v>0.47</v>
      </c>
      <c r="K40" s="163">
        <v>0.94</v>
      </c>
    </row>
    <row r="41" spans="1:11" ht="45.6" x14ac:dyDescent="0.25">
      <c r="A41" s="69">
        <v>8</v>
      </c>
      <c r="B41" s="161" t="s">
        <v>1152</v>
      </c>
      <c r="C41" s="85" t="s">
        <v>1153</v>
      </c>
      <c r="D41" s="69">
        <v>1</v>
      </c>
      <c r="E41" s="162" t="s">
        <v>1021</v>
      </c>
      <c r="F41" s="162"/>
      <c r="G41" s="163">
        <v>55</v>
      </c>
      <c r="H41" s="163">
        <v>54</v>
      </c>
      <c r="I41" s="162"/>
      <c r="J41" s="163">
        <v>4</v>
      </c>
      <c r="K41" s="163">
        <v>4</v>
      </c>
    </row>
    <row r="42" spans="1:11" ht="57" x14ac:dyDescent="0.25">
      <c r="A42" s="69">
        <v>9</v>
      </c>
      <c r="B42" s="161" t="s">
        <v>1154</v>
      </c>
      <c r="C42" s="85" t="s">
        <v>1155</v>
      </c>
      <c r="D42" s="73" t="s">
        <v>1156</v>
      </c>
      <c r="E42" s="162" t="s">
        <v>1157</v>
      </c>
      <c r="F42" s="162"/>
      <c r="G42" s="163">
        <v>57</v>
      </c>
      <c r="H42" s="163">
        <v>53</v>
      </c>
      <c r="I42" s="162"/>
      <c r="J42" s="163">
        <v>13</v>
      </c>
      <c r="K42" s="163">
        <v>3.9</v>
      </c>
    </row>
    <row r="43" spans="1:11" ht="45.6" x14ac:dyDescent="0.25">
      <c r="A43" s="69">
        <v>10</v>
      </c>
      <c r="B43" s="161" t="s">
        <v>395</v>
      </c>
      <c r="C43" s="85" t="s">
        <v>670</v>
      </c>
      <c r="D43" s="73" t="s">
        <v>1096</v>
      </c>
      <c r="E43" s="162" t="s">
        <v>672</v>
      </c>
      <c r="F43" s="162" t="s">
        <v>673</v>
      </c>
      <c r="G43" s="163">
        <v>301</v>
      </c>
      <c r="H43" s="163">
        <v>55</v>
      </c>
      <c r="I43" s="162" t="s">
        <v>1097</v>
      </c>
      <c r="J43" s="163">
        <v>41.5</v>
      </c>
      <c r="K43" s="163">
        <v>4.1500000000000004</v>
      </c>
    </row>
    <row r="44" spans="1:11" ht="34.200000000000003" x14ac:dyDescent="0.25">
      <c r="A44" s="69">
        <v>11</v>
      </c>
      <c r="B44" s="161" t="s">
        <v>1158</v>
      </c>
      <c r="C44" s="85" t="s">
        <v>1159</v>
      </c>
      <c r="D44" s="69">
        <v>1</v>
      </c>
      <c r="E44" s="162" t="s">
        <v>1160</v>
      </c>
      <c r="F44" s="162"/>
      <c r="G44" s="163">
        <v>33</v>
      </c>
      <c r="H44" s="163">
        <v>9</v>
      </c>
      <c r="I44" s="162"/>
      <c r="J44" s="163">
        <v>0.64</v>
      </c>
      <c r="K44" s="163">
        <v>0.64</v>
      </c>
    </row>
    <row r="45" spans="1:11" ht="34.200000000000003" x14ac:dyDescent="0.25">
      <c r="A45" s="69">
        <v>12</v>
      </c>
      <c r="B45" s="161" t="s">
        <v>1161</v>
      </c>
      <c r="C45" s="85" t="s">
        <v>1162</v>
      </c>
      <c r="D45" s="73" t="s">
        <v>1163</v>
      </c>
      <c r="E45" s="162" t="s">
        <v>1164</v>
      </c>
      <c r="F45" s="162" t="s">
        <v>1165</v>
      </c>
      <c r="G45" s="163">
        <v>15</v>
      </c>
      <c r="H45" s="163">
        <v>4</v>
      </c>
      <c r="I45" s="162" t="s">
        <v>1166</v>
      </c>
      <c r="J45" s="163">
        <v>2.25</v>
      </c>
      <c r="K45" s="163">
        <v>0.27</v>
      </c>
    </row>
    <row r="46" spans="1:11" ht="30.6" x14ac:dyDescent="0.25">
      <c r="A46" s="69">
        <v>13</v>
      </c>
      <c r="B46" s="161" t="s">
        <v>1167</v>
      </c>
      <c r="C46" s="85" t="s">
        <v>1168</v>
      </c>
      <c r="D46" s="73" t="s">
        <v>1169</v>
      </c>
      <c r="E46" s="162" t="s">
        <v>702</v>
      </c>
      <c r="F46" s="162" t="s">
        <v>703</v>
      </c>
      <c r="G46" s="163">
        <v>153</v>
      </c>
      <c r="H46" s="163">
        <v>10</v>
      </c>
      <c r="I46" s="163">
        <v>6</v>
      </c>
      <c r="J46" s="163">
        <v>101</v>
      </c>
      <c r="K46" s="163">
        <v>0.71</v>
      </c>
    </row>
    <row r="47" spans="1:11" ht="34.200000000000003" x14ac:dyDescent="0.25">
      <c r="A47" s="69">
        <v>14</v>
      </c>
      <c r="B47" s="161" t="s">
        <v>1170</v>
      </c>
      <c r="C47" s="85" t="s">
        <v>1171</v>
      </c>
      <c r="D47" s="69">
        <v>-7.0000000000000001E-3</v>
      </c>
      <c r="E47" s="162">
        <v>16144.61</v>
      </c>
      <c r="F47" s="162"/>
      <c r="G47" s="163">
        <v>-113</v>
      </c>
      <c r="H47" s="162"/>
      <c r="I47" s="162"/>
      <c r="J47" s="162"/>
      <c r="K47" s="162"/>
    </row>
    <row r="48" spans="1:11" ht="20.399999999999999" x14ac:dyDescent="0.25">
      <c r="A48" s="246" t="s">
        <v>169</v>
      </c>
      <c r="B48" s="236"/>
      <c r="C48" s="236"/>
      <c r="D48" s="236"/>
      <c r="E48" s="236"/>
      <c r="F48" s="236"/>
      <c r="G48" s="162">
        <v>2481</v>
      </c>
      <c r="H48" s="162">
        <v>741</v>
      </c>
      <c r="I48" s="162" t="s">
        <v>1172</v>
      </c>
      <c r="J48" s="162"/>
      <c r="K48" s="162">
        <v>55.31</v>
      </c>
    </row>
    <row r="49" spans="1:11" x14ac:dyDescent="0.25">
      <c r="A49" s="246" t="s">
        <v>31</v>
      </c>
      <c r="B49" s="236"/>
      <c r="C49" s="236"/>
      <c r="D49" s="236"/>
      <c r="E49" s="236"/>
      <c r="F49" s="236"/>
      <c r="G49" s="162">
        <v>870</v>
      </c>
      <c r="H49" s="162"/>
      <c r="I49" s="162"/>
      <c r="J49" s="162"/>
      <c r="K49" s="162"/>
    </row>
    <row r="50" spans="1:11" x14ac:dyDescent="0.25">
      <c r="A50" s="246" t="s">
        <v>52</v>
      </c>
      <c r="B50" s="236"/>
      <c r="C50" s="236"/>
      <c r="D50" s="236"/>
      <c r="E50" s="236"/>
      <c r="F50" s="236"/>
      <c r="G50" s="162"/>
      <c r="H50" s="162"/>
      <c r="I50" s="162"/>
      <c r="J50" s="162"/>
      <c r="K50" s="162"/>
    </row>
    <row r="51" spans="1:11" x14ac:dyDescent="0.25">
      <c r="A51" s="246" t="s">
        <v>1173</v>
      </c>
      <c r="B51" s="236"/>
      <c r="C51" s="236"/>
      <c r="D51" s="236"/>
      <c r="E51" s="236"/>
      <c r="F51" s="236"/>
      <c r="G51" s="162">
        <v>13</v>
      </c>
      <c r="H51" s="162"/>
      <c r="I51" s="162"/>
      <c r="J51" s="162"/>
      <c r="K51" s="162"/>
    </row>
    <row r="52" spans="1:11" x14ac:dyDescent="0.25">
      <c r="A52" s="246" t="s">
        <v>1174</v>
      </c>
      <c r="B52" s="236"/>
      <c r="C52" s="236"/>
      <c r="D52" s="236"/>
      <c r="E52" s="236"/>
      <c r="F52" s="236"/>
      <c r="G52" s="162">
        <v>440</v>
      </c>
      <c r="H52" s="162"/>
      <c r="I52" s="162"/>
      <c r="J52" s="162"/>
      <c r="K52" s="162"/>
    </row>
    <row r="53" spans="1:11" x14ac:dyDescent="0.25">
      <c r="A53" s="246" t="s">
        <v>1175</v>
      </c>
      <c r="B53" s="236"/>
      <c r="C53" s="236"/>
      <c r="D53" s="236"/>
      <c r="E53" s="236"/>
      <c r="F53" s="236"/>
      <c r="G53" s="162">
        <v>417</v>
      </c>
      <c r="H53" s="162"/>
      <c r="I53" s="162"/>
      <c r="J53" s="162"/>
      <c r="K53" s="162"/>
    </row>
    <row r="54" spans="1:11" x14ac:dyDescent="0.25">
      <c r="A54" s="246" t="s">
        <v>32</v>
      </c>
      <c r="B54" s="236"/>
      <c r="C54" s="236"/>
      <c r="D54" s="236"/>
      <c r="E54" s="236"/>
      <c r="F54" s="236"/>
      <c r="G54" s="162">
        <v>582</v>
      </c>
      <c r="H54" s="162"/>
      <c r="I54" s="162"/>
      <c r="J54" s="162"/>
      <c r="K54" s="162"/>
    </row>
    <row r="55" spans="1:11" x14ac:dyDescent="0.25">
      <c r="A55" s="246" t="s">
        <v>52</v>
      </c>
      <c r="B55" s="236"/>
      <c r="C55" s="236"/>
      <c r="D55" s="236"/>
      <c r="E55" s="236"/>
      <c r="F55" s="236"/>
      <c r="G55" s="162"/>
      <c r="H55" s="162"/>
      <c r="I55" s="162"/>
      <c r="J55" s="162"/>
      <c r="K55" s="162"/>
    </row>
    <row r="56" spans="1:11" x14ac:dyDescent="0.25">
      <c r="A56" s="246" t="s">
        <v>1176</v>
      </c>
      <c r="B56" s="236"/>
      <c r="C56" s="236"/>
      <c r="D56" s="236"/>
      <c r="E56" s="236"/>
      <c r="F56" s="236"/>
      <c r="G56" s="162">
        <v>10</v>
      </c>
      <c r="H56" s="162"/>
      <c r="I56" s="162"/>
      <c r="J56" s="162"/>
      <c r="K56" s="162"/>
    </row>
    <row r="57" spans="1:11" x14ac:dyDescent="0.25">
      <c r="A57" s="246" t="s">
        <v>1177</v>
      </c>
      <c r="B57" s="236"/>
      <c r="C57" s="236"/>
      <c r="D57" s="236"/>
      <c r="E57" s="236"/>
      <c r="F57" s="236"/>
      <c r="G57" s="162">
        <v>572</v>
      </c>
      <c r="H57" s="162"/>
      <c r="I57" s="162"/>
      <c r="J57" s="162"/>
      <c r="K57" s="162"/>
    </row>
    <row r="58" spans="1:11" x14ac:dyDescent="0.25">
      <c r="A58" s="250" t="s">
        <v>1102</v>
      </c>
      <c r="B58" s="236"/>
      <c r="C58" s="236"/>
      <c r="D58" s="236"/>
      <c r="E58" s="236"/>
      <c r="F58" s="236"/>
      <c r="G58" s="164">
        <v>3933</v>
      </c>
      <c r="H58" s="162"/>
      <c r="I58" s="162"/>
      <c r="J58" s="162"/>
      <c r="K58" s="164">
        <v>55.31</v>
      </c>
    </row>
    <row r="59" spans="1:11" x14ac:dyDescent="0.25">
      <c r="A59" s="249" t="s">
        <v>1103</v>
      </c>
      <c r="B59" s="236"/>
      <c r="C59" s="236"/>
      <c r="D59" s="236"/>
      <c r="E59" s="236"/>
      <c r="F59" s="236"/>
      <c r="G59" s="236"/>
      <c r="H59" s="236"/>
      <c r="I59" s="236"/>
      <c r="J59" s="236"/>
      <c r="K59" s="236"/>
    </row>
    <row r="60" spans="1:11" ht="35.4" x14ac:dyDescent="0.25">
      <c r="A60" s="69">
        <v>15</v>
      </c>
      <c r="B60" s="161" t="s">
        <v>1107</v>
      </c>
      <c r="C60" s="85" t="s">
        <v>1178</v>
      </c>
      <c r="D60" s="73" t="s">
        <v>1106</v>
      </c>
      <c r="E60" s="162">
        <v>4092.69</v>
      </c>
      <c r="F60" s="162"/>
      <c r="G60" s="163">
        <v>286</v>
      </c>
      <c r="H60" s="162"/>
      <c r="I60" s="162"/>
      <c r="J60" s="162"/>
      <c r="K60" s="162"/>
    </row>
    <row r="61" spans="1:11" ht="68.400000000000006" x14ac:dyDescent="0.25">
      <c r="A61" s="69">
        <v>16</v>
      </c>
      <c r="B61" s="161" t="s">
        <v>1179</v>
      </c>
      <c r="C61" s="85" t="s">
        <v>1180</v>
      </c>
      <c r="D61" s="73" t="s">
        <v>1181</v>
      </c>
      <c r="E61" s="162">
        <v>750</v>
      </c>
      <c r="F61" s="162"/>
      <c r="G61" s="163">
        <v>15</v>
      </c>
      <c r="H61" s="162"/>
      <c r="I61" s="162"/>
      <c r="J61" s="162"/>
      <c r="K61" s="162"/>
    </row>
    <row r="62" spans="1:11" ht="68.400000000000006" x14ac:dyDescent="0.25">
      <c r="A62" s="69">
        <v>17</v>
      </c>
      <c r="B62" s="161" t="s">
        <v>1110</v>
      </c>
      <c r="C62" s="85" t="s">
        <v>1111</v>
      </c>
      <c r="D62" s="69">
        <v>10</v>
      </c>
      <c r="E62" s="162">
        <v>19.8</v>
      </c>
      <c r="F62" s="162"/>
      <c r="G62" s="163">
        <v>198</v>
      </c>
      <c r="H62" s="162"/>
      <c r="I62" s="162"/>
      <c r="J62" s="162"/>
      <c r="K62" s="162"/>
    </row>
    <row r="63" spans="1:11" ht="45.6" x14ac:dyDescent="0.25">
      <c r="A63" s="69">
        <v>18</v>
      </c>
      <c r="B63" s="161" t="s">
        <v>1182</v>
      </c>
      <c r="C63" s="85" t="s">
        <v>1183</v>
      </c>
      <c r="D63" s="69">
        <v>24</v>
      </c>
      <c r="E63" s="162">
        <v>32.700000000000003</v>
      </c>
      <c r="F63" s="162"/>
      <c r="G63" s="163">
        <v>785</v>
      </c>
      <c r="H63" s="162"/>
      <c r="I63" s="162"/>
      <c r="J63" s="162"/>
      <c r="K63" s="162"/>
    </row>
    <row r="64" spans="1:11" ht="45.6" x14ac:dyDescent="0.25">
      <c r="A64" s="69">
        <v>19</v>
      </c>
      <c r="B64" s="161" t="s">
        <v>1182</v>
      </c>
      <c r="C64" s="85" t="s">
        <v>1184</v>
      </c>
      <c r="D64" s="69">
        <v>12</v>
      </c>
      <c r="E64" s="162">
        <v>44.18</v>
      </c>
      <c r="F64" s="162"/>
      <c r="G64" s="163">
        <v>530</v>
      </c>
      <c r="H64" s="162"/>
      <c r="I64" s="162"/>
      <c r="J64" s="162"/>
      <c r="K64" s="162"/>
    </row>
    <row r="65" spans="1:11" ht="34.200000000000003" x14ac:dyDescent="0.25">
      <c r="A65" s="69">
        <v>20</v>
      </c>
      <c r="B65" s="161" t="s">
        <v>1182</v>
      </c>
      <c r="C65" s="85" t="s">
        <v>1185</v>
      </c>
      <c r="D65" s="69">
        <v>12</v>
      </c>
      <c r="E65" s="162">
        <v>4.24</v>
      </c>
      <c r="F65" s="162"/>
      <c r="G65" s="163">
        <v>51</v>
      </c>
      <c r="H65" s="162"/>
      <c r="I65" s="162"/>
      <c r="J65" s="162"/>
      <c r="K65" s="162"/>
    </row>
    <row r="66" spans="1:11" ht="34.200000000000003" x14ac:dyDescent="0.25">
      <c r="A66" s="69">
        <v>21</v>
      </c>
      <c r="B66" s="161" t="s">
        <v>1182</v>
      </c>
      <c r="C66" s="85" t="s">
        <v>1186</v>
      </c>
      <c r="D66" s="69">
        <v>12</v>
      </c>
      <c r="E66" s="162">
        <v>4.2699999999999996</v>
      </c>
      <c r="F66" s="162"/>
      <c r="G66" s="163">
        <v>51</v>
      </c>
      <c r="H66" s="162"/>
      <c r="I66" s="162"/>
      <c r="J66" s="162"/>
      <c r="K66" s="162"/>
    </row>
    <row r="67" spans="1:11" ht="34.200000000000003" x14ac:dyDescent="0.25">
      <c r="A67" s="69">
        <v>22</v>
      </c>
      <c r="B67" s="161" t="s">
        <v>1182</v>
      </c>
      <c r="C67" s="85" t="s">
        <v>1187</v>
      </c>
      <c r="D67" s="69">
        <v>12</v>
      </c>
      <c r="E67" s="162">
        <v>7.13</v>
      </c>
      <c r="F67" s="162"/>
      <c r="G67" s="163">
        <v>86</v>
      </c>
      <c r="H67" s="162"/>
      <c r="I67" s="162"/>
      <c r="J67" s="162"/>
      <c r="K67" s="162"/>
    </row>
    <row r="68" spans="1:11" ht="34.200000000000003" x14ac:dyDescent="0.25">
      <c r="A68" s="69">
        <v>23</v>
      </c>
      <c r="B68" s="161" t="s">
        <v>1182</v>
      </c>
      <c r="C68" s="85" t="s">
        <v>1188</v>
      </c>
      <c r="D68" s="69">
        <v>12</v>
      </c>
      <c r="E68" s="162">
        <v>18.399999999999999</v>
      </c>
      <c r="F68" s="162"/>
      <c r="G68" s="163">
        <v>221</v>
      </c>
      <c r="H68" s="162"/>
      <c r="I68" s="162"/>
      <c r="J68" s="162"/>
      <c r="K68" s="162"/>
    </row>
    <row r="69" spans="1:11" ht="34.200000000000003" x14ac:dyDescent="0.25">
      <c r="A69" s="69">
        <v>24</v>
      </c>
      <c r="B69" s="161" t="s">
        <v>1182</v>
      </c>
      <c r="C69" s="85" t="s">
        <v>1189</v>
      </c>
      <c r="D69" s="69">
        <v>2</v>
      </c>
      <c r="E69" s="162">
        <v>57.78</v>
      </c>
      <c r="F69" s="162"/>
      <c r="G69" s="163">
        <v>116</v>
      </c>
      <c r="H69" s="162"/>
      <c r="I69" s="162"/>
      <c r="J69" s="162"/>
      <c r="K69" s="162"/>
    </row>
    <row r="70" spans="1:11" ht="34.200000000000003" x14ac:dyDescent="0.25">
      <c r="A70" s="69">
        <v>25</v>
      </c>
      <c r="B70" s="161" t="s">
        <v>1190</v>
      </c>
      <c r="C70" s="85" t="s">
        <v>1191</v>
      </c>
      <c r="D70" s="69">
        <v>2</v>
      </c>
      <c r="E70" s="162">
        <v>27.67</v>
      </c>
      <c r="F70" s="162"/>
      <c r="G70" s="163">
        <v>55</v>
      </c>
      <c r="H70" s="162"/>
      <c r="I70" s="162"/>
      <c r="J70" s="162"/>
      <c r="K70" s="162"/>
    </row>
    <row r="71" spans="1:11" x14ac:dyDescent="0.25">
      <c r="A71" s="246" t="s">
        <v>169</v>
      </c>
      <c r="B71" s="236"/>
      <c r="C71" s="236"/>
      <c r="D71" s="236"/>
      <c r="E71" s="236"/>
      <c r="F71" s="236"/>
      <c r="G71" s="162">
        <v>2394</v>
      </c>
      <c r="H71" s="162"/>
      <c r="I71" s="162"/>
      <c r="J71" s="162"/>
      <c r="K71" s="162"/>
    </row>
    <row r="72" spans="1:11" x14ac:dyDescent="0.25">
      <c r="A72" s="250" t="s">
        <v>1112</v>
      </c>
      <c r="B72" s="236"/>
      <c r="C72" s="236"/>
      <c r="D72" s="236"/>
      <c r="E72" s="236"/>
      <c r="F72" s="236"/>
      <c r="G72" s="164">
        <v>2394</v>
      </c>
      <c r="H72" s="162"/>
      <c r="I72" s="162"/>
      <c r="J72" s="162"/>
      <c r="K72" s="162"/>
    </row>
    <row r="73" spans="1:11" x14ac:dyDescent="0.25">
      <c r="A73" s="249" t="s">
        <v>1192</v>
      </c>
      <c r="B73" s="236"/>
      <c r="C73" s="236"/>
      <c r="D73" s="236"/>
      <c r="E73" s="236"/>
      <c r="F73" s="236"/>
      <c r="G73" s="236"/>
      <c r="H73" s="236"/>
      <c r="I73" s="236"/>
      <c r="J73" s="236"/>
      <c r="K73" s="236"/>
    </row>
    <row r="74" spans="1:11" ht="45.6" x14ac:dyDescent="0.25">
      <c r="A74" s="69">
        <v>26</v>
      </c>
      <c r="B74" s="161" t="s">
        <v>904</v>
      </c>
      <c r="C74" s="85" t="s">
        <v>1193</v>
      </c>
      <c r="D74" s="73" t="s">
        <v>1194</v>
      </c>
      <c r="E74" s="162" t="s">
        <v>914</v>
      </c>
      <c r="F74" s="162"/>
      <c r="G74" s="163">
        <v>286</v>
      </c>
      <c r="H74" s="163">
        <v>286</v>
      </c>
      <c r="I74" s="162"/>
      <c r="J74" s="163">
        <v>248</v>
      </c>
      <c r="K74" s="163">
        <v>26.04</v>
      </c>
    </row>
    <row r="75" spans="1:11" ht="34.200000000000003" x14ac:dyDescent="0.25">
      <c r="A75" s="69">
        <v>27</v>
      </c>
      <c r="B75" s="161" t="s">
        <v>908</v>
      </c>
      <c r="C75" s="85" t="s">
        <v>909</v>
      </c>
      <c r="D75" s="73" t="s">
        <v>1194</v>
      </c>
      <c r="E75" s="162" t="s">
        <v>910</v>
      </c>
      <c r="F75" s="162"/>
      <c r="G75" s="163">
        <v>108</v>
      </c>
      <c r="H75" s="163">
        <v>108</v>
      </c>
      <c r="I75" s="162"/>
      <c r="J75" s="163">
        <v>97.2</v>
      </c>
      <c r="K75" s="163">
        <v>10.210000000000001</v>
      </c>
    </row>
    <row r="76" spans="1:11" ht="57" x14ac:dyDescent="0.25">
      <c r="A76" s="69">
        <v>28</v>
      </c>
      <c r="B76" s="161" t="s">
        <v>1195</v>
      </c>
      <c r="C76" s="85" t="s">
        <v>1196</v>
      </c>
      <c r="D76" s="73" t="s">
        <v>1197</v>
      </c>
      <c r="E76" s="162">
        <v>5264.61</v>
      </c>
      <c r="F76" s="162" t="s">
        <v>1198</v>
      </c>
      <c r="G76" s="163">
        <v>129</v>
      </c>
      <c r="H76" s="162"/>
      <c r="I76" s="162" t="s">
        <v>1199</v>
      </c>
      <c r="J76" s="162"/>
      <c r="K76" s="162"/>
    </row>
    <row r="77" spans="1:11" ht="57" x14ac:dyDescent="0.25">
      <c r="A77" s="69">
        <v>29</v>
      </c>
      <c r="B77" s="161" t="s">
        <v>1200</v>
      </c>
      <c r="C77" s="85" t="s">
        <v>1201</v>
      </c>
      <c r="D77" s="73" t="s">
        <v>1197</v>
      </c>
      <c r="E77" s="162">
        <v>1188.1099999999999</v>
      </c>
      <c r="F77" s="162" t="s">
        <v>1202</v>
      </c>
      <c r="G77" s="163">
        <v>29</v>
      </c>
      <c r="H77" s="162"/>
      <c r="I77" s="162" t="s">
        <v>583</v>
      </c>
      <c r="J77" s="162"/>
      <c r="K77" s="162"/>
    </row>
    <row r="78" spans="1:11" ht="34.200000000000003" x14ac:dyDescent="0.25">
      <c r="A78" s="69">
        <v>30</v>
      </c>
      <c r="B78" s="161" t="s">
        <v>1203</v>
      </c>
      <c r="C78" s="85" t="s">
        <v>1204</v>
      </c>
      <c r="D78" s="73" t="s">
        <v>1205</v>
      </c>
      <c r="E78" s="162" t="s">
        <v>1206</v>
      </c>
      <c r="F78" s="162" t="s">
        <v>1207</v>
      </c>
      <c r="G78" s="163">
        <v>177</v>
      </c>
      <c r="H78" s="163">
        <v>44</v>
      </c>
      <c r="I78" s="162" t="s">
        <v>1208</v>
      </c>
      <c r="J78" s="163">
        <v>14.96</v>
      </c>
      <c r="K78" s="163">
        <v>3.67</v>
      </c>
    </row>
    <row r="79" spans="1:11" ht="20.399999999999999" x14ac:dyDescent="0.25">
      <c r="A79" s="246" t="s">
        <v>169</v>
      </c>
      <c r="B79" s="236"/>
      <c r="C79" s="236"/>
      <c r="D79" s="236"/>
      <c r="E79" s="236"/>
      <c r="F79" s="236"/>
      <c r="G79" s="162">
        <v>729</v>
      </c>
      <c r="H79" s="162">
        <v>438</v>
      </c>
      <c r="I79" s="162" t="s">
        <v>1209</v>
      </c>
      <c r="J79" s="162"/>
      <c r="K79" s="162">
        <v>39.92</v>
      </c>
    </row>
    <row r="80" spans="1:11" x14ac:dyDescent="0.25">
      <c r="A80" s="246" t="s">
        <v>31</v>
      </c>
      <c r="B80" s="236"/>
      <c r="C80" s="236"/>
      <c r="D80" s="236"/>
      <c r="E80" s="236"/>
      <c r="F80" s="236"/>
      <c r="G80" s="162">
        <v>387</v>
      </c>
      <c r="H80" s="162"/>
      <c r="I80" s="162"/>
      <c r="J80" s="162"/>
      <c r="K80" s="162"/>
    </row>
    <row r="81" spans="1:11" x14ac:dyDescent="0.25">
      <c r="A81" s="246" t="s">
        <v>52</v>
      </c>
      <c r="B81" s="236"/>
      <c r="C81" s="236"/>
      <c r="D81" s="236"/>
      <c r="E81" s="236"/>
      <c r="F81" s="236"/>
      <c r="G81" s="162"/>
      <c r="H81" s="162"/>
      <c r="I81" s="162"/>
      <c r="J81" s="162"/>
      <c r="K81" s="162"/>
    </row>
    <row r="82" spans="1:11" x14ac:dyDescent="0.25">
      <c r="A82" s="246" t="s">
        <v>1210</v>
      </c>
      <c r="B82" s="236"/>
      <c r="C82" s="236"/>
      <c r="D82" s="236"/>
      <c r="E82" s="236"/>
      <c r="F82" s="236"/>
      <c r="G82" s="162">
        <v>315</v>
      </c>
      <c r="H82" s="162"/>
      <c r="I82" s="162"/>
      <c r="J82" s="162"/>
      <c r="K82" s="162"/>
    </row>
    <row r="83" spans="1:11" x14ac:dyDescent="0.25">
      <c r="A83" s="246" t="s">
        <v>1211</v>
      </c>
      <c r="B83" s="236"/>
      <c r="C83" s="236"/>
      <c r="D83" s="236"/>
      <c r="E83" s="236"/>
      <c r="F83" s="236"/>
      <c r="G83" s="162">
        <v>72</v>
      </c>
      <c r="H83" s="162"/>
      <c r="I83" s="162"/>
      <c r="J83" s="162"/>
      <c r="K83" s="162"/>
    </row>
    <row r="84" spans="1:11" x14ac:dyDescent="0.25">
      <c r="A84" s="246" t="s">
        <v>32</v>
      </c>
      <c r="B84" s="236"/>
      <c r="C84" s="236"/>
      <c r="D84" s="236"/>
      <c r="E84" s="236"/>
      <c r="F84" s="236"/>
      <c r="G84" s="162">
        <v>215</v>
      </c>
      <c r="H84" s="162"/>
      <c r="I84" s="162"/>
      <c r="J84" s="162"/>
      <c r="K84" s="162"/>
    </row>
    <row r="85" spans="1:11" x14ac:dyDescent="0.25">
      <c r="A85" s="246" t="s">
        <v>52</v>
      </c>
      <c r="B85" s="236"/>
      <c r="C85" s="236"/>
      <c r="D85" s="236"/>
      <c r="E85" s="236"/>
      <c r="F85" s="236"/>
      <c r="G85" s="162"/>
      <c r="H85" s="162"/>
      <c r="I85" s="162"/>
      <c r="J85" s="162"/>
      <c r="K85" s="162"/>
    </row>
    <row r="86" spans="1:11" x14ac:dyDescent="0.25">
      <c r="A86" s="246" t="s">
        <v>1212</v>
      </c>
      <c r="B86" s="236"/>
      <c r="C86" s="236"/>
      <c r="D86" s="236"/>
      <c r="E86" s="236"/>
      <c r="F86" s="236"/>
      <c r="G86" s="162">
        <v>177</v>
      </c>
      <c r="H86" s="162"/>
      <c r="I86" s="162"/>
      <c r="J86" s="162"/>
      <c r="K86" s="162"/>
    </row>
    <row r="87" spans="1:11" x14ac:dyDescent="0.25">
      <c r="A87" s="246" t="s">
        <v>1213</v>
      </c>
      <c r="B87" s="236"/>
      <c r="C87" s="236"/>
      <c r="D87" s="236"/>
      <c r="E87" s="236"/>
      <c r="F87" s="236"/>
      <c r="G87" s="162">
        <v>38</v>
      </c>
      <c r="H87" s="162"/>
      <c r="I87" s="162"/>
      <c r="J87" s="162"/>
      <c r="K87" s="162"/>
    </row>
    <row r="88" spans="1:11" x14ac:dyDescent="0.25">
      <c r="A88" s="250" t="s">
        <v>1214</v>
      </c>
      <c r="B88" s="236"/>
      <c r="C88" s="236"/>
      <c r="D88" s="236"/>
      <c r="E88" s="236"/>
      <c r="F88" s="236"/>
      <c r="G88" s="164">
        <v>1331</v>
      </c>
      <c r="H88" s="162"/>
      <c r="I88" s="162"/>
      <c r="J88" s="162"/>
      <c r="K88" s="164">
        <v>39.92</v>
      </c>
    </row>
    <row r="89" spans="1:11" x14ac:dyDescent="0.25">
      <c r="A89" s="249" t="s">
        <v>1215</v>
      </c>
      <c r="B89" s="236"/>
      <c r="C89" s="236"/>
      <c r="D89" s="236"/>
      <c r="E89" s="236"/>
      <c r="F89" s="236"/>
      <c r="G89" s="236"/>
      <c r="H89" s="236"/>
      <c r="I89" s="236"/>
      <c r="J89" s="236"/>
      <c r="K89" s="236"/>
    </row>
    <row r="90" spans="1:11" ht="57" x14ac:dyDescent="0.25">
      <c r="A90" s="69">
        <v>31</v>
      </c>
      <c r="B90" s="161" t="s">
        <v>1216</v>
      </c>
      <c r="C90" s="85" t="s">
        <v>1217</v>
      </c>
      <c r="D90" s="73" t="s">
        <v>742</v>
      </c>
      <c r="E90" s="162" t="s">
        <v>1218</v>
      </c>
      <c r="F90" s="162"/>
      <c r="G90" s="163">
        <v>4159</v>
      </c>
      <c r="H90" s="163">
        <v>95</v>
      </c>
      <c r="I90" s="162"/>
      <c r="J90" s="163">
        <v>133</v>
      </c>
      <c r="K90" s="163">
        <v>7.98</v>
      </c>
    </row>
    <row r="91" spans="1:11" ht="34.200000000000003" x14ac:dyDescent="0.25">
      <c r="A91" s="69">
        <v>32</v>
      </c>
      <c r="B91" s="161" t="s">
        <v>1219</v>
      </c>
      <c r="C91" s="85" t="s">
        <v>1220</v>
      </c>
      <c r="D91" s="73" t="s">
        <v>1221</v>
      </c>
      <c r="E91" s="162" t="s">
        <v>1222</v>
      </c>
      <c r="F91" s="162" t="s">
        <v>1223</v>
      </c>
      <c r="G91" s="163">
        <v>491</v>
      </c>
      <c r="H91" s="163">
        <v>35</v>
      </c>
      <c r="I91" s="162" t="s">
        <v>1224</v>
      </c>
      <c r="J91" s="163">
        <v>10.199999999999999</v>
      </c>
      <c r="K91" s="163">
        <v>3.06</v>
      </c>
    </row>
    <row r="92" spans="1:11" ht="34.200000000000003" x14ac:dyDescent="0.25">
      <c r="A92" s="69">
        <v>33</v>
      </c>
      <c r="B92" s="161" t="s">
        <v>1225</v>
      </c>
      <c r="C92" s="85" t="s">
        <v>1226</v>
      </c>
      <c r="D92" s="73" t="s">
        <v>1227</v>
      </c>
      <c r="E92" s="162" t="s">
        <v>1228</v>
      </c>
      <c r="F92" s="162" t="s">
        <v>1229</v>
      </c>
      <c r="G92" s="163">
        <v>908</v>
      </c>
      <c r="H92" s="163">
        <v>59</v>
      </c>
      <c r="I92" s="162" t="s">
        <v>1230</v>
      </c>
      <c r="J92" s="163">
        <v>10.199999999999999</v>
      </c>
      <c r="K92" s="163">
        <v>5.0999999999999996</v>
      </c>
    </row>
    <row r="93" spans="1:11" ht="20.399999999999999" x14ac:dyDescent="0.25">
      <c r="A93" s="246" t="s">
        <v>169</v>
      </c>
      <c r="B93" s="236"/>
      <c r="C93" s="236"/>
      <c r="D93" s="236"/>
      <c r="E93" s="236"/>
      <c r="F93" s="236"/>
      <c r="G93" s="162">
        <v>5558</v>
      </c>
      <c r="H93" s="162">
        <v>189</v>
      </c>
      <c r="I93" s="162" t="s">
        <v>1231</v>
      </c>
      <c r="J93" s="162"/>
      <c r="K93" s="162">
        <v>16.14</v>
      </c>
    </row>
    <row r="94" spans="1:11" x14ac:dyDescent="0.25">
      <c r="A94" s="246" t="s">
        <v>31</v>
      </c>
      <c r="B94" s="236"/>
      <c r="C94" s="236"/>
      <c r="D94" s="236"/>
      <c r="E94" s="236"/>
      <c r="F94" s="236"/>
      <c r="G94" s="162">
        <v>225</v>
      </c>
      <c r="H94" s="162"/>
      <c r="I94" s="162"/>
      <c r="J94" s="162"/>
      <c r="K94" s="162"/>
    </row>
    <row r="95" spans="1:11" x14ac:dyDescent="0.25">
      <c r="A95" s="246" t="s">
        <v>52</v>
      </c>
      <c r="B95" s="236"/>
      <c r="C95" s="236"/>
      <c r="D95" s="236"/>
      <c r="E95" s="236"/>
      <c r="F95" s="236"/>
      <c r="G95" s="162"/>
      <c r="H95" s="162"/>
      <c r="I95" s="162"/>
      <c r="J95" s="162"/>
      <c r="K95" s="162"/>
    </row>
    <row r="96" spans="1:11" x14ac:dyDescent="0.25">
      <c r="A96" s="246" t="s">
        <v>1232</v>
      </c>
      <c r="B96" s="236"/>
      <c r="C96" s="236"/>
      <c r="D96" s="236"/>
      <c r="E96" s="236"/>
      <c r="F96" s="236"/>
      <c r="G96" s="162">
        <v>95</v>
      </c>
      <c r="H96" s="162"/>
      <c r="I96" s="162"/>
      <c r="J96" s="162"/>
      <c r="K96" s="162"/>
    </row>
    <row r="97" spans="1:11" x14ac:dyDescent="0.25">
      <c r="A97" s="246" t="s">
        <v>1233</v>
      </c>
      <c r="B97" s="236"/>
      <c r="C97" s="236"/>
      <c r="D97" s="236"/>
      <c r="E97" s="236"/>
      <c r="F97" s="236"/>
      <c r="G97" s="162">
        <v>130</v>
      </c>
      <c r="H97" s="162"/>
      <c r="I97" s="162"/>
      <c r="J97" s="162"/>
      <c r="K97" s="162"/>
    </row>
    <row r="98" spans="1:11" x14ac:dyDescent="0.25">
      <c r="A98" s="246" t="s">
        <v>32</v>
      </c>
      <c r="B98" s="236"/>
      <c r="C98" s="236"/>
      <c r="D98" s="236"/>
      <c r="E98" s="236"/>
      <c r="F98" s="236"/>
      <c r="G98" s="162">
        <v>151</v>
      </c>
      <c r="H98" s="162"/>
      <c r="I98" s="162"/>
      <c r="J98" s="162"/>
      <c r="K98" s="162"/>
    </row>
    <row r="99" spans="1:11" x14ac:dyDescent="0.25">
      <c r="A99" s="246" t="s">
        <v>52</v>
      </c>
      <c r="B99" s="236"/>
      <c r="C99" s="236"/>
      <c r="D99" s="236"/>
      <c r="E99" s="236"/>
      <c r="F99" s="236"/>
      <c r="G99" s="162"/>
      <c r="H99" s="162"/>
      <c r="I99" s="162"/>
      <c r="J99" s="162"/>
      <c r="K99" s="162"/>
    </row>
    <row r="100" spans="1:11" x14ac:dyDescent="0.25">
      <c r="A100" s="246" t="s">
        <v>1234</v>
      </c>
      <c r="B100" s="236"/>
      <c r="C100" s="236"/>
      <c r="D100" s="236"/>
      <c r="E100" s="236"/>
      <c r="F100" s="236"/>
      <c r="G100" s="162">
        <v>62</v>
      </c>
      <c r="H100" s="162"/>
      <c r="I100" s="162"/>
      <c r="J100" s="162"/>
      <c r="K100" s="162"/>
    </row>
    <row r="101" spans="1:11" x14ac:dyDescent="0.25">
      <c r="A101" s="246" t="s">
        <v>1235</v>
      </c>
      <c r="B101" s="236"/>
      <c r="C101" s="236"/>
      <c r="D101" s="236"/>
      <c r="E101" s="236"/>
      <c r="F101" s="236"/>
      <c r="G101" s="162">
        <v>89</v>
      </c>
      <c r="H101" s="162"/>
      <c r="I101" s="162"/>
      <c r="J101" s="162"/>
      <c r="K101" s="162"/>
    </row>
    <row r="102" spans="1:11" x14ac:dyDescent="0.25">
      <c r="A102" s="250" t="s">
        <v>1236</v>
      </c>
      <c r="B102" s="236"/>
      <c r="C102" s="236"/>
      <c r="D102" s="236"/>
      <c r="E102" s="236"/>
      <c r="F102" s="236"/>
      <c r="G102" s="164">
        <v>5934</v>
      </c>
      <c r="H102" s="162"/>
      <c r="I102" s="162"/>
      <c r="J102" s="162"/>
      <c r="K102" s="164">
        <v>16.14</v>
      </c>
    </row>
    <row r="103" spans="1:11" x14ac:dyDescent="0.25">
      <c r="A103" s="251" t="s">
        <v>84</v>
      </c>
      <c r="B103" s="241"/>
      <c r="C103" s="241"/>
      <c r="D103" s="241"/>
      <c r="E103" s="241"/>
      <c r="F103" s="241"/>
      <c r="G103" s="241"/>
      <c r="H103" s="241"/>
      <c r="I103" s="241"/>
      <c r="J103" s="241"/>
      <c r="K103" s="241"/>
    </row>
    <row r="104" spans="1:11" ht="20.399999999999999" x14ac:dyDescent="0.25">
      <c r="A104" s="246" t="s">
        <v>30</v>
      </c>
      <c r="B104" s="236"/>
      <c r="C104" s="236"/>
      <c r="D104" s="236"/>
      <c r="E104" s="236"/>
      <c r="F104" s="236"/>
      <c r="G104" s="162">
        <v>11162</v>
      </c>
      <c r="H104" s="162">
        <v>1368</v>
      </c>
      <c r="I104" s="162" t="s">
        <v>1237</v>
      </c>
      <c r="J104" s="162"/>
      <c r="K104" s="162">
        <v>111.37</v>
      </c>
    </row>
    <row r="105" spans="1:11" x14ac:dyDescent="0.25">
      <c r="A105" s="246" t="s">
        <v>31</v>
      </c>
      <c r="B105" s="236"/>
      <c r="C105" s="236"/>
      <c r="D105" s="236"/>
      <c r="E105" s="236"/>
      <c r="F105" s="236"/>
      <c r="G105" s="162">
        <v>1482</v>
      </c>
      <c r="H105" s="162"/>
      <c r="I105" s="162"/>
      <c r="J105" s="162"/>
      <c r="K105" s="162"/>
    </row>
    <row r="106" spans="1:11" x14ac:dyDescent="0.25">
      <c r="A106" s="246" t="s">
        <v>52</v>
      </c>
      <c r="B106" s="236"/>
      <c r="C106" s="236"/>
      <c r="D106" s="236"/>
      <c r="E106" s="236"/>
      <c r="F106" s="236"/>
      <c r="G106" s="162"/>
      <c r="H106" s="162"/>
      <c r="I106" s="162"/>
      <c r="J106" s="162"/>
      <c r="K106" s="162"/>
    </row>
    <row r="107" spans="1:11" x14ac:dyDescent="0.25">
      <c r="A107" s="246" t="s">
        <v>1238</v>
      </c>
      <c r="B107" s="236"/>
      <c r="C107" s="236"/>
      <c r="D107" s="236"/>
      <c r="E107" s="236"/>
      <c r="F107" s="236"/>
      <c r="G107" s="162">
        <v>328</v>
      </c>
      <c r="H107" s="162"/>
      <c r="I107" s="162"/>
      <c r="J107" s="162"/>
      <c r="K107" s="162"/>
    </row>
    <row r="108" spans="1:11" x14ac:dyDescent="0.25">
      <c r="A108" s="246" t="s">
        <v>1239</v>
      </c>
      <c r="B108" s="236"/>
      <c r="C108" s="236"/>
      <c r="D108" s="236"/>
      <c r="E108" s="236"/>
      <c r="F108" s="236"/>
      <c r="G108" s="162">
        <v>512</v>
      </c>
      <c r="H108" s="162"/>
      <c r="I108" s="162"/>
      <c r="J108" s="162"/>
      <c r="K108" s="162"/>
    </row>
    <row r="109" spans="1:11" x14ac:dyDescent="0.25">
      <c r="A109" s="246" t="s">
        <v>1240</v>
      </c>
      <c r="B109" s="236"/>
      <c r="C109" s="236"/>
      <c r="D109" s="236"/>
      <c r="E109" s="236"/>
      <c r="F109" s="236"/>
      <c r="G109" s="162">
        <v>512</v>
      </c>
      <c r="H109" s="162"/>
      <c r="I109" s="162"/>
      <c r="J109" s="162"/>
      <c r="K109" s="162"/>
    </row>
    <row r="110" spans="1:11" x14ac:dyDescent="0.25">
      <c r="A110" s="246" t="s">
        <v>1233</v>
      </c>
      <c r="B110" s="236"/>
      <c r="C110" s="236"/>
      <c r="D110" s="236"/>
      <c r="E110" s="236"/>
      <c r="F110" s="236"/>
      <c r="G110" s="162">
        <v>130</v>
      </c>
      <c r="H110" s="162"/>
      <c r="I110" s="162"/>
      <c r="J110" s="162"/>
      <c r="K110" s="162"/>
    </row>
    <row r="111" spans="1:11" x14ac:dyDescent="0.25">
      <c r="A111" s="246" t="s">
        <v>32</v>
      </c>
      <c r="B111" s="236"/>
      <c r="C111" s="236"/>
      <c r="D111" s="236"/>
      <c r="E111" s="236"/>
      <c r="F111" s="236"/>
      <c r="G111" s="162">
        <v>948</v>
      </c>
      <c r="H111" s="162"/>
      <c r="I111" s="162"/>
      <c r="J111" s="162"/>
      <c r="K111" s="162"/>
    </row>
    <row r="112" spans="1:11" x14ac:dyDescent="0.25">
      <c r="A112" s="246" t="s">
        <v>52</v>
      </c>
      <c r="B112" s="236"/>
      <c r="C112" s="236"/>
      <c r="D112" s="236"/>
      <c r="E112" s="236"/>
      <c r="F112" s="236"/>
      <c r="G112" s="162"/>
      <c r="H112" s="162"/>
      <c r="I112" s="162"/>
      <c r="J112" s="162"/>
      <c r="K112" s="162"/>
    </row>
    <row r="113" spans="1:11" x14ac:dyDescent="0.25">
      <c r="A113" s="246" t="s">
        <v>1212</v>
      </c>
      <c r="B113" s="236"/>
      <c r="C113" s="236"/>
      <c r="D113" s="236"/>
      <c r="E113" s="236"/>
      <c r="F113" s="236"/>
      <c r="G113" s="162">
        <v>177</v>
      </c>
      <c r="H113" s="162"/>
      <c r="I113" s="162"/>
      <c r="J113" s="162"/>
      <c r="K113" s="162"/>
    </row>
    <row r="114" spans="1:11" x14ac:dyDescent="0.25">
      <c r="A114" s="246" t="s">
        <v>1213</v>
      </c>
      <c r="B114" s="236"/>
      <c r="C114" s="236"/>
      <c r="D114" s="236"/>
      <c r="E114" s="236"/>
      <c r="F114" s="236"/>
      <c r="G114" s="162">
        <v>38</v>
      </c>
      <c r="H114" s="162"/>
      <c r="I114" s="162"/>
      <c r="J114" s="162"/>
      <c r="K114" s="162"/>
    </row>
    <row r="115" spans="1:11" x14ac:dyDescent="0.25">
      <c r="A115" s="246" t="s">
        <v>1176</v>
      </c>
      <c r="B115" s="236"/>
      <c r="C115" s="236"/>
      <c r="D115" s="236"/>
      <c r="E115" s="236"/>
      <c r="F115" s="236"/>
      <c r="G115" s="162">
        <v>10</v>
      </c>
      <c r="H115" s="162"/>
      <c r="I115" s="162"/>
      <c r="J115" s="162"/>
      <c r="K115" s="162"/>
    </row>
    <row r="116" spans="1:11" x14ac:dyDescent="0.25">
      <c r="A116" s="246" t="s">
        <v>1241</v>
      </c>
      <c r="B116" s="236"/>
      <c r="C116" s="236"/>
      <c r="D116" s="236"/>
      <c r="E116" s="236"/>
      <c r="F116" s="236"/>
      <c r="G116" s="162">
        <v>634</v>
      </c>
      <c r="H116" s="162"/>
      <c r="I116" s="162"/>
      <c r="J116" s="162"/>
      <c r="K116" s="162"/>
    </row>
    <row r="117" spans="1:11" x14ac:dyDescent="0.25">
      <c r="A117" s="246" t="s">
        <v>1235</v>
      </c>
      <c r="B117" s="236"/>
      <c r="C117" s="236"/>
      <c r="D117" s="236"/>
      <c r="E117" s="236"/>
      <c r="F117" s="236"/>
      <c r="G117" s="162">
        <v>89</v>
      </c>
      <c r="H117" s="162"/>
      <c r="I117" s="162"/>
      <c r="J117" s="162"/>
      <c r="K117" s="162"/>
    </row>
    <row r="118" spans="1:11" x14ac:dyDescent="0.25">
      <c r="A118" s="250" t="s">
        <v>937</v>
      </c>
      <c r="B118" s="236"/>
      <c r="C118" s="236"/>
      <c r="D118" s="236"/>
      <c r="E118" s="236"/>
      <c r="F118" s="236"/>
      <c r="G118" s="164">
        <v>13592</v>
      </c>
      <c r="H118" s="162"/>
      <c r="I118" s="162"/>
      <c r="J118" s="162"/>
      <c r="K118" s="164">
        <v>111.37</v>
      </c>
    </row>
    <row r="119" spans="1:11" x14ac:dyDescent="0.25">
      <c r="A119" s="246" t="s">
        <v>1113</v>
      </c>
      <c r="B119" s="236"/>
      <c r="C119" s="236"/>
      <c r="D119" s="236"/>
      <c r="E119" s="236"/>
      <c r="F119" s="236"/>
      <c r="G119" s="162"/>
      <c r="H119" s="162"/>
      <c r="I119" s="162"/>
      <c r="J119" s="162"/>
      <c r="K119" s="162"/>
    </row>
    <row r="120" spans="1:11" x14ac:dyDescent="0.25">
      <c r="A120" s="246" t="s">
        <v>938</v>
      </c>
      <c r="B120" s="236"/>
      <c r="C120" s="236"/>
      <c r="D120" s="236"/>
      <c r="E120" s="236"/>
      <c r="F120" s="236"/>
      <c r="G120" s="162"/>
      <c r="H120" s="162"/>
      <c r="I120" s="162"/>
      <c r="J120" s="162"/>
      <c r="K120" s="162"/>
    </row>
    <row r="121" spans="1:11" ht="20.399999999999999" x14ac:dyDescent="0.25">
      <c r="A121" s="246" t="s">
        <v>1242</v>
      </c>
      <c r="B121" s="236"/>
      <c r="C121" s="236"/>
      <c r="D121" s="236"/>
      <c r="E121" s="236"/>
      <c r="F121" s="236"/>
      <c r="G121" s="162">
        <v>1435</v>
      </c>
      <c r="H121" s="162">
        <v>329</v>
      </c>
      <c r="I121" s="162" t="s">
        <v>1243</v>
      </c>
      <c r="J121" s="162"/>
      <c r="K121" s="162">
        <v>24.41</v>
      </c>
    </row>
    <row r="122" spans="1:11" x14ac:dyDescent="0.25">
      <c r="A122" s="246" t="s">
        <v>1244</v>
      </c>
      <c r="B122" s="236"/>
      <c r="C122" s="236"/>
      <c r="D122" s="236"/>
      <c r="E122" s="236"/>
      <c r="F122" s="236"/>
      <c r="G122" s="162">
        <v>440</v>
      </c>
      <c r="H122" s="162"/>
      <c r="I122" s="162"/>
      <c r="J122" s="162"/>
      <c r="K122" s="162"/>
    </row>
    <row r="123" spans="1:11" x14ac:dyDescent="0.25">
      <c r="A123" s="246" t="s">
        <v>1245</v>
      </c>
      <c r="B123" s="236"/>
      <c r="C123" s="236"/>
      <c r="D123" s="236"/>
      <c r="E123" s="236"/>
      <c r="F123" s="236"/>
      <c r="G123" s="162">
        <v>301</v>
      </c>
      <c r="H123" s="162"/>
      <c r="I123" s="162"/>
      <c r="J123" s="162"/>
      <c r="K123" s="162"/>
    </row>
    <row r="124" spans="1:11" x14ac:dyDescent="0.25">
      <c r="A124" s="246" t="s">
        <v>189</v>
      </c>
      <c r="B124" s="236"/>
      <c r="C124" s="236"/>
      <c r="D124" s="236"/>
      <c r="E124" s="236"/>
      <c r="F124" s="236"/>
      <c r="G124" s="162">
        <v>2176</v>
      </c>
      <c r="H124" s="162"/>
      <c r="I124" s="162"/>
      <c r="J124" s="162"/>
      <c r="K124" s="162">
        <v>24.41</v>
      </c>
    </row>
    <row r="125" spans="1:11" x14ac:dyDescent="0.25">
      <c r="A125" s="246" t="s">
        <v>1246</v>
      </c>
      <c r="B125" s="236"/>
      <c r="C125" s="236"/>
      <c r="D125" s="236"/>
      <c r="E125" s="236"/>
      <c r="F125" s="236"/>
      <c r="G125" s="162"/>
      <c r="H125" s="162"/>
      <c r="I125" s="162"/>
      <c r="J125" s="162"/>
      <c r="K125" s="162"/>
    </row>
    <row r="126" spans="1:11" x14ac:dyDescent="0.25">
      <c r="A126" s="246" t="s">
        <v>1247</v>
      </c>
      <c r="B126" s="236"/>
      <c r="C126" s="236"/>
      <c r="D126" s="236"/>
      <c r="E126" s="236"/>
      <c r="F126" s="236"/>
      <c r="G126" s="162">
        <v>17</v>
      </c>
      <c r="H126" s="162">
        <v>16</v>
      </c>
      <c r="I126" s="162"/>
      <c r="J126" s="162"/>
      <c r="K126" s="162">
        <v>1</v>
      </c>
    </row>
    <row r="127" spans="1:11" x14ac:dyDescent="0.25">
      <c r="A127" s="246" t="s">
        <v>1248</v>
      </c>
      <c r="B127" s="236"/>
      <c r="C127" s="236"/>
      <c r="D127" s="236"/>
      <c r="E127" s="236"/>
      <c r="F127" s="236"/>
      <c r="G127" s="162">
        <v>13</v>
      </c>
      <c r="H127" s="162"/>
      <c r="I127" s="162"/>
      <c r="J127" s="162"/>
      <c r="K127" s="162"/>
    </row>
    <row r="128" spans="1:11" x14ac:dyDescent="0.25">
      <c r="A128" s="246" t="s">
        <v>1249</v>
      </c>
      <c r="B128" s="236"/>
      <c r="C128" s="236"/>
      <c r="D128" s="236"/>
      <c r="E128" s="236"/>
      <c r="F128" s="236"/>
      <c r="G128" s="162">
        <v>10</v>
      </c>
      <c r="H128" s="162"/>
      <c r="I128" s="162"/>
      <c r="J128" s="162"/>
      <c r="K128" s="162"/>
    </row>
    <row r="129" spans="1:11" x14ac:dyDescent="0.25">
      <c r="A129" s="246" t="s">
        <v>189</v>
      </c>
      <c r="B129" s="236"/>
      <c r="C129" s="236"/>
      <c r="D129" s="236"/>
      <c r="E129" s="236"/>
      <c r="F129" s="236"/>
      <c r="G129" s="162">
        <v>40</v>
      </c>
      <c r="H129" s="162"/>
      <c r="I129" s="162"/>
      <c r="J129" s="162"/>
      <c r="K129" s="162">
        <v>1</v>
      </c>
    </row>
    <row r="130" spans="1:11" x14ac:dyDescent="0.25">
      <c r="A130" s="246" t="s">
        <v>946</v>
      </c>
      <c r="B130" s="236"/>
      <c r="C130" s="236"/>
      <c r="D130" s="236"/>
      <c r="E130" s="236"/>
      <c r="F130" s="236"/>
      <c r="G130" s="162"/>
      <c r="H130" s="162"/>
      <c r="I130" s="162"/>
      <c r="J130" s="162"/>
      <c r="K130" s="162"/>
    </row>
    <row r="131" spans="1:11" ht="20.399999999999999" x14ac:dyDescent="0.25">
      <c r="A131" s="246" t="s">
        <v>1250</v>
      </c>
      <c r="B131" s="236"/>
      <c r="C131" s="236"/>
      <c r="D131" s="236"/>
      <c r="E131" s="236"/>
      <c r="F131" s="236"/>
      <c r="G131" s="162">
        <v>1029</v>
      </c>
      <c r="H131" s="162">
        <v>396</v>
      </c>
      <c r="I131" s="162" t="s">
        <v>1148</v>
      </c>
      <c r="J131" s="162"/>
      <c r="K131" s="162">
        <v>29.9</v>
      </c>
    </row>
    <row r="132" spans="1:11" x14ac:dyDescent="0.25">
      <c r="A132" s="246" t="s">
        <v>1251</v>
      </c>
      <c r="B132" s="236"/>
      <c r="C132" s="236"/>
      <c r="D132" s="236"/>
      <c r="E132" s="236"/>
      <c r="F132" s="236"/>
      <c r="G132" s="162">
        <v>417</v>
      </c>
      <c r="H132" s="162"/>
      <c r="I132" s="162"/>
      <c r="J132" s="162"/>
      <c r="K132" s="162"/>
    </row>
    <row r="133" spans="1:11" x14ac:dyDescent="0.25">
      <c r="A133" s="246" t="s">
        <v>1252</v>
      </c>
      <c r="B133" s="236"/>
      <c r="C133" s="236"/>
      <c r="D133" s="236"/>
      <c r="E133" s="236"/>
      <c r="F133" s="236"/>
      <c r="G133" s="162">
        <v>271</v>
      </c>
      <c r="H133" s="162"/>
      <c r="I133" s="162"/>
      <c r="J133" s="162"/>
      <c r="K133" s="162"/>
    </row>
    <row r="134" spans="1:11" x14ac:dyDescent="0.25">
      <c r="A134" s="246" t="s">
        <v>189</v>
      </c>
      <c r="B134" s="236"/>
      <c r="C134" s="236"/>
      <c r="D134" s="236"/>
      <c r="E134" s="236"/>
      <c r="F134" s="236"/>
      <c r="G134" s="162">
        <v>1717</v>
      </c>
      <c r="H134" s="162"/>
      <c r="I134" s="162"/>
      <c r="J134" s="162"/>
      <c r="K134" s="162">
        <v>29.9</v>
      </c>
    </row>
    <row r="135" spans="1:11" x14ac:dyDescent="0.25">
      <c r="A135" s="246" t="s">
        <v>198</v>
      </c>
      <c r="B135" s="236"/>
      <c r="C135" s="236"/>
      <c r="D135" s="236"/>
      <c r="E135" s="236"/>
      <c r="F135" s="236"/>
      <c r="G135" s="162">
        <v>3933</v>
      </c>
      <c r="H135" s="162"/>
      <c r="I135" s="162"/>
      <c r="J135" s="162"/>
      <c r="K135" s="162">
        <v>55.31</v>
      </c>
    </row>
    <row r="136" spans="1:11" x14ac:dyDescent="0.25">
      <c r="A136" s="250" t="s">
        <v>1120</v>
      </c>
      <c r="B136" s="236"/>
      <c r="C136" s="236"/>
      <c r="D136" s="236"/>
      <c r="E136" s="236"/>
      <c r="F136" s="236"/>
      <c r="G136" s="164">
        <v>3933</v>
      </c>
      <c r="H136" s="162"/>
      <c r="I136" s="162"/>
      <c r="J136" s="162"/>
      <c r="K136" s="164">
        <v>55.31</v>
      </c>
    </row>
    <row r="137" spans="1:11" x14ac:dyDescent="0.25">
      <c r="A137" s="246" t="s">
        <v>1121</v>
      </c>
      <c r="B137" s="236"/>
      <c r="C137" s="236"/>
      <c r="D137" s="236"/>
      <c r="E137" s="236"/>
      <c r="F137" s="236"/>
      <c r="G137" s="162"/>
      <c r="H137" s="162"/>
      <c r="I137" s="162"/>
      <c r="J137" s="162"/>
      <c r="K137" s="162"/>
    </row>
    <row r="138" spans="1:11" x14ac:dyDescent="0.25">
      <c r="A138" s="246" t="s">
        <v>540</v>
      </c>
      <c r="B138" s="236"/>
      <c r="C138" s="236"/>
      <c r="D138" s="236"/>
      <c r="E138" s="236"/>
      <c r="F138" s="236"/>
      <c r="G138" s="162"/>
      <c r="H138" s="162"/>
      <c r="I138" s="162"/>
      <c r="J138" s="162"/>
      <c r="K138" s="162"/>
    </row>
    <row r="139" spans="1:11" x14ac:dyDescent="0.25">
      <c r="A139" s="246" t="s">
        <v>1253</v>
      </c>
      <c r="B139" s="236"/>
      <c r="C139" s="236"/>
      <c r="D139" s="236"/>
      <c r="E139" s="236"/>
      <c r="F139" s="236"/>
      <c r="G139" s="162">
        <v>2394</v>
      </c>
      <c r="H139" s="162"/>
      <c r="I139" s="162"/>
      <c r="J139" s="162"/>
      <c r="K139" s="162"/>
    </row>
    <row r="140" spans="1:11" x14ac:dyDescent="0.25">
      <c r="A140" s="246" t="s">
        <v>198</v>
      </c>
      <c r="B140" s="236"/>
      <c r="C140" s="236"/>
      <c r="D140" s="236"/>
      <c r="E140" s="236"/>
      <c r="F140" s="236"/>
      <c r="G140" s="162">
        <v>2394</v>
      </c>
      <c r="H140" s="162"/>
      <c r="I140" s="162"/>
      <c r="J140" s="162"/>
      <c r="K140" s="162"/>
    </row>
    <row r="141" spans="1:11" x14ac:dyDescent="0.25">
      <c r="A141" s="250" t="s">
        <v>1123</v>
      </c>
      <c r="B141" s="236"/>
      <c r="C141" s="236"/>
      <c r="D141" s="236"/>
      <c r="E141" s="236"/>
      <c r="F141" s="236"/>
      <c r="G141" s="164">
        <v>2394</v>
      </c>
      <c r="H141" s="162"/>
      <c r="I141" s="162"/>
      <c r="J141" s="162"/>
      <c r="K141" s="162"/>
    </row>
    <row r="142" spans="1:11" x14ac:dyDescent="0.25">
      <c r="A142" s="246" t="s">
        <v>1254</v>
      </c>
      <c r="B142" s="236"/>
      <c r="C142" s="236"/>
      <c r="D142" s="236"/>
      <c r="E142" s="236"/>
      <c r="F142" s="236"/>
      <c r="G142" s="162"/>
      <c r="H142" s="162"/>
      <c r="I142" s="162"/>
      <c r="J142" s="162"/>
      <c r="K142" s="162"/>
    </row>
    <row r="143" spans="1:11" x14ac:dyDescent="0.25">
      <c r="A143" s="246" t="s">
        <v>952</v>
      </c>
      <c r="B143" s="236"/>
      <c r="C143" s="236"/>
      <c r="D143" s="236"/>
      <c r="E143" s="236"/>
      <c r="F143" s="236"/>
      <c r="G143" s="162"/>
      <c r="H143" s="162"/>
      <c r="I143" s="162"/>
      <c r="J143" s="162"/>
      <c r="K143" s="162"/>
    </row>
    <row r="144" spans="1:11" x14ac:dyDescent="0.25">
      <c r="A144" s="246" t="s">
        <v>1255</v>
      </c>
      <c r="B144" s="236"/>
      <c r="C144" s="236"/>
      <c r="D144" s="236"/>
      <c r="E144" s="236"/>
      <c r="F144" s="236"/>
      <c r="G144" s="162">
        <v>394</v>
      </c>
      <c r="H144" s="162">
        <v>394</v>
      </c>
      <c r="I144" s="162"/>
      <c r="J144" s="162"/>
      <c r="K144" s="162">
        <v>36.25</v>
      </c>
    </row>
    <row r="145" spans="1:11" x14ac:dyDescent="0.25">
      <c r="A145" s="246" t="s">
        <v>1256</v>
      </c>
      <c r="B145" s="236"/>
      <c r="C145" s="236"/>
      <c r="D145" s="236"/>
      <c r="E145" s="236"/>
      <c r="F145" s="236"/>
      <c r="G145" s="162">
        <v>315</v>
      </c>
      <c r="H145" s="162"/>
      <c r="I145" s="162"/>
      <c r="J145" s="162"/>
      <c r="K145" s="162"/>
    </row>
    <row r="146" spans="1:11" x14ac:dyDescent="0.25">
      <c r="A146" s="246" t="s">
        <v>1257</v>
      </c>
      <c r="B146" s="236"/>
      <c r="C146" s="236"/>
      <c r="D146" s="236"/>
      <c r="E146" s="236"/>
      <c r="F146" s="236"/>
      <c r="G146" s="162">
        <v>177</v>
      </c>
      <c r="H146" s="162"/>
      <c r="I146" s="162"/>
      <c r="J146" s="162"/>
      <c r="K146" s="162"/>
    </row>
    <row r="147" spans="1:11" x14ac:dyDescent="0.25">
      <c r="A147" s="246" t="s">
        <v>189</v>
      </c>
      <c r="B147" s="236"/>
      <c r="C147" s="236"/>
      <c r="D147" s="236"/>
      <c r="E147" s="236"/>
      <c r="F147" s="236"/>
      <c r="G147" s="162">
        <v>886</v>
      </c>
      <c r="H147" s="162"/>
      <c r="I147" s="162"/>
      <c r="J147" s="162"/>
      <c r="K147" s="162">
        <v>36.25</v>
      </c>
    </row>
    <row r="148" spans="1:11" x14ac:dyDescent="0.25">
      <c r="A148" s="246" t="s">
        <v>956</v>
      </c>
      <c r="B148" s="236"/>
      <c r="C148" s="236"/>
      <c r="D148" s="236"/>
      <c r="E148" s="236"/>
      <c r="F148" s="236"/>
      <c r="G148" s="162"/>
      <c r="H148" s="162"/>
      <c r="I148" s="162"/>
      <c r="J148" s="162"/>
      <c r="K148" s="162"/>
    </row>
    <row r="149" spans="1:11" ht="20.399999999999999" x14ac:dyDescent="0.25">
      <c r="A149" s="246" t="s">
        <v>1258</v>
      </c>
      <c r="B149" s="236"/>
      <c r="C149" s="236"/>
      <c r="D149" s="236"/>
      <c r="E149" s="236"/>
      <c r="F149" s="236"/>
      <c r="G149" s="162">
        <v>335</v>
      </c>
      <c r="H149" s="162">
        <v>44</v>
      </c>
      <c r="I149" s="162" t="s">
        <v>1209</v>
      </c>
      <c r="J149" s="162"/>
      <c r="K149" s="162">
        <v>3.67</v>
      </c>
    </row>
    <row r="150" spans="1:11" x14ac:dyDescent="0.25">
      <c r="A150" s="246" t="s">
        <v>1259</v>
      </c>
      <c r="B150" s="236"/>
      <c r="C150" s="236"/>
      <c r="D150" s="236"/>
      <c r="E150" s="236"/>
      <c r="F150" s="236"/>
      <c r="G150" s="162">
        <v>72</v>
      </c>
      <c r="H150" s="162"/>
      <c r="I150" s="162"/>
      <c r="J150" s="162"/>
      <c r="K150" s="162"/>
    </row>
    <row r="151" spans="1:11" x14ac:dyDescent="0.25">
      <c r="A151" s="246" t="s">
        <v>1260</v>
      </c>
      <c r="B151" s="236"/>
      <c r="C151" s="236"/>
      <c r="D151" s="236"/>
      <c r="E151" s="236"/>
      <c r="F151" s="236"/>
      <c r="G151" s="162">
        <v>38</v>
      </c>
      <c r="H151" s="162"/>
      <c r="I151" s="162"/>
      <c r="J151" s="162"/>
      <c r="K151" s="162"/>
    </row>
    <row r="152" spans="1:11" x14ac:dyDescent="0.25">
      <c r="A152" s="246" t="s">
        <v>189</v>
      </c>
      <c r="B152" s="236"/>
      <c r="C152" s="236"/>
      <c r="D152" s="236"/>
      <c r="E152" s="236"/>
      <c r="F152" s="236"/>
      <c r="G152" s="162">
        <v>445</v>
      </c>
      <c r="H152" s="162"/>
      <c r="I152" s="162"/>
      <c r="J152" s="162"/>
      <c r="K152" s="162">
        <v>3.67</v>
      </c>
    </row>
    <row r="153" spans="1:11" x14ac:dyDescent="0.25">
      <c r="A153" s="246" t="s">
        <v>198</v>
      </c>
      <c r="B153" s="236"/>
      <c r="C153" s="236"/>
      <c r="D153" s="236"/>
      <c r="E153" s="236"/>
      <c r="F153" s="236"/>
      <c r="G153" s="162">
        <v>1331</v>
      </c>
      <c r="H153" s="162"/>
      <c r="I153" s="162"/>
      <c r="J153" s="162"/>
      <c r="K153" s="162">
        <v>39.92</v>
      </c>
    </row>
    <row r="154" spans="1:11" x14ac:dyDescent="0.25">
      <c r="A154" s="250" t="s">
        <v>1261</v>
      </c>
      <c r="B154" s="236"/>
      <c r="C154" s="236"/>
      <c r="D154" s="236"/>
      <c r="E154" s="236"/>
      <c r="F154" s="236"/>
      <c r="G154" s="164">
        <v>1331</v>
      </c>
      <c r="H154" s="162"/>
      <c r="I154" s="162"/>
      <c r="J154" s="162"/>
      <c r="K154" s="164">
        <v>39.92</v>
      </c>
    </row>
    <row r="155" spans="1:11" x14ac:dyDescent="0.25">
      <c r="A155" s="246" t="s">
        <v>1262</v>
      </c>
      <c r="B155" s="236"/>
      <c r="C155" s="236"/>
      <c r="D155" s="236"/>
      <c r="E155" s="236"/>
      <c r="F155" s="236"/>
      <c r="G155" s="162"/>
      <c r="H155" s="162"/>
      <c r="I155" s="162"/>
      <c r="J155" s="162"/>
      <c r="K155" s="162"/>
    </row>
    <row r="156" spans="1:11" x14ac:dyDescent="0.25">
      <c r="A156" s="246" t="s">
        <v>946</v>
      </c>
      <c r="B156" s="236"/>
      <c r="C156" s="236"/>
      <c r="D156" s="236"/>
      <c r="E156" s="236"/>
      <c r="F156" s="236"/>
      <c r="G156" s="162"/>
      <c r="H156" s="162"/>
      <c r="I156" s="162"/>
      <c r="J156" s="162"/>
      <c r="K156" s="162"/>
    </row>
    <row r="157" spans="1:11" x14ac:dyDescent="0.25">
      <c r="A157" s="246" t="s">
        <v>1263</v>
      </c>
      <c r="B157" s="236"/>
      <c r="C157" s="236"/>
      <c r="D157" s="236"/>
      <c r="E157" s="236"/>
      <c r="F157" s="236"/>
      <c r="G157" s="162">
        <v>4159</v>
      </c>
      <c r="H157" s="162">
        <v>95</v>
      </c>
      <c r="I157" s="162"/>
      <c r="J157" s="162"/>
      <c r="K157" s="162">
        <v>7.98</v>
      </c>
    </row>
    <row r="158" spans="1:11" x14ac:dyDescent="0.25">
      <c r="A158" s="246" t="s">
        <v>1264</v>
      </c>
      <c r="B158" s="236"/>
      <c r="C158" s="236"/>
      <c r="D158" s="236"/>
      <c r="E158" s="236"/>
      <c r="F158" s="236"/>
      <c r="G158" s="162">
        <v>95</v>
      </c>
      <c r="H158" s="162"/>
      <c r="I158" s="162"/>
      <c r="J158" s="162"/>
      <c r="K158" s="162"/>
    </row>
    <row r="159" spans="1:11" x14ac:dyDescent="0.25">
      <c r="A159" s="246" t="s">
        <v>1265</v>
      </c>
      <c r="B159" s="236"/>
      <c r="C159" s="236"/>
      <c r="D159" s="236"/>
      <c r="E159" s="236"/>
      <c r="F159" s="236"/>
      <c r="G159" s="162">
        <v>62</v>
      </c>
      <c r="H159" s="162"/>
      <c r="I159" s="162"/>
      <c r="J159" s="162"/>
      <c r="K159" s="162"/>
    </row>
    <row r="160" spans="1:11" x14ac:dyDescent="0.25">
      <c r="A160" s="246" t="s">
        <v>189</v>
      </c>
      <c r="B160" s="236"/>
      <c r="C160" s="236"/>
      <c r="D160" s="236"/>
      <c r="E160" s="236"/>
      <c r="F160" s="236"/>
      <c r="G160" s="162">
        <v>4316</v>
      </c>
      <c r="H160" s="162"/>
      <c r="I160" s="162"/>
      <c r="J160" s="162"/>
      <c r="K160" s="162">
        <v>7.98</v>
      </c>
    </row>
    <row r="161" spans="1:11" x14ac:dyDescent="0.25">
      <c r="A161" s="246" t="s">
        <v>1266</v>
      </c>
      <c r="B161" s="236"/>
      <c r="C161" s="236"/>
      <c r="D161" s="236"/>
      <c r="E161" s="236"/>
      <c r="F161" s="236"/>
      <c r="G161" s="162"/>
      <c r="H161" s="162"/>
      <c r="I161" s="162"/>
      <c r="J161" s="162"/>
      <c r="K161" s="162"/>
    </row>
    <row r="162" spans="1:11" ht="20.399999999999999" x14ac:dyDescent="0.25">
      <c r="A162" s="246" t="s">
        <v>1267</v>
      </c>
      <c r="B162" s="236"/>
      <c r="C162" s="236"/>
      <c r="D162" s="236"/>
      <c r="E162" s="236"/>
      <c r="F162" s="236"/>
      <c r="G162" s="162">
        <v>1399</v>
      </c>
      <c r="H162" s="162">
        <v>94</v>
      </c>
      <c r="I162" s="162" t="s">
        <v>1231</v>
      </c>
      <c r="J162" s="162"/>
      <c r="K162" s="162">
        <v>8.16</v>
      </c>
    </row>
    <row r="163" spans="1:11" x14ac:dyDescent="0.25">
      <c r="A163" s="246" t="s">
        <v>1268</v>
      </c>
      <c r="B163" s="236"/>
      <c r="C163" s="236"/>
      <c r="D163" s="236"/>
      <c r="E163" s="236"/>
      <c r="F163" s="236"/>
      <c r="G163" s="162">
        <v>130</v>
      </c>
      <c r="H163" s="162"/>
      <c r="I163" s="162"/>
      <c r="J163" s="162"/>
      <c r="K163" s="162"/>
    </row>
    <row r="164" spans="1:11" x14ac:dyDescent="0.25">
      <c r="A164" s="246" t="s">
        <v>1269</v>
      </c>
      <c r="B164" s="236"/>
      <c r="C164" s="236"/>
      <c r="D164" s="236"/>
      <c r="E164" s="236"/>
      <c r="F164" s="236"/>
      <c r="G164" s="162">
        <v>89</v>
      </c>
      <c r="H164" s="162"/>
      <c r="I164" s="162"/>
      <c r="J164" s="162"/>
      <c r="K164" s="162"/>
    </row>
    <row r="165" spans="1:11" x14ac:dyDescent="0.25">
      <c r="A165" s="246" t="s">
        <v>189</v>
      </c>
      <c r="B165" s="236"/>
      <c r="C165" s="236"/>
      <c r="D165" s="236"/>
      <c r="E165" s="236"/>
      <c r="F165" s="236"/>
      <c r="G165" s="162">
        <v>1618</v>
      </c>
      <c r="H165" s="162"/>
      <c r="I165" s="162"/>
      <c r="J165" s="162"/>
      <c r="K165" s="162">
        <v>8.16</v>
      </c>
    </row>
    <row r="166" spans="1:11" x14ac:dyDescent="0.25">
      <c r="A166" s="246" t="s">
        <v>198</v>
      </c>
      <c r="B166" s="236"/>
      <c r="C166" s="236"/>
      <c r="D166" s="236"/>
      <c r="E166" s="236"/>
      <c r="F166" s="236"/>
      <c r="G166" s="162">
        <v>5934</v>
      </c>
      <c r="H166" s="162"/>
      <c r="I166" s="162"/>
      <c r="J166" s="162"/>
      <c r="K166" s="162">
        <v>16.14</v>
      </c>
    </row>
    <row r="167" spans="1:11" x14ac:dyDescent="0.25">
      <c r="A167" s="250" t="s">
        <v>1270</v>
      </c>
      <c r="B167" s="236"/>
      <c r="C167" s="236"/>
      <c r="D167" s="236"/>
      <c r="E167" s="236"/>
      <c r="F167" s="236"/>
      <c r="G167" s="164">
        <v>5934</v>
      </c>
      <c r="H167" s="162"/>
      <c r="I167" s="162"/>
      <c r="J167" s="162"/>
      <c r="K167" s="164">
        <v>16.14</v>
      </c>
    </row>
    <row r="168" spans="1:11" x14ac:dyDescent="0.25">
      <c r="A168" s="246" t="s">
        <v>34</v>
      </c>
      <c r="B168" s="236"/>
      <c r="C168" s="236"/>
      <c r="D168" s="236"/>
      <c r="E168" s="236"/>
      <c r="F168" s="236"/>
      <c r="G168" s="162">
        <v>13592</v>
      </c>
      <c r="H168" s="162"/>
      <c r="I168" s="162"/>
      <c r="J168" s="162"/>
      <c r="K168" s="162">
        <v>111.37</v>
      </c>
    </row>
    <row r="169" spans="1:11" x14ac:dyDescent="0.25">
      <c r="A169" s="246" t="s">
        <v>35</v>
      </c>
      <c r="B169" s="236"/>
      <c r="C169" s="236"/>
      <c r="D169" s="236"/>
      <c r="E169" s="236"/>
      <c r="F169" s="236"/>
      <c r="G169" s="162"/>
      <c r="H169" s="162"/>
      <c r="I169" s="162"/>
      <c r="J169" s="162"/>
      <c r="K169" s="162"/>
    </row>
    <row r="170" spans="1:11" x14ac:dyDescent="0.25">
      <c r="A170" s="246" t="s">
        <v>36</v>
      </c>
      <c r="B170" s="236"/>
      <c r="C170" s="236"/>
      <c r="D170" s="236"/>
      <c r="E170" s="236"/>
      <c r="F170" s="236"/>
      <c r="G170" s="162">
        <v>8598</v>
      </c>
      <c r="H170" s="162"/>
      <c r="I170" s="162"/>
      <c r="J170" s="162"/>
      <c r="K170" s="162"/>
    </row>
    <row r="171" spans="1:11" x14ac:dyDescent="0.25">
      <c r="A171" s="246" t="s">
        <v>37</v>
      </c>
      <c r="B171" s="236"/>
      <c r="C171" s="236"/>
      <c r="D171" s="236"/>
      <c r="E171" s="236"/>
      <c r="F171" s="236"/>
      <c r="G171" s="162">
        <v>1196</v>
      </c>
      <c r="H171" s="162"/>
      <c r="I171" s="162"/>
      <c r="J171" s="162"/>
      <c r="K171" s="162"/>
    </row>
    <row r="172" spans="1:11" x14ac:dyDescent="0.25">
      <c r="A172" s="246" t="s">
        <v>38</v>
      </c>
      <c r="B172" s="236"/>
      <c r="C172" s="236"/>
      <c r="D172" s="236"/>
      <c r="E172" s="236"/>
      <c r="F172" s="236"/>
      <c r="G172" s="162">
        <v>1561</v>
      </c>
      <c r="H172" s="162"/>
      <c r="I172" s="162"/>
      <c r="J172" s="162"/>
      <c r="K172" s="162"/>
    </row>
    <row r="173" spans="1:11" x14ac:dyDescent="0.25">
      <c r="A173" s="246" t="s">
        <v>39</v>
      </c>
      <c r="B173" s="236"/>
      <c r="C173" s="236"/>
      <c r="D173" s="236"/>
      <c r="E173" s="236"/>
      <c r="F173" s="236"/>
      <c r="G173" s="162">
        <v>1482</v>
      </c>
      <c r="H173" s="162"/>
      <c r="I173" s="162"/>
      <c r="J173" s="162"/>
      <c r="K173" s="162"/>
    </row>
    <row r="174" spans="1:11" x14ac:dyDescent="0.25">
      <c r="A174" s="246" t="s">
        <v>40</v>
      </c>
      <c r="B174" s="236"/>
      <c r="C174" s="236"/>
      <c r="D174" s="236"/>
      <c r="E174" s="236"/>
      <c r="F174" s="236"/>
      <c r="G174" s="162">
        <v>948</v>
      </c>
      <c r="H174" s="162"/>
      <c r="I174" s="162"/>
      <c r="J174" s="162"/>
      <c r="K174" s="162"/>
    </row>
    <row r="175" spans="1:11" x14ac:dyDescent="0.25">
      <c r="A175" s="250" t="s">
        <v>41</v>
      </c>
      <c r="B175" s="236"/>
      <c r="C175" s="236"/>
      <c r="D175" s="236"/>
      <c r="E175" s="236"/>
      <c r="F175" s="236"/>
      <c r="G175" s="164">
        <v>13592</v>
      </c>
      <c r="H175" s="162"/>
      <c r="I175" s="162"/>
      <c r="J175" s="162"/>
      <c r="K175" s="164">
        <v>111.37</v>
      </c>
    </row>
    <row r="176" spans="1:11" x14ac:dyDescent="0.25">
      <c r="A176" s="70"/>
      <c r="B176" s="165"/>
      <c r="C176" s="71"/>
      <c r="D176" s="70"/>
      <c r="E176" s="135"/>
      <c r="F176" s="135"/>
      <c r="G176" s="135"/>
      <c r="H176" s="135"/>
      <c r="I176" s="135"/>
      <c r="J176" s="135"/>
      <c r="K176" s="135"/>
    </row>
    <row r="177" spans="1:11" x14ac:dyDescent="0.25">
      <c r="A177" s="70"/>
      <c r="B177" s="165"/>
      <c r="C177" s="71"/>
      <c r="D177" s="70"/>
      <c r="E177" s="135"/>
      <c r="F177" s="135"/>
      <c r="G177" s="135"/>
      <c r="H177" s="135"/>
      <c r="I177" s="135"/>
      <c r="J177" s="135"/>
      <c r="K177" s="135"/>
    </row>
    <row r="178" spans="1:11" x14ac:dyDescent="0.25">
      <c r="A178" s="70"/>
      <c r="B178" s="165"/>
      <c r="C178" s="71"/>
      <c r="D178" s="70"/>
      <c r="E178" s="135"/>
      <c r="F178" s="135"/>
      <c r="G178" s="135"/>
      <c r="H178" s="135"/>
      <c r="I178" s="135"/>
      <c r="J178" s="135"/>
      <c r="K178" s="135"/>
    </row>
    <row r="179" spans="1:11" x14ac:dyDescent="0.25">
      <c r="A179" s="253" t="s">
        <v>782</v>
      </c>
      <c r="B179" s="243"/>
      <c r="C179" s="243"/>
      <c r="D179" s="243"/>
      <c r="E179" s="243"/>
      <c r="F179" s="243"/>
      <c r="G179" s="243"/>
      <c r="H179" s="243"/>
      <c r="I179" s="243"/>
      <c r="J179" s="243"/>
      <c r="K179" s="243"/>
    </row>
    <row r="180" spans="1:11" x14ac:dyDescent="0.25">
      <c r="A180" s="252" t="s">
        <v>208</v>
      </c>
      <c r="B180" s="243"/>
      <c r="C180" s="243"/>
      <c r="D180" s="243"/>
      <c r="E180" s="243"/>
      <c r="F180" s="243"/>
      <c r="G180" s="243"/>
      <c r="H180" s="243"/>
      <c r="I180" s="243"/>
      <c r="J180" s="243"/>
      <c r="K180" s="243"/>
    </row>
    <row r="181" spans="1:11" x14ac:dyDescent="0.25">
      <c r="A181" s="70"/>
      <c r="B181" s="165"/>
      <c r="C181" s="71"/>
      <c r="D181" s="70"/>
      <c r="E181" s="135"/>
      <c r="F181" s="135"/>
      <c r="G181" s="135"/>
      <c r="H181" s="135"/>
      <c r="I181" s="135"/>
      <c r="J181" s="135"/>
      <c r="K181" s="135"/>
    </row>
    <row r="182" spans="1:11" x14ac:dyDescent="0.25">
      <c r="A182" s="253" t="s">
        <v>783</v>
      </c>
      <c r="B182" s="243"/>
      <c r="C182" s="243"/>
      <c r="D182" s="243"/>
      <c r="E182" s="243"/>
      <c r="F182" s="243"/>
      <c r="G182" s="243"/>
      <c r="H182" s="243"/>
      <c r="I182" s="243"/>
      <c r="J182" s="243"/>
      <c r="K182" s="243"/>
    </row>
    <row r="183" spans="1:11" x14ac:dyDescent="0.25">
      <c r="A183" s="252" t="s">
        <v>208</v>
      </c>
      <c r="B183" s="243"/>
      <c r="C183" s="243"/>
      <c r="D183" s="243"/>
      <c r="E183" s="243"/>
      <c r="F183" s="243"/>
      <c r="G183" s="243"/>
      <c r="H183" s="243"/>
      <c r="I183" s="243"/>
      <c r="J183" s="243"/>
      <c r="K183" s="243"/>
    </row>
    <row r="184" spans="1:11" x14ac:dyDescent="0.25">
      <c r="A184" s="70"/>
      <c r="B184" s="165"/>
      <c r="C184" s="71"/>
      <c r="D184" s="70"/>
      <c r="E184" s="135"/>
      <c r="F184" s="135"/>
      <c r="G184" s="135"/>
      <c r="H184" s="135"/>
      <c r="I184" s="135"/>
      <c r="J184" s="135"/>
      <c r="K184" s="135"/>
    </row>
  </sheetData>
  <mergeCells count="133">
    <mergeCell ref="A183:K183"/>
    <mergeCell ref="A173:F173"/>
    <mergeCell ref="A174:F174"/>
    <mergeCell ref="A175:F175"/>
    <mergeCell ref="A179:K179"/>
    <mergeCell ref="A180:K180"/>
    <mergeCell ref="A182:K182"/>
    <mergeCell ref="A167:F167"/>
    <mergeCell ref="A168:F168"/>
    <mergeCell ref="A169:F169"/>
    <mergeCell ref="A170:F170"/>
    <mergeCell ref="A171:F171"/>
    <mergeCell ref="A172:F172"/>
    <mergeCell ref="A161:F161"/>
    <mergeCell ref="A162:F162"/>
    <mergeCell ref="A163:F163"/>
    <mergeCell ref="A164:F164"/>
    <mergeCell ref="A165:F165"/>
    <mergeCell ref="A166:F166"/>
    <mergeCell ref="A155:F155"/>
    <mergeCell ref="A156:F156"/>
    <mergeCell ref="A157:F157"/>
    <mergeCell ref="A158:F158"/>
    <mergeCell ref="A159:F159"/>
    <mergeCell ref="A160:F160"/>
    <mergeCell ref="A149:F149"/>
    <mergeCell ref="A150:F150"/>
    <mergeCell ref="A151:F151"/>
    <mergeCell ref="A152:F152"/>
    <mergeCell ref="A153:F153"/>
    <mergeCell ref="A154:F154"/>
    <mergeCell ref="A143:F143"/>
    <mergeCell ref="A144:F144"/>
    <mergeCell ref="A145:F145"/>
    <mergeCell ref="A146:F146"/>
    <mergeCell ref="A147:F147"/>
    <mergeCell ref="A148:F148"/>
    <mergeCell ref="A137:F137"/>
    <mergeCell ref="A138:F138"/>
    <mergeCell ref="A139:F139"/>
    <mergeCell ref="A140:F140"/>
    <mergeCell ref="A141:F141"/>
    <mergeCell ref="A142:F142"/>
    <mergeCell ref="A131:F131"/>
    <mergeCell ref="A132:F132"/>
    <mergeCell ref="A133:F133"/>
    <mergeCell ref="A134:F134"/>
    <mergeCell ref="A135:F135"/>
    <mergeCell ref="A136:F136"/>
    <mergeCell ref="A125:F125"/>
    <mergeCell ref="A126:F126"/>
    <mergeCell ref="A127:F127"/>
    <mergeCell ref="A128:F128"/>
    <mergeCell ref="A129:F129"/>
    <mergeCell ref="A130:F130"/>
    <mergeCell ref="A119:F119"/>
    <mergeCell ref="A120:F120"/>
    <mergeCell ref="A121:F121"/>
    <mergeCell ref="A122:F122"/>
    <mergeCell ref="A123:F123"/>
    <mergeCell ref="A124:F124"/>
    <mergeCell ref="A113:F113"/>
    <mergeCell ref="A114:F114"/>
    <mergeCell ref="A115:F115"/>
    <mergeCell ref="A116:F116"/>
    <mergeCell ref="A117:F117"/>
    <mergeCell ref="A118:F118"/>
    <mergeCell ref="A107:F107"/>
    <mergeCell ref="A108:F108"/>
    <mergeCell ref="A109:F109"/>
    <mergeCell ref="A110:F110"/>
    <mergeCell ref="A111:F111"/>
    <mergeCell ref="A112:F112"/>
    <mergeCell ref="A101:F101"/>
    <mergeCell ref="A102:F102"/>
    <mergeCell ref="A103:K103"/>
    <mergeCell ref="A104:F104"/>
    <mergeCell ref="A105:F105"/>
    <mergeCell ref="A106:F106"/>
    <mergeCell ref="A95:F95"/>
    <mergeCell ref="A96:F96"/>
    <mergeCell ref="A97:F97"/>
    <mergeCell ref="A98:F98"/>
    <mergeCell ref="A99:F99"/>
    <mergeCell ref="A100:F100"/>
    <mergeCell ref="A86:F86"/>
    <mergeCell ref="A87:F87"/>
    <mergeCell ref="A88:F88"/>
    <mergeCell ref="A89:K89"/>
    <mergeCell ref="A93:F93"/>
    <mergeCell ref="A94:F94"/>
    <mergeCell ref="A80:F80"/>
    <mergeCell ref="A81:F81"/>
    <mergeCell ref="A82:F82"/>
    <mergeCell ref="A83:F83"/>
    <mergeCell ref="A84:F84"/>
    <mergeCell ref="A85:F85"/>
    <mergeCell ref="A58:F58"/>
    <mergeCell ref="A59:K59"/>
    <mergeCell ref="A71:F71"/>
    <mergeCell ref="A72:F72"/>
    <mergeCell ref="A73:K73"/>
    <mergeCell ref="A79:F79"/>
    <mergeCell ref="A52:F52"/>
    <mergeCell ref="A53:F53"/>
    <mergeCell ref="A54:F54"/>
    <mergeCell ref="A55:F55"/>
    <mergeCell ref="A56:F56"/>
    <mergeCell ref="A57:F57"/>
    <mergeCell ref="A49:F49"/>
    <mergeCell ref="A50:F50"/>
    <mergeCell ref="A51:F51"/>
    <mergeCell ref="J25:K26"/>
    <mergeCell ref="G26:G27"/>
    <mergeCell ref="H26:H27"/>
    <mergeCell ref="A29:K29"/>
    <mergeCell ref="A30:K30"/>
    <mergeCell ref="A31:K31"/>
    <mergeCell ref="A25:A27"/>
    <mergeCell ref="B25:B27"/>
    <mergeCell ref="C25:C27"/>
    <mergeCell ref="D25:D27"/>
    <mergeCell ref="E25:F25"/>
    <mergeCell ref="G25:I25"/>
    <mergeCell ref="D16:E16"/>
    <mergeCell ref="D17:E17"/>
    <mergeCell ref="D18:E18"/>
    <mergeCell ref="D19:E19"/>
    <mergeCell ref="D20:E20"/>
    <mergeCell ref="D21:E21"/>
    <mergeCell ref="A32:K32"/>
    <mergeCell ref="A33:K33"/>
    <mergeCell ref="A48:F4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98"/>
  <sheetViews>
    <sheetView workbookViewId="0">
      <selection activeCell="D9" sqref="D9"/>
    </sheetView>
  </sheetViews>
  <sheetFormatPr defaultRowHeight="13.2" x14ac:dyDescent="0.25"/>
  <cols>
    <col min="2" max="2" width="25.5546875" customWidth="1"/>
    <col min="3" max="3" width="32.88671875" customWidth="1"/>
  </cols>
  <sheetData>
    <row r="1" spans="1:11" x14ac:dyDescent="0.25">
      <c r="A1" s="65" t="s">
        <v>28</v>
      </c>
      <c r="B1" s="59"/>
      <c r="C1" s="71"/>
      <c r="D1" s="70"/>
      <c r="E1" s="135"/>
      <c r="F1" s="60"/>
      <c r="G1" s="60"/>
      <c r="H1" s="60"/>
      <c r="I1" s="65" t="s">
        <v>29</v>
      </c>
      <c r="J1" s="60"/>
      <c r="K1" s="60"/>
    </row>
    <row r="2" spans="1:11" x14ac:dyDescent="0.25">
      <c r="A2" s="67"/>
      <c r="B2" s="59"/>
      <c r="C2" s="71"/>
      <c r="D2" s="70"/>
      <c r="E2" s="135"/>
      <c r="F2" s="60"/>
      <c r="G2" s="60"/>
      <c r="H2" s="60"/>
      <c r="I2" s="67"/>
      <c r="J2" s="60"/>
      <c r="K2" s="60"/>
    </row>
    <row r="3" spans="1:11" x14ac:dyDescent="0.25">
      <c r="A3" s="67"/>
      <c r="B3" s="59"/>
      <c r="C3" s="71"/>
      <c r="D3" s="70"/>
      <c r="E3" s="135"/>
      <c r="F3" s="60"/>
      <c r="G3" s="60"/>
      <c r="H3" s="60"/>
      <c r="I3" s="67"/>
      <c r="J3" s="60"/>
      <c r="K3" s="60"/>
    </row>
    <row r="4" spans="1:11" x14ac:dyDescent="0.25">
      <c r="A4" s="67" t="s">
        <v>94</v>
      </c>
      <c r="B4" s="59"/>
      <c r="C4" s="71"/>
      <c r="D4" s="70"/>
      <c r="E4" s="135"/>
      <c r="F4" s="60"/>
      <c r="G4" s="60"/>
      <c r="H4" s="60"/>
      <c r="I4" s="67" t="s">
        <v>95</v>
      </c>
      <c r="J4" s="60"/>
      <c r="K4" s="60"/>
    </row>
    <row r="5" spans="1:11" x14ac:dyDescent="0.25">
      <c r="A5" s="136" t="s">
        <v>74</v>
      </c>
      <c r="B5" s="59"/>
      <c r="C5" s="71"/>
      <c r="D5" s="70"/>
      <c r="E5" s="135"/>
      <c r="F5" s="60"/>
      <c r="G5" s="60"/>
      <c r="H5" s="60"/>
      <c r="I5" s="136" t="s">
        <v>785</v>
      </c>
      <c r="J5" s="60"/>
      <c r="K5" s="60"/>
    </row>
    <row r="6" spans="1:11" ht="13.8" x14ac:dyDescent="0.25">
      <c r="A6" s="70"/>
      <c r="B6" s="59"/>
      <c r="C6" s="60"/>
      <c r="D6" s="137" t="s">
        <v>547</v>
      </c>
      <c r="E6" s="60"/>
      <c r="F6" s="138"/>
      <c r="G6" s="138"/>
      <c r="H6" s="138"/>
      <c r="I6" s="60"/>
      <c r="J6" s="60"/>
      <c r="K6" s="60"/>
    </row>
    <row r="7" spans="1:11" x14ac:dyDescent="0.25">
      <c r="A7" s="70"/>
      <c r="B7" s="139"/>
      <c r="C7" s="140"/>
      <c r="D7" s="90" t="s">
        <v>24</v>
      </c>
      <c r="E7" s="141"/>
      <c r="F7" s="142"/>
      <c r="G7" s="143"/>
      <c r="H7" s="60"/>
      <c r="I7" s="60"/>
      <c r="J7" s="60"/>
      <c r="K7" s="60"/>
    </row>
    <row r="8" spans="1:11" x14ac:dyDescent="0.25">
      <c r="A8" s="70"/>
      <c r="B8" s="144"/>
      <c r="C8" s="60"/>
      <c r="D8" s="60"/>
      <c r="E8" s="60"/>
      <c r="F8" s="60"/>
      <c r="G8" s="60"/>
      <c r="H8" s="60"/>
      <c r="I8" s="60"/>
      <c r="J8" s="60"/>
      <c r="K8" s="60"/>
    </row>
    <row r="9" spans="1:11" ht="15.6" x14ac:dyDescent="0.25">
      <c r="A9" s="70"/>
      <c r="B9" s="144"/>
      <c r="C9" s="60"/>
      <c r="D9" s="145" t="s">
        <v>1271</v>
      </c>
      <c r="E9" s="135"/>
      <c r="F9" s="146"/>
      <c r="G9" s="146"/>
      <c r="H9" s="60"/>
      <c r="I9" s="60"/>
      <c r="J9" s="60"/>
      <c r="K9" s="60"/>
    </row>
    <row r="10" spans="1:11" x14ac:dyDescent="0.25">
      <c r="A10" s="70"/>
      <c r="B10" s="144"/>
      <c r="C10" s="60"/>
      <c r="D10" s="64" t="s">
        <v>58</v>
      </c>
      <c r="E10" s="135"/>
      <c r="F10" s="72"/>
      <c r="G10" s="72"/>
      <c r="H10" s="60"/>
      <c r="I10" s="60"/>
      <c r="J10" s="60"/>
      <c r="K10" s="60"/>
    </row>
    <row r="11" spans="1:11" x14ac:dyDescent="0.25">
      <c r="A11" s="70"/>
      <c r="B11" s="144"/>
      <c r="C11" s="60"/>
      <c r="D11" s="60"/>
      <c r="E11" s="60"/>
      <c r="F11" s="60"/>
      <c r="G11" s="60"/>
      <c r="H11" s="60"/>
      <c r="I11" s="60"/>
      <c r="J11" s="60"/>
      <c r="K11" s="60"/>
    </row>
    <row r="12" spans="1:11" ht="13.8" x14ac:dyDescent="0.25">
      <c r="A12" s="147" t="s">
        <v>25</v>
      </c>
      <c r="B12" s="148" t="s">
        <v>1272</v>
      </c>
      <c r="C12" s="68"/>
      <c r="D12" s="137"/>
      <c r="E12" s="149"/>
      <c r="F12" s="68"/>
      <c r="G12" s="68"/>
      <c r="H12" s="60"/>
      <c r="I12" s="60"/>
      <c r="J12" s="60"/>
      <c r="K12" s="60"/>
    </row>
    <row r="13" spans="1:11" x14ac:dyDescent="0.25">
      <c r="A13" s="70"/>
      <c r="B13" s="150"/>
      <c r="C13" s="140"/>
      <c r="D13" s="90" t="s">
        <v>57</v>
      </c>
      <c r="E13" s="135"/>
      <c r="F13" s="151"/>
      <c r="G13" s="151"/>
      <c r="H13" s="140"/>
      <c r="I13" s="143"/>
      <c r="J13" s="60"/>
      <c r="K13" s="60"/>
    </row>
    <row r="14" spans="1:11" x14ac:dyDescent="0.25">
      <c r="A14" s="152"/>
      <c r="B14" s="153"/>
      <c r="C14" s="60"/>
      <c r="D14" s="60"/>
      <c r="E14" s="60"/>
      <c r="F14" s="60"/>
      <c r="G14" s="60"/>
      <c r="H14" s="60"/>
      <c r="I14" s="60"/>
      <c r="J14" s="60"/>
      <c r="K14" s="60"/>
    </row>
    <row r="15" spans="1:11" ht="13.8" x14ac:dyDescent="0.25">
      <c r="A15" s="89"/>
      <c r="B15" s="148" t="s">
        <v>1080</v>
      </c>
      <c r="C15" s="154"/>
      <c r="D15" s="143"/>
      <c r="E15" s="143"/>
      <c r="F15" s="155"/>
      <c r="G15" s="156"/>
      <c r="H15" s="157"/>
      <c r="I15" s="60"/>
      <c r="J15" s="60"/>
      <c r="K15" s="60"/>
    </row>
    <row r="16" spans="1:11" ht="13.8" x14ac:dyDescent="0.25">
      <c r="A16" s="137"/>
      <c r="B16" s="148" t="s">
        <v>44</v>
      </c>
      <c r="C16" s="158"/>
      <c r="D16" s="245" t="s">
        <v>1273</v>
      </c>
      <c r="E16" s="233"/>
      <c r="F16" s="156" t="s">
        <v>56</v>
      </c>
      <c r="G16" s="156"/>
      <c r="H16" s="157"/>
      <c r="I16" s="68"/>
      <c r="J16" s="68"/>
      <c r="K16" s="68"/>
    </row>
    <row r="17" spans="1:11" ht="13.8" x14ac:dyDescent="0.25">
      <c r="A17" s="137"/>
      <c r="B17" s="148" t="s">
        <v>60</v>
      </c>
      <c r="C17" s="158"/>
      <c r="D17" s="245" t="s">
        <v>1274</v>
      </c>
      <c r="E17" s="233"/>
      <c r="F17" s="156" t="s">
        <v>56</v>
      </c>
      <c r="G17" s="156"/>
      <c r="H17" s="157"/>
      <c r="I17" s="68"/>
      <c r="J17" s="68"/>
      <c r="K17" s="68"/>
    </row>
    <row r="18" spans="1:11" ht="13.8" x14ac:dyDescent="0.25">
      <c r="A18" s="137"/>
      <c r="B18" s="148" t="s">
        <v>45</v>
      </c>
      <c r="C18" s="158"/>
      <c r="D18" s="245" t="s">
        <v>1275</v>
      </c>
      <c r="E18" s="233"/>
      <c r="F18" s="156" t="s">
        <v>56</v>
      </c>
      <c r="G18" s="156"/>
      <c r="H18" s="157"/>
      <c r="I18" s="68"/>
      <c r="J18" s="68"/>
      <c r="K18" s="68"/>
    </row>
    <row r="19" spans="1:11" ht="13.8" x14ac:dyDescent="0.25">
      <c r="A19" s="137"/>
      <c r="B19" s="148" t="s">
        <v>105</v>
      </c>
      <c r="C19" s="158"/>
      <c r="D19" s="245" t="s">
        <v>1276</v>
      </c>
      <c r="E19" s="233"/>
      <c r="F19" s="156" t="s">
        <v>56</v>
      </c>
      <c r="G19" s="156"/>
      <c r="H19" s="157"/>
      <c r="I19" s="68"/>
      <c r="J19" s="68"/>
      <c r="K19" s="68"/>
    </row>
    <row r="20" spans="1:11" ht="13.8" x14ac:dyDescent="0.25">
      <c r="A20" s="137"/>
      <c r="B20" s="148" t="s">
        <v>107</v>
      </c>
      <c r="C20" s="158"/>
      <c r="D20" s="245" t="s">
        <v>1277</v>
      </c>
      <c r="E20" s="233"/>
      <c r="F20" s="156" t="s">
        <v>56</v>
      </c>
      <c r="G20" s="156"/>
      <c r="H20" s="157"/>
      <c r="I20" s="68"/>
      <c r="J20" s="68"/>
      <c r="K20" s="68"/>
    </row>
    <row r="21" spans="1:11" ht="13.8" x14ac:dyDescent="0.25">
      <c r="A21" s="137"/>
      <c r="B21" s="148" t="s">
        <v>42</v>
      </c>
      <c r="C21" s="158"/>
      <c r="D21" s="245" t="s">
        <v>1278</v>
      </c>
      <c r="E21" s="233"/>
      <c r="F21" s="156" t="s">
        <v>43</v>
      </c>
      <c r="G21" s="156"/>
      <c r="H21" s="157"/>
      <c r="I21" s="68"/>
      <c r="J21" s="68"/>
      <c r="K21" s="68"/>
    </row>
    <row r="22" spans="1:11" ht="13.8" x14ac:dyDescent="0.25">
      <c r="A22" s="137"/>
      <c r="B22" s="148" t="s">
        <v>219</v>
      </c>
      <c r="C22" s="158"/>
      <c r="D22" s="245" t="s">
        <v>1279</v>
      </c>
      <c r="E22" s="233"/>
      <c r="F22" s="156" t="s">
        <v>43</v>
      </c>
      <c r="G22" s="156"/>
      <c r="H22" s="157"/>
      <c r="I22" s="68"/>
      <c r="J22" s="68"/>
      <c r="K22" s="68"/>
    </row>
    <row r="23" spans="1:11" ht="13.8" x14ac:dyDescent="0.25">
      <c r="A23" s="89"/>
      <c r="B23" s="159" t="s">
        <v>557</v>
      </c>
      <c r="C23" s="71"/>
      <c r="D23" s="60"/>
      <c r="E23" s="60"/>
      <c r="F23" s="60"/>
      <c r="G23" s="60"/>
      <c r="H23" s="60"/>
      <c r="I23" s="60"/>
      <c r="J23" s="60"/>
      <c r="K23" s="60"/>
    </row>
    <row r="24" spans="1:11" x14ac:dyDescent="0.25">
      <c r="A24" s="89"/>
      <c r="B24" s="59"/>
      <c r="C24" s="71"/>
      <c r="D24" s="70"/>
      <c r="E24" s="60"/>
      <c r="F24" s="60"/>
      <c r="G24" s="60"/>
      <c r="H24" s="60"/>
      <c r="I24" s="60"/>
      <c r="J24" s="60"/>
      <c r="K24" s="60"/>
    </row>
    <row r="25" spans="1:11" x14ac:dyDescent="0.25">
      <c r="A25" s="247" t="s">
        <v>26</v>
      </c>
      <c r="B25" s="248" t="s">
        <v>111</v>
      </c>
      <c r="C25" s="247" t="s">
        <v>112</v>
      </c>
      <c r="D25" s="247" t="s">
        <v>113</v>
      </c>
      <c r="E25" s="247" t="s">
        <v>55</v>
      </c>
      <c r="F25" s="247"/>
      <c r="G25" s="247" t="s">
        <v>54</v>
      </c>
      <c r="H25" s="247"/>
      <c r="I25" s="247"/>
      <c r="J25" s="247" t="s">
        <v>114</v>
      </c>
      <c r="K25" s="247"/>
    </row>
    <row r="26" spans="1:11" ht="34.200000000000003" x14ac:dyDescent="0.25">
      <c r="A26" s="247"/>
      <c r="B26" s="248"/>
      <c r="C26" s="247"/>
      <c r="D26" s="247"/>
      <c r="E26" s="86" t="s">
        <v>115</v>
      </c>
      <c r="F26" s="86" t="s">
        <v>558</v>
      </c>
      <c r="G26" s="247" t="s">
        <v>27</v>
      </c>
      <c r="H26" s="247" t="s">
        <v>117</v>
      </c>
      <c r="I26" s="86" t="s">
        <v>559</v>
      </c>
      <c r="J26" s="247"/>
      <c r="K26" s="247"/>
    </row>
    <row r="27" spans="1:11" ht="34.200000000000003" x14ac:dyDescent="0.25">
      <c r="A27" s="247"/>
      <c r="B27" s="248"/>
      <c r="C27" s="247"/>
      <c r="D27" s="247"/>
      <c r="E27" s="86" t="s">
        <v>117</v>
      </c>
      <c r="F27" s="86" t="s">
        <v>119</v>
      </c>
      <c r="G27" s="247"/>
      <c r="H27" s="247"/>
      <c r="I27" s="86" t="s">
        <v>119</v>
      </c>
      <c r="J27" s="86" t="s">
        <v>120</v>
      </c>
      <c r="K27" s="86" t="s">
        <v>115</v>
      </c>
    </row>
    <row r="28" spans="1:11" x14ac:dyDescent="0.25">
      <c r="A28" s="87">
        <v>1</v>
      </c>
      <c r="B28" s="88">
        <v>2</v>
      </c>
      <c r="C28" s="86">
        <v>3</v>
      </c>
      <c r="D28" s="86">
        <v>4</v>
      </c>
      <c r="E28" s="86">
        <v>5</v>
      </c>
      <c r="F28" s="87">
        <v>6</v>
      </c>
      <c r="G28" s="87">
        <v>7</v>
      </c>
      <c r="H28" s="87">
        <v>8</v>
      </c>
      <c r="I28" s="87">
        <v>9</v>
      </c>
      <c r="J28" s="87">
        <v>10</v>
      </c>
      <c r="K28" s="87">
        <v>11</v>
      </c>
    </row>
    <row r="29" spans="1:11" x14ac:dyDescent="0.25">
      <c r="A29" s="249" t="s">
        <v>1086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</row>
    <row r="30" spans="1:11" x14ac:dyDescent="0.25">
      <c r="A30" s="246" t="s">
        <v>561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</row>
    <row r="31" spans="1:11" x14ac:dyDescent="0.25">
      <c r="A31" s="246" t="s">
        <v>562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</row>
    <row r="32" spans="1:11" x14ac:dyDescent="0.25">
      <c r="A32" s="246" t="s">
        <v>563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</row>
    <row r="33" spans="1:11" x14ac:dyDescent="0.25">
      <c r="A33" s="246" t="s">
        <v>1280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</row>
    <row r="34" spans="1:11" ht="34.200000000000003" x14ac:dyDescent="0.25">
      <c r="A34" s="69">
        <v>1</v>
      </c>
      <c r="B34" s="161" t="s">
        <v>1281</v>
      </c>
      <c r="C34" s="85" t="s">
        <v>1282</v>
      </c>
      <c r="D34" s="73" t="s">
        <v>1283</v>
      </c>
      <c r="E34" s="162" t="s">
        <v>1284</v>
      </c>
      <c r="F34" s="162" t="s">
        <v>1285</v>
      </c>
      <c r="G34" s="163">
        <v>81</v>
      </c>
      <c r="H34" s="163">
        <v>16</v>
      </c>
      <c r="I34" s="162" t="s">
        <v>1286</v>
      </c>
      <c r="J34" s="163">
        <v>27</v>
      </c>
      <c r="K34" s="163">
        <v>1.27</v>
      </c>
    </row>
    <row r="35" spans="1:11" ht="45.6" x14ac:dyDescent="0.25">
      <c r="A35" s="69">
        <v>2</v>
      </c>
      <c r="B35" s="161" t="s">
        <v>642</v>
      </c>
      <c r="C35" s="85" t="s">
        <v>1287</v>
      </c>
      <c r="D35" s="73" t="s">
        <v>1288</v>
      </c>
      <c r="E35" s="162" t="s">
        <v>645</v>
      </c>
      <c r="F35" s="162" t="s">
        <v>646</v>
      </c>
      <c r="G35" s="163">
        <v>511</v>
      </c>
      <c r="H35" s="163">
        <v>108</v>
      </c>
      <c r="I35" s="162" t="s">
        <v>1289</v>
      </c>
      <c r="J35" s="163">
        <v>12.4</v>
      </c>
      <c r="K35" s="163">
        <v>7.94</v>
      </c>
    </row>
    <row r="36" spans="1:11" ht="34.200000000000003" x14ac:dyDescent="0.25">
      <c r="A36" s="69">
        <v>3</v>
      </c>
      <c r="B36" s="161" t="s">
        <v>1290</v>
      </c>
      <c r="C36" s="85" t="s">
        <v>1291</v>
      </c>
      <c r="D36" s="73" t="s">
        <v>1292</v>
      </c>
      <c r="E36" s="162" t="s">
        <v>1293</v>
      </c>
      <c r="F36" s="162" t="s">
        <v>1294</v>
      </c>
      <c r="G36" s="163">
        <v>368</v>
      </c>
      <c r="H36" s="163">
        <v>95</v>
      </c>
      <c r="I36" s="162" t="s">
        <v>1295</v>
      </c>
      <c r="J36" s="163">
        <v>37.1</v>
      </c>
      <c r="K36" s="163">
        <v>7.42</v>
      </c>
    </row>
    <row r="37" spans="1:11" ht="22.8" x14ac:dyDescent="0.25">
      <c r="A37" s="69">
        <v>4</v>
      </c>
      <c r="B37" s="161" t="s">
        <v>1140</v>
      </c>
      <c r="C37" s="85" t="s">
        <v>1141</v>
      </c>
      <c r="D37" s="73" t="s">
        <v>1296</v>
      </c>
      <c r="E37" s="162" t="s">
        <v>1143</v>
      </c>
      <c r="F37" s="162"/>
      <c r="G37" s="163">
        <v>33</v>
      </c>
      <c r="H37" s="163">
        <v>31</v>
      </c>
      <c r="I37" s="162"/>
      <c r="J37" s="163">
        <v>1</v>
      </c>
      <c r="K37" s="163">
        <v>2</v>
      </c>
    </row>
    <row r="38" spans="1:11" ht="34.200000000000003" x14ac:dyDescent="0.25">
      <c r="A38" s="69">
        <v>5</v>
      </c>
      <c r="B38" s="161" t="s">
        <v>1144</v>
      </c>
      <c r="C38" s="85" t="s">
        <v>1297</v>
      </c>
      <c r="D38" s="69">
        <v>2</v>
      </c>
      <c r="E38" s="162" t="s">
        <v>1146</v>
      </c>
      <c r="F38" s="162" t="s">
        <v>1147</v>
      </c>
      <c r="G38" s="163">
        <v>576</v>
      </c>
      <c r="H38" s="163">
        <v>153</v>
      </c>
      <c r="I38" s="162" t="s">
        <v>1148</v>
      </c>
      <c r="J38" s="163">
        <v>6</v>
      </c>
      <c r="K38" s="163">
        <v>12</v>
      </c>
    </row>
    <row r="39" spans="1:11" ht="34.200000000000003" x14ac:dyDescent="0.25">
      <c r="A39" s="69">
        <v>6</v>
      </c>
      <c r="B39" s="161" t="s">
        <v>1149</v>
      </c>
      <c r="C39" s="85" t="s">
        <v>1150</v>
      </c>
      <c r="D39" s="69">
        <v>-2</v>
      </c>
      <c r="E39" s="162">
        <v>35.35</v>
      </c>
      <c r="F39" s="162"/>
      <c r="G39" s="163">
        <v>-71</v>
      </c>
      <c r="H39" s="162"/>
      <c r="I39" s="162"/>
      <c r="J39" s="162"/>
      <c r="K39" s="162"/>
    </row>
    <row r="40" spans="1:11" ht="45.6" x14ac:dyDescent="0.25">
      <c r="A40" s="69">
        <v>7</v>
      </c>
      <c r="B40" s="161" t="s">
        <v>1091</v>
      </c>
      <c r="C40" s="85" t="s">
        <v>1092</v>
      </c>
      <c r="D40" s="73" t="s">
        <v>1151</v>
      </c>
      <c r="E40" s="162" t="s">
        <v>1094</v>
      </c>
      <c r="F40" s="162"/>
      <c r="G40" s="163">
        <v>412</v>
      </c>
      <c r="H40" s="163">
        <v>136</v>
      </c>
      <c r="I40" s="162"/>
      <c r="J40" s="163">
        <v>500</v>
      </c>
      <c r="K40" s="163">
        <v>10</v>
      </c>
    </row>
    <row r="41" spans="1:11" ht="45.6" x14ac:dyDescent="0.25">
      <c r="A41" s="69">
        <v>8</v>
      </c>
      <c r="B41" s="161" t="s">
        <v>53</v>
      </c>
      <c r="C41" s="85" t="s">
        <v>1095</v>
      </c>
      <c r="D41" s="69">
        <v>2</v>
      </c>
      <c r="E41" s="162" t="s">
        <v>856</v>
      </c>
      <c r="F41" s="162"/>
      <c r="G41" s="163">
        <v>45</v>
      </c>
      <c r="H41" s="163">
        <v>13</v>
      </c>
      <c r="I41" s="162"/>
      <c r="J41" s="163">
        <v>0.47</v>
      </c>
      <c r="K41" s="163">
        <v>0.94</v>
      </c>
    </row>
    <row r="42" spans="1:11" ht="45.6" x14ac:dyDescent="0.25">
      <c r="A42" s="69">
        <v>9</v>
      </c>
      <c r="B42" s="161" t="s">
        <v>1152</v>
      </c>
      <c r="C42" s="85" t="s">
        <v>1153</v>
      </c>
      <c r="D42" s="69">
        <v>1</v>
      </c>
      <c r="E42" s="162" t="s">
        <v>1021</v>
      </c>
      <c r="F42" s="162"/>
      <c r="G42" s="163">
        <v>55</v>
      </c>
      <c r="H42" s="163">
        <v>54</v>
      </c>
      <c r="I42" s="162"/>
      <c r="J42" s="163">
        <v>4</v>
      </c>
      <c r="K42" s="163">
        <v>4</v>
      </c>
    </row>
    <row r="43" spans="1:11" ht="57" x14ac:dyDescent="0.25">
      <c r="A43" s="69">
        <v>10</v>
      </c>
      <c r="B43" s="161" t="s">
        <v>1154</v>
      </c>
      <c r="C43" s="85" t="s">
        <v>1155</v>
      </c>
      <c r="D43" s="73" t="s">
        <v>1156</v>
      </c>
      <c r="E43" s="162" t="s">
        <v>1157</v>
      </c>
      <c r="F43" s="162"/>
      <c r="G43" s="163">
        <v>57</v>
      </c>
      <c r="H43" s="163">
        <v>53</v>
      </c>
      <c r="I43" s="162"/>
      <c r="J43" s="163">
        <v>13</v>
      </c>
      <c r="K43" s="163">
        <v>3.9</v>
      </c>
    </row>
    <row r="44" spans="1:11" ht="45.6" x14ac:dyDescent="0.25">
      <c r="A44" s="69">
        <v>11</v>
      </c>
      <c r="B44" s="161" t="s">
        <v>395</v>
      </c>
      <c r="C44" s="85" t="s">
        <v>670</v>
      </c>
      <c r="D44" s="73" t="s">
        <v>1298</v>
      </c>
      <c r="E44" s="162" t="s">
        <v>672</v>
      </c>
      <c r="F44" s="162" t="s">
        <v>673</v>
      </c>
      <c r="G44" s="163">
        <v>90</v>
      </c>
      <c r="H44" s="163">
        <v>16</v>
      </c>
      <c r="I44" s="162" t="s">
        <v>1299</v>
      </c>
      <c r="J44" s="163">
        <v>41.5</v>
      </c>
      <c r="K44" s="163">
        <v>1.25</v>
      </c>
    </row>
    <row r="45" spans="1:11" ht="34.200000000000003" x14ac:dyDescent="0.25">
      <c r="A45" s="69">
        <v>12</v>
      </c>
      <c r="B45" s="161" t="s">
        <v>1158</v>
      </c>
      <c r="C45" s="85" t="s">
        <v>1159</v>
      </c>
      <c r="D45" s="69">
        <v>4</v>
      </c>
      <c r="E45" s="162" t="s">
        <v>1160</v>
      </c>
      <c r="F45" s="162"/>
      <c r="G45" s="163">
        <v>132</v>
      </c>
      <c r="H45" s="163">
        <v>35</v>
      </c>
      <c r="I45" s="162"/>
      <c r="J45" s="163">
        <v>0.64</v>
      </c>
      <c r="K45" s="163">
        <v>2.56</v>
      </c>
    </row>
    <row r="46" spans="1:11" ht="34.200000000000003" x14ac:dyDescent="0.25">
      <c r="A46" s="73" t="s">
        <v>1300</v>
      </c>
      <c r="B46" s="161" t="s">
        <v>1301</v>
      </c>
      <c r="C46" s="85" t="s">
        <v>1302</v>
      </c>
      <c r="D46" s="69">
        <v>1</v>
      </c>
      <c r="E46" s="162">
        <v>2217.4899999999998</v>
      </c>
      <c r="F46" s="162"/>
      <c r="G46" s="163">
        <v>2217</v>
      </c>
      <c r="H46" s="162"/>
      <c r="I46" s="162"/>
      <c r="J46" s="162"/>
      <c r="K46" s="162"/>
    </row>
    <row r="47" spans="1:11" ht="34.200000000000003" x14ac:dyDescent="0.25">
      <c r="A47" s="69">
        <v>14</v>
      </c>
      <c r="B47" s="161" t="s">
        <v>1303</v>
      </c>
      <c r="C47" s="85" t="s">
        <v>1304</v>
      </c>
      <c r="D47" s="69">
        <v>1</v>
      </c>
      <c r="E47" s="162" t="s">
        <v>1305</v>
      </c>
      <c r="F47" s="162"/>
      <c r="G47" s="163">
        <v>133</v>
      </c>
      <c r="H47" s="163">
        <v>111</v>
      </c>
      <c r="I47" s="162"/>
      <c r="J47" s="163">
        <v>8.1999999999999993</v>
      </c>
      <c r="K47" s="163">
        <v>8.1999999999999993</v>
      </c>
    </row>
    <row r="48" spans="1:11" ht="68.400000000000006" x14ac:dyDescent="0.25">
      <c r="A48" s="69">
        <v>15</v>
      </c>
      <c r="B48" s="161" t="s">
        <v>86</v>
      </c>
      <c r="C48" s="85" t="s">
        <v>692</v>
      </c>
      <c r="D48" s="69">
        <v>1</v>
      </c>
      <c r="E48" s="162" t="s">
        <v>693</v>
      </c>
      <c r="F48" s="162">
        <v>2.36</v>
      </c>
      <c r="G48" s="163">
        <v>161</v>
      </c>
      <c r="H48" s="163">
        <v>44</v>
      </c>
      <c r="I48" s="163">
        <v>2</v>
      </c>
      <c r="J48" s="163">
        <v>3.31</v>
      </c>
      <c r="K48" s="163">
        <v>3.31</v>
      </c>
    </row>
    <row r="49" spans="1:11" ht="20.399999999999999" x14ac:dyDescent="0.25">
      <c r="A49" s="246" t="s">
        <v>169</v>
      </c>
      <c r="B49" s="236"/>
      <c r="C49" s="236"/>
      <c r="D49" s="236"/>
      <c r="E49" s="236"/>
      <c r="F49" s="236"/>
      <c r="G49" s="162">
        <v>4800</v>
      </c>
      <c r="H49" s="162">
        <v>865</v>
      </c>
      <c r="I49" s="162" t="s">
        <v>1306</v>
      </c>
      <c r="J49" s="162"/>
      <c r="K49" s="162">
        <v>64.790000000000006</v>
      </c>
    </row>
    <row r="50" spans="1:11" x14ac:dyDescent="0.25">
      <c r="A50" s="246" t="s">
        <v>31</v>
      </c>
      <c r="B50" s="236"/>
      <c r="C50" s="236"/>
      <c r="D50" s="236"/>
      <c r="E50" s="236"/>
      <c r="F50" s="236"/>
      <c r="G50" s="162">
        <v>889</v>
      </c>
      <c r="H50" s="162"/>
      <c r="I50" s="162"/>
      <c r="J50" s="162"/>
      <c r="K50" s="162"/>
    </row>
    <row r="51" spans="1:11" x14ac:dyDescent="0.25">
      <c r="A51" s="246" t="s">
        <v>52</v>
      </c>
      <c r="B51" s="236"/>
      <c r="C51" s="236"/>
      <c r="D51" s="236"/>
      <c r="E51" s="236"/>
      <c r="F51" s="236"/>
      <c r="G51" s="162"/>
      <c r="H51" s="162"/>
      <c r="I51" s="162"/>
      <c r="J51" s="162"/>
      <c r="K51" s="162"/>
    </row>
    <row r="52" spans="1:11" x14ac:dyDescent="0.25">
      <c r="A52" s="246" t="s">
        <v>1307</v>
      </c>
      <c r="B52" s="236"/>
      <c r="C52" s="236"/>
      <c r="D52" s="236"/>
      <c r="E52" s="236"/>
      <c r="F52" s="236"/>
      <c r="G52" s="162">
        <v>194</v>
      </c>
      <c r="H52" s="162"/>
      <c r="I52" s="162"/>
      <c r="J52" s="162"/>
      <c r="K52" s="162"/>
    </row>
    <row r="53" spans="1:11" x14ac:dyDescent="0.25">
      <c r="A53" s="246" t="s">
        <v>1308</v>
      </c>
      <c r="B53" s="236"/>
      <c r="C53" s="236"/>
      <c r="D53" s="236"/>
      <c r="E53" s="236"/>
      <c r="F53" s="236"/>
      <c r="G53" s="162">
        <v>253</v>
      </c>
      <c r="H53" s="162"/>
      <c r="I53" s="162"/>
      <c r="J53" s="162"/>
      <c r="K53" s="162"/>
    </row>
    <row r="54" spans="1:11" x14ac:dyDescent="0.25">
      <c r="A54" s="246" t="s">
        <v>1309</v>
      </c>
      <c r="B54" s="236"/>
      <c r="C54" s="236"/>
      <c r="D54" s="236"/>
      <c r="E54" s="236"/>
      <c r="F54" s="236"/>
      <c r="G54" s="162">
        <v>417</v>
      </c>
      <c r="H54" s="162"/>
      <c r="I54" s="162"/>
      <c r="J54" s="162"/>
      <c r="K54" s="162"/>
    </row>
    <row r="55" spans="1:11" x14ac:dyDescent="0.25">
      <c r="A55" s="246" t="s">
        <v>1310</v>
      </c>
      <c r="B55" s="236"/>
      <c r="C55" s="236"/>
      <c r="D55" s="236"/>
      <c r="E55" s="236"/>
      <c r="F55" s="236"/>
      <c r="G55" s="162">
        <v>25</v>
      </c>
      <c r="H55" s="162"/>
      <c r="I55" s="162"/>
      <c r="J55" s="162"/>
      <c r="K55" s="162"/>
    </row>
    <row r="56" spans="1:11" x14ac:dyDescent="0.25">
      <c r="A56" s="246" t="s">
        <v>32</v>
      </c>
      <c r="B56" s="236"/>
      <c r="C56" s="236"/>
      <c r="D56" s="236"/>
      <c r="E56" s="236"/>
      <c r="F56" s="236"/>
      <c r="G56" s="162">
        <v>604</v>
      </c>
      <c r="H56" s="162"/>
      <c r="I56" s="162"/>
      <c r="J56" s="162"/>
      <c r="K56" s="162"/>
    </row>
    <row r="57" spans="1:11" x14ac:dyDescent="0.25">
      <c r="A57" s="246" t="s">
        <v>52</v>
      </c>
      <c r="B57" s="236"/>
      <c r="C57" s="236"/>
      <c r="D57" s="236"/>
      <c r="E57" s="236"/>
      <c r="F57" s="236"/>
      <c r="G57" s="162"/>
      <c r="H57" s="162"/>
      <c r="I57" s="162"/>
      <c r="J57" s="162"/>
      <c r="K57" s="162"/>
    </row>
    <row r="58" spans="1:11" x14ac:dyDescent="0.25">
      <c r="A58" s="246" t="s">
        <v>1311</v>
      </c>
      <c r="B58" s="236"/>
      <c r="C58" s="236"/>
      <c r="D58" s="236"/>
      <c r="E58" s="236"/>
      <c r="F58" s="236"/>
      <c r="G58" s="162">
        <v>145</v>
      </c>
      <c r="H58" s="162"/>
      <c r="I58" s="162"/>
      <c r="J58" s="162"/>
      <c r="K58" s="162"/>
    </row>
    <row r="59" spans="1:11" x14ac:dyDescent="0.25">
      <c r="A59" s="246" t="s">
        <v>1312</v>
      </c>
      <c r="B59" s="236"/>
      <c r="C59" s="236"/>
      <c r="D59" s="236"/>
      <c r="E59" s="236"/>
      <c r="F59" s="236"/>
      <c r="G59" s="162">
        <v>444</v>
      </c>
      <c r="H59" s="162"/>
      <c r="I59" s="162"/>
      <c r="J59" s="162"/>
      <c r="K59" s="162"/>
    </row>
    <row r="60" spans="1:11" x14ac:dyDescent="0.25">
      <c r="A60" s="246" t="s">
        <v>1313</v>
      </c>
      <c r="B60" s="236"/>
      <c r="C60" s="236"/>
      <c r="D60" s="236"/>
      <c r="E60" s="236"/>
      <c r="F60" s="236"/>
      <c r="G60" s="162">
        <v>15</v>
      </c>
      <c r="H60" s="162"/>
      <c r="I60" s="162"/>
      <c r="J60" s="162"/>
      <c r="K60" s="162"/>
    </row>
    <row r="61" spans="1:11" x14ac:dyDescent="0.25">
      <c r="A61" s="250" t="s">
        <v>1102</v>
      </c>
      <c r="B61" s="236"/>
      <c r="C61" s="236"/>
      <c r="D61" s="236"/>
      <c r="E61" s="236"/>
      <c r="F61" s="236"/>
      <c r="G61" s="164">
        <v>6293</v>
      </c>
      <c r="H61" s="162"/>
      <c r="I61" s="162"/>
      <c r="J61" s="162"/>
      <c r="K61" s="164">
        <v>64.790000000000006</v>
      </c>
    </row>
    <row r="62" spans="1:11" x14ac:dyDescent="0.25">
      <c r="A62" s="249" t="s">
        <v>1103</v>
      </c>
      <c r="B62" s="236"/>
      <c r="C62" s="236"/>
      <c r="D62" s="236"/>
      <c r="E62" s="236"/>
      <c r="F62" s="236"/>
      <c r="G62" s="236"/>
      <c r="H62" s="236"/>
      <c r="I62" s="236"/>
      <c r="J62" s="236"/>
      <c r="K62" s="236"/>
    </row>
    <row r="63" spans="1:11" ht="34.200000000000003" x14ac:dyDescent="0.25">
      <c r="A63" s="69">
        <v>16</v>
      </c>
      <c r="B63" s="161" t="s">
        <v>1314</v>
      </c>
      <c r="C63" s="85" t="s">
        <v>1315</v>
      </c>
      <c r="D63" s="69">
        <v>1</v>
      </c>
      <c r="E63" s="162">
        <v>55.3</v>
      </c>
      <c r="F63" s="162"/>
      <c r="G63" s="163">
        <v>55</v>
      </c>
      <c r="H63" s="162"/>
      <c r="I63" s="162"/>
      <c r="J63" s="162"/>
      <c r="K63" s="162"/>
    </row>
    <row r="64" spans="1:11" ht="45.6" x14ac:dyDescent="0.25">
      <c r="A64" s="69">
        <v>17</v>
      </c>
      <c r="B64" s="161" t="s">
        <v>1107</v>
      </c>
      <c r="C64" s="85" t="s">
        <v>1316</v>
      </c>
      <c r="D64" s="73" t="s">
        <v>1317</v>
      </c>
      <c r="E64" s="162">
        <v>7615.03</v>
      </c>
      <c r="F64" s="162"/>
      <c r="G64" s="163">
        <v>442</v>
      </c>
      <c r="H64" s="162"/>
      <c r="I64" s="162"/>
      <c r="J64" s="162"/>
      <c r="K64" s="162"/>
    </row>
    <row r="65" spans="1:11" ht="45.6" x14ac:dyDescent="0.25">
      <c r="A65" s="69">
        <v>18</v>
      </c>
      <c r="B65" s="161" t="s">
        <v>1107</v>
      </c>
      <c r="C65" s="85" t="s">
        <v>1318</v>
      </c>
      <c r="D65" s="73" t="s">
        <v>742</v>
      </c>
      <c r="E65" s="162">
        <v>6741.73</v>
      </c>
      <c r="F65" s="162"/>
      <c r="G65" s="163">
        <v>405</v>
      </c>
      <c r="H65" s="162"/>
      <c r="I65" s="162"/>
      <c r="J65" s="162"/>
      <c r="K65" s="162"/>
    </row>
    <row r="66" spans="1:11" ht="68.400000000000006" x14ac:dyDescent="0.25">
      <c r="A66" s="69">
        <v>19</v>
      </c>
      <c r="B66" s="161" t="s">
        <v>1179</v>
      </c>
      <c r="C66" s="85" t="s">
        <v>1180</v>
      </c>
      <c r="D66" s="73" t="s">
        <v>1319</v>
      </c>
      <c r="E66" s="162">
        <v>750</v>
      </c>
      <c r="F66" s="162"/>
      <c r="G66" s="163">
        <v>30</v>
      </c>
      <c r="H66" s="162"/>
      <c r="I66" s="162"/>
      <c r="J66" s="162"/>
      <c r="K66" s="162"/>
    </row>
    <row r="67" spans="1:11" ht="45.6" x14ac:dyDescent="0.25">
      <c r="A67" s="69">
        <v>20</v>
      </c>
      <c r="B67" s="161" t="s">
        <v>1190</v>
      </c>
      <c r="C67" s="85" t="s">
        <v>1320</v>
      </c>
      <c r="D67" s="69">
        <v>10</v>
      </c>
      <c r="E67" s="162">
        <v>2.5</v>
      </c>
      <c r="F67" s="162"/>
      <c r="G67" s="163">
        <v>25</v>
      </c>
      <c r="H67" s="162"/>
      <c r="I67" s="162"/>
      <c r="J67" s="162"/>
      <c r="K67" s="162"/>
    </row>
    <row r="68" spans="1:11" ht="34.200000000000003" x14ac:dyDescent="0.25">
      <c r="A68" s="69">
        <v>21</v>
      </c>
      <c r="B68" s="161" t="s">
        <v>1190</v>
      </c>
      <c r="C68" s="85" t="s">
        <v>1191</v>
      </c>
      <c r="D68" s="69">
        <v>2</v>
      </c>
      <c r="E68" s="162">
        <v>27.67</v>
      </c>
      <c r="F68" s="162"/>
      <c r="G68" s="163">
        <v>55</v>
      </c>
      <c r="H68" s="162"/>
      <c r="I68" s="162"/>
      <c r="J68" s="162"/>
      <c r="K68" s="162"/>
    </row>
    <row r="69" spans="1:11" ht="23.4" x14ac:dyDescent="0.25">
      <c r="A69" s="69">
        <v>22</v>
      </c>
      <c r="B69" s="161" t="s">
        <v>1321</v>
      </c>
      <c r="C69" s="85" t="s">
        <v>1322</v>
      </c>
      <c r="D69" s="69">
        <v>10</v>
      </c>
      <c r="E69" s="162">
        <v>6.79</v>
      </c>
      <c r="F69" s="162"/>
      <c r="G69" s="163">
        <v>68</v>
      </c>
      <c r="H69" s="162"/>
      <c r="I69" s="162"/>
      <c r="J69" s="162"/>
      <c r="K69" s="162"/>
    </row>
    <row r="70" spans="1:11" ht="68.400000000000006" x14ac:dyDescent="0.25">
      <c r="A70" s="69">
        <v>23</v>
      </c>
      <c r="B70" s="161" t="s">
        <v>1110</v>
      </c>
      <c r="C70" s="85" t="s">
        <v>1111</v>
      </c>
      <c r="D70" s="69">
        <v>3</v>
      </c>
      <c r="E70" s="162">
        <v>19.8</v>
      </c>
      <c r="F70" s="162"/>
      <c r="G70" s="163">
        <v>59</v>
      </c>
      <c r="H70" s="162"/>
      <c r="I70" s="162"/>
      <c r="J70" s="162"/>
      <c r="K70" s="162"/>
    </row>
    <row r="71" spans="1:11" x14ac:dyDescent="0.25">
      <c r="A71" s="246" t="s">
        <v>169</v>
      </c>
      <c r="B71" s="236"/>
      <c r="C71" s="236"/>
      <c r="D71" s="236"/>
      <c r="E71" s="236"/>
      <c r="F71" s="236"/>
      <c r="G71" s="162">
        <v>1139</v>
      </c>
      <c r="H71" s="162"/>
      <c r="I71" s="162"/>
      <c r="J71" s="162"/>
      <c r="K71" s="162"/>
    </row>
    <row r="72" spans="1:11" x14ac:dyDescent="0.25">
      <c r="A72" s="250" t="s">
        <v>1112</v>
      </c>
      <c r="B72" s="236"/>
      <c r="C72" s="236"/>
      <c r="D72" s="236"/>
      <c r="E72" s="236"/>
      <c r="F72" s="236"/>
      <c r="G72" s="164">
        <v>1139</v>
      </c>
      <c r="H72" s="162"/>
      <c r="I72" s="162"/>
      <c r="J72" s="162"/>
      <c r="K72" s="162"/>
    </row>
    <row r="73" spans="1:11" x14ac:dyDescent="0.25">
      <c r="A73" s="249" t="s">
        <v>1192</v>
      </c>
      <c r="B73" s="236"/>
      <c r="C73" s="236"/>
      <c r="D73" s="236"/>
      <c r="E73" s="236"/>
      <c r="F73" s="236"/>
      <c r="G73" s="236"/>
      <c r="H73" s="236"/>
      <c r="I73" s="236"/>
      <c r="J73" s="236"/>
      <c r="K73" s="236"/>
    </row>
    <row r="74" spans="1:11" ht="45.6" x14ac:dyDescent="0.25">
      <c r="A74" s="69">
        <v>24</v>
      </c>
      <c r="B74" s="161" t="s">
        <v>904</v>
      </c>
      <c r="C74" s="85" t="s">
        <v>1193</v>
      </c>
      <c r="D74" s="73" t="s">
        <v>1323</v>
      </c>
      <c r="E74" s="162" t="s">
        <v>914</v>
      </c>
      <c r="F74" s="162"/>
      <c r="G74" s="163">
        <v>450</v>
      </c>
      <c r="H74" s="163">
        <v>450</v>
      </c>
      <c r="I74" s="162"/>
      <c r="J74" s="163">
        <v>248</v>
      </c>
      <c r="K74" s="163">
        <v>40.92</v>
      </c>
    </row>
    <row r="75" spans="1:11" ht="34.200000000000003" x14ac:dyDescent="0.25">
      <c r="A75" s="69">
        <v>25</v>
      </c>
      <c r="B75" s="161" t="s">
        <v>908</v>
      </c>
      <c r="C75" s="85" t="s">
        <v>909</v>
      </c>
      <c r="D75" s="73" t="s">
        <v>1323</v>
      </c>
      <c r="E75" s="162" t="s">
        <v>910</v>
      </c>
      <c r="F75" s="162"/>
      <c r="G75" s="163">
        <v>170</v>
      </c>
      <c r="H75" s="163">
        <v>170</v>
      </c>
      <c r="I75" s="162"/>
      <c r="J75" s="163">
        <v>97.2</v>
      </c>
      <c r="K75" s="163">
        <v>16.04</v>
      </c>
    </row>
    <row r="76" spans="1:11" ht="57" x14ac:dyDescent="0.25">
      <c r="A76" s="69">
        <v>26</v>
      </c>
      <c r="B76" s="161" t="s">
        <v>1195</v>
      </c>
      <c r="C76" s="85" t="s">
        <v>1196</v>
      </c>
      <c r="D76" s="73" t="s">
        <v>1324</v>
      </c>
      <c r="E76" s="162">
        <v>5264.61</v>
      </c>
      <c r="F76" s="162" t="s">
        <v>1198</v>
      </c>
      <c r="G76" s="163">
        <v>203</v>
      </c>
      <c r="H76" s="162"/>
      <c r="I76" s="162" t="s">
        <v>1325</v>
      </c>
      <c r="J76" s="162"/>
      <c r="K76" s="162"/>
    </row>
    <row r="77" spans="1:11" ht="57" x14ac:dyDescent="0.25">
      <c r="A77" s="69">
        <v>27</v>
      </c>
      <c r="B77" s="161" t="s">
        <v>1200</v>
      </c>
      <c r="C77" s="85" t="s">
        <v>1201</v>
      </c>
      <c r="D77" s="73" t="s">
        <v>1324</v>
      </c>
      <c r="E77" s="162">
        <v>1188.1099999999999</v>
      </c>
      <c r="F77" s="162" t="s">
        <v>1202</v>
      </c>
      <c r="G77" s="163">
        <v>46</v>
      </c>
      <c r="H77" s="162"/>
      <c r="I77" s="162" t="s">
        <v>1326</v>
      </c>
      <c r="J77" s="162"/>
      <c r="K77" s="162"/>
    </row>
    <row r="78" spans="1:11" ht="34.200000000000003" x14ac:dyDescent="0.25">
      <c r="A78" s="69">
        <v>28</v>
      </c>
      <c r="B78" s="161" t="s">
        <v>1203</v>
      </c>
      <c r="C78" s="85" t="s">
        <v>1204</v>
      </c>
      <c r="D78" s="73" t="s">
        <v>1327</v>
      </c>
      <c r="E78" s="162" t="s">
        <v>1206</v>
      </c>
      <c r="F78" s="162" t="s">
        <v>1207</v>
      </c>
      <c r="G78" s="163">
        <v>278</v>
      </c>
      <c r="H78" s="163">
        <v>69</v>
      </c>
      <c r="I78" s="162" t="s">
        <v>1328</v>
      </c>
      <c r="J78" s="163">
        <v>14.96</v>
      </c>
      <c r="K78" s="163">
        <v>5.76</v>
      </c>
    </row>
    <row r="79" spans="1:11" ht="20.399999999999999" x14ac:dyDescent="0.25">
      <c r="A79" s="246" t="s">
        <v>169</v>
      </c>
      <c r="B79" s="236"/>
      <c r="C79" s="236"/>
      <c r="D79" s="236"/>
      <c r="E79" s="236"/>
      <c r="F79" s="236"/>
      <c r="G79" s="162">
        <v>1147</v>
      </c>
      <c r="H79" s="162">
        <v>689</v>
      </c>
      <c r="I79" s="162" t="s">
        <v>1329</v>
      </c>
      <c r="J79" s="162"/>
      <c r="K79" s="162">
        <v>62.72</v>
      </c>
    </row>
    <row r="80" spans="1:11" x14ac:dyDescent="0.25">
      <c r="A80" s="246" t="s">
        <v>31</v>
      </c>
      <c r="B80" s="236"/>
      <c r="C80" s="236"/>
      <c r="D80" s="236"/>
      <c r="E80" s="236"/>
      <c r="F80" s="236"/>
      <c r="G80" s="162">
        <v>610</v>
      </c>
      <c r="H80" s="162"/>
      <c r="I80" s="162"/>
      <c r="J80" s="162"/>
      <c r="K80" s="162"/>
    </row>
    <row r="81" spans="1:11" x14ac:dyDescent="0.25">
      <c r="A81" s="246" t="s">
        <v>52</v>
      </c>
      <c r="B81" s="236"/>
      <c r="C81" s="236"/>
      <c r="D81" s="236"/>
      <c r="E81" s="236"/>
      <c r="F81" s="236"/>
      <c r="G81" s="162"/>
      <c r="H81" s="162"/>
      <c r="I81" s="162"/>
      <c r="J81" s="162"/>
      <c r="K81" s="162"/>
    </row>
    <row r="82" spans="1:11" x14ac:dyDescent="0.25">
      <c r="A82" s="246" t="s">
        <v>1330</v>
      </c>
      <c r="B82" s="236"/>
      <c r="C82" s="236"/>
      <c r="D82" s="236"/>
      <c r="E82" s="236"/>
      <c r="F82" s="236"/>
      <c r="G82" s="162">
        <v>496</v>
      </c>
      <c r="H82" s="162"/>
      <c r="I82" s="162"/>
      <c r="J82" s="162"/>
      <c r="K82" s="162"/>
    </row>
    <row r="83" spans="1:11" x14ac:dyDescent="0.25">
      <c r="A83" s="246" t="s">
        <v>1331</v>
      </c>
      <c r="B83" s="236"/>
      <c r="C83" s="236"/>
      <c r="D83" s="236"/>
      <c r="E83" s="236"/>
      <c r="F83" s="236"/>
      <c r="G83" s="162">
        <v>114</v>
      </c>
      <c r="H83" s="162"/>
      <c r="I83" s="162"/>
      <c r="J83" s="162"/>
      <c r="K83" s="162"/>
    </row>
    <row r="84" spans="1:11" x14ac:dyDescent="0.25">
      <c r="A84" s="246" t="s">
        <v>32</v>
      </c>
      <c r="B84" s="236"/>
      <c r="C84" s="236"/>
      <c r="D84" s="236"/>
      <c r="E84" s="236"/>
      <c r="F84" s="236"/>
      <c r="G84" s="162">
        <v>339</v>
      </c>
      <c r="H84" s="162"/>
      <c r="I84" s="162"/>
      <c r="J84" s="162"/>
      <c r="K84" s="162"/>
    </row>
    <row r="85" spans="1:11" x14ac:dyDescent="0.25">
      <c r="A85" s="246" t="s">
        <v>52</v>
      </c>
      <c r="B85" s="236"/>
      <c r="C85" s="236"/>
      <c r="D85" s="236"/>
      <c r="E85" s="236"/>
      <c r="F85" s="236"/>
      <c r="G85" s="162"/>
      <c r="H85" s="162"/>
      <c r="I85" s="162"/>
      <c r="J85" s="162"/>
      <c r="K85" s="162"/>
    </row>
    <row r="86" spans="1:11" x14ac:dyDescent="0.25">
      <c r="A86" s="246" t="s">
        <v>1332</v>
      </c>
      <c r="B86" s="236"/>
      <c r="C86" s="236"/>
      <c r="D86" s="236"/>
      <c r="E86" s="236"/>
      <c r="F86" s="236"/>
      <c r="G86" s="162">
        <v>279</v>
      </c>
      <c r="H86" s="162"/>
      <c r="I86" s="162"/>
      <c r="J86" s="162"/>
      <c r="K86" s="162"/>
    </row>
    <row r="87" spans="1:11" x14ac:dyDescent="0.25">
      <c r="A87" s="246" t="s">
        <v>1333</v>
      </c>
      <c r="B87" s="236"/>
      <c r="C87" s="236"/>
      <c r="D87" s="236"/>
      <c r="E87" s="236"/>
      <c r="F87" s="236"/>
      <c r="G87" s="162">
        <v>60</v>
      </c>
      <c r="H87" s="162"/>
      <c r="I87" s="162"/>
      <c r="J87" s="162"/>
      <c r="K87" s="162"/>
    </row>
    <row r="88" spans="1:11" x14ac:dyDescent="0.25">
      <c r="A88" s="250" t="s">
        <v>1214</v>
      </c>
      <c r="B88" s="236"/>
      <c r="C88" s="236"/>
      <c r="D88" s="236"/>
      <c r="E88" s="236"/>
      <c r="F88" s="236"/>
      <c r="G88" s="164">
        <v>2096</v>
      </c>
      <c r="H88" s="162"/>
      <c r="I88" s="162"/>
      <c r="J88" s="162"/>
      <c r="K88" s="164">
        <v>62.72</v>
      </c>
    </row>
    <row r="89" spans="1:11" x14ac:dyDescent="0.25">
      <c r="A89" s="249" t="s">
        <v>1215</v>
      </c>
      <c r="B89" s="236"/>
      <c r="C89" s="236"/>
      <c r="D89" s="236"/>
      <c r="E89" s="236"/>
      <c r="F89" s="236"/>
      <c r="G89" s="236"/>
      <c r="H89" s="236"/>
      <c r="I89" s="236"/>
      <c r="J89" s="236"/>
      <c r="K89" s="236"/>
    </row>
    <row r="90" spans="1:11" ht="45.6" x14ac:dyDescent="0.25">
      <c r="A90" s="69">
        <v>29</v>
      </c>
      <c r="B90" s="161" t="s">
        <v>1216</v>
      </c>
      <c r="C90" s="85" t="s">
        <v>1334</v>
      </c>
      <c r="D90" s="73" t="s">
        <v>1335</v>
      </c>
      <c r="E90" s="162" t="s">
        <v>1218</v>
      </c>
      <c r="F90" s="162"/>
      <c r="G90" s="163">
        <v>624</v>
      </c>
      <c r="H90" s="163">
        <v>14</v>
      </c>
      <c r="I90" s="162"/>
      <c r="J90" s="163">
        <v>133</v>
      </c>
      <c r="K90" s="163">
        <v>1.2</v>
      </c>
    </row>
    <row r="91" spans="1:11" ht="34.200000000000003" x14ac:dyDescent="0.25">
      <c r="A91" s="69">
        <v>30</v>
      </c>
      <c r="B91" s="161" t="s">
        <v>1219</v>
      </c>
      <c r="C91" s="85" t="s">
        <v>1220</v>
      </c>
      <c r="D91" s="73" t="s">
        <v>1227</v>
      </c>
      <c r="E91" s="162" t="s">
        <v>1222</v>
      </c>
      <c r="F91" s="162" t="s">
        <v>1223</v>
      </c>
      <c r="G91" s="163">
        <v>818</v>
      </c>
      <c r="H91" s="163">
        <v>59</v>
      </c>
      <c r="I91" s="162" t="s">
        <v>1336</v>
      </c>
      <c r="J91" s="163">
        <v>10.199999999999999</v>
      </c>
      <c r="K91" s="163">
        <v>5.0999999999999996</v>
      </c>
    </row>
    <row r="92" spans="1:11" ht="34.200000000000003" x14ac:dyDescent="0.25">
      <c r="A92" s="69">
        <v>31</v>
      </c>
      <c r="B92" s="161" t="s">
        <v>1225</v>
      </c>
      <c r="C92" s="85" t="s">
        <v>1226</v>
      </c>
      <c r="D92" s="73" t="s">
        <v>1337</v>
      </c>
      <c r="E92" s="162" t="s">
        <v>1228</v>
      </c>
      <c r="F92" s="162" t="s">
        <v>1229</v>
      </c>
      <c r="G92" s="163">
        <v>363</v>
      </c>
      <c r="H92" s="163">
        <v>23</v>
      </c>
      <c r="I92" s="162" t="s">
        <v>1224</v>
      </c>
      <c r="J92" s="163">
        <v>10.199999999999999</v>
      </c>
      <c r="K92" s="163">
        <v>2.04</v>
      </c>
    </row>
    <row r="93" spans="1:11" ht="20.399999999999999" x14ac:dyDescent="0.25">
      <c r="A93" s="246" t="s">
        <v>169</v>
      </c>
      <c r="B93" s="236"/>
      <c r="C93" s="236"/>
      <c r="D93" s="236"/>
      <c r="E93" s="236"/>
      <c r="F93" s="236"/>
      <c r="G93" s="162">
        <v>1805</v>
      </c>
      <c r="H93" s="162">
        <v>96</v>
      </c>
      <c r="I93" s="162" t="s">
        <v>1338</v>
      </c>
      <c r="J93" s="162"/>
      <c r="K93" s="162">
        <v>8.34</v>
      </c>
    </row>
    <row r="94" spans="1:11" x14ac:dyDescent="0.25">
      <c r="A94" s="246" t="s">
        <v>31</v>
      </c>
      <c r="B94" s="236"/>
      <c r="C94" s="236"/>
      <c r="D94" s="236"/>
      <c r="E94" s="236"/>
      <c r="F94" s="236"/>
      <c r="G94" s="162">
        <v>127</v>
      </c>
      <c r="H94" s="162"/>
      <c r="I94" s="162"/>
      <c r="J94" s="162"/>
      <c r="K94" s="162"/>
    </row>
    <row r="95" spans="1:11" x14ac:dyDescent="0.25">
      <c r="A95" s="246" t="s">
        <v>52</v>
      </c>
      <c r="B95" s="236"/>
      <c r="C95" s="236"/>
      <c r="D95" s="236"/>
      <c r="E95" s="236"/>
      <c r="F95" s="236"/>
      <c r="G95" s="162"/>
      <c r="H95" s="162"/>
      <c r="I95" s="162"/>
      <c r="J95" s="162"/>
      <c r="K95" s="162"/>
    </row>
    <row r="96" spans="1:11" x14ac:dyDescent="0.25">
      <c r="A96" s="246" t="s">
        <v>1339</v>
      </c>
      <c r="B96" s="236"/>
      <c r="C96" s="236"/>
      <c r="D96" s="236"/>
      <c r="E96" s="236"/>
      <c r="F96" s="236"/>
      <c r="G96" s="162">
        <v>14</v>
      </c>
      <c r="H96" s="162"/>
      <c r="I96" s="162"/>
      <c r="J96" s="162"/>
      <c r="K96" s="162"/>
    </row>
    <row r="97" spans="1:11" x14ac:dyDescent="0.25">
      <c r="A97" s="246" t="s">
        <v>1340</v>
      </c>
      <c r="B97" s="236"/>
      <c r="C97" s="236"/>
      <c r="D97" s="236"/>
      <c r="E97" s="236"/>
      <c r="F97" s="236"/>
      <c r="G97" s="162">
        <v>113</v>
      </c>
      <c r="H97" s="162"/>
      <c r="I97" s="162"/>
      <c r="J97" s="162"/>
      <c r="K97" s="162"/>
    </row>
    <row r="98" spans="1:11" x14ac:dyDescent="0.25">
      <c r="A98" s="246" t="s">
        <v>32</v>
      </c>
      <c r="B98" s="236"/>
      <c r="C98" s="236"/>
      <c r="D98" s="236"/>
      <c r="E98" s="236"/>
      <c r="F98" s="236"/>
      <c r="G98" s="162">
        <v>86</v>
      </c>
      <c r="H98" s="162"/>
      <c r="I98" s="162"/>
      <c r="J98" s="162"/>
      <c r="K98" s="162"/>
    </row>
    <row r="99" spans="1:11" x14ac:dyDescent="0.25">
      <c r="A99" s="246" t="s">
        <v>52</v>
      </c>
      <c r="B99" s="236"/>
      <c r="C99" s="236"/>
      <c r="D99" s="236"/>
      <c r="E99" s="236"/>
      <c r="F99" s="236"/>
      <c r="G99" s="162"/>
      <c r="H99" s="162"/>
      <c r="I99" s="162"/>
      <c r="J99" s="162"/>
      <c r="K99" s="162"/>
    </row>
    <row r="100" spans="1:11" x14ac:dyDescent="0.25">
      <c r="A100" s="246" t="s">
        <v>1341</v>
      </c>
      <c r="B100" s="236"/>
      <c r="C100" s="236"/>
      <c r="D100" s="236"/>
      <c r="E100" s="236"/>
      <c r="F100" s="236"/>
      <c r="G100" s="162">
        <v>9</v>
      </c>
      <c r="H100" s="162"/>
      <c r="I100" s="162"/>
      <c r="J100" s="162"/>
      <c r="K100" s="162"/>
    </row>
    <row r="101" spans="1:11" x14ac:dyDescent="0.25">
      <c r="A101" s="246" t="s">
        <v>1342</v>
      </c>
      <c r="B101" s="236"/>
      <c r="C101" s="236"/>
      <c r="D101" s="236"/>
      <c r="E101" s="236"/>
      <c r="F101" s="236"/>
      <c r="G101" s="162">
        <v>77</v>
      </c>
      <c r="H101" s="162"/>
      <c r="I101" s="162"/>
      <c r="J101" s="162"/>
      <c r="K101" s="162"/>
    </row>
    <row r="102" spans="1:11" x14ac:dyDescent="0.25">
      <c r="A102" s="250" t="s">
        <v>1236</v>
      </c>
      <c r="B102" s="236"/>
      <c r="C102" s="236"/>
      <c r="D102" s="236"/>
      <c r="E102" s="236"/>
      <c r="F102" s="236"/>
      <c r="G102" s="164">
        <v>2018</v>
      </c>
      <c r="H102" s="162"/>
      <c r="I102" s="162"/>
      <c r="J102" s="162"/>
      <c r="K102" s="164">
        <v>8.34</v>
      </c>
    </row>
    <row r="103" spans="1:11" x14ac:dyDescent="0.25">
      <c r="A103" s="251" t="s">
        <v>84</v>
      </c>
      <c r="B103" s="241"/>
      <c r="C103" s="241"/>
      <c r="D103" s="241"/>
      <c r="E103" s="241"/>
      <c r="F103" s="241"/>
      <c r="G103" s="241"/>
      <c r="H103" s="241"/>
      <c r="I103" s="241"/>
      <c r="J103" s="241"/>
      <c r="K103" s="241"/>
    </row>
    <row r="104" spans="1:11" ht="20.399999999999999" x14ac:dyDescent="0.25">
      <c r="A104" s="246" t="s">
        <v>30</v>
      </c>
      <c r="B104" s="236"/>
      <c r="C104" s="236"/>
      <c r="D104" s="236"/>
      <c r="E104" s="236"/>
      <c r="F104" s="236"/>
      <c r="G104" s="162">
        <v>8891</v>
      </c>
      <c r="H104" s="162">
        <v>1650</v>
      </c>
      <c r="I104" s="162" t="s">
        <v>1343</v>
      </c>
      <c r="J104" s="162"/>
      <c r="K104" s="162">
        <v>135.85</v>
      </c>
    </row>
    <row r="105" spans="1:11" x14ac:dyDescent="0.25">
      <c r="A105" s="246" t="s">
        <v>31</v>
      </c>
      <c r="B105" s="236"/>
      <c r="C105" s="236"/>
      <c r="D105" s="236"/>
      <c r="E105" s="236"/>
      <c r="F105" s="236"/>
      <c r="G105" s="162">
        <v>1626</v>
      </c>
      <c r="H105" s="162"/>
      <c r="I105" s="162"/>
      <c r="J105" s="162"/>
      <c r="K105" s="162"/>
    </row>
    <row r="106" spans="1:11" x14ac:dyDescent="0.25">
      <c r="A106" s="246" t="s">
        <v>52</v>
      </c>
      <c r="B106" s="236"/>
      <c r="C106" s="236"/>
      <c r="D106" s="236"/>
      <c r="E106" s="236"/>
      <c r="F106" s="236"/>
      <c r="G106" s="162"/>
      <c r="H106" s="162"/>
      <c r="I106" s="162"/>
      <c r="J106" s="162"/>
      <c r="K106" s="162"/>
    </row>
    <row r="107" spans="1:11" x14ac:dyDescent="0.25">
      <c r="A107" s="246" t="s">
        <v>1344</v>
      </c>
      <c r="B107" s="236"/>
      <c r="C107" s="236"/>
      <c r="D107" s="236"/>
      <c r="E107" s="236"/>
      <c r="F107" s="236"/>
      <c r="G107" s="162">
        <v>690</v>
      </c>
      <c r="H107" s="162"/>
      <c r="I107" s="162"/>
      <c r="J107" s="162"/>
      <c r="K107" s="162"/>
    </row>
    <row r="108" spans="1:11" x14ac:dyDescent="0.25">
      <c r="A108" s="246" t="s">
        <v>1345</v>
      </c>
      <c r="B108" s="236"/>
      <c r="C108" s="236"/>
      <c r="D108" s="236"/>
      <c r="E108" s="236"/>
      <c r="F108" s="236"/>
      <c r="G108" s="162">
        <v>367</v>
      </c>
      <c r="H108" s="162"/>
      <c r="I108" s="162"/>
      <c r="J108" s="162"/>
      <c r="K108" s="162"/>
    </row>
    <row r="109" spans="1:11" x14ac:dyDescent="0.25">
      <c r="A109" s="246" t="s">
        <v>1346</v>
      </c>
      <c r="B109" s="236"/>
      <c r="C109" s="236"/>
      <c r="D109" s="236"/>
      <c r="E109" s="236"/>
      <c r="F109" s="236"/>
      <c r="G109" s="162">
        <v>431</v>
      </c>
      <c r="H109" s="162"/>
      <c r="I109" s="162"/>
      <c r="J109" s="162"/>
      <c r="K109" s="162"/>
    </row>
    <row r="110" spans="1:11" x14ac:dyDescent="0.25">
      <c r="A110" s="246" t="s">
        <v>1310</v>
      </c>
      <c r="B110" s="236"/>
      <c r="C110" s="236"/>
      <c r="D110" s="236"/>
      <c r="E110" s="236"/>
      <c r="F110" s="236"/>
      <c r="G110" s="162">
        <v>25</v>
      </c>
      <c r="H110" s="162"/>
      <c r="I110" s="162"/>
      <c r="J110" s="162"/>
      <c r="K110" s="162"/>
    </row>
    <row r="111" spans="1:11" x14ac:dyDescent="0.25">
      <c r="A111" s="246" t="s">
        <v>1340</v>
      </c>
      <c r="B111" s="236"/>
      <c r="C111" s="236"/>
      <c r="D111" s="236"/>
      <c r="E111" s="236"/>
      <c r="F111" s="236"/>
      <c r="G111" s="162">
        <v>113</v>
      </c>
      <c r="H111" s="162"/>
      <c r="I111" s="162"/>
      <c r="J111" s="162"/>
      <c r="K111" s="162"/>
    </row>
    <row r="112" spans="1:11" x14ac:dyDescent="0.25">
      <c r="A112" s="246" t="s">
        <v>32</v>
      </c>
      <c r="B112" s="236"/>
      <c r="C112" s="236"/>
      <c r="D112" s="236"/>
      <c r="E112" s="236"/>
      <c r="F112" s="236"/>
      <c r="G112" s="162">
        <v>1029</v>
      </c>
      <c r="H112" s="162"/>
      <c r="I112" s="162"/>
      <c r="J112" s="162"/>
      <c r="K112" s="162"/>
    </row>
    <row r="113" spans="1:11" x14ac:dyDescent="0.25">
      <c r="A113" s="246" t="s">
        <v>52</v>
      </c>
      <c r="B113" s="236"/>
      <c r="C113" s="236"/>
      <c r="D113" s="236"/>
      <c r="E113" s="236"/>
      <c r="F113" s="236"/>
      <c r="G113" s="162"/>
      <c r="H113" s="162"/>
      <c r="I113" s="162"/>
      <c r="J113" s="162"/>
      <c r="K113" s="162"/>
    </row>
    <row r="114" spans="1:11" x14ac:dyDescent="0.25">
      <c r="A114" s="246" t="s">
        <v>1332</v>
      </c>
      <c r="B114" s="236"/>
      <c r="C114" s="236"/>
      <c r="D114" s="236"/>
      <c r="E114" s="236"/>
      <c r="F114" s="236"/>
      <c r="G114" s="162">
        <v>279</v>
      </c>
      <c r="H114" s="162"/>
      <c r="I114" s="162"/>
      <c r="J114" s="162"/>
      <c r="K114" s="162"/>
    </row>
    <row r="115" spans="1:11" x14ac:dyDescent="0.25">
      <c r="A115" s="246" t="s">
        <v>1333</v>
      </c>
      <c r="B115" s="236"/>
      <c r="C115" s="236"/>
      <c r="D115" s="236"/>
      <c r="E115" s="236"/>
      <c r="F115" s="236"/>
      <c r="G115" s="162">
        <v>60</v>
      </c>
      <c r="H115" s="162"/>
      <c r="I115" s="162"/>
      <c r="J115" s="162"/>
      <c r="K115" s="162"/>
    </row>
    <row r="116" spans="1:11" x14ac:dyDescent="0.25">
      <c r="A116" s="246" t="s">
        <v>1311</v>
      </c>
      <c r="B116" s="236"/>
      <c r="C116" s="236"/>
      <c r="D116" s="236"/>
      <c r="E116" s="236"/>
      <c r="F116" s="236"/>
      <c r="G116" s="162">
        <v>145</v>
      </c>
      <c r="H116" s="162"/>
      <c r="I116" s="162"/>
      <c r="J116" s="162"/>
      <c r="K116" s="162"/>
    </row>
    <row r="117" spans="1:11" x14ac:dyDescent="0.25">
      <c r="A117" s="246" t="s">
        <v>1347</v>
      </c>
      <c r="B117" s="236"/>
      <c r="C117" s="236"/>
      <c r="D117" s="236"/>
      <c r="E117" s="236"/>
      <c r="F117" s="236"/>
      <c r="G117" s="162">
        <v>453</v>
      </c>
      <c r="H117" s="162"/>
      <c r="I117" s="162"/>
      <c r="J117" s="162"/>
      <c r="K117" s="162"/>
    </row>
    <row r="118" spans="1:11" x14ac:dyDescent="0.25">
      <c r="A118" s="246" t="s">
        <v>1313</v>
      </c>
      <c r="B118" s="236"/>
      <c r="C118" s="236"/>
      <c r="D118" s="236"/>
      <c r="E118" s="236"/>
      <c r="F118" s="236"/>
      <c r="G118" s="162">
        <v>15</v>
      </c>
      <c r="H118" s="162"/>
      <c r="I118" s="162"/>
      <c r="J118" s="162"/>
      <c r="K118" s="162"/>
    </row>
    <row r="119" spans="1:11" x14ac:dyDescent="0.25">
      <c r="A119" s="246" t="s">
        <v>1342</v>
      </c>
      <c r="B119" s="236"/>
      <c r="C119" s="236"/>
      <c r="D119" s="236"/>
      <c r="E119" s="236"/>
      <c r="F119" s="236"/>
      <c r="G119" s="162">
        <v>77</v>
      </c>
      <c r="H119" s="162"/>
      <c r="I119" s="162"/>
      <c r="J119" s="162"/>
      <c r="K119" s="162"/>
    </row>
    <row r="120" spans="1:11" x14ac:dyDescent="0.25">
      <c r="A120" s="250" t="s">
        <v>937</v>
      </c>
      <c r="B120" s="236"/>
      <c r="C120" s="236"/>
      <c r="D120" s="236"/>
      <c r="E120" s="236"/>
      <c r="F120" s="236"/>
      <c r="G120" s="164">
        <v>11546</v>
      </c>
      <c r="H120" s="162"/>
      <c r="I120" s="162"/>
      <c r="J120" s="162"/>
      <c r="K120" s="164">
        <v>135.85</v>
      </c>
    </row>
    <row r="121" spans="1:11" x14ac:dyDescent="0.25">
      <c r="A121" s="246" t="s">
        <v>1113</v>
      </c>
      <c r="B121" s="236"/>
      <c r="C121" s="236"/>
      <c r="D121" s="236"/>
      <c r="E121" s="236"/>
      <c r="F121" s="236"/>
      <c r="G121" s="162"/>
      <c r="H121" s="162"/>
      <c r="I121" s="162"/>
      <c r="J121" s="162"/>
      <c r="K121" s="162"/>
    </row>
    <row r="122" spans="1:11" x14ac:dyDescent="0.25">
      <c r="A122" s="246" t="s">
        <v>516</v>
      </c>
      <c r="B122" s="236"/>
      <c r="C122" s="236"/>
      <c r="D122" s="236"/>
      <c r="E122" s="236"/>
      <c r="F122" s="236"/>
      <c r="G122" s="162"/>
      <c r="H122" s="162"/>
      <c r="I122" s="162"/>
      <c r="J122" s="162"/>
      <c r="K122" s="162"/>
    </row>
    <row r="123" spans="1:11" x14ac:dyDescent="0.25">
      <c r="A123" s="246" t="s">
        <v>1348</v>
      </c>
      <c r="B123" s="236"/>
      <c r="C123" s="236"/>
      <c r="D123" s="236"/>
      <c r="E123" s="236"/>
      <c r="F123" s="236"/>
      <c r="G123" s="162"/>
      <c r="H123" s="162"/>
      <c r="I123" s="162"/>
      <c r="J123" s="162"/>
      <c r="K123" s="162"/>
    </row>
    <row r="124" spans="1:11" ht="20.399999999999999" x14ac:dyDescent="0.25">
      <c r="A124" s="246" t="s">
        <v>1349</v>
      </c>
      <c r="B124" s="236"/>
      <c r="C124" s="236"/>
      <c r="D124" s="236"/>
      <c r="E124" s="236"/>
      <c r="F124" s="236"/>
      <c r="G124" s="162">
        <v>81</v>
      </c>
      <c r="H124" s="162">
        <v>16</v>
      </c>
      <c r="I124" s="162" t="s">
        <v>1286</v>
      </c>
      <c r="J124" s="162"/>
      <c r="K124" s="162">
        <v>1.27</v>
      </c>
    </row>
    <row r="125" spans="1:11" x14ac:dyDescent="0.25">
      <c r="A125" s="246" t="s">
        <v>1350</v>
      </c>
      <c r="B125" s="236"/>
      <c r="C125" s="236"/>
      <c r="D125" s="236"/>
      <c r="E125" s="236"/>
      <c r="F125" s="236"/>
      <c r="G125" s="162">
        <v>25</v>
      </c>
      <c r="H125" s="162"/>
      <c r="I125" s="162"/>
      <c r="J125" s="162"/>
      <c r="K125" s="162"/>
    </row>
    <row r="126" spans="1:11" x14ac:dyDescent="0.25">
      <c r="A126" s="246" t="s">
        <v>1351</v>
      </c>
      <c r="B126" s="236"/>
      <c r="C126" s="236"/>
      <c r="D126" s="236"/>
      <c r="E126" s="236"/>
      <c r="F126" s="236"/>
      <c r="G126" s="162">
        <v>15</v>
      </c>
      <c r="H126" s="162"/>
      <c r="I126" s="162"/>
      <c r="J126" s="162"/>
      <c r="K126" s="162"/>
    </row>
    <row r="127" spans="1:11" x14ac:dyDescent="0.25">
      <c r="A127" s="246" t="s">
        <v>522</v>
      </c>
      <c r="B127" s="236"/>
      <c r="C127" s="236"/>
      <c r="D127" s="236"/>
      <c r="E127" s="236"/>
      <c r="F127" s="236"/>
      <c r="G127" s="162">
        <v>121</v>
      </c>
      <c r="H127" s="162"/>
      <c r="I127" s="162"/>
      <c r="J127" s="162"/>
      <c r="K127" s="162">
        <v>1.27</v>
      </c>
    </row>
    <row r="128" spans="1:11" x14ac:dyDescent="0.25">
      <c r="A128" s="246" t="s">
        <v>527</v>
      </c>
      <c r="B128" s="236"/>
      <c r="C128" s="236"/>
      <c r="D128" s="236"/>
      <c r="E128" s="236"/>
      <c r="F128" s="236"/>
      <c r="G128" s="162"/>
      <c r="H128" s="162"/>
      <c r="I128" s="162"/>
      <c r="J128" s="162"/>
      <c r="K128" s="162"/>
    </row>
    <row r="129" spans="1:11" ht="20.399999999999999" x14ac:dyDescent="0.25">
      <c r="A129" s="246" t="s">
        <v>1352</v>
      </c>
      <c r="B129" s="236"/>
      <c r="C129" s="236"/>
      <c r="D129" s="236"/>
      <c r="E129" s="236"/>
      <c r="F129" s="236"/>
      <c r="G129" s="162">
        <v>939</v>
      </c>
      <c r="H129" s="162">
        <v>216</v>
      </c>
      <c r="I129" s="162" t="s">
        <v>1353</v>
      </c>
      <c r="J129" s="162"/>
      <c r="K129" s="162">
        <v>16</v>
      </c>
    </row>
    <row r="130" spans="1:11" x14ac:dyDescent="0.25">
      <c r="A130" s="246" t="s">
        <v>1354</v>
      </c>
      <c r="B130" s="236"/>
      <c r="C130" s="236"/>
      <c r="D130" s="236"/>
      <c r="E130" s="236"/>
      <c r="F130" s="236"/>
      <c r="G130" s="162">
        <v>253</v>
      </c>
      <c r="H130" s="162"/>
      <c r="I130" s="162"/>
      <c r="J130" s="162"/>
      <c r="K130" s="162"/>
    </row>
    <row r="131" spans="1:11" x14ac:dyDescent="0.25">
      <c r="A131" s="246" t="s">
        <v>1355</v>
      </c>
      <c r="B131" s="236"/>
      <c r="C131" s="236"/>
      <c r="D131" s="236"/>
      <c r="E131" s="236"/>
      <c r="F131" s="236"/>
      <c r="G131" s="162">
        <v>173</v>
      </c>
      <c r="H131" s="162"/>
      <c r="I131" s="162"/>
      <c r="J131" s="162"/>
      <c r="K131" s="162"/>
    </row>
    <row r="132" spans="1:11" x14ac:dyDescent="0.25">
      <c r="A132" s="246" t="s">
        <v>522</v>
      </c>
      <c r="B132" s="236"/>
      <c r="C132" s="236"/>
      <c r="D132" s="236"/>
      <c r="E132" s="236"/>
      <c r="F132" s="236"/>
      <c r="G132" s="162">
        <v>1365</v>
      </c>
      <c r="H132" s="162"/>
      <c r="I132" s="162"/>
      <c r="J132" s="162"/>
      <c r="K132" s="162">
        <v>16</v>
      </c>
    </row>
    <row r="133" spans="1:11" x14ac:dyDescent="0.25">
      <c r="A133" s="246" t="s">
        <v>517</v>
      </c>
      <c r="B133" s="236"/>
      <c r="C133" s="236"/>
      <c r="D133" s="236"/>
      <c r="E133" s="236"/>
      <c r="F133" s="236"/>
      <c r="G133" s="162"/>
      <c r="H133" s="162"/>
      <c r="I133" s="162"/>
      <c r="J133" s="162"/>
      <c r="K133" s="162"/>
    </row>
    <row r="134" spans="1:11" ht="20.399999999999999" x14ac:dyDescent="0.25">
      <c r="A134" s="246" t="s">
        <v>1356</v>
      </c>
      <c r="B134" s="236"/>
      <c r="C134" s="236"/>
      <c r="D134" s="236"/>
      <c r="E134" s="236"/>
      <c r="F134" s="236"/>
      <c r="G134" s="162">
        <v>534</v>
      </c>
      <c r="H134" s="162">
        <v>237</v>
      </c>
      <c r="I134" s="162" t="s">
        <v>1295</v>
      </c>
      <c r="J134" s="162"/>
      <c r="K134" s="162">
        <v>17.62</v>
      </c>
    </row>
    <row r="135" spans="1:11" x14ac:dyDescent="0.25">
      <c r="A135" s="246" t="s">
        <v>1357</v>
      </c>
      <c r="B135" s="236"/>
      <c r="C135" s="236"/>
      <c r="D135" s="236"/>
      <c r="E135" s="236"/>
      <c r="F135" s="236"/>
      <c r="G135" s="162">
        <v>194</v>
      </c>
      <c r="H135" s="162"/>
      <c r="I135" s="162"/>
      <c r="J135" s="162"/>
      <c r="K135" s="162"/>
    </row>
    <row r="136" spans="1:11" x14ac:dyDescent="0.25">
      <c r="A136" s="246" t="s">
        <v>1358</v>
      </c>
      <c r="B136" s="236"/>
      <c r="C136" s="236"/>
      <c r="D136" s="236"/>
      <c r="E136" s="236"/>
      <c r="F136" s="236"/>
      <c r="G136" s="162">
        <v>145</v>
      </c>
      <c r="H136" s="162"/>
      <c r="I136" s="162"/>
      <c r="J136" s="162"/>
      <c r="K136" s="162"/>
    </row>
    <row r="137" spans="1:11" x14ac:dyDescent="0.25">
      <c r="A137" s="246" t="s">
        <v>522</v>
      </c>
      <c r="B137" s="236"/>
      <c r="C137" s="236"/>
      <c r="D137" s="236"/>
      <c r="E137" s="236"/>
      <c r="F137" s="236"/>
      <c r="G137" s="162">
        <v>873</v>
      </c>
      <c r="H137" s="162"/>
      <c r="I137" s="162"/>
      <c r="J137" s="162"/>
      <c r="K137" s="162">
        <v>17.62</v>
      </c>
    </row>
    <row r="138" spans="1:11" x14ac:dyDescent="0.25">
      <c r="A138" s="246" t="s">
        <v>1072</v>
      </c>
      <c r="B138" s="236"/>
      <c r="C138" s="236"/>
      <c r="D138" s="236"/>
      <c r="E138" s="236"/>
      <c r="F138" s="236"/>
      <c r="G138" s="162"/>
      <c r="H138" s="162"/>
      <c r="I138" s="162"/>
      <c r="J138" s="162"/>
      <c r="K138" s="162"/>
    </row>
    <row r="139" spans="1:11" ht="20.399999999999999" x14ac:dyDescent="0.25">
      <c r="A139" s="246" t="s">
        <v>1359</v>
      </c>
      <c r="B139" s="236"/>
      <c r="C139" s="236"/>
      <c r="D139" s="236"/>
      <c r="E139" s="236"/>
      <c r="F139" s="236"/>
      <c r="G139" s="162">
        <v>1029</v>
      </c>
      <c r="H139" s="162">
        <v>396</v>
      </c>
      <c r="I139" s="162" t="s">
        <v>1148</v>
      </c>
      <c r="J139" s="162"/>
      <c r="K139" s="162">
        <v>29.9</v>
      </c>
    </row>
    <row r="140" spans="1:11" x14ac:dyDescent="0.25">
      <c r="A140" s="246" t="s">
        <v>1360</v>
      </c>
      <c r="B140" s="236"/>
      <c r="C140" s="236"/>
      <c r="D140" s="236"/>
      <c r="E140" s="236"/>
      <c r="F140" s="236"/>
      <c r="G140" s="162">
        <v>417</v>
      </c>
      <c r="H140" s="162"/>
      <c r="I140" s="162"/>
      <c r="J140" s="162"/>
      <c r="K140" s="162"/>
    </row>
    <row r="141" spans="1:11" x14ac:dyDescent="0.25">
      <c r="A141" s="246" t="s">
        <v>1361</v>
      </c>
      <c r="B141" s="236"/>
      <c r="C141" s="236"/>
      <c r="D141" s="236"/>
      <c r="E141" s="236"/>
      <c r="F141" s="236"/>
      <c r="G141" s="162">
        <v>271</v>
      </c>
      <c r="H141" s="162"/>
      <c r="I141" s="162"/>
      <c r="J141" s="162"/>
      <c r="K141" s="162"/>
    </row>
    <row r="142" spans="1:11" x14ac:dyDescent="0.25">
      <c r="A142" s="246" t="s">
        <v>522</v>
      </c>
      <c r="B142" s="236"/>
      <c r="C142" s="236"/>
      <c r="D142" s="236"/>
      <c r="E142" s="236"/>
      <c r="F142" s="236"/>
      <c r="G142" s="162">
        <v>1717</v>
      </c>
      <c r="H142" s="162"/>
      <c r="I142" s="162"/>
      <c r="J142" s="162"/>
      <c r="K142" s="162">
        <v>29.9</v>
      </c>
    </row>
    <row r="143" spans="1:11" x14ac:dyDescent="0.25">
      <c r="A143" s="246" t="s">
        <v>534</v>
      </c>
      <c r="B143" s="236"/>
      <c r="C143" s="236"/>
      <c r="D143" s="236"/>
      <c r="E143" s="236"/>
      <c r="F143" s="236"/>
      <c r="G143" s="162">
        <v>4076</v>
      </c>
      <c r="H143" s="162"/>
      <c r="I143" s="162"/>
      <c r="J143" s="162"/>
      <c r="K143" s="162">
        <v>64.790000000000006</v>
      </c>
    </row>
    <row r="144" spans="1:11" x14ac:dyDescent="0.25">
      <c r="A144" s="246" t="s">
        <v>535</v>
      </c>
      <c r="B144" s="236"/>
      <c r="C144" s="236"/>
      <c r="D144" s="236"/>
      <c r="E144" s="236"/>
      <c r="F144" s="236"/>
      <c r="G144" s="162"/>
      <c r="H144" s="162"/>
      <c r="I144" s="162"/>
      <c r="J144" s="162"/>
      <c r="K144" s="162"/>
    </row>
    <row r="145" spans="1:11" x14ac:dyDescent="0.25">
      <c r="A145" s="246" t="s">
        <v>536</v>
      </c>
      <c r="B145" s="236"/>
      <c r="C145" s="236"/>
      <c r="D145" s="236"/>
      <c r="E145" s="236"/>
      <c r="F145" s="236"/>
      <c r="G145" s="162"/>
      <c r="H145" s="162"/>
      <c r="I145" s="162"/>
      <c r="J145" s="162"/>
      <c r="K145" s="162"/>
    </row>
    <row r="146" spans="1:11" x14ac:dyDescent="0.25">
      <c r="A146" s="246" t="s">
        <v>1362</v>
      </c>
      <c r="B146" s="236"/>
      <c r="C146" s="236"/>
      <c r="D146" s="236"/>
      <c r="E146" s="236"/>
      <c r="F146" s="236"/>
      <c r="G146" s="162">
        <v>2217</v>
      </c>
      <c r="H146" s="162"/>
      <c r="I146" s="162"/>
      <c r="J146" s="162"/>
      <c r="K146" s="162"/>
    </row>
    <row r="147" spans="1:11" x14ac:dyDescent="0.25">
      <c r="A147" s="246" t="s">
        <v>534</v>
      </c>
      <c r="B147" s="236"/>
      <c r="C147" s="236"/>
      <c r="D147" s="236"/>
      <c r="E147" s="236"/>
      <c r="F147" s="236"/>
      <c r="G147" s="162">
        <v>2217</v>
      </c>
      <c r="H147" s="162"/>
      <c r="I147" s="162"/>
      <c r="J147" s="162"/>
      <c r="K147" s="162"/>
    </row>
    <row r="148" spans="1:11" x14ac:dyDescent="0.25">
      <c r="A148" s="246" t="s">
        <v>198</v>
      </c>
      <c r="B148" s="236"/>
      <c r="C148" s="236"/>
      <c r="D148" s="236"/>
      <c r="E148" s="236"/>
      <c r="F148" s="236"/>
      <c r="G148" s="162">
        <v>6293</v>
      </c>
      <c r="H148" s="162"/>
      <c r="I148" s="162"/>
      <c r="J148" s="162"/>
      <c r="K148" s="162">
        <v>64.790000000000006</v>
      </c>
    </row>
    <row r="149" spans="1:11" x14ac:dyDescent="0.25">
      <c r="A149" s="250" t="s">
        <v>1120</v>
      </c>
      <c r="B149" s="236"/>
      <c r="C149" s="236"/>
      <c r="D149" s="236"/>
      <c r="E149" s="236"/>
      <c r="F149" s="236"/>
      <c r="G149" s="164">
        <v>6293</v>
      </c>
      <c r="H149" s="162"/>
      <c r="I149" s="162"/>
      <c r="J149" s="162"/>
      <c r="K149" s="164">
        <v>64.790000000000006</v>
      </c>
    </row>
    <row r="150" spans="1:11" x14ac:dyDescent="0.25">
      <c r="A150" s="246" t="s">
        <v>1121</v>
      </c>
      <c r="B150" s="236"/>
      <c r="C150" s="236"/>
      <c r="D150" s="236"/>
      <c r="E150" s="236"/>
      <c r="F150" s="236"/>
      <c r="G150" s="162"/>
      <c r="H150" s="162"/>
      <c r="I150" s="162"/>
      <c r="J150" s="162"/>
      <c r="K150" s="162"/>
    </row>
    <row r="151" spans="1:11" x14ac:dyDescent="0.25">
      <c r="A151" s="246" t="s">
        <v>540</v>
      </c>
      <c r="B151" s="236"/>
      <c r="C151" s="236"/>
      <c r="D151" s="236"/>
      <c r="E151" s="236"/>
      <c r="F151" s="236"/>
      <c r="G151" s="162"/>
      <c r="H151" s="162"/>
      <c r="I151" s="162"/>
      <c r="J151" s="162"/>
      <c r="K151" s="162"/>
    </row>
    <row r="152" spans="1:11" x14ac:dyDescent="0.25">
      <c r="A152" s="246" t="s">
        <v>1363</v>
      </c>
      <c r="B152" s="236"/>
      <c r="C152" s="236"/>
      <c r="D152" s="236"/>
      <c r="E152" s="236"/>
      <c r="F152" s="236"/>
      <c r="G152" s="162">
        <v>1139</v>
      </c>
      <c r="H152" s="162"/>
      <c r="I152" s="162"/>
      <c r="J152" s="162"/>
      <c r="K152" s="162"/>
    </row>
    <row r="153" spans="1:11" x14ac:dyDescent="0.25">
      <c r="A153" s="246" t="s">
        <v>198</v>
      </c>
      <c r="B153" s="236"/>
      <c r="C153" s="236"/>
      <c r="D153" s="236"/>
      <c r="E153" s="236"/>
      <c r="F153" s="236"/>
      <c r="G153" s="162">
        <v>1139</v>
      </c>
      <c r="H153" s="162"/>
      <c r="I153" s="162"/>
      <c r="J153" s="162"/>
      <c r="K153" s="162"/>
    </row>
    <row r="154" spans="1:11" x14ac:dyDescent="0.25">
      <c r="A154" s="250" t="s">
        <v>1123</v>
      </c>
      <c r="B154" s="236"/>
      <c r="C154" s="236"/>
      <c r="D154" s="236"/>
      <c r="E154" s="236"/>
      <c r="F154" s="236"/>
      <c r="G154" s="164">
        <v>1139</v>
      </c>
      <c r="H154" s="162"/>
      <c r="I154" s="162"/>
      <c r="J154" s="162"/>
      <c r="K154" s="162"/>
    </row>
    <row r="155" spans="1:11" x14ac:dyDescent="0.25">
      <c r="A155" s="246" t="s">
        <v>1254</v>
      </c>
      <c r="B155" s="236"/>
      <c r="C155" s="236"/>
      <c r="D155" s="236"/>
      <c r="E155" s="236"/>
      <c r="F155" s="236"/>
      <c r="G155" s="162"/>
      <c r="H155" s="162"/>
      <c r="I155" s="162"/>
      <c r="J155" s="162"/>
      <c r="K155" s="162"/>
    </row>
    <row r="156" spans="1:11" x14ac:dyDescent="0.25">
      <c r="A156" s="246" t="s">
        <v>952</v>
      </c>
      <c r="B156" s="236"/>
      <c r="C156" s="236"/>
      <c r="D156" s="236"/>
      <c r="E156" s="236"/>
      <c r="F156" s="236"/>
      <c r="G156" s="162"/>
      <c r="H156" s="162"/>
      <c r="I156" s="162"/>
      <c r="J156" s="162"/>
      <c r="K156" s="162"/>
    </row>
    <row r="157" spans="1:11" x14ac:dyDescent="0.25">
      <c r="A157" s="246" t="s">
        <v>1364</v>
      </c>
      <c r="B157" s="236"/>
      <c r="C157" s="236"/>
      <c r="D157" s="236"/>
      <c r="E157" s="236"/>
      <c r="F157" s="236"/>
      <c r="G157" s="162">
        <v>620</v>
      </c>
      <c r="H157" s="162">
        <v>620</v>
      </c>
      <c r="I157" s="162"/>
      <c r="J157" s="162"/>
      <c r="K157" s="162">
        <v>56.96</v>
      </c>
    </row>
    <row r="158" spans="1:11" x14ac:dyDescent="0.25">
      <c r="A158" s="246" t="s">
        <v>1365</v>
      </c>
      <c r="B158" s="236"/>
      <c r="C158" s="236"/>
      <c r="D158" s="236"/>
      <c r="E158" s="236"/>
      <c r="F158" s="236"/>
      <c r="G158" s="162">
        <v>496</v>
      </c>
      <c r="H158" s="162"/>
      <c r="I158" s="162"/>
      <c r="J158" s="162"/>
      <c r="K158" s="162"/>
    </row>
    <row r="159" spans="1:11" x14ac:dyDescent="0.25">
      <c r="A159" s="246" t="s">
        <v>1366</v>
      </c>
      <c r="B159" s="236"/>
      <c r="C159" s="236"/>
      <c r="D159" s="236"/>
      <c r="E159" s="236"/>
      <c r="F159" s="236"/>
      <c r="G159" s="162">
        <v>279</v>
      </c>
      <c r="H159" s="162"/>
      <c r="I159" s="162"/>
      <c r="J159" s="162"/>
      <c r="K159" s="162"/>
    </row>
    <row r="160" spans="1:11" x14ac:dyDescent="0.25">
      <c r="A160" s="246" t="s">
        <v>189</v>
      </c>
      <c r="B160" s="236"/>
      <c r="C160" s="236"/>
      <c r="D160" s="236"/>
      <c r="E160" s="236"/>
      <c r="F160" s="236"/>
      <c r="G160" s="162">
        <v>1395</v>
      </c>
      <c r="H160" s="162"/>
      <c r="I160" s="162"/>
      <c r="J160" s="162"/>
      <c r="K160" s="162">
        <v>56.96</v>
      </c>
    </row>
    <row r="161" spans="1:11" x14ac:dyDescent="0.25">
      <c r="A161" s="246" t="s">
        <v>956</v>
      </c>
      <c r="B161" s="236"/>
      <c r="C161" s="236"/>
      <c r="D161" s="236"/>
      <c r="E161" s="236"/>
      <c r="F161" s="236"/>
      <c r="G161" s="162"/>
      <c r="H161" s="162"/>
      <c r="I161" s="162"/>
      <c r="J161" s="162"/>
      <c r="K161" s="162"/>
    </row>
    <row r="162" spans="1:11" ht="20.399999999999999" x14ac:dyDescent="0.25">
      <c r="A162" s="246" t="s">
        <v>1367</v>
      </c>
      <c r="B162" s="236"/>
      <c r="C162" s="236"/>
      <c r="D162" s="236"/>
      <c r="E162" s="236"/>
      <c r="F162" s="236"/>
      <c r="G162" s="162">
        <v>527</v>
      </c>
      <c r="H162" s="162">
        <v>69</v>
      </c>
      <c r="I162" s="162" t="s">
        <v>1329</v>
      </c>
      <c r="J162" s="162"/>
      <c r="K162" s="162">
        <v>5.76</v>
      </c>
    </row>
    <row r="163" spans="1:11" x14ac:dyDescent="0.25">
      <c r="A163" s="246" t="s">
        <v>1368</v>
      </c>
      <c r="B163" s="236"/>
      <c r="C163" s="236"/>
      <c r="D163" s="236"/>
      <c r="E163" s="236"/>
      <c r="F163" s="236"/>
      <c r="G163" s="162">
        <v>114</v>
      </c>
      <c r="H163" s="162"/>
      <c r="I163" s="162"/>
      <c r="J163" s="162"/>
      <c r="K163" s="162"/>
    </row>
    <row r="164" spans="1:11" x14ac:dyDescent="0.25">
      <c r="A164" s="246" t="s">
        <v>1369</v>
      </c>
      <c r="B164" s="236"/>
      <c r="C164" s="236"/>
      <c r="D164" s="236"/>
      <c r="E164" s="236"/>
      <c r="F164" s="236"/>
      <c r="G164" s="162">
        <v>60</v>
      </c>
      <c r="H164" s="162"/>
      <c r="I164" s="162"/>
      <c r="J164" s="162"/>
      <c r="K164" s="162"/>
    </row>
    <row r="165" spans="1:11" x14ac:dyDescent="0.25">
      <c r="A165" s="246" t="s">
        <v>189</v>
      </c>
      <c r="B165" s="236"/>
      <c r="C165" s="236"/>
      <c r="D165" s="236"/>
      <c r="E165" s="236"/>
      <c r="F165" s="236"/>
      <c r="G165" s="162">
        <v>701</v>
      </c>
      <c r="H165" s="162"/>
      <c r="I165" s="162"/>
      <c r="J165" s="162"/>
      <c r="K165" s="162">
        <v>5.76</v>
      </c>
    </row>
    <row r="166" spans="1:11" x14ac:dyDescent="0.25">
      <c r="A166" s="246" t="s">
        <v>198</v>
      </c>
      <c r="B166" s="236"/>
      <c r="C166" s="236"/>
      <c r="D166" s="236"/>
      <c r="E166" s="236"/>
      <c r="F166" s="236"/>
      <c r="G166" s="162">
        <v>2096</v>
      </c>
      <c r="H166" s="162"/>
      <c r="I166" s="162"/>
      <c r="J166" s="162"/>
      <c r="K166" s="162">
        <v>62.72</v>
      </c>
    </row>
    <row r="167" spans="1:11" x14ac:dyDescent="0.25">
      <c r="A167" s="250" t="s">
        <v>1261</v>
      </c>
      <c r="B167" s="236"/>
      <c r="C167" s="236"/>
      <c r="D167" s="236"/>
      <c r="E167" s="236"/>
      <c r="F167" s="236"/>
      <c r="G167" s="164">
        <v>2096</v>
      </c>
      <c r="H167" s="162"/>
      <c r="I167" s="162"/>
      <c r="J167" s="162"/>
      <c r="K167" s="164">
        <v>62.72</v>
      </c>
    </row>
    <row r="168" spans="1:11" x14ac:dyDescent="0.25">
      <c r="A168" s="246" t="s">
        <v>1262</v>
      </c>
      <c r="B168" s="236"/>
      <c r="C168" s="236"/>
      <c r="D168" s="236"/>
      <c r="E168" s="236"/>
      <c r="F168" s="236"/>
      <c r="G168" s="162"/>
      <c r="H168" s="162"/>
      <c r="I168" s="162"/>
      <c r="J168" s="162"/>
      <c r="K168" s="162"/>
    </row>
    <row r="169" spans="1:11" x14ac:dyDescent="0.25">
      <c r="A169" s="246" t="s">
        <v>946</v>
      </c>
      <c r="B169" s="236"/>
      <c r="C169" s="236"/>
      <c r="D169" s="236"/>
      <c r="E169" s="236"/>
      <c r="F169" s="236"/>
      <c r="G169" s="162"/>
      <c r="H169" s="162"/>
      <c r="I169" s="162"/>
      <c r="J169" s="162"/>
      <c r="K169" s="162"/>
    </row>
    <row r="170" spans="1:11" x14ac:dyDescent="0.25">
      <c r="A170" s="246" t="s">
        <v>1370</v>
      </c>
      <c r="B170" s="236"/>
      <c r="C170" s="236"/>
      <c r="D170" s="236"/>
      <c r="E170" s="236"/>
      <c r="F170" s="236"/>
      <c r="G170" s="162">
        <v>624</v>
      </c>
      <c r="H170" s="162">
        <v>14</v>
      </c>
      <c r="I170" s="162"/>
      <c r="J170" s="162"/>
      <c r="K170" s="162">
        <v>1.2</v>
      </c>
    </row>
    <row r="171" spans="1:11" x14ac:dyDescent="0.25">
      <c r="A171" s="246" t="s">
        <v>1371</v>
      </c>
      <c r="B171" s="236"/>
      <c r="C171" s="236"/>
      <c r="D171" s="236"/>
      <c r="E171" s="236"/>
      <c r="F171" s="236"/>
      <c r="G171" s="162">
        <v>14</v>
      </c>
      <c r="H171" s="162"/>
      <c r="I171" s="162"/>
      <c r="J171" s="162"/>
      <c r="K171" s="162"/>
    </row>
    <row r="172" spans="1:11" x14ac:dyDescent="0.25">
      <c r="A172" s="246" t="s">
        <v>1372</v>
      </c>
      <c r="B172" s="236"/>
      <c r="C172" s="236"/>
      <c r="D172" s="236"/>
      <c r="E172" s="236"/>
      <c r="F172" s="236"/>
      <c r="G172" s="162">
        <v>9</v>
      </c>
      <c r="H172" s="162"/>
      <c r="I172" s="162"/>
      <c r="J172" s="162"/>
      <c r="K172" s="162"/>
    </row>
    <row r="173" spans="1:11" x14ac:dyDescent="0.25">
      <c r="A173" s="246" t="s">
        <v>189</v>
      </c>
      <c r="B173" s="236"/>
      <c r="C173" s="236"/>
      <c r="D173" s="236"/>
      <c r="E173" s="236"/>
      <c r="F173" s="236"/>
      <c r="G173" s="162">
        <v>647</v>
      </c>
      <c r="H173" s="162"/>
      <c r="I173" s="162"/>
      <c r="J173" s="162"/>
      <c r="K173" s="162">
        <v>1.2</v>
      </c>
    </row>
    <row r="174" spans="1:11" x14ac:dyDescent="0.25">
      <c r="A174" s="246" t="s">
        <v>1266</v>
      </c>
      <c r="B174" s="236"/>
      <c r="C174" s="236"/>
      <c r="D174" s="236"/>
      <c r="E174" s="236"/>
      <c r="F174" s="236"/>
      <c r="G174" s="162"/>
      <c r="H174" s="162"/>
      <c r="I174" s="162"/>
      <c r="J174" s="162"/>
      <c r="K174" s="162"/>
    </row>
    <row r="175" spans="1:11" ht="20.399999999999999" x14ac:dyDescent="0.25">
      <c r="A175" s="246" t="s">
        <v>1373</v>
      </c>
      <c r="B175" s="236"/>
      <c r="C175" s="236"/>
      <c r="D175" s="236"/>
      <c r="E175" s="236"/>
      <c r="F175" s="236"/>
      <c r="G175" s="162">
        <v>1181</v>
      </c>
      <c r="H175" s="162">
        <v>82</v>
      </c>
      <c r="I175" s="162" t="s">
        <v>1338</v>
      </c>
      <c r="J175" s="162"/>
      <c r="K175" s="162">
        <v>7.14</v>
      </c>
    </row>
    <row r="176" spans="1:11" x14ac:dyDescent="0.25">
      <c r="A176" s="246" t="s">
        <v>1374</v>
      </c>
      <c r="B176" s="236"/>
      <c r="C176" s="236"/>
      <c r="D176" s="236"/>
      <c r="E176" s="236"/>
      <c r="F176" s="236"/>
      <c r="G176" s="162">
        <v>113</v>
      </c>
      <c r="H176" s="162"/>
      <c r="I176" s="162"/>
      <c r="J176" s="162"/>
      <c r="K176" s="162"/>
    </row>
    <row r="177" spans="1:11" x14ac:dyDescent="0.25">
      <c r="A177" s="246" t="s">
        <v>1375</v>
      </c>
      <c r="B177" s="236"/>
      <c r="C177" s="236"/>
      <c r="D177" s="236"/>
      <c r="E177" s="236"/>
      <c r="F177" s="236"/>
      <c r="G177" s="162">
        <v>77</v>
      </c>
      <c r="H177" s="162"/>
      <c r="I177" s="162"/>
      <c r="J177" s="162"/>
      <c r="K177" s="162"/>
    </row>
    <row r="178" spans="1:11" x14ac:dyDescent="0.25">
      <c r="A178" s="246" t="s">
        <v>189</v>
      </c>
      <c r="B178" s="236"/>
      <c r="C178" s="236"/>
      <c r="D178" s="236"/>
      <c r="E178" s="236"/>
      <c r="F178" s="236"/>
      <c r="G178" s="162">
        <v>1371</v>
      </c>
      <c r="H178" s="162"/>
      <c r="I178" s="162"/>
      <c r="J178" s="162"/>
      <c r="K178" s="162">
        <v>7.14</v>
      </c>
    </row>
    <row r="179" spans="1:11" x14ac:dyDescent="0.25">
      <c r="A179" s="246" t="s">
        <v>198</v>
      </c>
      <c r="B179" s="236"/>
      <c r="C179" s="236"/>
      <c r="D179" s="236"/>
      <c r="E179" s="236"/>
      <c r="F179" s="236"/>
      <c r="G179" s="162">
        <v>2018</v>
      </c>
      <c r="H179" s="162"/>
      <c r="I179" s="162"/>
      <c r="J179" s="162"/>
      <c r="K179" s="162">
        <v>8.34</v>
      </c>
    </row>
    <row r="180" spans="1:11" x14ac:dyDescent="0.25">
      <c r="A180" s="250" t="s">
        <v>1270</v>
      </c>
      <c r="B180" s="236"/>
      <c r="C180" s="236"/>
      <c r="D180" s="236"/>
      <c r="E180" s="236"/>
      <c r="F180" s="236"/>
      <c r="G180" s="164">
        <v>2018</v>
      </c>
      <c r="H180" s="162"/>
      <c r="I180" s="162"/>
      <c r="J180" s="162"/>
      <c r="K180" s="164">
        <v>8.34</v>
      </c>
    </row>
    <row r="181" spans="1:11" x14ac:dyDescent="0.25">
      <c r="A181" s="246" t="s">
        <v>34</v>
      </c>
      <c r="B181" s="236"/>
      <c r="C181" s="236"/>
      <c r="D181" s="236"/>
      <c r="E181" s="236"/>
      <c r="F181" s="236"/>
      <c r="G181" s="162">
        <v>11546</v>
      </c>
      <c r="H181" s="162"/>
      <c r="I181" s="162"/>
      <c r="J181" s="162"/>
      <c r="K181" s="162">
        <v>135.85</v>
      </c>
    </row>
    <row r="182" spans="1:11" x14ac:dyDescent="0.25">
      <c r="A182" s="246" t="s">
        <v>35</v>
      </c>
      <c r="B182" s="236"/>
      <c r="C182" s="236"/>
      <c r="D182" s="236"/>
      <c r="E182" s="236"/>
      <c r="F182" s="236"/>
      <c r="G182" s="162"/>
      <c r="H182" s="162"/>
      <c r="I182" s="162"/>
      <c r="J182" s="162"/>
      <c r="K182" s="162"/>
    </row>
    <row r="183" spans="1:11" x14ac:dyDescent="0.25">
      <c r="A183" s="246" t="s">
        <v>36</v>
      </c>
      <c r="B183" s="236"/>
      <c r="C183" s="236"/>
      <c r="D183" s="236"/>
      <c r="E183" s="236"/>
      <c r="F183" s="236"/>
      <c r="G183" s="162">
        <v>3899</v>
      </c>
      <c r="H183" s="162"/>
      <c r="I183" s="162"/>
      <c r="J183" s="162"/>
      <c r="K183" s="162"/>
    </row>
    <row r="184" spans="1:11" x14ac:dyDescent="0.25">
      <c r="A184" s="246" t="s">
        <v>37</v>
      </c>
      <c r="B184" s="236"/>
      <c r="C184" s="236"/>
      <c r="D184" s="236"/>
      <c r="E184" s="236"/>
      <c r="F184" s="236"/>
      <c r="G184" s="162">
        <v>1125</v>
      </c>
      <c r="H184" s="162"/>
      <c r="I184" s="162"/>
      <c r="J184" s="162"/>
      <c r="K184" s="162"/>
    </row>
    <row r="185" spans="1:11" x14ac:dyDescent="0.25">
      <c r="A185" s="246" t="s">
        <v>38</v>
      </c>
      <c r="B185" s="236"/>
      <c r="C185" s="236"/>
      <c r="D185" s="236"/>
      <c r="E185" s="236"/>
      <c r="F185" s="236"/>
      <c r="G185" s="162">
        <v>1787</v>
      </c>
      <c r="H185" s="162"/>
      <c r="I185" s="162"/>
      <c r="J185" s="162"/>
      <c r="K185" s="162"/>
    </row>
    <row r="186" spans="1:11" x14ac:dyDescent="0.25">
      <c r="A186" s="246" t="s">
        <v>173</v>
      </c>
      <c r="B186" s="236"/>
      <c r="C186" s="236"/>
      <c r="D186" s="236"/>
      <c r="E186" s="236"/>
      <c r="F186" s="236"/>
      <c r="G186" s="162">
        <v>2217</v>
      </c>
      <c r="H186" s="162"/>
      <c r="I186" s="162"/>
      <c r="J186" s="162"/>
      <c r="K186" s="162"/>
    </row>
    <row r="187" spans="1:11" x14ac:dyDescent="0.25">
      <c r="A187" s="246" t="s">
        <v>39</v>
      </c>
      <c r="B187" s="236"/>
      <c r="C187" s="236"/>
      <c r="D187" s="236"/>
      <c r="E187" s="236"/>
      <c r="F187" s="236"/>
      <c r="G187" s="162">
        <v>1626</v>
      </c>
      <c r="H187" s="162"/>
      <c r="I187" s="162"/>
      <c r="J187" s="162"/>
      <c r="K187" s="162"/>
    </row>
    <row r="188" spans="1:11" x14ac:dyDescent="0.25">
      <c r="A188" s="246" t="s">
        <v>40</v>
      </c>
      <c r="B188" s="236"/>
      <c r="C188" s="236"/>
      <c r="D188" s="236"/>
      <c r="E188" s="236"/>
      <c r="F188" s="236"/>
      <c r="G188" s="162">
        <v>1029</v>
      </c>
      <c r="H188" s="162"/>
      <c r="I188" s="162"/>
      <c r="J188" s="162"/>
      <c r="K188" s="162"/>
    </row>
    <row r="189" spans="1:11" x14ac:dyDescent="0.25">
      <c r="A189" s="250" t="s">
        <v>41</v>
      </c>
      <c r="B189" s="236"/>
      <c r="C189" s="236"/>
      <c r="D189" s="236"/>
      <c r="E189" s="236"/>
      <c r="F189" s="236"/>
      <c r="G189" s="164">
        <v>11546</v>
      </c>
      <c r="H189" s="162"/>
      <c r="I189" s="162"/>
      <c r="J189" s="162"/>
      <c r="K189" s="164">
        <v>135.85</v>
      </c>
    </row>
    <row r="190" spans="1:11" x14ac:dyDescent="0.25">
      <c r="A190" s="172"/>
      <c r="B190" s="173"/>
      <c r="C190" s="173"/>
      <c r="D190" s="173"/>
      <c r="E190" s="173"/>
      <c r="F190" s="173"/>
      <c r="G190" s="174"/>
      <c r="H190" s="175"/>
      <c r="I190" s="175"/>
      <c r="J190" s="175"/>
      <c r="K190" s="174"/>
    </row>
    <row r="191" spans="1:11" x14ac:dyDescent="0.25">
      <c r="A191" s="172"/>
      <c r="B191" s="173"/>
      <c r="C191" s="173"/>
      <c r="D191" s="173"/>
      <c r="E191" s="173"/>
      <c r="F191" s="173"/>
      <c r="G191" s="174"/>
      <c r="H191" s="175"/>
      <c r="I191" s="175"/>
      <c r="J191" s="175"/>
      <c r="K191" s="174"/>
    </row>
    <row r="192" spans="1:11" x14ac:dyDescent="0.25">
      <c r="A192" s="172"/>
      <c r="B192" s="173"/>
      <c r="C192" s="173"/>
      <c r="D192" s="173"/>
      <c r="E192" s="173"/>
      <c r="F192" s="173"/>
      <c r="G192" s="174"/>
      <c r="H192" s="175"/>
      <c r="I192" s="175"/>
      <c r="J192" s="175"/>
      <c r="K192" s="174"/>
    </row>
    <row r="193" spans="1:11" x14ac:dyDescent="0.25">
      <c r="A193" s="253" t="s">
        <v>782</v>
      </c>
      <c r="B193" s="243"/>
      <c r="C193" s="243"/>
      <c r="D193" s="243"/>
      <c r="E193" s="243"/>
      <c r="F193" s="243"/>
      <c r="G193" s="243"/>
      <c r="H193" s="243"/>
      <c r="I193" s="243"/>
      <c r="J193" s="243"/>
      <c r="K193" s="243"/>
    </row>
    <row r="194" spans="1:11" x14ac:dyDescent="0.25">
      <c r="A194" s="252" t="s">
        <v>208</v>
      </c>
      <c r="B194" s="243"/>
      <c r="C194" s="243"/>
      <c r="D194" s="243"/>
      <c r="E194" s="243"/>
      <c r="F194" s="243"/>
      <c r="G194" s="243"/>
      <c r="H194" s="243"/>
      <c r="I194" s="243"/>
      <c r="J194" s="243"/>
      <c r="K194" s="243"/>
    </row>
    <row r="195" spans="1:11" x14ac:dyDescent="0.25">
      <c r="A195" s="70"/>
      <c r="B195" s="165"/>
      <c r="C195" s="71"/>
      <c r="D195" s="70"/>
      <c r="E195" s="135"/>
      <c r="F195" s="135"/>
      <c r="G195" s="135"/>
      <c r="H195" s="135"/>
      <c r="I195" s="135"/>
      <c r="J195" s="135"/>
      <c r="K195" s="135"/>
    </row>
    <row r="196" spans="1:11" x14ac:dyDescent="0.25">
      <c r="A196" s="253" t="s">
        <v>783</v>
      </c>
      <c r="B196" s="243"/>
      <c r="C196" s="243"/>
      <c r="D196" s="243"/>
      <c r="E196" s="243"/>
      <c r="F196" s="243"/>
      <c r="G196" s="243"/>
      <c r="H196" s="243"/>
      <c r="I196" s="243"/>
      <c r="J196" s="243"/>
      <c r="K196" s="243"/>
    </row>
    <row r="197" spans="1:11" x14ac:dyDescent="0.25">
      <c r="A197" s="252" t="s">
        <v>208</v>
      </c>
      <c r="B197" s="243"/>
      <c r="C197" s="243"/>
      <c r="D197" s="243"/>
      <c r="E197" s="243"/>
      <c r="F197" s="243"/>
      <c r="G197" s="243"/>
      <c r="H197" s="243"/>
      <c r="I197" s="243"/>
      <c r="J197" s="243"/>
      <c r="K197" s="243"/>
    </row>
    <row r="198" spans="1:11" x14ac:dyDescent="0.25">
      <c r="A198" s="70"/>
      <c r="B198" s="165"/>
      <c r="C198" s="71"/>
      <c r="D198" s="70"/>
      <c r="E198" s="135"/>
      <c r="F198" s="135"/>
      <c r="G198" s="135"/>
      <c r="H198" s="135"/>
      <c r="I198" s="135"/>
      <c r="J198" s="135"/>
      <c r="K198" s="135"/>
    </row>
  </sheetData>
  <mergeCells count="150">
    <mergeCell ref="A188:F188"/>
    <mergeCell ref="A189:F189"/>
    <mergeCell ref="A193:K193"/>
    <mergeCell ref="A194:K194"/>
    <mergeCell ref="A196:K196"/>
    <mergeCell ref="A197:K197"/>
    <mergeCell ref="A182:F182"/>
    <mergeCell ref="A183:F183"/>
    <mergeCell ref="A184:F184"/>
    <mergeCell ref="A185:F185"/>
    <mergeCell ref="A186:F186"/>
    <mergeCell ref="A187:F187"/>
    <mergeCell ref="A176:F176"/>
    <mergeCell ref="A177:F177"/>
    <mergeCell ref="A178:F178"/>
    <mergeCell ref="A179:F179"/>
    <mergeCell ref="A180:F180"/>
    <mergeCell ref="A181:F181"/>
    <mergeCell ref="A170:F170"/>
    <mergeCell ref="A171:F171"/>
    <mergeCell ref="A172:F172"/>
    <mergeCell ref="A173:F173"/>
    <mergeCell ref="A174:F174"/>
    <mergeCell ref="A175:F175"/>
    <mergeCell ref="A164:F164"/>
    <mergeCell ref="A165:F165"/>
    <mergeCell ref="A166:F166"/>
    <mergeCell ref="A167:F167"/>
    <mergeCell ref="A168:F168"/>
    <mergeCell ref="A169:F169"/>
    <mergeCell ref="A158:F158"/>
    <mergeCell ref="A159:F159"/>
    <mergeCell ref="A160:F160"/>
    <mergeCell ref="A161:F161"/>
    <mergeCell ref="A162:F162"/>
    <mergeCell ref="A163:F163"/>
    <mergeCell ref="A152:F152"/>
    <mergeCell ref="A153:F153"/>
    <mergeCell ref="A154:F154"/>
    <mergeCell ref="A155:F155"/>
    <mergeCell ref="A156:F156"/>
    <mergeCell ref="A157:F157"/>
    <mergeCell ref="A146:F146"/>
    <mergeCell ref="A147:F147"/>
    <mergeCell ref="A148:F148"/>
    <mergeCell ref="A149:F149"/>
    <mergeCell ref="A150:F150"/>
    <mergeCell ref="A151:F151"/>
    <mergeCell ref="A140:F140"/>
    <mergeCell ref="A141:F141"/>
    <mergeCell ref="A142:F142"/>
    <mergeCell ref="A143:F143"/>
    <mergeCell ref="A144:F144"/>
    <mergeCell ref="A145:F145"/>
    <mergeCell ref="A134:F134"/>
    <mergeCell ref="A135:F135"/>
    <mergeCell ref="A136:F136"/>
    <mergeCell ref="A137:F137"/>
    <mergeCell ref="A138:F138"/>
    <mergeCell ref="A139:F139"/>
    <mergeCell ref="A128:F128"/>
    <mergeCell ref="A129:F129"/>
    <mergeCell ref="A130:F130"/>
    <mergeCell ref="A131:F131"/>
    <mergeCell ref="A132:F132"/>
    <mergeCell ref="A133:F133"/>
    <mergeCell ref="A122:F122"/>
    <mergeCell ref="A123:F123"/>
    <mergeCell ref="A124:F124"/>
    <mergeCell ref="A125:F125"/>
    <mergeCell ref="A126:F126"/>
    <mergeCell ref="A127:F127"/>
    <mergeCell ref="A116:F116"/>
    <mergeCell ref="A117:F117"/>
    <mergeCell ref="A118:F118"/>
    <mergeCell ref="A119:F119"/>
    <mergeCell ref="A120:F120"/>
    <mergeCell ref="A121:F121"/>
    <mergeCell ref="A110:F110"/>
    <mergeCell ref="A111:F111"/>
    <mergeCell ref="A112:F112"/>
    <mergeCell ref="A113:F113"/>
    <mergeCell ref="A114:F114"/>
    <mergeCell ref="A115:F115"/>
    <mergeCell ref="A104:F104"/>
    <mergeCell ref="A105:F105"/>
    <mergeCell ref="A106:F106"/>
    <mergeCell ref="A107:F107"/>
    <mergeCell ref="A108:F108"/>
    <mergeCell ref="A109:F109"/>
    <mergeCell ref="A98:F98"/>
    <mergeCell ref="A99:F99"/>
    <mergeCell ref="A100:F100"/>
    <mergeCell ref="A101:F101"/>
    <mergeCell ref="A102:F102"/>
    <mergeCell ref="A103:K103"/>
    <mergeCell ref="A89:K89"/>
    <mergeCell ref="A93:F93"/>
    <mergeCell ref="A94:F94"/>
    <mergeCell ref="A95:F95"/>
    <mergeCell ref="A96:F96"/>
    <mergeCell ref="A97:F97"/>
    <mergeCell ref="A83:F83"/>
    <mergeCell ref="A84:F84"/>
    <mergeCell ref="A85:F85"/>
    <mergeCell ref="A86:F86"/>
    <mergeCell ref="A87:F87"/>
    <mergeCell ref="A88:F88"/>
    <mergeCell ref="A72:F72"/>
    <mergeCell ref="A73:K73"/>
    <mergeCell ref="A79:F79"/>
    <mergeCell ref="A80:F80"/>
    <mergeCell ref="A81:F81"/>
    <mergeCell ref="A82:F82"/>
    <mergeCell ref="A58:F58"/>
    <mergeCell ref="A59:F59"/>
    <mergeCell ref="A60:F60"/>
    <mergeCell ref="A61:F61"/>
    <mergeCell ref="A62:K62"/>
    <mergeCell ref="A71:F71"/>
    <mergeCell ref="A53:F53"/>
    <mergeCell ref="A54:F54"/>
    <mergeCell ref="A55:F55"/>
    <mergeCell ref="A56:F56"/>
    <mergeCell ref="A57:F57"/>
    <mergeCell ref="A31:K31"/>
    <mergeCell ref="A32:K32"/>
    <mergeCell ref="A33:K33"/>
    <mergeCell ref="A49:F49"/>
    <mergeCell ref="A50:F50"/>
    <mergeCell ref="A51:F51"/>
    <mergeCell ref="A29:K29"/>
    <mergeCell ref="A30:K30"/>
    <mergeCell ref="D22:E22"/>
    <mergeCell ref="A25:A27"/>
    <mergeCell ref="B25:B27"/>
    <mergeCell ref="C25:C27"/>
    <mergeCell ref="D25:D27"/>
    <mergeCell ref="E25:F25"/>
    <mergeCell ref="A52:F52"/>
    <mergeCell ref="D16:E16"/>
    <mergeCell ref="D17:E17"/>
    <mergeCell ref="D18:E18"/>
    <mergeCell ref="D19:E19"/>
    <mergeCell ref="D20:E20"/>
    <mergeCell ref="D21:E21"/>
    <mergeCell ref="G25:I25"/>
    <mergeCell ref="J25:K26"/>
    <mergeCell ref="G26:G27"/>
    <mergeCell ref="H26:H2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47"/>
  <sheetViews>
    <sheetView workbookViewId="0">
      <selection activeCell="D9" sqref="D9"/>
    </sheetView>
  </sheetViews>
  <sheetFormatPr defaultRowHeight="13.2" x14ac:dyDescent="0.25"/>
  <cols>
    <col min="2" max="2" width="25.44140625" customWidth="1"/>
    <col min="3" max="3" width="38.6640625" customWidth="1"/>
  </cols>
  <sheetData>
    <row r="1" spans="1:11" x14ac:dyDescent="0.25">
      <c r="A1" s="65" t="s">
        <v>28</v>
      </c>
      <c r="B1" s="59"/>
      <c r="C1" s="71"/>
      <c r="D1" s="70"/>
      <c r="E1" s="135"/>
      <c r="F1" s="60"/>
      <c r="G1" s="60"/>
      <c r="H1" s="60"/>
      <c r="I1" s="65" t="s">
        <v>29</v>
      </c>
      <c r="J1" s="60"/>
      <c r="K1" s="60"/>
    </row>
    <row r="2" spans="1:11" x14ac:dyDescent="0.25">
      <c r="A2" s="67"/>
      <c r="B2" s="59"/>
      <c r="C2" s="71"/>
      <c r="D2" s="70"/>
      <c r="E2" s="135"/>
      <c r="F2" s="60"/>
      <c r="G2" s="60"/>
      <c r="H2" s="60"/>
      <c r="I2" s="67"/>
      <c r="J2" s="60"/>
      <c r="K2" s="60"/>
    </row>
    <row r="3" spans="1:11" x14ac:dyDescent="0.25">
      <c r="A3" s="67"/>
      <c r="B3" s="59"/>
      <c r="C3" s="71"/>
      <c r="D3" s="70"/>
      <c r="E3" s="135"/>
      <c r="F3" s="60"/>
      <c r="G3" s="60"/>
      <c r="H3" s="60"/>
      <c r="I3" s="67"/>
      <c r="J3" s="60"/>
      <c r="K3" s="60"/>
    </row>
    <row r="4" spans="1:11" x14ac:dyDescent="0.25">
      <c r="A4" s="67" t="s">
        <v>94</v>
      </c>
      <c r="B4" s="59"/>
      <c r="C4" s="71"/>
      <c r="D4" s="70"/>
      <c r="E4" s="135"/>
      <c r="F4" s="60"/>
      <c r="G4" s="60"/>
      <c r="H4" s="60"/>
      <c r="I4" s="67" t="s">
        <v>95</v>
      </c>
      <c r="J4" s="60"/>
      <c r="K4" s="60"/>
    </row>
    <row r="5" spans="1:11" x14ac:dyDescent="0.25">
      <c r="A5" s="136" t="s">
        <v>74</v>
      </c>
      <c r="B5" s="59"/>
      <c r="C5" s="71"/>
      <c r="D5" s="70"/>
      <c r="E5" s="135"/>
      <c r="F5" s="60"/>
      <c r="G5" s="60"/>
      <c r="H5" s="60"/>
      <c r="I5" s="136" t="s">
        <v>785</v>
      </c>
      <c r="J5" s="60"/>
      <c r="K5" s="60"/>
    </row>
    <row r="6" spans="1:11" ht="13.8" x14ac:dyDescent="0.25">
      <c r="A6" s="70"/>
      <c r="B6" s="59"/>
      <c r="C6" s="60"/>
      <c r="D6" s="137" t="s">
        <v>547</v>
      </c>
      <c r="E6" s="60"/>
      <c r="F6" s="138"/>
      <c r="G6" s="138"/>
      <c r="H6" s="138"/>
      <c r="I6" s="60"/>
      <c r="J6" s="60"/>
      <c r="K6" s="60"/>
    </row>
    <row r="7" spans="1:11" x14ac:dyDescent="0.25">
      <c r="A7" s="70"/>
      <c r="B7" s="139"/>
      <c r="C7" s="140"/>
      <c r="D7" s="90" t="s">
        <v>24</v>
      </c>
      <c r="E7" s="141"/>
      <c r="F7" s="142"/>
      <c r="G7" s="143"/>
      <c r="H7" s="60"/>
      <c r="I7" s="60"/>
      <c r="J7" s="60"/>
      <c r="K7" s="60"/>
    </row>
    <row r="8" spans="1:11" x14ac:dyDescent="0.25">
      <c r="A8" s="70"/>
      <c r="B8" s="144"/>
      <c r="C8" s="60"/>
      <c r="D8" s="60"/>
      <c r="E8" s="60"/>
      <c r="F8" s="60"/>
      <c r="G8" s="60"/>
      <c r="H8" s="60"/>
      <c r="I8" s="60"/>
      <c r="J8" s="60"/>
      <c r="K8" s="60"/>
    </row>
    <row r="9" spans="1:11" ht="15.6" x14ac:dyDescent="0.25">
      <c r="A9" s="70"/>
      <c r="B9" s="144"/>
      <c r="C9" s="60"/>
      <c r="D9" s="145" t="s">
        <v>1376</v>
      </c>
      <c r="E9" s="135"/>
      <c r="F9" s="146"/>
      <c r="G9" s="146"/>
      <c r="H9" s="60"/>
      <c r="I9" s="60"/>
      <c r="J9" s="60"/>
      <c r="K9" s="60"/>
    </row>
    <row r="10" spans="1:11" x14ac:dyDescent="0.25">
      <c r="A10" s="70"/>
      <c r="B10" s="144"/>
      <c r="C10" s="60"/>
      <c r="D10" s="64" t="s">
        <v>58</v>
      </c>
      <c r="E10" s="135"/>
      <c r="F10" s="72"/>
      <c r="G10" s="72"/>
      <c r="H10" s="60"/>
      <c r="I10" s="60"/>
      <c r="J10" s="60"/>
      <c r="K10" s="60"/>
    </row>
    <row r="11" spans="1:11" x14ac:dyDescent="0.25">
      <c r="A11" s="70"/>
      <c r="B11" s="144"/>
      <c r="C11" s="60"/>
      <c r="D11" s="60"/>
      <c r="E11" s="60"/>
      <c r="F11" s="60"/>
      <c r="G11" s="60"/>
      <c r="H11" s="60"/>
      <c r="I11" s="60"/>
      <c r="J11" s="60"/>
      <c r="K11" s="60"/>
    </row>
    <row r="12" spans="1:11" ht="13.8" x14ac:dyDescent="0.25">
      <c r="A12" s="147" t="s">
        <v>25</v>
      </c>
      <c r="B12" s="148" t="s">
        <v>1377</v>
      </c>
      <c r="C12" s="68"/>
      <c r="D12" s="137"/>
      <c r="E12" s="149"/>
      <c r="F12" s="68"/>
      <c r="G12" s="68"/>
      <c r="H12" s="60"/>
      <c r="I12" s="60"/>
      <c r="J12" s="60"/>
      <c r="K12" s="60"/>
    </row>
    <row r="13" spans="1:11" x14ac:dyDescent="0.25">
      <c r="A13" s="70"/>
      <c r="B13" s="150"/>
      <c r="C13" s="140"/>
      <c r="D13" s="90" t="s">
        <v>57</v>
      </c>
      <c r="E13" s="135"/>
      <c r="F13" s="151"/>
      <c r="G13" s="151"/>
      <c r="H13" s="140"/>
      <c r="I13" s="143"/>
      <c r="J13" s="60"/>
      <c r="K13" s="60"/>
    </row>
    <row r="14" spans="1:11" x14ac:dyDescent="0.25">
      <c r="A14" s="152"/>
      <c r="B14" s="153"/>
      <c r="C14" s="60"/>
      <c r="D14" s="60"/>
      <c r="E14" s="60"/>
      <c r="F14" s="60"/>
      <c r="G14" s="60"/>
      <c r="H14" s="60"/>
      <c r="I14" s="60"/>
      <c r="J14" s="60"/>
      <c r="K14" s="60"/>
    </row>
    <row r="15" spans="1:11" ht="13.8" x14ac:dyDescent="0.25">
      <c r="A15" s="89"/>
      <c r="B15" s="148" t="s">
        <v>1080</v>
      </c>
      <c r="C15" s="154"/>
      <c r="D15" s="143"/>
      <c r="E15" s="143"/>
      <c r="F15" s="155"/>
      <c r="G15" s="156"/>
      <c r="H15" s="157"/>
      <c r="I15" s="60"/>
      <c r="J15" s="60"/>
      <c r="K15" s="60"/>
    </row>
    <row r="16" spans="1:11" ht="13.8" x14ac:dyDescent="0.25">
      <c r="A16" s="137"/>
      <c r="B16" s="148" t="s">
        <v>44</v>
      </c>
      <c r="C16" s="158"/>
      <c r="D16" s="245" t="s">
        <v>1378</v>
      </c>
      <c r="E16" s="233"/>
      <c r="F16" s="156" t="s">
        <v>56</v>
      </c>
      <c r="G16" s="156"/>
      <c r="H16" s="157"/>
      <c r="I16" s="68"/>
      <c r="J16" s="68"/>
      <c r="K16" s="68"/>
    </row>
    <row r="17" spans="1:11" ht="13.8" x14ac:dyDescent="0.25">
      <c r="A17" s="137"/>
      <c r="B17" s="148" t="s">
        <v>45</v>
      </c>
      <c r="C17" s="158"/>
      <c r="D17" s="245" t="s">
        <v>1379</v>
      </c>
      <c r="E17" s="233"/>
      <c r="F17" s="156" t="s">
        <v>56</v>
      </c>
      <c r="G17" s="156"/>
      <c r="H17" s="157"/>
      <c r="I17" s="68"/>
      <c r="J17" s="68"/>
      <c r="K17" s="68"/>
    </row>
    <row r="18" spans="1:11" ht="13.8" x14ac:dyDescent="0.25">
      <c r="A18" s="137"/>
      <c r="B18" s="148" t="s">
        <v>105</v>
      </c>
      <c r="C18" s="158"/>
      <c r="D18" s="245" t="s">
        <v>1380</v>
      </c>
      <c r="E18" s="233"/>
      <c r="F18" s="156" t="s">
        <v>56</v>
      </c>
      <c r="G18" s="156"/>
      <c r="H18" s="157"/>
      <c r="I18" s="68"/>
      <c r="J18" s="68"/>
      <c r="K18" s="68"/>
    </row>
    <row r="19" spans="1:11" ht="13.8" x14ac:dyDescent="0.25">
      <c r="A19" s="137"/>
      <c r="B19" s="148" t="s">
        <v>107</v>
      </c>
      <c r="C19" s="158"/>
      <c r="D19" s="245" t="s">
        <v>1381</v>
      </c>
      <c r="E19" s="233"/>
      <c r="F19" s="156" t="s">
        <v>56</v>
      </c>
      <c r="G19" s="156"/>
      <c r="H19" s="157"/>
      <c r="I19" s="68"/>
      <c r="J19" s="68"/>
      <c r="K19" s="68"/>
    </row>
    <row r="20" spans="1:11" ht="13.8" x14ac:dyDescent="0.25">
      <c r="A20" s="137"/>
      <c r="B20" s="148" t="s">
        <v>42</v>
      </c>
      <c r="C20" s="158"/>
      <c r="D20" s="245" t="s">
        <v>1382</v>
      </c>
      <c r="E20" s="233"/>
      <c r="F20" s="156" t="s">
        <v>43</v>
      </c>
      <c r="G20" s="156"/>
      <c r="H20" s="157"/>
      <c r="I20" s="68"/>
      <c r="J20" s="68"/>
      <c r="K20" s="68"/>
    </row>
    <row r="21" spans="1:11" ht="13.8" x14ac:dyDescent="0.25">
      <c r="A21" s="137"/>
      <c r="B21" s="148" t="s">
        <v>219</v>
      </c>
      <c r="C21" s="158"/>
      <c r="D21" s="245" t="s">
        <v>1383</v>
      </c>
      <c r="E21" s="233"/>
      <c r="F21" s="156" t="s">
        <v>43</v>
      </c>
      <c r="G21" s="156"/>
      <c r="H21" s="157"/>
      <c r="I21" s="68"/>
      <c r="J21" s="68"/>
      <c r="K21" s="68"/>
    </row>
    <row r="22" spans="1:11" ht="13.8" x14ac:dyDescent="0.25">
      <c r="A22" s="89"/>
      <c r="B22" s="159" t="s">
        <v>557</v>
      </c>
      <c r="C22" s="71"/>
      <c r="D22" s="60"/>
      <c r="E22" s="60"/>
      <c r="F22" s="60"/>
      <c r="G22" s="60"/>
      <c r="H22" s="60"/>
      <c r="I22" s="60"/>
      <c r="J22" s="60"/>
      <c r="K22" s="60"/>
    </row>
    <row r="23" spans="1:11" x14ac:dyDescent="0.25">
      <c r="A23" s="89"/>
      <c r="B23" s="160"/>
      <c r="C23" s="70"/>
      <c r="D23" s="72"/>
      <c r="E23" s="60"/>
      <c r="F23" s="60"/>
      <c r="G23" s="60"/>
      <c r="H23" s="60"/>
      <c r="I23" s="60"/>
      <c r="J23" s="60"/>
      <c r="K23" s="60"/>
    </row>
    <row r="24" spans="1:11" x14ac:dyDescent="0.25">
      <c r="A24" s="89"/>
      <c r="B24" s="59"/>
      <c r="C24" s="71"/>
      <c r="D24" s="70"/>
      <c r="E24" s="60"/>
      <c r="F24" s="60"/>
      <c r="G24" s="60"/>
      <c r="H24" s="60"/>
      <c r="I24" s="60"/>
      <c r="J24" s="60"/>
      <c r="K24" s="60"/>
    </row>
    <row r="25" spans="1:11" x14ac:dyDescent="0.25">
      <c r="A25" s="247" t="s">
        <v>26</v>
      </c>
      <c r="B25" s="248" t="s">
        <v>111</v>
      </c>
      <c r="C25" s="247" t="s">
        <v>112</v>
      </c>
      <c r="D25" s="247" t="s">
        <v>113</v>
      </c>
      <c r="E25" s="247" t="s">
        <v>55</v>
      </c>
      <c r="F25" s="247"/>
      <c r="G25" s="247" t="s">
        <v>54</v>
      </c>
      <c r="H25" s="247"/>
      <c r="I25" s="247"/>
      <c r="J25" s="247" t="s">
        <v>114</v>
      </c>
      <c r="K25" s="247"/>
    </row>
    <row r="26" spans="1:11" ht="34.200000000000003" x14ac:dyDescent="0.25">
      <c r="A26" s="247"/>
      <c r="B26" s="248"/>
      <c r="C26" s="247"/>
      <c r="D26" s="247"/>
      <c r="E26" s="86" t="s">
        <v>115</v>
      </c>
      <c r="F26" s="86" t="s">
        <v>558</v>
      </c>
      <c r="G26" s="247" t="s">
        <v>27</v>
      </c>
      <c r="H26" s="247" t="s">
        <v>117</v>
      </c>
      <c r="I26" s="86" t="s">
        <v>559</v>
      </c>
      <c r="J26" s="247"/>
      <c r="K26" s="247"/>
    </row>
    <row r="27" spans="1:11" ht="34.200000000000003" x14ac:dyDescent="0.25">
      <c r="A27" s="247"/>
      <c r="B27" s="248"/>
      <c r="C27" s="247"/>
      <c r="D27" s="247"/>
      <c r="E27" s="86" t="s">
        <v>117</v>
      </c>
      <c r="F27" s="86" t="s">
        <v>119</v>
      </c>
      <c r="G27" s="247"/>
      <c r="H27" s="247"/>
      <c r="I27" s="86" t="s">
        <v>119</v>
      </c>
      <c r="J27" s="86" t="s">
        <v>120</v>
      </c>
      <c r="K27" s="86" t="s">
        <v>115</v>
      </c>
    </row>
    <row r="28" spans="1:11" x14ac:dyDescent="0.25">
      <c r="A28" s="87">
        <v>1</v>
      </c>
      <c r="B28" s="88">
        <v>2</v>
      </c>
      <c r="C28" s="86">
        <v>3</v>
      </c>
      <c r="D28" s="86">
        <v>4</v>
      </c>
      <c r="E28" s="86">
        <v>5</v>
      </c>
      <c r="F28" s="87">
        <v>6</v>
      </c>
      <c r="G28" s="87">
        <v>7</v>
      </c>
      <c r="H28" s="87">
        <v>8</v>
      </c>
      <c r="I28" s="87">
        <v>9</v>
      </c>
      <c r="J28" s="87">
        <v>10</v>
      </c>
      <c r="K28" s="87">
        <v>11</v>
      </c>
    </row>
    <row r="29" spans="1:11" x14ac:dyDescent="0.25">
      <c r="A29" s="249" t="s">
        <v>1086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</row>
    <row r="30" spans="1:11" x14ac:dyDescent="0.25">
      <c r="A30" s="246" t="s">
        <v>561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</row>
    <row r="31" spans="1:11" x14ac:dyDescent="0.25">
      <c r="A31" s="246" t="s">
        <v>562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</row>
    <row r="32" spans="1:11" x14ac:dyDescent="0.25">
      <c r="A32" s="246" t="s">
        <v>563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</row>
    <row r="33" spans="1:11" x14ac:dyDescent="0.25">
      <c r="A33" s="246" t="s">
        <v>1280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36"/>
    </row>
    <row r="34" spans="1:11" x14ac:dyDescent="0.25">
      <c r="A34" s="246" t="s">
        <v>124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</row>
    <row r="35" spans="1:11" ht="34.200000000000003" x14ac:dyDescent="0.25">
      <c r="A35" s="69">
        <v>1</v>
      </c>
      <c r="B35" s="161" t="s">
        <v>1290</v>
      </c>
      <c r="C35" s="85" t="s">
        <v>1291</v>
      </c>
      <c r="D35" s="73" t="s">
        <v>1384</v>
      </c>
      <c r="E35" s="162" t="s">
        <v>1293</v>
      </c>
      <c r="F35" s="162" t="s">
        <v>1294</v>
      </c>
      <c r="G35" s="163">
        <v>2848</v>
      </c>
      <c r="H35" s="163">
        <v>735</v>
      </c>
      <c r="I35" s="162" t="s">
        <v>1385</v>
      </c>
      <c r="J35" s="163">
        <v>37.1</v>
      </c>
      <c r="K35" s="163">
        <v>57.51</v>
      </c>
    </row>
    <row r="36" spans="1:11" ht="34.200000000000003" x14ac:dyDescent="0.25">
      <c r="A36" s="69">
        <v>2</v>
      </c>
      <c r="B36" s="161" t="s">
        <v>1281</v>
      </c>
      <c r="C36" s="85" t="s">
        <v>1282</v>
      </c>
      <c r="D36" s="73" t="s">
        <v>1386</v>
      </c>
      <c r="E36" s="162" t="s">
        <v>1284</v>
      </c>
      <c r="F36" s="162" t="s">
        <v>1285</v>
      </c>
      <c r="G36" s="163">
        <v>135</v>
      </c>
      <c r="H36" s="163">
        <v>27</v>
      </c>
      <c r="I36" s="162" t="s">
        <v>1387</v>
      </c>
      <c r="J36" s="163">
        <v>27</v>
      </c>
      <c r="K36" s="163">
        <v>2.11</v>
      </c>
    </row>
    <row r="37" spans="1:11" ht="34.200000000000003" x14ac:dyDescent="0.25">
      <c r="A37" s="69">
        <v>3</v>
      </c>
      <c r="B37" s="161" t="s">
        <v>283</v>
      </c>
      <c r="C37" s="85" t="s">
        <v>1088</v>
      </c>
      <c r="D37" s="73" t="s">
        <v>1388</v>
      </c>
      <c r="E37" s="162" t="s">
        <v>645</v>
      </c>
      <c r="F37" s="162" t="s">
        <v>646</v>
      </c>
      <c r="G37" s="163">
        <v>863</v>
      </c>
      <c r="H37" s="163">
        <v>181</v>
      </c>
      <c r="I37" s="162" t="s">
        <v>1389</v>
      </c>
      <c r="J37" s="163">
        <v>12.4</v>
      </c>
      <c r="K37" s="163">
        <v>13.39</v>
      </c>
    </row>
    <row r="38" spans="1:11" ht="45.6" x14ac:dyDescent="0.25">
      <c r="A38" s="69">
        <v>4</v>
      </c>
      <c r="B38" s="161" t="s">
        <v>1091</v>
      </c>
      <c r="C38" s="85" t="s">
        <v>1092</v>
      </c>
      <c r="D38" s="73" t="s">
        <v>824</v>
      </c>
      <c r="E38" s="162" t="s">
        <v>1094</v>
      </c>
      <c r="F38" s="162"/>
      <c r="G38" s="163">
        <v>824</v>
      </c>
      <c r="H38" s="163">
        <v>271</v>
      </c>
      <c r="I38" s="162"/>
      <c r="J38" s="163">
        <v>500</v>
      </c>
      <c r="K38" s="163">
        <v>20</v>
      </c>
    </row>
    <row r="39" spans="1:11" ht="45.6" x14ac:dyDescent="0.25">
      <c r="A39" s="69">
        <v>5</v>
      </c>
      <c r="B39" s="161" t="s">
        <v>53</v>
      </c>
      <c r="C39" s="85" t="s">
        <v>1095</v>
      </c>
      <c r="D39" s="69">
        <v>4</v>
      </c>
      <c r="E39" s="162" t="s">
        <v>856</v>
      </c>
      <c r="F39" s="162"/>
      <c r="G39" s="163">
        <v>90</v>
      </c>
      <c r="H39" s="163">
        <v>25</v>
      </c>
      <c r="I39" s="162"/>
      <c r="J39" s="163">
        <v>0.47</v>
      </c>
      <c r="K39" s="163">
        <v>1.88</v>
      </c>
    </row>
    <row r="40" spans="1:11" ht="45.6" x14ac:dyDescent="0.25">
      <c r="A40" s="73" t="s">
        <v>994</v>
      </c>
      <c r="B40" s="161" t="s">
        <v>1390</v>
      </c>
      <c r="C40" s="85" t="s">
        <v>1391</v>
      </c>
      <c r="D40" s="69">
        <v>1</v>
      </c>
      <c r="E40" s="162">
        <v>303.44</v>
      </c>
      <c r="F40" s="162"/>
      <c r="G40" s="163">
        <v>303</v>
      </c>
      <c r="H40" s="162"/>
      <c r="I40" s="162"/>
      <c r="J40" s="162"/>
      <c r="K40" s="162"/>
    </row>
    <row r="41" spans="1:11" ht="22.8" x14ac:dyDescent="0.25">
      <c r="A41" s="69">
        <v>7</v>
      </c>
      <c r="B41" s="161" t="s">
        <v>1392</v>
      </c>
      <c r="C41" s="85" t="s">
        <v>1393</v>
      </c>
      <c r="D41" s="69">
        <v>1</v>
      </c>
      <c r="E41" s="162" t="s">
        <v>1394</v>
      </c>
      <c r="F41" s="162">
        <v>0.83</v>
      </c>
      <c r="G41" s="163">
        <v>58</v>
      </c>
      <c r="H41" s="163">
        <v>48</v>
      </c>
      <c r="I41" s="163">
        <v>1</v>
      </c>
      <c r="J41" s="163">
        <v>3.3</v>
      </c>
      <c r="K41" s="163">
        <v>3.3</v>
      </c>
    </row>
    <row r="42" spans="1:11" ht="22.8" x14ac:dyDescent="0.25">
      <c r="A42" s="73" t="s">
        <v>1000</v>
      </c>
      <c r="B42" s="161" t="s">
        <v>1395</v>
      </c>
      <c r="C42" s="85" t="s">
        <v>1396</v>
      </c>
      <c r="D42" s="73" t="s">
        <v>1397</v>
      </c>
      <c r="E42" s="162">
        <v>1.19</v>
      </c>
      <c r="F42" s="162"/>
      <c r="G42" s="163">
        <v>21</v>
      </c>
      <c r="H42" s="162"/>
      <c r="I42" s="162"/>
      <c r="J42" s="162"/>
      <c r="K42" s="162"/>
    </row>
    <row r="43" spans="1:11" ht="45.6" x14ac:dyDescent="0.25">
      <c r="A43" s="69">
        <v>9</v>
      </c>
      <c r="B43" s="161" t="s">
        <v>1398</v>
      </c>
      <c r="C43" s="85" t="s">
        <v>1399</v>
      </c>
      <c r="D43" s="73" t="s">
        <v>1397</v>
      </c>
      <c r="E43" s="162" t="s">
        <v>1400</v>
      </c>
      <c r="F43" s="162"/>
      <c r="G43" s="163">
        <v>151</v>
      </c>
      <c r="H43" s="163">
        <v>131</v>
      </c>
      <c r="I43" s="162"/>
      <c r="J43" s="163">
        <v>0.52</v>
      </c>
      <c r="K43" s="163">
        <v>9.36</v>
      </c>
    </row>
    <row r="44" spans="1:11" ht="22.8" x14ac:dyDescent="0.25">
      <c r="A44" s="69">
        <v>10</v>
      </c>
      <c r="B44" s="161" t="s">
        <v>1401</v>
      </c>
      <c r="C44" s="85" t="s">
        <v>1402</v>
      </c>
      <c r="D44" s="69">
        <v>5</v>
      </c>
      <c r="E44" s="162" t="s">
        <v>1403</v>
      </c>
      <c r="F44" s="162"/>
      <c r="G44" s="163">
        <v>106</v>
      </c>
      <c r="H44" s="163">
        <v>64</v>
      </c>
      <c r="I44" s="162"/>
      <c r="J44" s="163">
        <v>1</v>
      </c>
      <c r="K44" s="163">
        <v>5</v>
      </c>
    </row>
    <row r="45" spans="1:11" ht="45.6" x14ac:dyDescent="0.25">
      <c r="A45" s="69">
        <v>11</v>
      </c>
      <c r="B45" s="161" t="s">
        <v>1404</v>
      </c>
      <c r="C45" s="85" t="s">
        <v>1405</v>
      </c>
      <c r="D45" s="69">
        <v>13</v>
      </c>
      <c r="E45" s="162" t="s">
        <v>1406</v>
      </c>
      <c r="F45" s="162">
        <v>0.46</v>
      </c>
      <c r="G45" s="163">
        <v>369</v>
      </c>
      <c r="H45" s="163">
        <v>296</v>
      </c>
      <c r="I45" s="163">
        <v>6</v>
      </c>
      <c r="J45" s="163">
        <v>1.68</v>
      </c>
      <c r="K45" s="163">
        <v>21.84</v>
      </c>
    </row>
    <row r="46" spans="1:11" ht="34.200000000000003" x14ac:dyDescent="0.25">
      <c r="A46" s="73" t="s">
        <v>1407</v>
      </c>
      <c r="B46" s="161" t="s">
        <v>1408</v>
      </c>
      <c r="C46" s="85" t="s">
        <v>1409</v>
      </c>
      <c r="D46" s="69">
        <v>2</v>
      </c>
      <c r="E46" s="162">
        <v>33.06</v>
      </c>
      <c r="F46" s="162"/>
      <c r="G46" s="163">
        <v>66</v>
      </c>
      <c r="H46" s="162"/>
      <c r="I46" s="162"/>
      <c r="J46" s="162"/>
      <c r="K46" s="162"/>
    </row>
    <row r="47" spans="1:11" ht="34.200000000000003" x14ac:dyDescent="0.25">
      <c r="A47" s="69">
        <v>13</v>
      </c>
      <c r="B47" s="161" t="s">
        <v>1410</v>
      </c>
      <c r="C47" s="85" t="s">
        <v>1411</v>
      </c>
      <c r="D47" s="69">
        <v>2</v>
      </c>
      <c r="E47" s="162" t="s">
        <v>1412</v>
      </c>
      <c r="F47" s="162">
        <v>0.37</v>
      </c>
      <c r="G47" s="163">
        <v>252</v>
      </c>
      <c r="H47" s="163">
        <v>233</v>
      </c>
      <c r="I47" s="163">
        <v>1</v>
      </c>
      <c r="J47" s="163">
        <v>8</v>
      </c>
      <c r="K47" s="163">
        <v>16</v>
      </c>
    </row>
    <row r="48" spans="1:11" ht="34.200000000000003" x14ac:dyDescent="0.25">
      <c r="A48" s="73" t="s">
        <v>1413</v>
      </c>
      <c r="B48" s="161" t="s">
        <v>1408</v>
      </c>
      <c r="C48" s="85" t="s">
        <v>1414</v>
      </c>
      <c r="D48" s="69">
        <v>1</v>
      </c>
      <c r="E48" s="162">
        <v>359.33</v>
      </c>
      <c r="F48" s="162"/>
      <c r="G48" s="163">
        <v>359</v>
      </c>
      <c r="H48" s="162"/>
      <c r="I48" s="162"/>
      <c r="J48" s="162"/>
      <c r="K48" s="162"/>
    </row>
    <row r="49" spans="1:11" ht="34.200000000000003" x14ac:dyDescent="0.25">
      <c r="A49" s="69">
        <v>15</v>
      </c>
      <c r="B49" s="161" t="s">
        <v>1415</v>
      </c>
      <c r="C49" s="85" t="s">
        <v>1416</v>
      </c>
      <c r="D49" s="69">
        <v>1</v>
      </c>
      <c r="E49" s="162" t="s">
        <v>1417</v>
      </c>
      <c r="F49" s="162" t="s">
        <v>1418</v>
      </c>
      <c r="G49" s="163">
        <v>257</v>
      </c>
      <c r="H49" s="163">
        <v>158</v>
      </c>
      <c r="I49" s="162" t="s">
        <v>1419</v>
      </c>
      <c r="J49" s="163">
        <v>10.1</v>
      </c>
      <c r="K49" s="163">
        <v>10.1</v>
      </c>
    </row>
    <row r="50" spans="1:11" ht="34.200000000000003" x14ac:dyDescent="0.25">
      <c r="A50" s="73" t="s">
        <v>1420</v>
      </c>
      <c r="B50" s="161" t="s">
        <v>1390</v>
      </c>
      <c r="C50" s="85" t="s">
        <v>1421</v>
      </c>
      <c r="D50" s="69">
        <v>2</v>
      </c>
      <c r="E50" s="162">
        <v>79.67</v>
      </c>
      <c r="F50" s="162"/>
      <c r="G50" s="163">
        <v>159</v>
      </c>
      <c r="H50" s="162"/>
      <c r="I50" s="162"/>
      <c r="J50" s="162"/>
      <c r="K50" s="162"/>
    </row>
    <row r="51" spans="1:11" ht="20.399999999999999" x14ac:dyDescent="0.25">
      <c r="A51" s="246" t="s">
        <v>169</v>
      </c>
      <c r="B51" s="236"/>
      <c r="C51" s="236"/>
      <c r="D51" s="236"/>
      <c r="E51" s="236"/>
      <c r="F51" s="236"/>
      <c r="G51" s="162">
        <v>6861</v>
      </c>
      <c r="H51" s="162">
        <v>2169</v>
      </c>
      <c r="I51" s="162" t="s">
        <v>1422</v>
      </c>
      <c r="J51" s="162"/>
      <c r="K51" s="162">
        <v>160.49</v>
      </c>
    </row>
    <row r="52" spans="1:11" x14ac:dyDescent="0.25">
      <c r="A52" s="246" t="s">
        <v>31</v>
      </c>
      <c r="B52" s="236"/>
      <c r="C52" s="236"/>
      <c r="D52" s="236"/>
      <c r="E52" s="236"/>
      <c r="F52" s="236"/>
      <c r="G52" s="162">
        <v>1944</v>
      </c>
      <c r="H52" s="162"/>
      <c r="I52" s="162"/>
      <c r="J52" s="162"/>
      <c r="K52" s="162"/>
    </row>
    <row r="53" spans="1:11" x14ac:dyDescent="0.25">
      <c r="A53" s="246" t="s">
        <v>52</v>
      </c>
      <c r="B53" s="236"/>
      <c r="C53" s="236"/>
      <c r="D53" s="236"/>
      <c r="E53" s="236"/>
      <c r="F53" s="236"/>
      <c r="G53" s="162"/>
      <c r="H53" s="162"/>
      <c r="I53" s="162"/>
      <c r="J53" s="162"/>
      <c r="K53" s="162"/>
    </row>
    <row r="54" spans="1:11" x14ac:dyDescent="0.25">
      <c r="A54" s="246" t="s">
        <v>1423</v>
      </c>
      <c r="B54" s="236"/>
      <c r="C54" s="236"/>
      <c r="D54" s="236"/>
      <c r="E54" s="236"/>
      <c r="F54" s="236"/>
      <c r="G54" s="162">
        <v>1316</v>
      </c>
      <c r="H54" s="162"/>
      <c r="I54" s="162"/>
      <c r="J54" s="162"/>
      <c r="K54" s="162"/>
    </row>
    <row r="55" spans="1:11" x14ac:dyDescent="0.25">
      <c r="A55" s="246" t="s">
        <v>1424</v>
      </c>
      <c r="B55" s="236"/>
      <c r="C55" s="236"/>
      <c r="D55" s="236"/>
      <c r="E55" s="236"/>
      <c r="F55" s="236"/>
      <c r="G55" s="162">
        <v>59</v>
      </c>
      <c r="H55" s="162"/>
      <c r="I55" s="162"/>
      <c r="J55" s="162"/>
      <c r="K55" s="162"/>
    </row>
    <row r="56" spans="1:11" x14ac:dyDescent="0.25">
      <c r="A56" s="246" t="s">
        <v>1425</v>
      </c>
      <c r="B56" s="236"/>
      <c r="C56" s="236"/>
      <c r="D56" s="236"/>
      <c r="E56" s="236"/>
      <c r="F56" s="236"/>
      <c r="G56" s="162">
        <v>255</v>
      </c>
      <c r="H56" s="162"/>
      <c r="I56" s="162"/>
      <c r="J56" s="162"/>
      <c r="K56" s="162"/>
    </row>
    <row r="57" spans="1:11" x14ac:dyDescent="0.25">
      <c r="A57" s="246" t="s">
        <v>1426</v>
      </c>
      <c r="B57" s="236"/>
      <c r="C57" s="236"/>
      <c r="D57" s="236"/>
      <c r="E57" s="236"/>
      <c r="F57" s="236"/>
      <c r="G57" s="162">
        <v>271</v>
      </c>
      <c r="H57" s="162"/>
      <c r="I57" s="162"/>
      <c r="J57" s="162"/>
      <c r="K57" s="162"/>
    </row>
    <row r="58" spans="1:11" x14ac:dyDescent="0.25">
      <c r="A58" s="246" t="s">
        <v>1427</v>
      </c>
      <c r="B58" s="236"/>
      <c r="C58" s="236"/>
      <c r="D58" s="236"/>
      <c r="E58" s="236"/>
      <c r="F58" s="236"/>
      <c r="G58" s="162">
        <v>43</v>
      </c>
      <c r="H58" s="162"/>
      <c r="I58" s="162"/>
      <c r="J58" s="162"/>
      <c r="K58" s="162"/>
    </row>
    <row r="59" spans="1:11" x14ac:dyDescent="0.25">
      <c r="A59" s="246" t="s">
        <v>32</v>
      </c>
      <c r="B59" s="236"/>
      <c r="C59" s="236"/>
      <c r="D59" s="236"/>
      <c r="E59" s="236"/>
      <c r="F59" s="236"/>
      <c r="G59" s="162">
        <v>1404</v>
      </c>
      <c r="H59" s="162"/>
      <c r="I59" s="162"/>
      <c r="J59" s="162"/>
      <c r="K59" s="162"/>
    </row>
    <row r="60" spans="1:11" x14ac:dyDescent="0.25">
      <c r="A60" s="246" t="s">
        <v>52</v>
      </c>
      <c r="B60" s="236"/>
      <c r="C60" s="236"/>
      <c r="D60" s="236"/>
      <c r="E60" s="236"/>
      <c r="F60" s="236"/>
      <c r="G60" s="162"/>
      <c r="H60" s="162"/>
      <c r="I60" s="162"/>
      <c r="J60" s="162"/>
      <c r="K60" s="162"/>
    </row>
    <row r="61" spans="1:11" x14ac:dyDescent="0.25">
      <c r="A61" s="246" t="s">
        <v>1428</v>
      </c>
      <c r="B61" s="236"/>
      <c r="C61" s="236"/>
      <c r="D61" s="236"/>
      <c r="E61" s="236"/>
      <c r="F61" s="236"/>
      <c r="G61" s="162">
        <v>987</v>
      </c>
      <c r="H61" s="162"/>
      <c r="I61" s="162"/>
      <c r="J61" s="162"/>
      <c r="K61" s="162"/>
    </row>
    <row r="62" spans="1:11" x14ac:dyDescent="0.25">
      <c r="A62" s="246" t="s">
        <v>1429</v>
      </c>
      <c r="B62" s="236"/>
      <c r="C62" s="236"/>
      <c r="D62" s="236"/>
      <c r="E62" s="236"/>
      <c r="F62" s="236"/>
      <c r="G62" s="162">
        <v>392</v>
      </c>
      <c r="H62" s="162"/>
      <c r="I62" s="162"/>
      <c r="J62" s="162"/>
      <c r="K62" s="162"/>
    </row>
    <row r="63" spans="1:11" x14ac:dyDescent="0.25">
      <c r="A63" s="246" t="s">
        <v>1430</v>
      </c>
      <c r="B63" s="236"/>
      <c r="C63" s="236"/>
      <c r="D63" s="236"/>
      <c r="E63" s="236"/>
      <c r="F63" s="236"/>
      <c r="G63" s="162">
        <v>25</v>
      </c>
      <c r="H63" s="162"/>
      <c r="I63" s="162"/>
      <c r="J63" s="162"/>
      <c r="K63" s="162"/>
    </row>
    <row r="64" spans="1:11" x14ac:dyDescent="0.25">
      <c r="A64" s="250" t="s">
        <v>1102</v>
      </c>
      <c r="B64" s="236"/>
      <c r="C64" s="236"/>
      <c r="D64" s="236"/>
      <c r="E64" s="236"/>
      <c r="F64" s="236"/>
      <c r="G64" s="164">
        <v>10209</v>
      </c>
      <c r="H64" s="162"/>
      <c r="I64" s="162"/>
      <c r="J64" s="162"/>
      <c r="K64" s="164">
        <v>160.49</v>
      </c>
    </row>
    <row r="65" spans="1:11" x14ac:dyDescent="0.25">
      <c r="A65" s="249" t="s">
        <v>1103</v>
      </c>
      <c r="B65" s="236"/>
      <c r="C65" s="236"/>
      <c r="D65" s="236"/>
      <c r="E65" s="236"/>
      <c r="F65" s="236"/>
      <c r="G65" s="236"/>
      <c r="H65" s="236"/>
      <c r="I65" s="236"/>
      <c r="J65" s="236"/>
      <c r="K65" s="236"/>
    </row>
    <row r="66" spans="1:11" ht="34.200000000000003" x14ac:dyDescent="0.25">
      <c r="A66" s="69">
        <v>17</v>
      </c>
      <c r="B66" s="161" t="s">
        <v>1390</v>
      </c>
      <c r="C66" s="85" t="s">
        <v>1431</v>
      </c>
      <c r="D66" s="69">
        <v>5</v>
      </c>
      <c r="E66" s="162">
        <v>20.07</v>
      </c>
      <c r="F66" s="162"/>
      <c r="G66" s="163">
        <v>100</v>
      </c>
      <c r="H66" s="162"/>
      <c r="I66" s="162"/>
      <c r="J66" s="162"/>
      <c r="K66" s="162"/>
    </row>
    <row r="67" spans="1:11" ht="45.6" x14ac:dyDescent="0.25">
      <c r="A67" s="69">
        <v>18</v>
      </c>
      <c r="B67" s="161" t="s">
        <v>1390</v>
      </c>
      <c r="C67" s="85" t="s">
        <v>1432</v>
      </c>
      <c r="D67" s="69">
        <v>13</v>
      </c>
      <c r="E67" s="162">
        <v>28.51</v>
      </c>
      <c r="F67" s="162"/>
      <c r="G67" s="163">
        <v>371</v>
      </c>
      <c r="H67" s="162"/>
      <c r="I67" s="162"/>
      <c r="J67" s="162"/>
      <c r="K67" s="162"/>
    </row>
    <row r="68" spans="1:11" ht="35.4" x14ac:dyDescent="0.25">
      <c r="A68" s="69">
        <v>19</v>
      </c>
      <c r="B68" s="161" t="s">
        <v>1104</v>
      </c>
      <c r="C68" s="85" t="s">
        <v>1433</v>
      </c>
      <c r="D68" s="73" t="s">
        <v>1434</v>
      </c>
      <c r="E68" s="162">
        <v>1521.06</v>
      </c>
      <c r="F68" s="162"/>
      <c r="G68" s="163">
        <v>183</v>
      </c>
      <c r="H68" s="162"/>
      <c r="I68" s="162"/>
      <c r="J68" s="162"/>
      <c r="K68" s="162"/>
    </row>
    <row r="69" spans="1:11" ht="34.200000000000003" x14ac:dyDescent="0.25">
      <c r="A69" s="69">
        <v>20</v>
      </c>
      <c r="B69" s="161" t="s">
        <v>1435</v>
      </c>
      <c r="C69" s="85" t="s">
        <v>1436</v>
      </c>
      <c r="D69" s="73" t="s">
        <v>1437</v>
      </c>
      <c r="E69" s="162">
        <v>22771.02</v>
      </c>
      <c r="F69" s="162"/>
      <c r="G69" s="163">
        <v>4919</v>
      </c>
      <c r="H69" s="162"/>
      <c r="I69" s="162"/>
      <c r="J69" s="162"/>
      <c r="K69" s="162"/>
    </row>
    <row r="70" spans="1:11" ht="34.200000000000003" x14ac:dyDescent="0.25">
      <c r="A70" s="69">
        <v>21</v>
      </c>
      <c r="B70" s="161" t="s">
        <v>1107</v>
      </c>
      <c r="C70" s="85" t="s">
        <v>1438</v>
      </c>
      <c r="D70" s="73" t="s">
        <v>1439</v>
      </c>
      <c r="E70" s="162">
        <v>9914.7800000000007</v>
      </c>
      <c r="F70" s="162"/>
      <c r="G70" s="163">
        <v>50</v>
      </c>
      <c r="H70" s="162"/>
      <c r="I70" s="162"/>
      <c r="J70" s="162"/>
      <c r="K70" s="162"/>
    </row>
    <row r="71" spans="1:11" x14ac:dyDescent="0.25">
      <c r="A71" s="246" t="s">
        <v>169</v>
      </c>
      <c r="B71" s="236"/>
      <c r="C71" s="236"/>
      <c r="D71" s="236"/>
      <c r="E71" s="236"/>
      <c r="F71" s="236"/>
      <c r="G71" s="162">
        <v>5623</v>
      </c>
      <c r="H71" s="162"/>
      <c r="I71" s="162"/>
      <c r="J71" s="162"/>
      <c r="K71" s="162"/>
    </row>
    <row r="72" spans="1:11" x14ac:dyDescent="0.25">
      <c r="A72" s="250" t="s">
        <v>1112</v>
      </c>
      <c r="B72" s="236"/>
      <c r="C72" s="236"/>
      <c r="D72" s="236"/>
      <c r="E72" s="236"/>
      <c r="F72" s="236"/>
      <c r="G72" s="164">
        <v>5623</v>
      </c>
      <c r="H72" s="162"/>
      <c r="I72" s="162"/>
      <c r="J72" s="162"/>
      <c r="K72" s="162"/>
    </row>
    <row r="73" spans="1:11" x14ac:dyDescent="0.25">
      <c r="A73" s="251" t="s">
        <v>84</v>
      </c>
      <c r="B73" s="241"/>
      <c r="C73" s="241"/>
      <c r="D73" s="241"/>
      <c r="E73" s="241"/>
      <c r="F73" s="241"/>
      <c r="G73" s="241"/>
      <c r="H73" s="241"/>
      <c r="I73" s="241"/>
      <c r="J73" s="241"/>
      <c r="K73" s="241"/>
    </row>
    <row r="74" spans="1:11" ht="20.399999999999999" x14ac:dyDescent="0.25">
      <c r="A74" s="246" t="s">
        <v>30</v>
      </c>
      <c r="B74" s="236"/>
      <c r="C74" s="236"/>
      <c r="D74" s="236"/>
      <c r="E74" s="236"/>
      <c r="F74" s="236"/>
      <c r="G74" s="162">
        <v>12484</v>
      </c>
      <c r="H74" s="162">
        <v>2169</v>
      </c>
      <c r="I74" s="162" t="s">
        <v>1422</v>
      </c>
      <c r="J74" s="162"/>
      <c r="K74" s="162">
        <v>160.49</v>
      </c>
    </row>
    <row r="75" spans="1:11" x14ac:dyDescent="0.25">
      <c r="A75" s="246" t="s">
        <v>31</v>
      </c>
      <c r="B75" s="236"/>
      <c r="C75" s="236"/>
      <c r="D75" s="236"/>
      <c r="E75" s="236"/>
      <c r="F75" s="236"/>
      <c r="G75" s="162">
        <v>1944</v>
      </c>
      <c r="H75" s="162"/>
      <c r="I75" s="162"/>
      <c r="J75" s="162"/>
      <c r="K75" s="162"/>
    </row>
    <row r="76" spans="1:11" x14ac:dyDescent="0.25">
      <c r="A76" s="246" t="s">
        <v>52</v>
      </c>
      <c r="B76" s="236"/>
      <c r="C76" s="236"/>
      <c r="D76" s="236"/>
      <c r="E76" s="236"/>
      <c r="F76" s="236"/>
      <c r="G76" s="162"/>
      <c r="H76" s="162"/>
      <c r="I76" s="162"/>
      <c r="J76" s="162"/>
      <c r="K76" s="162"/>
    </row>
    <row r="77" spans="1:11" x14ac:dyDescent="0.25">
      <c r="A77" s="246" t="s">
        <v>1423</v>
      </c>
      <c r="B77" s="236"/>
      <c r="C77" s="236"/>
      <c r="D77" s="236"/>
      <c r="E77" s="236"/>
      <c r="F77" s="236"/>
      <c r="G77" s="162">
        <v>1316</v>
      </c>
      <c r="H77" s="162"/>
      <c r="I77" s="162"/>
      <c r="J77" s="162"/>
      <c r="K77" s="162"/>
    </row>
    <row r="78" spans="1:11" x14ac:dyDescent="0.25">
      <c r="A78" s="246" t="s">
        <v>1424</v>
      </c>
      <c r="B78" s="236"/>
      <c r="C78" s="236"/>
      <c r="D78" s="236"/>
      <c r="E78" s="236"/>
      <c r="F78" s="236"/>
      <c r="G78" s="162">
        <v>59</v>
      </c>
      <c r="H78" s="162"/>
      <c r="I78" s="162"/>
      <c r="J78" s="162"/>
      <c r="K78" s="162"/>
    </row>
    <row r="79" spans="1:11" x14ac:dyDescent="0.25">
      <c r="A79" s="246" t="s">
        <v>1425</v>
      </c>
      <c r="B79" s="236"/>
      <c r="C79" s="236"/>
      <c r="D79" s="236"/>
      <c r="E79" s="236"/>
      <c r="F79" s="236"/>
      <c r="G79" s="162">
        <v>255</v>
      </c>
      <c r="H79" s="162"/>
      <c r="I79" s="162"/>
      <c r="J79" s="162"/>
      <c r="K79" s="162"/>
    </row>
    <row r="80" spans="1:11" x14ac:dyDescent="0.25">
      <c r="A80" s="246" t="s">
        <v>1426</v>
      </c>
      <c r="B80" s="236"/>
      <c r="C80" s="236"/>
      <c r="D80" s="236"/>
      <c r="E80" s="236"/>
      <c r="F80" s="236"/>
      <c r="G80" s="162">
        <v>271</v>
      </c>
      <c r="H80" s="162"/>
      <c r="I80" s="162"/>
      <c r="J80" s="162"/>
      <c r="K80" s="162"/>
    </row>
    <row r="81" spans="1:11" x14ac:dyDescent="0.25">
      <c r="A81" s="246" t="s">
        <v>1427</v>
      </c>
      <c r="B81" s="236"/>
      <c r="C81" s="236"/>
      <c r="D81" s="236"/>
      <c r="E81" s="236"/>
      <c r="F81" s="236"/>
      <c r="G81" s="162">
        <v>43</v>
      </c>
      <c r="H81" s="162"/>
      <c r="I81" s="162"/>
      <c r="J81" s="162"/>
      <c r="K81" s="162"/>
    </row>
    <row r="82" spans="1:11" x14ac:dyDescent="0.25">
      <c r="A82" s="246" t="s">
        <v>32</v>
      </c>
      <c r="B82" s="236"/>
      <c r="C82" s="236"/>
      <c r="D82" s="236"/>
      <c r="E82" s="236"/>
      <c r="F82" s="236"/>
      <c r="G82" s="162">
        <v>1404</v>
      </c>
      <c r="H82" s="162"/>
      <c r="I82" s="162"/>
      <c r="J82" s="162"/>
      <c r="K82" s="162"/>
    </row>
    <row r="83" spans="1:11" x14ac:dyDescent="0.25">
      <c r="A83" s="246" t="s">
        <v>52</v>
      </c>
      <c r="B83" s="236"/>
      <c r="C83" s="236"/>
      <c r="D83" s="236"/>
      <c r="E83" s="236"/>
      <c r="F83" s="236"/>
      <c r="G83" s="162"/>
      <c r="H83" s="162"/>
      <c r="I83" s="162"/>
      <c r="J83" s="162"/>
      <c r="K83" s="162"/>
    </row>
    <row r="84" spans="1:11" x14ac:dyDescent="0.25">
      <c r="A84" s="246" t="s">
        <v>1428</v>
      </c>
      <c r="B84" s="236"/>
      <c r="C84" s="236"/>
      <c r="D84" s="236"/>
      <c r="E84" s="236"/>
      <c r="F84" s="236"/>
      <c r="G84" s="162">
        <v>987</v>
      </c>
      <c r="H84" s="162"/>
      <c r="I84" s="162"/>
      <c r="J84" s="162"/>
      <c r="K84" s="162"/>
    </row>
    <row r="85" spans="1:11" x14ac:dyDescent="0.25">
      <c r="A85" s="246" t="s">
        <v>1429</v>
      </c>
      <c r="B85" s="236"/>
      <c r="C85" s="236"/>
      <c r="D85" s="236"/>
      <c r="E85" s="236"/>
      <c r="F85" s="236"/>
      <c r="G85" s="162">
        <v>392</v>
      </c>
      <c r="H85" s="162"/>
      <c r="I85" s="162"/>
      <c r="J85" s="162"/>
      <c r="K85" s="162"/>
    </row>
    <row r="86" spans="1:11" x14ac:dyDescent="0.25">
      <c r="A86" s="246" t="s">
        <v>1430</v>
      </c>
      <c r="B86" s="236"/>
      <c r="C86" s="236"/>
      <c r="D86" s="236"/>
      <c r="E86" s="236"/>
      <c r="F86" s="236"/>
      <c r="G86" s="162">
        <v>25</v>
      </c>
      <c r="H86" s="162"/>
      <c r="I86" s="162"/>
      <c r="J86" s="162"/>
      <c r="K86" s="162"/>
    </row>
    <row r="87" spans="1:11" x14ac:dyDescent="0.25">
      <c r="A87" s="250" t="s">
        <v>937</v>
      </c>
      <c r="B87" s="236"/>
      <c r="C87" s="236"/>
      <c r="D87" s="236"/>
      <c r="E87" s="236"/>
      <c r="F87" s="236"/>
      <c r="G87" s="164">
        <v>15832</v>
      </c>
      <c r="H87" s="162"/>
      <c r="I87" s="162"/>
      <c r="J87" s="162"/>
      <c r="K87" s="164">
        <v>160.49</v>
      </c>
    </row>
    <row r="88" spans="1:11" x14ac:dyDescent="0.25">
      <c r="A88" s="246" t="s">
        <v>1113</v>
      </c>
      <c r="B88" s="236"/>
      <c r="C88" s="236"/>
      <c r="D88" s="236"/>
      <c r="E88" s="236"/>
      <c r="F88" s="236"/>
      <c r="G88" s="162"/>
      <c r="H88" s="162"/>
      <c r="I88" s="162"/>
      <c r="J88" s="162"/>
      <c r="K88" s="162"/>
    </row>
    <row r="89" spans="1:11" x14ac:dyDescent="0.25">
      <c r="A89" s="246" t="s">
        <v>516</v>
      </c>
      <c r="B89" s="236"/>
      <c r="C89" s="236"/>
      <c r="D89" s="236"/>
      <c r="E89" s="236"/>
      <c r="F89" s="236"/>
      <c r="G89" s="162"/>
      <c r="H89" s="162"/>
      <c r="I89" s="162"/>
      <c r="J89" s="162"/>
      <c r="K89" s="162"/>
    </row>
    <row r="90" spans="1:11" x14ac:dyDescent="0.25">
      <c r="A90" s="246" t="s">
        <v>517</v>
      </c>
      <c r="B90" s="236"/>
      <c r="C90" s="236"/>
      <c r="D90" s="236"/>
      <c r="E90" s="236"/>
      <c r="F90" s="236"/>
      <c r="G90" s="162"/>
      <c r="H90" s="162"/>
      <c r="I90" s="162"/>
      <c r="J90" s="162"/>
      <c r="K90" s="162"/>
    </row>
    <row r="91" spans="1:11" ht="20.399999999999999" x14ac:dyDescent="0.25">
      <c r="A91" s="246" t="s">
        <v>1440</v>
      </c>
      <c r="B91" s="236"/>
      <c r="C91" s="236"/>
      <c r="D91" s="236"/>
      <c r="E91" s="236"/>
      <c r="F91" s="236"/>
      <c r="G91" s="162">
        <v>3935</v>
      </c>
      <c r="H91" s="162">
        <v>1601</v>
      </c>
      <c r="I91" s="162" t="s">
        <v>1441</v>
      </c>
      <c r="J91" s="162"/>
      <c r="K91" s="162">
        <v>118.11</v>
      </c>
    </row>
    <row r="92" spans="1:11" x14ac:dyDescent="0.25">
      <c r="A92" s="246" t="s">
        <v>1442</v>
      </c>
      <c r="B92" s="236"/>
      <c r="C92" s="236"/>
      <c r="D92" s="236"/>
      <c r="E92" s="236"/>
      <c r="F92" s="236"/>
      <c r="G92" s="162">
        <v>1316</v>
      </c>
      <c r="H92" s="162"/>
      <c r="I92" s="162"/>
      <c r="J92" s="162"/>
      <c r="K92" s="162"/>
    </row>
    <row r="93" spans="1:11" x14ac:dyDescent="0.25">
      <c r="A93" s="246" t="s">
        <v>1443</v>
      </c>
      <c r="B93" s="236"/>
      <c r="C93" s="236"/>
      <c r="D93" s="236"/>
      <c r="E93" s="236"/>
      <c r="F93" s="236"/>
      <c r="G93" s="162">
        <v>987</v>
      </c>
      <c r="H93" s="162"/>
      <c r="I93" s="162"/>
      <c r="J93" s="162"/>
      <c r="K93" s="162"/>
    </row>
    <row r="94" spans="1:11" x14ac:dyDescent="0.25">
      <c r="A94" s="246" t="s">
        <v>522</v>
      </c>
      <c r="B94" s="236"/>
      <c r="C94" s="236"/>
      <c r="D94" s="236"/>
      <c r="E94" s="236"/>
      <c r="F94" s="236"/>
      <c r="G94" s="162">
        <v>6238</v>
      </c>
      <c r="H94" s="162"/>
      <c r="I94" s="162"/>
      <c r="J94" s="162"/>
      <c r="K94" s="162">
        <v>118.11</v>
      </c>
    </row>
    <row r="95" spans="1:11" x14ac:dyDescent="0.25">
      <c r="A95" s="246" t="s">
        <v>1348</v>
      </c>
      <c r="B95" s="236"/>
      <c r="C95" s="236"/>
      <c r="D95" s="236"/>
      <c r="E95" s="236"/>
      <c r="F95" s="236"/>
      <c r="G95" s="162"/>
      <c r="H95" s="162"/>
      <c r="I95" s="162"/>
      <c r="J95" s="162"/>
      <c r="K95" s="162"/>
    </row>
    <row r="96" spans="1:11" ht="20.399999999999999" x14ac:dyDescent="0.25">
      <c r="A96" s="246" t="s">
        <v>1444</v>
      </c>
      <c r="B96" s="236"/>
      <c r="C96" s="236"/>
      <c r="D96" s="236"/>
      <c r="E96" s="236"/>
      <c r="F96" s="236"/>
      <c r="G96" s="162">
        <v>135</v>
      </c>
      <c r="H96" s="162">
        <v>27</v>
      </c>
      <c r="I96" s="162" t="s">
        <v>1387</v>
      </c>
      <c r="J96" s="162"/>
      <c r="K96" s="162">
        <v>2.11</v>
      </c>
    </row>
    <row r="97" spans="1:11" x14ac:dyDescent="0.25">
      <c r="A97" s="246" t="s">
        <v>1445</v>
      </c>
      <c r="B97" s="236"/>
      <c r="C97" s="236"/>
      <c r="D97" s="236"/>
      <c r="E97" s="236"/>
      <c r="F97" s="236"/>
      <c r="G97" s="162">
        <v>43</v>
      </c>
      <c r="H97" s="162"/>
      <c r="I97" s="162"/>
      <c r="J97" s="162"/>
      <c r="K97" s="162"/>
    </row>
    <row r="98" spans="1:11" x14ac:dyDescent="0.25">
      <c r="A98" s="246" t="s">
        <v>1446</v>
      </c>
      <c r="B98" s="236"/>
      <c r="C98" s="236"/>
      <c r="D98" s="236"/>
      <c r="E98" s="236"/>
      <c r="F98" s="236"/>
      <c r="G98" s="162">
        <v>25</v>
      </c>
      <c r="H98" s="162"/>
      <c r="I98" s="162"/>
      <c r="J98" s="162"/>
      <c r="K98" s="162"/>
    </row>
    <row r="99" spans="1:11" x14ac:dyDescent="0.25">
      <c r="A99" s="246" t="s">
        <v>522</v>
      </c>
      <c r="B99" s="236"/>
      <c r="C99" s="236"/>
      <c r="D99" s="236"/>
      <c r="E99" s="236"/>
      <c r="F99" s="236"/>
      <c r="G99" s="162">
        <v>203</v>
      </c>
      <c r="H99" s="162"/>
      <c r="I99" s="162"/>
      <c r="J99" s="162"/>
      <c r="K99" s="162">
        <v>2.11</v>
      </c>
    </row>
    <row r="100" spans="1:11" x14ac:dyDescent="0.25">
      <c r="A100" s="246" t="s">
        <v>527</v>
      </c>
      <c r="B100" s="236"/>
      <c r="C100" s="236"/>
      <c r="D100" s="236"/>
      <c r="E100" s="236"/>
      <c r="F100" s="236"/>
      <c r="G100" s="162"/>
      <c r="H100" s="162"/>
      <c r="I100" s="162"/>
      <c r="J100" s="162"/>
      <c r="K100" s="162"/>
    </row>
    <row r="101" spans="1:11" ht="20.399999999999999" x14ac:dyDescent="0.25">
      <c r="A101" s="246" t="s">
        <v>1447</v>
      </c>
      <c r="B101" s="236"/>
      <c r="C101" s="236"/>
      <c r="D101" s="236"/>
      <c r="E101" s="236"/>
      <c r="F101" s="236"/>
      <c r="G101" s="162">
        <v>953</v>
      </c>
      <c r="H101" s="162">
        <v>206</v>
      </c>
      <c r="I101" s="162" t="s">
        <v>1389</v>
      </c>
      <c r="J101" s="162"/>
      <c r="K101" s="162">
        <v>15.27</v>
      </c>
    </row>
    <row r="102" spans="1:11" x14ac:dyDescent="0.25">
      <c r="A102" s="246" t="s">
        <v>1448</v>
      </c>
      <c r="B102" s="236"/>
      <c r="C102" s="236"/>
      <c r="D102" s="236"/>
      <c r="E102" s="236"/>
      <c r="F102" s="236"/>
      <c r="G102" s="162">
        <v>255</v>
      </c>
      <c r="H102" s="162"/>
      <c r="I102" s="162"/>
      <c r="J102" s="162"/>
      <c r="K102" s="162"/>
    </row>
    <row r="103" spans="1:11" x14ac:dyDescent="0.25">
      <c r="A103" s="246" t="s">
        <v>1449</v>
      </c>
      <c r="B103" s="236"/>
      <c r="C103" s="236"/>
      <c r="D103" s="236"/>
      <c r="E103" s="236"/>
      <c r="F103" s="236"/>
      <c r="G103" s="162">
        <v>174</v>
      </c>
      <c r="H103" s="162"/>
      <c r="I103" s="162"/>
      <c r="J103" s="162"/>
      <c r="K103" s="162"/>
    </row>
    <row r="104" spans="1:11" x14ac:dyDescent="0.25">
      <c r="A104" s="246" t="s">
        <v>522</v>
      </c>
      <c r="B104" s="236"/>
      <c r="C104" s="236"/>
      <c r="D104" s="236"/>
      <c r="E104" s="236"/>
      <c r="F104" s="236"/>
      <c r="G104" s="162">
        <v>1382</v>
      </c>
      <c r="H104" s="162"/>
      <c r="I104" s="162"/>
      <c r="J104" s="162"/>
      <c r="K104" s="162">
        <v>15.27</v>
      </c>
    </row>
    <row r="105" spans="1:11" x14ac:dyDescent="0.25">
      <c r="A105" s="246" t="s">
        <v>1072</v>
      </c>
      <c r="B105" s="236"/>
      <c r="C105" s="236"/>
      <c r="D105" s="236"/>
      <c r="E105" s="236"/>
      <c r="F105" s="236"/>
      <c r="G105" s="162"/>
      <c r="H105" s="162"/>
      <c r="I105" s="162"/>
      <c r="J105" s="162"/>
      <c r="K105" s="162"/>
    </row>
    <row r="106" spans="1:11" x14ac:dyDescent="0.25">
      <c r="A106" s="246" t="s">
        <v>1450</v>
      </c>
      <c r="B106" s="236"/>
      <c r="C106" s="236"/>
      <c r="D106" s="236"/>
      <c r="E106" s="236"/>
      <c r="F106" s="236"/>
      <c r="G106" s="162">
        <v>824</v>
      </c>
      <c r="H106" s="162">
        <v>271</v>
      </c>
      <c r="I106" s="162"/>
      <c r="J106" s="162"/>
      <c r="K106" s="162">
        <v>20</v>
      </c>
    </row>
    <row r="107" spans="1:11" x14ac:dyDescent="0.25">
      <c r="A107" s="246" t="s">
        <v>1451</v>
      </c>
      <c r="B107" s="236"/>
      <c r="C107" s="236"/>
      <c r="D107" s="236"/>
      <c r="E107" s="236"/>
      <c r="F107" s="236"/>
      <c r="G107" s="162">
        <v>271</v>
      </c>
      <c r="H107" s="162"/>
      <c r="I107" s="162"/>
      <c r="J107" s="162"/>
      <c r="K107" s="162"/>
    </row>
    <row r="108" spans="1:11" x14ac:dyDescent="0.25">
      <c r="A108" s="246" t="s">
        <v>1452</v>
      </c>
      <c r="B108" s="236"/>
      <c r="C108" s="236"/>
      <c r="D108" s="236"/>
      <c r="E108" s="236"/>
      <c r="F108" s="236"/>
      <c r="G108" s="162">
        <v>176</v>
      </c>
      <c r="H108" s="162"/>
      <c r="I108" s="162"/>
      <c r="J108" s="162"/>
      <c r="K108" s="162"/>
    </row>
    <row r="109" spans="1:11" x14ac:dyDescent="0.25">
      <c r="A109" s="246" t="s">
        <v>522</v>
      </c>
      <c r="B109" s="236"/>
      <c r="C109" s="236"/>
      <c r="D109" s="236"/>
      <c r="E109" s="236"/>
      <c r="F109" s="236"/>
      <c r="G109" s="162">
        <v>1271</v>
      </c>
      <c r="H109" s="162"/>
      <c r="I109" s="162"/>
      <c r="J109" s="162"/>
      <c r="K109" s="162">
        <v>20</v>
      </c>
    </row>
    <row r="110" spans="1:11" x14ac:dyDescent="0.25">
      <c r="A110" s="246" t="s">
        <v>523</v>
      </c>
      <c r="B110" s="236"/>
      <c r="C110" s="236"/>
      <c r="D110" s="236"/>
      <c r="E110" s="236"/>
      <c r="F110" s="236"/>
      <c r="G110" s="162"/>
      <c r="H110" s="162"/>
      <c r="I110" s="162"/>
      <c r="J110" s="162"/>
      <c r="K110" s="162"/>
    </row>
    <row r="111" spans="1:11" x14ac:dyDescent="0.25">
      <c r="A111" s="246" t="s">
        <v>1453</v>
      </c>
      <c r="B111" s="236"/>
      <c r="C111" s="236"/>
      <c r="D111" s="236"/>
      <c r="E111" s="236"/>
      <c r="F111" s="236"/>
      <c r="G111" s="162">
        <v>106</v>
      </c>
      <c r="H111" s="162">
        <v>64</v>
      </c>
      <c r="I111" s="162"/>
      <c r="J111" s="162"/>
      <c r="K111" s="162">
        <v>5</v>
      </c>
    </row>
    <row r="112" spans="1:11" x14ac:dyDescent="0.25">
      <c r="A112" s="246" t="s">
        <v>1454</v>
      </c>
      <c r="B112" s="236"/>
      <c r="C112" s="236"/>
      <c r="D112" s="236"/>
      <c r="E112" s="236"/>
      <c r="F112" s="236"/>
      <c r="G112" s="162">
        <v>59</v>
      </c>
      <c r="H112" s="162"/>
      <c r="I112" s="162"/>
      <c r="J112" s="162"/>
      <c r="K112" s="162"/>
    </row>
    <row r="113" spans="1:11" x14ac:dyDescent="0.25">
      <c r="A113" s="246" t="s">
        <v>1455</v>
      </c>
      <c r="B113" s="236"/>
      <c r="C113" s="236"/>
      <c r="D113" s="236"/>
      <c r="E113" s="236"/>
      <c r="F113" s="236"/>
      <c r="G113" s="162">
        <v>42</v>
      </c>
      <c r="H113" s="162"/>
      <c r="I113" s="162"/>
      <c r="J113" s="162"/>
      <c r="K113" s="162"/>
    </row>
    <row r="114" spans="1:11" x14ac:dyDescent="0.25">
      <c r="A114" s="246" t="s">
        <v>522</v>
      </c>
      <c r="B114" s="236"/>
      <c r="C114" s="236"/>
      <c r="D114" s="236"/>
      <c r="E114" s="236"/>
      <c r="F114" s="236"/>
      <c r="G114" s="162">
        <v>207</v>
      </c>
      <c r="H114" s="162"/>
      <c r="I114" s="162"/>
      <c r="J114" s="162"/>
      <c r="K114" s="162">
        <v>5</v>
      </c>
    </row>
    <row r="115" spans="1:11" x14ac:dyDescent="0.25">
      <c r="A115" s="246" t="s">
        <v>534</v>
      </c>
      <c r="B115" s="236"/>
      <c r="C115" s="236"/>
      <c r="D115" s="236"/>
      <c r="E115" s="236"/>
      <c r="F115" s="236"/>
      <c r="G115" s="162">
        <v>9301</v>
      </c>
      <c r="H115" s="162"/>
      <c r="I115" s="162"/>
      <c r="J115" s="162"/>
      <c r="K115" s="162">
        <v>160.49</v>
      </c>
    </row>
    <row r="116" spans="1:11" x14ac:dyDescent="0.25">
      <c r="A116" s="246" t="s">
        <v>535</v>
      </c>
      <c r="B116" s="236"/>
      <c r="C116" s="236"/>
      <c r="D116" s="236"/>
      <c r="E116" s="236"/>
      <c r="F116" s="236"/>
      <c r="G116" s="162"/>
      <c r="H116" s="162"/>
      <c r="I116" s="162"/>
      <c r="J116" s="162"/>
      <c r="K116" s="162"/>
    </row>
    <row r="117" spans="1:11" x14ac:dyDescent="0.25">
      <c r="A117" s="246" t="s">
        <v>536</v>
      </c>
      <c r="B117" s="236"/>
      <c r="C117" s="236"/>
      <c r="D117" s="236"/>
      <c r="E117" s="236"/>
      <c r="F117" s="236"/>
      <c r="G117" s="162"/>
      <c r="H117" s="162"/>
      <c r="I117" s="162"/>
      <c r="J117" s="162"/>
      <c r="K117" s="162"/>
    </row>
    <row r="118" spans="1:11" x14ac:dyDescent="0.25">
      <c r="A118" s="246" t="s">
        <v>1456</v>
      </c>
      <c r="B118" s="236"/>
      <c r="C118" s="236"/>
      <c r="D118" s="236"/>
      <c r="E118" s="236"/>
      <c r="F118" s="236"/>
      <c r="G118" s="162">
        <v>908</v>
      </c>
      <c r="H118" s="162"/>
      <c r="I118" s="162"/>
      <c r="J118" s="162"/>
      <c r="K118" s="162"/>
    </row>
    <row r="119" spans="1:11" x14ac:dyDescent="0.25">
      <c r="A119" s="246" t="s">
        <v>534</v>
      </c>
      <c r="B119" s="236"/>
      <c r="C119" s="236"/>
      <c r="D119" s="236"/>
      <c r="E119" s="236"/>
      <c r="F119" s="236"/>
      <c r="G119" s="162">
        <v>908</v>
      </c>
      <c r="H119" s="162"/>
      <c r="I119" s="162"/>
      <c r="J119" s="162"/>
      <c r="K119" s="162"/>
    </row>
    <row r="120" spans="1:11" x14ac:dyDescent="0.25">
      <c r="A120" s="246" t="s">
        <v>198</v>
      </c>
      <c r="B120" s="236"/>
      <c r="C120" s="236"/>
      <c r="D120" s="236"/>
      <c r="E120" s="236"/>
      <c r="F120" s="236"/>
      <c r="G120" s="162">
        <v>10209</v>
      </c>
      <c r="H120" s="162"/>
      <c r="I120" s="162"/>
      <c r="J120" s="162"/>
      <c r="K120" s="162">
        <v>160.49</v>
      </c>
    </row>
    <row r="121" spans="1:11" x14ac:dyDescent="0.25">
      <c r="A121" s="250" t="s">
        <v>1120</v>
      </c>
      <c r="B121" s="236"/>
      <c r="C121" s="236"/>
      <c r="D121" s="236"/>
      <c r="E121" s="236"/>
      <c r="F121" s="236"/>
      <c r="G121" s="164">
        <v>10209</v>
      </c>
      <c r="H121" s="162"/>
      <c r="I121" s="162"/>
      <c r="J121" s="162"/>
      <c r="K121" s="164">
        <v>160.49</v>
      </c>
    </row>
    <row r="122" spans="1:11" x14ac:dyDescent="0.25">
      <c r="A122" s="246" t="s">
        <v>1121</v>
      </c>
      <c r="B122" s="236"/>
      <c r="C122" s="236"/>
      <c r="D122" s="236"/>
      <c r="E122" s="236"/>
      <c r="F122" s="236"/>
      <c r="G122" s="162"/>
      <c r="H122" s="162"/>
      <c r="I122" s="162"/>
      <c r="J122" s="162"/>
      <c r="K122" s="162"/>
    </row>
    <row r="123" spans="1:11" x14ac:dyDescent="0.25">
      <c r="A123" s="246" t="s">
        <v>540</v>
      </c>
      <c r="B123" s="236"/>
      <c r="C123" s="236"/>
      <c r="D123" s="236"/>
      <c r="E123" s="236"/>
      <c r="F123" s="236"/>
      <c r="G123" s="162"/>
      <c r="H123" s="162"/>
      <c r="I123" s="162"/>
      <c r="J123" s="162"/>
      <c r="K123" s="162"/>
    </row>
    <row r="124" spans="1:11" x14ac:dyDescent="0.25">
      <c r="A124" s="246" t="s">
        <v>1457</v>
      </c>
      <c r="B124" s="236"/>
      <c r="C124" s="236"/>
      <c r="D124" s="236"/>
      <c r="E124" s="236"/>
      <c r="F124" s="236"/>
      <c r="G124" s="162">
        <v>5623</v>
      </c>
      <c r="H124" s="162"/>
      <c r="I124" s="162"/>
      <c r="J124" s="162"/>
      <c r="K124" s="162"/>
    </row>
    <row r="125" spans="1:11" x14ac:dyDescent="0.25">
      <c r="A125" s="246" t="s">
        <v>198</v>
      </c>
      <c r="B125" s="236"/>
      <c r="C125" s="236"/>
      <c r="D125" s="236"/>
      <c r="E125" s="236"/>
      <c r="F125" s="236"/>
      <c r="G125" s="162">
        <v>5623</v>
      </c>
      <c r="H125" s="162"/>
      <c r="I125" s="162"/>
      <c r="J125" s="162"/>
      <c r="K125" s="162"/>
    </row>
    <row r="126" spans="1:11" x14ac:dyDescent="0.25">
      <c r="A126" s="250" t="s">
        <v>1123</v>
      </c>
      <c r="B126" s="236"/>
      <c r="C126" s="236"/>
      <c r="D126" s="236"/>
      <c r="E126" s="236"/>
      <c r="F126" s="236"/>
      <c r="G126" s="164">
        <v>5623</v>
      </c>
      <c r="H126" s="162"/>
      <c r="I126" s="162"/>
      <c r="J126" s="162"/>
      <c r="K126" s="162"/>
    </row>
    <row r="127" spans="1:11" x14ac:dyDescent="0.25">
      <c r="A127" s="246" t="s">
        <v>34</v>
      </c>
      <c r="B127" s="236"/>
      <c r="C127" s="236"/>
      <c r="D127" s="236"/>
      <c r="E127" s="236"/>
      <c r="F127" s="236"/>
      <c r="G127" s="162">
        <v>15832</v>
      </c>
      <c r="H127" s="162"/>
      <c r="I127" s="162"/>
      <c r="J127" s="162"/>
      <c r="K127" s="162">
        <v>160.49</v>
      </c>
    </row>
    <row r="128" spans="1:11" x14ac:dyDescent="0.25">
      <c r="A128" s="246" t="s">
        <v>35</v>
      </c>
      <c r="B128" s="236"/>
      <c r="C128" s="236"/>
      <c r="D128" s="236"/>
      <c r="E128" s="236"/>
      <c r="F128" s="236"/>
      <c r="G128" s="162"/>
      <c r="H128" s="162"/>
      <c r="I128" s="162"/>
      <c r="J128" s="162"/>
      <c r="K128" s="162"/>
    </row>
    <row r="129" spans="1:11" x14ac:dyDescent="0.25">
      <c r="A129" s="246" t="s">
        <v>36</v>
      </c>
      <c r="B129" s="236"/>
      <c r="C129" s="236"/>
      <c r="D129" s="236"/>
      <c r="E129" s="236"/>
      <c r="F129" s="236"/>
      <c r="G129" s="162">
        <v>8468</v>
      </c>
      <c r="H129" s="162"/>
      <c r="I129" s="162"/>
      <c r="J129" s="162"/>
      <c r="K129" s="162"/>
    </row>
    <row r="130" spans="1:11" x14ac:dyDescent="0.25">
      <c r="A130" s="246" t="s">
        <v>37</v>
      </c>
      <c r="B130" s="236"/>
      <c r="C130" s="236"/>
      <c r="D130" s="236"/>
      <c r="E130" s="236"/>
      <c r="F130" s="236"/>
      <c r="G130" s="162">
        <v>939</v>
      </c>
      <c r="H130" s="162"/>
      <c r="I130" s="162"/>
      <c r="J130" s="162"/>
      <c r="K130" s="162"/>
    </row>
    <row r="131" spans="1:11" x14ac:dyDescent="0.25">
      <c r="A131" s="246" t="s">
        <v>38</v>
      </c>
      <c r="B131" s="236"/>
      <c r="C131" s="236"/>
      <c r="D131" s="236"/>
      <c r="E131" s="236"/>
      <c r="F131" s="236"/>
      <c r="G131" s="162">
        <v>2284</v>
      </c>
      <c r="H131" s="162"/>
      <c r="I131" s="162"/>
      <c r="J131" s="162"/>
      <c r="K131" s="162"/>
    </row>
    <row r="132" spans="1:11" x14ac:dyDescent="0.25">
      <c r="A132" s="246" t="s">
        <v>173</v>
      </c>
      <c r="B132" s="236"/>
      <c r="C132" s="236"/>
      <c r="D132" s="236"/>
      <c r="E132" s="236"/>
      <c r="F132" s="236"/>
      <c r="G132" s="162">
        <v>908</v>
      </c>
      <c r="H132" s="162"/>
      <c r="I132" s="162"/>
      <c r="J132" s="162"/>
      <c r="K132" s="162"/>
    </row>
    <row r="133" spans="1:11" x14ac:dyDescent="0.25">
      <c r="A133" s="246" t="s">
        <v>39</v>
      </c>
      <c r="B133" s="236"/>
      <c r="C133" s="236"/>
      <c r="D133" s="236"/>
      <c r="E133" s="236"/>
      <c r="F133" s="236"/>
      <c r="G133" s="162">
        <v>1944</v>
      </c>
      <c r="H133" s="162"/>
      <c r="I133" s="162"/>
      <c r="J133" s="162"/>
      <c r="K133" s="162"/>
    </row>
    <row r="134" spans="1:11" x14ac:dyDescent="0.25">
      <c r="A134" s="246" t="s">
        <v>40</v>
      </c>
      <c r="B134" s="236"/>
      <c r="C134" s="236"/>
      <c r="D134" s="236"/>
      <c r="E134" s="236"/>
      <c r="F134" s="236"/>
      <c r="G134" s="162">
        <v>1404</v>
      </c>
      <c r="H134" s="162"/>
      <c r="I134" s="162"/>
      <c r="J134" s="162"/>
      <c r="K134" s="162"/>
    </row>
    <row r="135" spans="1:11" x14ac:dyDescent="0.25">
      <c r="A135" s="250" t="s">
        <v>41</v>
      </c>
      <c r="B135" s="236"/>
      <c r="C135" s="236"/>
      <c r="D135" s="236"/>
      <c r="E135" s="236"/>
      <c r="F135" s="236"/>
      <c r="G135" s="164">
        <v>15832</v>
      </c>
      <c r="H135" s="162"/>
      <c r="I135" s="162"/>
      <c r="J135" s="162"/>
      <c r="K135" s="164">
        <v>160.49</v>
      </c>
    </row>
    <row r="136" spans="1:11" x14ac:dyDescent="0.25">
      <c r="A136" s="70"/>
      <c r="B136" s="165"/>
      <c r="C136" s="71"/>
      <c r="D136" s="70"/>
      <c r="E136" s="135"/>
      <c r="F136" s="135"/>
      <c r="G136" s="135"/>
      <c r="H136" s="135"/>
      <c r="I136" s="135"/>
      <c r="J136" s="135"/>
      <c r="K136" s="135"/>
    </row>
    <row r="137" spans="1:11" x14ac:dyDescent="0.25">
      <c r="A137" s="70"/>
      <c r="B137" s="165"/>
      <c r="C137" s="71"/>
      <c r="D137" s="70"/>
      <c r="E137" s="135"/>
      <c r="F137" s="135"/>
      <c r="G137" s="135"/>
      <c r="H137" s="135"/>
      <c r="I137" s="135"/>
      <c r="J137" s="135"/>
      <c r="K137" s="135"/>
    </row>
    <row r="138" spans="1:11" x14ac:dyDescent="0.25">
      <c r="A138" s="70"/>
      <c r="B138" s="165"/>
      <c r="C138" s="71"/>
      <c r="D138" s="70"/>
      <c r="E138" s="135"/>
      <c r="F138" s="135"/>
      <c r="G138" s="135"/>
      <c r="H138" s="135"/>
      <c r="I138" s="135"/>
      <c r="J138" s="135"/>
      <c r="K138" s="135"/>
    </row>
    <row r="139" spans="1:11" x14ac:dyDescent="0.25">
      <c r="A139" s="253" t="s">
        <v>782</v>
      </c>
      <c r="B139" s="243"/>
      <c r="C139" s="243"/>
      <c r="D139" s="243"/>
      <c r="E139" s="243"/>
      <c r="F139" s="243"/>
      <c r="G139" s="243"/>
      <c r="H139" s="243"/>
      <c r="I139" s="243"/>
      <c r="J139" s="243"/>
      <c r="K139" s="243"/>
    </row>
    <row r="140" spans="1:11" x14ac:dyDescent="0.25">
      <c r="A140" s="252" t="s">
        <v>208</v>
      </c>
      <c r="B140" s="243"/>
      <c r="C140" s="243"/>
      <c r="D140" s="243"/>
      <c r="E140" s="243"/>
      <c r="F140" s="243"/>
      <c r="G140" s="243"/>
      <c r="H140" s="243"/>
      <c r="I140" s="243"/>
      <c r="J140" s="243"/>
      <c r="K140" s="243"/>
    </row>
    <row r="141" spans="1:11" x14ac:dyDescent="0.25">
      <c r="A141" s="70"/>
      <c r="B141" s="165"/>
      <c r="C141" s="71"/>
      <c r="D141" s="70"/>
      <c r="E141" s="135"/>
      <c r="F141" s="135"/>
      <c r="G141" s="135"/>
      <c r="H141" s="135"/>
      <c r="I141" s="135"/>
      <c r="J141" s="135"/>
      <c r="K141" s="135"/>
    </row>
    <row r="142" spans="1:11" x14ac:dyDescent="0.25">
      <c r="A142" s="253" t="s">
        <v>783</v>
      </c>
      <c r="B142" s="243"/>
      <c r="C142" s="243"/>
      <c r="D142" s="243"/>
      <c r="E142" s="243"/>
      <c r="F142" s="243"/>
      <c r="G142" s="243"/>
      <c r="H142" s="243"/>
      <c r="I142" s="243"/>
      <c r="J142" s="243"/>
      <c r="K142" s="243"/>
    </row>
    <row r="143" spans="1:11" x14ac:dyDescent="0.25">
      <c r="A143" s="252" t="s">
        <v>208</v>
      </c>
      <c r="B143" s="243"/>
      <c r="C143" s="243"/>
      <c r="D143" s="243"/>
      <c r="E143" s="243"/>
      <c r="F143" s="243"/>
      <c r="G143" s="243"/>
      <c r="H143" s="243"/>
      <c r="I143" s="243"/>
      <c r="J143" s="243"/>
      <c r="K143" s="243"/>
    </row>
    <row r="144" spans="1:11" x14ac:dyDescent="0.25">
      <c r="A144" s="70"/>
      <c r="B144" s="165"/>
      <c r="C144" s="71"/>
      <c r="D144" s="70"/>
      <c r="E144" s="135"/>
      <c r="F144" s="135"/>
      <c r="G144" s="135"/>
      <c r="H144" s="135"/>
      <c r="I144" s="135"/>
      <c r="J144" s="135"/>
      <c r="K144" s="135"/>
    </row>
    <row r="145" spans="1:11" x14ac:dyDescent="0.25">
      <c r="A145" s="70"/>
      <c r="B145" s="165"/>
      <c r="C145" s="71"/>
      <c r="D145" s="70"/>
      <c r="E145" s="135"/>
      <c r="F145" s="135"/>
      <c r="G145" s="135"/>
      <c r="H145" s="135"/>
      <c r="I145" s="135"/>
      <c r="J145" s="135"/>
      <c r="K145" s="135"/>
    </row>
    <row r="146" spans="1:11" x14ac:dyDescent="0.25">
      <c r="A146" s="70"/>
      <c r="B146" s="165"/>
      <c r="C146" s="71"/>
      <c r="D146" s="70"/>
      <c r="E146" s="135"/>
      <c r="F146" s="135"/>
      <c r="G146" s="135"/>
      <c r="H146" s="135"/>
      <c r="I146" s="135"/>
      <c r="J146" s="135"/>
      <c r="K146" s="135"/>
    </row>
    <row r="147" spans="1:11" x14ac:dyDescent="0.25">
      <c r="A147" s="70"/>
      <c r="B147" s="165"/>
      <c r="C147" s="71"/>
      <c r="D147" s="70"/>
      <c r="E147" s="135"/>
      <c r="F147" s="135"/>
      <c r="G147" s="135"/>
      <c r="H147" s="135"/>
      <c r="I147" s="135"/>
      <c r="J147" s="135"/>
      <c r="K147" s="135"/>
    </row>
  </sheetData>
  <mergeCells count="105">
    <mergeCell ref="A140:K140"/>
    <mergeCell ref="A142:K142"/>
    <mergeCell ref="A143:K143"/>
    <mergeCell ref="A131:F131"/>
    <mergeCell ref="A132:F132"/>
    <mergeCell ref="A133:F133"/>
    <mergeCell ref="A134:F134"/>
    <mergeCell ref="A135:F135"/>
    <mergeCell ref="A139:K139"/>
    <mergeCell ref="A125:F125"/>
    <mergeCell ref="A126:F126"/>
    <mergeCell ref="A127:F127"/>
    <mergeCell ref="A128:F128"/>
    <mergeCell ref="A129:F129"/>
    <mergeCell ref="A130:F130"/>
    <mergeCell ref="A119:F119"/>
    <mergeCell ref="A120:F120"/>
    <mergeCell ref="A121:F121"/>
    <mergeCell ref="A122:F122"/>
    <mergeCell ref="A123:F123"/>
    <mergeCell ref="A124:F124"/>
    <mergeCell ref="A113:F113"/>
    <mergeCell ref="A114:F114"/>
    <mergeCell ref="A115:F115"/>
    <mergeCell ref="A116:F116"/>
    <mergeCell ref="A117:F117"/>
    <mergeCell ref="A118:F118"/>
    <mergeCell ref="A107:F107"/>
    <mergeCell ref="A108:F108"/>
    <mergeCell ref="A109:F109"/>
    <mergeCell ref="A110:F110"/>
    <mergeCell ref="A111:F111"/>
    <mergeCell ref="A112:F112"/>
    <mergeCell ref="A101:F101"/>
    <mergeCell ref="A102:F102"/>
    <mergeCell ref="A103:F103"/>
    <mergeCell ref="A104:F104"/>
    <mergeCell ref="A105:F105"/>
    <mergeCell ref="A106:F106"/>
    <mergeCell ref="A95:F95"/>
    <mergeCell ref="A96:F96"/>
    <mergeCell ref="A97:F97"/>
    <mergeCell ref="A98:F98"/>
    <mergeCell ref="A99:F99"/>
    <mergeCell ref="A100:F100"/>
    <mergeCell ref="A89:F89"/>
    <mergeCell ref="A90:F90"/>
    <mergeCell ref="A91:F91"/>
    <mergeCell ref="A92:F92"/>
    <mergeCell ref="A93:F93"/>
    <mergeCell ref="A94:F94"/>
    <mergeCell ref="A83:F83"/>
    <mergeCell ref="A84:F84"/>
    <mergeCell ref="A85:F85"/>
    <mergeCell ref="A86:F86"/>
    <mergeCell ref="A87:F87"/>
    <mergeCell ref="A88:F88"/>
    <mergeCell ref="A77:F77"/>
    <mergeCell ref="A78:F78"/>
    <mergeCell ref="A79:F79"/>
    <mergeCell ref="A80:F80"/>
    <mergeCell ref="A81:F81"/>
    <mergeCell ref="A82:F82"/>
    <mergeCell ref="A71:F71"/>
    <mergeCell ref="A72:F72"/>
    <mergeCell ref="A73:K73"/>
    <mergeCell ref="A74:F74"/>
    <mergeCell ref="A75:F75"/>
    <mergeCell ref="A76:F76"/>
    <mergeCell ref="A60:F60"/>
    <mergeCell ref="A61:F61"/>
    <mergeCell ref="A62:F62"/>
    <mergeCell ref="A63:F63"/>
    <mergeCell ref="A64:F64"/>
    <mergeCell ref="A65:K65"/>
    <mergeCell ref="A54:F54"/>
    <mergeCell ref="A55:F55"/>
    <mergeCell ref="A56:F56"/>
    <mergeCell ref="A57:F57"/>
    <mergeCell ref="A58:F58"/>
    <mergeCell ref="A59:F59"/>
    <mergeCell ref="A51:F51"/>
    <mergeCell ref="A52:F52"/>
    <mergeCell ref="A53:F53"/>
    <mergeCell ref="J25:K26"/>
    <mergeCell ref="G26:G27"/>
    <mergeCell ref="H26:H27"/>
    <mergeCell ref="A29:K29"/>
    <mergeCell ref="A30:K30"/>
    <mergeCell ref="A31:K31"/>
    <mergeCell ref="A25:A27"/>
    <mergeCell ref="B25:B27"/>
    <mergeCell ref="C25:C27"/>
    <mergeCell ref="D25:D27"/>
    <mergeCell ref="E25:F25"/>
    <mergeCell ref="G25:I25"/>
    <mergeCell ref="D16:E16"/>
    <mergeCell ref="D17:E17"/>
    <mergeCell ref="D18:E18"/>
    <mergeCell ref="D19:E19"/>
    <mergeCell ref="D20:E20"/>
    <mergeCell ref="D21:E21"/>
    <mergeCell ref="A32:K32"/>
    <mergeCell ref="A33:K33"/>
    <mergeCell ref="A34:K3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94"/>
  <sheetViews>
    <sheetView workbookViewId="0">
      <selection activeCell="D9" sqref="D9"/>
    </sheetView>
  </sheetViews>
  <sheetFormatPr defaultRowHeight="13.2" x14ac:dyDescent="0.25"/>
  <cols>
    <col min="2" max="2" width="26.44140625" customWidth="1"/>
    <col min="3" max="3" width="35.77734375" customWidth="1"/>
  </cols>
  <sheetData>
    <row r="1" spans="1:11" x14ac:dyDescent="0.25">
      <c r="A1" s="65" t="s">
        <v>28</v>
      </c>
      <c r="B1" s="59"/>
      <c r="C1" s="71"/>
      <c r="D1" s="70"/>
      <c r="E1" s="135"/>
      <c r="F1" s="60"/>
      <c r="G1" s="60"/>
      <c r="H1" s="60"/>
      <c r="I1" s="65" t="s">
        <v>29</v>
      </c>
      <c r="J1" s="60"/>
      <c r="K1" s="60"/>
    </row>
    <row r="2" spans="1:11" x14ac:dyDescent="0.25">
      <c r="A2" s="67"/>
      <c r="B2" s="59"/>
      <c r="C2" s="71"/>
      <c r="D2" s="70"/>
      <c r="E2" s="135"/>
      <c r="F2" s="60"/>
      <c r="G2" s="60"/>
      <c r="H2" s="60"/>
      <c r="I2" s="67"/>
      <c r="J2" s="60"/>
      <c r="K2" s="60"/>
    </row>
    <row r="3" spans="1:11" x14ac:dyDescent="0.25">
      <c r="A3" s="67"/>
      <c r="B3" s="59"/>
      <c r="C3" s="71"/>
      <c r="D3" s="70"/>
      <c r="E3" s="135"/>
      <c r="F3" s="60"/>
      <c r="G3" s="60"/>
      <c r="H3" s="60"/>
      <c r="I3" s="67"/>
      <c r="J3" s="60"/>
      <c r="K3" s="60"/>
    </row>
    <row r="4" spans="1:11" x14ac:dyDescent="0.25">
      <c r="A4" s="67" t="s">
        <v>94</v>
      </c>
      <c r="B4" s="59"/>
      <c r="C4" s="71"/>
      <c r="D4" s="70"/>
      <c r="E4" s="135"/>
      <c r="F4" s="60"/>
      <c r="G4" s="60"/>
      <c r="H4" s="60"/>
      <c r="I4" s="67" t="s">
        <v>95</v>
      </c>
      <c r="J4" s="60"/>
      <c r="K4" s="60"/>
    </row>
    <row r="5" spans="1:11" x14ac:dyDescent="0.25">
      <c r="A5" s="136" t="s">
        <v>74</v>
      </c>
      <c r="B5" s="59"/>
      <c r="C5" s="71"/>
      <c r="D5" s="70"/>
      <c r="E5" s="135"/>
      <c r="F5" s="60"/>
      <c r="G5" s="60"/>
      <c r="H5" s="60"/>
      <c r="I5" s="136" t="s">
        <v>785</v>
      </c>
      <c r="J5" s="60"/>
      <c r="K5" s="60"/>
    </row>
    <row r="6" spans="1:11" ht="13.8" x14ac:dyDescent="0.25">
      <c r="A6" s="70"/>
      <c r="B6" s="59"/>
      <c r="C6" s="60"/>
      <c r="D6" s="137" t="s">
        <v>547</v>
      </c>
      <c r="E6" s="60"/>
      <c r="F6" s="138"/>
      <c r="G6" s="138"/>
      <c r="H6" s="138"/>
      <c r="I6" s="60"/>
      <c r="J6" s="60"/>
      <c r="K6" s="60"/>
    </row>
    <row r="7" spans="1:11" x14ac:dyDescent="0.25">
      <c r="A7" s="70"/>
      <c r="B7" s="139"/>
      <c r="C7" s="140"/>
      <c r="D7" s="90" t="s">
        <v>24</v>
      </c>
      <c r="E7" s="141"/>
      <c r="F7" s="142"/>
      <c r="G7" s="143"/>
      <c r="H7" s="60"/>
      <c r="I7" s="60"/>
      <c r="J7" s="60"/>
      <c r="K7" s="60"/>
    </row>
    <row r="8" spans="1:11" x14ac:dyDescent="0.25">
      <c r="A8" s="70"/>
      <c r="B8" s="144"/>
      <c r="C8" s="60"/>
      <c r="D8" s="60"/>
      <c r="E8" s="60"/>
      <c r="F8" s="60"/>
      <c r="G8" s="60"/>
      <c r="H8" s="60"/>
      <c r="I8" s="60"/>
      <c r="J8" s="60"/>
      <c r="K8" s="60"/>
    </row>
    <row r="9" spans="1:11" ht="15.6" x14ac:dyDescent="0.25">
      <c r="A9" s="70"/>
      <c r="B9" s="144"/>
      <c r="C9" s="60"/>
      <c r="D9" s="145" t="s">
        <v>1458</v>
      </c>
      <c r="E9" s="135"/>
      <c r="F9" s="146"/>
      <c r="G9" s="146"/>
      <c r="H9" s="60"/>
      <c r="I9" s="60"/>
      <c r="J9" s="60"/>
      <c r="K9" s="60"/>
    </row>
    <row r="10" spans="1:11" x14ac:dyDescent="0.25">
      <c r="A10" s="70"/>
      <c r="B10" s="144"/>
      <c r="C10" s="60"/>
      <c r="D10" s="64" t="s">
        <v>58</v>
      </c>
      <c r="E10" s="135"/>
      <c r="F10" s="72"/>
      <c r="G10" s="72"/>
      <c r="H10" s="60"/>
      <c r="I10" s="60"/>
      <c r="J10" s="60"/>
      <c r="K10" s="60"/>
    </row>
    <row r="11" spans="1:11" x14ac:dyDescent="0.25">
      <c r="A11" s="70"/>
      <c r="B11" s="144"/>
      <c r="C11" s="60"/>
      <c r="D11" s="60"/>
      <c r="E11" s="60"/>
      <c r="F11" s="60"/>
      <c r="G11" s="60"/>
      <c r="H11" s="60"/>
      <c r="I11" s="60"/>
      <c r="J11" s="60"/>
      <c r="K11" s="60"/>
    </row>
    <row r="12" spans="1:11" ht="13.8" x14ac:dyDescent="0.25">
      <c r="A12" s="147" t="s">
        <v>25</v>
      </c>
      <c r="B12" s="148" t="s">
        <v>1459</v>
      </c>
      <c r="C12" s="68"/>
      <c r="D12" s="137"/>
      <c r="E12" s="149"/>
      <c r="F12" s="68"/>
      <c r="G12" s="68"/>
      <c r="H12" s="60"/>
      <c r="I12" s="60"/>
      <c r="J12" s="60"/>
      <c r="K12" s="60"/>
    </row>
    <row r="13" spans="1:11" x14ac:dyDescent="0.25">
      <c r="A13" s="70"/>
      <c r="B13" s="150"/>
      <c r="C13" s="140"/>
      <c r="D13" s="90" t="s">
        <v>57</v>
      </c>
      <c r="E13" s="135"/>
      <c r="F13" s="151"/>
      <c r="G13" s="151"/>
      <c r="H13" s="140"/>
      <c r="I13" s="143"/>
      <c r="J13" s="60"/>
      <c r="K13" s="60"/>
    </row>
    <row r="14" spans="1:11" x14ac:dyDescent="0.25">
      <c r="A14" s="152"/>
      <c r="B14" s="153"/>
      <c r="C14" s="60"/>
      <c r="D14" s="60"/>
      <c r="E14" s="60"/>
      <c r="F14" s="60"/>
      <c r="G14" s="60"/>
      <c r="H14" s="60"/>
      <c r="I14" s="60"/>
      <c r="J14" s="60"/>
      <c r="K14" s="60"/>
    </row>
    <row r="15" spans="1:11" ht="13.8" x14ac:dyDescent="0.25">
      <c r="A15" s="89"/>
      <c r="B15" s="148" t="s">
        <v>1460</v>
      </c>
      <c r="C15" s="154"/>
      <c r="D15" s="143"/>
      <c r="E15" s="143"/>
      <c r="F15" s="155"/>
      <c r="G15" s="156"/>
      <c r="H15" s="157"/>
      <c r="I15" s="60"/>
      <c r="J15" s="60"/>
      <c r="K15" s="60"/>
    </row>
    <row r="16" spans="1:11" ht="13.8" x14ac:dyDescent="0.25">
      <c r="A16" s="137"/>
      <c r="B16" s="148" t="s">
        <v>1081</v>
      </c>
      <c r="C16" s="158"/>
      <c r="D16" s="245" t="s">
        <v>1461</v>
      </c>
      <c r="E16" s="233"/>
      <c r="F16" s="156" t="s">
        <v>56</v>
      </c>
      <c r="G16" s="156"/>
      <c r="H16" s="157"/>
      <c r="I16" s="68"/>
      <c r="J16" s="68"/>
      <c r="K16" s="68"/>
    </row>
    <row r="17" spans="1:11" ht="13.8" x14ac:dyDescent="0.25">
      <c r="A17" s="137"/>
      <c r="B17" s="148" t="s">
        <v>107</v>
      </c>
      <c r="C17" s="158"/>
      <c r="D17" s="245" t="s">
        <v>1462</v>
      </c>
      <c r="E17" s="233"/>
      <c r="F17" s="156" t="s">
        <v>56</v>
      </c>
      <c r="G17" s="156"/>
      <c r="H17" s="157"/>
      <c r="I17" s="68"/>
      <c r="J17" s="68"/>
      <c r="K17" s="68"/>
    </row>
    <row r="18" spans="1:11" ht="13.8" x14ac:dyDescent="0.25">
      <c r="A18" s="137"/>
      <c r="B18" s="148" t="s">
        <v>42</v>
      </c>
      <c r="C18" s="158"/>
      <c r="D18" s="245" t="s">
        <v>1463</v>
      </c>
      <c r="E18" s="233"/>
      <c r="F18" s="156" t="s">
        <v>43</v>
      </c>
      <c r="G18" s="156"/>
      <c r="H18" s="157"/>
      <c r="I18" s="68"/>
      <c r="J18" s="68"/>
      <c r="K18" s="68"/>
    </row>
    <row r="19" spans="1:11" ht="13.8" x14ac:dyDescent="0.25">
      <c r="A19" s="137"/>
      <c r="B19" s="148" t="s">
        <v>219</v>
      </c>
      <c r="C19" s="158"/>
      <c r="D19" s="245" t="s">
        <v>1464</v>
      </c>
      <c r="E19" s="233"/>
      <c r="F19" s="156" t="s">
        <v>43</v>
      </c>
      <c r="G19" s="156"/>
      <c r="H19" s="157"/>
      <c r="I19" s="68"/>
      <c r="J19" s="68"/>
      <c r="K19" s="68"/>
    </row>
    <row r="20" spans="1:11" ht="13.8" x14ac:dyDescent="0.25">
      <c r="A20" s="89"/>
      <c r="B20" s="159" t="s">
        <v>557</v>
      </c>
      <c r="C20" s="71"/>
      <c r="D20" s="60"/>
      <c r="E20" s="60"/>
      <c r="F20" s="60"/>
      <c r="G20" s="60"/>
      <c r="H20" s="60"/>
      <c r="I20" s="60"/>
      <c r="J20" s="60"/>
      <c r="K20" s="60"/>
    </row>
    <row r="21" spans="1:11" x14ac:dyDescent="0.25">
      <c r="A21" s="89"/>
      <c r="B21" s="160"/>
      <c r="C21" s="70"/>
      <c r="D21" s="72"/>
      <c r="E21" s="60"/>
      <c r="F21" s="60"/>
      <c r="G21" s="60"/>
      <c r="H21" s="60"/>
      <c r="I21" s="60"/>
      <c r="J21" s="60"/>
      <c r="K21" s="60"/>
    </row>
    <row r="22" spans="1:11" x14ac:dyDescent="0.25">
      <c r="A22" s="89"/>
      <c r="B22" s="59"/>
      <c r="C22" s="71"/>
      <c r="D22" s="70"/>
      <c r="E22" s="60"/>
      <c r="F22" s="60"/>
      <c r="G22" s="60"/>
      <c r="H22" s="60"/>
      <c r="I22" s="60"/>
      <c r="J22" s="60"/>
      <c r="K22" s="60"/>
    </row>
    <row r="23" spans="1:11" x14ac:dyDescent="0.25">
      <c r="A23" s="247" t="s">
        <v>26</v>
      </c>
      <c r="B23" s="248" t="s">
        <v>111</v>
      </c>
      <c r="C23" s="247" t="s">
        <v>112</v>
      </c>
      <c r="D23" s="247" t="s">
        <v>113</v>
      </c>
      <c r="E23" s="247" t="s">
        <v>55</v>
      </c>
      <c r="F23" s="247"/>
      <c r="G23" s="247" t="s">
        <v>54</v>
      </c>
      <c r="H23" s="247"/>
      <c r="I23" s="247"/>
      <c r="J23" s="247" t="s">
        <v>114</v>
      </c>
      <c r="K23" s="247"/>
    </row>
    <row r="24" spans="1:11" ht="34.200000000000003" x14ac:dyDescent="0.25">
      <c r="A24" s="247"/>
      <c r="B24" s="248"/>
      <c r="C24" s="247"/>
      <c r="D24" s="247"/>
      <c r="E24" s="86" t="s">
        <v>115</v>
      </c>
      <c r="F24" s="86" t="s">
        <v>558</v>
      </c>
      <c r="G24" s="247" t="s">
        <v>27</v>
      </c>
      <c r="H24" s="247" t="s">
        <v>117</v>
      </c>
      <c r="I24" s="86" t="s">
        <v>559</v>
      </c>
      <c r="J24" s="247"/>
      <c r="K24" s="247"/>
    </row>
    <row r="25" spans="1:11" ht="34.200000000000003" x14ac:dyDescent="0.25">
      <c r="A25" s="247"/>
      <c r="B25" s="248"/>
      <c r="C25" s="247"/>
      <c r="D25" s="247"/>
      <c r="E25" s="86" t="s">
        <v>117</v>
      </c>
      <c r="F25" s="86" t="s">
        <v>119</v>
      </c>
      <c r="G25" s="247"/>
      <c r="H25" s="247"/>
      <c r="I25" s="86" t="s">
        <v>119</v>
      </c>
      <c r="J25" s="86" t="s">
        <v>120</v>
      </c>
      <c r="K25" s="86" t="s">
        <v>115</v>
      </c>
    </row>
    <row r="26" spans="1:11" x14ac:dyDescent="0.25">
      <c r="A26" s="87">
        <v>1</v>
      </c>
      <c r="B26" s="88">
        <v>2</v>
      </c>
      <c r="C26" s="86">
        <v>3</v>
      </c>
      <c r="D26" s="86">
        <v>4</v>
      </c>
      <c r="E26" s="86">
        <v>5</v>
      </c>
      <c r="F26" s="87">
        <v>6</v>
      </c>
      <c r="G26" s="87">
        <v>7</v>
      </c>
      <c r="H26" s="87">
        <v>8</v>
      </c>
      <c r="I26" s="87">
        <v>9</v>
      </c>
      <c r="J26" s="87">
        <v>10</v>
      </c>
      <c r="K26" s="87">
        <v>11</v>
      </c>
    </row>
    <row r="27" spans="1:11" x14ac:dyDescent="0.25">
      <c r="A27" s="249" t="s">
        <v>1086</v>
      </c>
      <c r="B27" s="236"/>
      <c r="C27" s="236"/>
      <c r="D27" s="236"/>
      <c r="E27" s="236"/>
      <c r="F27" s="236"/>
      <c r="G27" s="236"/>
      <c r="H27" s="236"/>
      <c r="I27" s="236"/>
      <c r="J27" s="236"/>
      <c r="K27" s="236"/>
    </row>
    <row r="28" spans="1:11" x14ac:dyDescent="0.25">
      <c r="A28" s="246" t="s">
        <v>561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</row>
    <row r="29" spans="1:11" x14ac:dyDescent="0.25">
      <c r="A29" s="246" t="s">
        <v>562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</row>
    <row r="30" spans="1:11" x14ac:dyDescent="0.25">
      <c r="A30" s="246" t="s">
        <v>563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</row>
    <row r="31" spans="1:11" x14ac:dyDescent="0.25">
      <c r="A31" s="246" t="s">
        <v>1280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</row>
    <row r="32" spans="1:11" x14ac:dyDescent="0.25">
      <c r="A32" s="246" t="s">
        <v>124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36"/>
    </row>
    <row r="33" spans="1:11" ht="34.200000000000003" x14ac:dyDescent="0.25">
      <c r="A33" s="69">
        <v>1</v>
      </c>
      <c r="B33" s="161" t="s">
        <v>1465</v>
      </c>
      <c r="C33" s="85" t="s">
        <v>1466</v>
      </c>
      <c r="D33" s="73" t="s">
        <v>1467</v>
      </c>
      <c r="E33" s="162" t="s">
        <v>1468</v>
      </c>
      <c r="F33" s="162" t="s">
        <v>1469</v>
      </c>
      <c r="G33" s="163">
        <v>2531</v>
      </c>
      <c r="H33" s="163">
        <v>653</v>
      </c>
      <c r="I33" s="162" t="s">
        <v>1470</v>
      </c>
      <c r="J33" s="163">
        <v>136</v>
      </c>
      <c r="K33" s="163">
        <v>54.4</v>
      </c>
    </row>
    <row r="34" spans="1:11" ht="34.200000000000003" x14ac:dyDescent="0.25">
      <c r="A34" s="69">
        <v>2</v>
      </c>
      <c r="B34" s="161" t="s">
        <v>1134</v>
      </c>
      <c r="C34" s="85" t="s">
        <v>1135</v>
      </c>
      <c r="D34" s="73" t="s">
        <v>824</v>
      </c>
      <c r="E34" s="162" t="s">
        <v>1137</v>
      </c>
      <c r="F34" s="162" t="s">
        <v>1138</v>
      </c>
      <c r="G34" s="163">
        <v>74</v>
      </c>
      <c r="H34" s="163">
        <v>20</v>
      </c>
      <c r="I34" s="162" t="s">
        <v>1471</v>
      </c>
      <c r="J34" s="163">
        <v>37.6</v>
      </c>
      <c r="K34" s="163">
        <v>1.5</v>
      </c>
    </row>
    <row r="35" spans="1:11" ht="45.6" x14ac:dyDescent="0.25">
      <c r="A35" s="69">
        <v>3</v>
      </c>
      <c r="B35" s="161" t="s">
        <v>1091</v>
      </c>
      <c r="C35" s="85" t="s">
        <v>1092</v>
      </c>
      <c r="D35" s="73" t="s">
        <v>1151</v>
      </c>
      <c r="E35" s="162" t="s">
        <v>1094</v>
      </c>
      <c r="F35" s="162"/>
      <c r="G35" s="163">
        <v>412</v>
      </c>
      <c r="H35" s="163">
        <v>136</v>
      </c>
      <c r="I35" s="162"/>
      <c r="J35" s="163">
        <v>500</v>
      </c>
      <c r="K35" s="163">
        <v>10</v>
      </c>
    </row>
    <row r="36" spans="1:11" ht="45.6" x14ac:dyDescent="0.25">
      <c r="A36" s="69">
        <v>4</v>
      </c>
      <c r="B36" s="161" t="s">
        <v>53</v>
      </c>
      <c r="C36" s="85" t="s">
        <v>1095</v>
      </c>
      <c r="D36" s="69">
        <v>2</v>
      </c>
      <c r="E36" s="162" t="s">
        <v>856</v>
      </c>
      <c r="F36" s="162"/>
      <c r="G36" s="163">
        <v>45</v>
      </c>
      <c r="H36" s="163">
        <v>13</v>
      </c>
      <c r="I36" s="162"/>
      <c r="J36" s="163">
        <v>0.47</v>
      </c>
      <c r="K36" s="163">
        <v>0.94</v>
      </c>
    </row>
    <row r="37" spans="1:11" ht="20.399999999999999" x14ac:dyDescent="0.25">
      <c r="A37" s="246" t="s">
        <v>169</v>
      </c>
      <c r="B37" s="236"/>
      <c r="C37" s="236"/>
      <c r="D37" s="236"/>
      <c r="E37" s="236"/>
      <c r="F37" s="236"/>
      <c r="G37" s="162">
        <v>3062</v>
      </c>
      <c r="H37" s="162">
        <v>822</v>
      </c>
      <c r="I37" s="162" t="s">
        <v>1472</v>
      </c>
      <c r="J37" s="162"/>
      <c r="K37" s="162">
        <v>66.84</v>
      </c>
    </row>
    <row r="38" spans="1:11" x14ac:dyDescent="0.25">
      <c r="A38" s="246" t="s">
        <v>31</v>
      </c>
      <c r="B38" s="236"/>
      <c r="C38" s="236"/>
      <c r="D38" s="236"/>
      <c r="E38" s="236"/>
      <c r="F38" s="236"/>
      <c r="G38" s="162">
        <v>897</v>
      </c>
      <c r="H38" s="162"/>
      <c r="I38" s="162"/>
      <c r="J38" s="162"/>
      <c r="K38" s="162"/>
    </row>
    <row r="39" spans="1:11" x14ac:dyDescent="0.25">
      <c r="A39" s="246" t="s">
        <v>52</v>
      </c>
      <c r="B39" s="236"/>
      <c r="C39" s="236"/>
      <c r="D39" s="236"/>
      <c r="E39" s="236"/>
      <c r="F39" s="236"/>
      <c r="G39" s="162"/>
      <c r="H39" s="162"/>
      <c r="I39" s="162"/>
      <c r="J39" s="162"/>
      <c r="K39" s="162"/>
    </row>
    <row r="40" spans="1:11" x14ac:dyDescent="0.25">
      <c r="A40" s="246" t="s">
        <v>1473</v>
      </c>
      <c r="B40" s="236"/>
      <c r="C40" s="236"/>
      <c r="D40" s="236"/>
      <c r="E40" s="236"/>
      <c r="F40" s="236"/>
      <c r="G40" s="162">
        <v>39</v>
      </c>
      <c r="H40" s="162"/>
      <c r="I40" s="162"/>
      <c r="J40" s="162"/>
      <c r="K40" s="162"/>
    </row>
    <row r="41" spans="1:11" x14ac:dyDescent="0.25">
      <c r="A41" s="246" t="s">
        <v>1474</v>
      </c>
      <c r="B41" s="236"/>
      <c r="C41" s="236"/>
      <c r="D41" s="236"/>
      <c r="E41" s="236"/>
      <c r="F41" s="236"/>
      <c r="G41" s="162">
        <v>858</v>
      </c>
      <c r="H41" s="162"/>
      <c r="I41" s="162"/>
      <c r="J41" s="162"/>
      <c r="K41" s="162"/>
    </row>
    <row r="42" spans="1:11" x14ac:dyDescent="0.25">
      <c r="A42" s="246" t="s">
        <v>32</v>
      </c>
      <c r="B42" s="236"/>
      <c r="C42" s="236"/>
      <c r="D42" s="236"/>
      <c r="E42" s="236"/>
      <c r="F42" s="236"/>
      <c r="G42" s="162">
        <v>585</v>
      </c>
      <c r="H42" s="162"/>
      <c r="I42" s="162"/>
      <c r="J42" s="162"/>
      <c r="K42" s="162"/>
    </row>
    <row r="43" spans="1:11" x14ac:dyDescent="0.25">
      <c r="A43" s="246" t="s">
        <v>52</v>
      </c>
      <c r="B43" s="236"/>
      <c r="C43" s="236"/>
      <c r="D43" s="236"/>
      <c r="E43" s="236"/>
      <c r="F43" s="236"/>
      <c r="G43" s="162"/>
      <c r="H43" s="162"/>
      <c r="I43" s="162"/>
      <c r="J43" s="162"/>
      <c r="K43" s="162"/>
    </row>
    <row r="44" spans="1:11" x14ac:dyDescent="0.25">
      <c r="A44" s="246" t="s">
        <v>1475</v>
      </c>
      <c r="B44" s="236"/>
      <c r="C44" s="236"/>
      <c r="D44" s="236"/>
      <c r="E44" s="236"/>
      <c r="F44" s="236"/>
      <c r="G44" s="162">
        <v>585</v>
      </c>
      <c r="H44" s="162"/>
      <c r="I44" s="162"/>
      <c r="J44" s="162"/>
      <c r="K44" s="162"/>
    </row>
    <row r="45" spans="1:11" x14ac:dyDescent="0.25">
      <c r="A45" s="250" t="s">
        <v>1102</v>
      </c>
      <c r="B45" s="236"/>
      <c r="C45" s="236"/>
      <c r="D45" s="236"/>
      <c r="E45" s="236"/>
      <c r="F45" s="236"/>
      <c r="G45" s="164">
        <v>4544</v>
      </c>
      <c r="H45" s="162"/>
      <c r="I45" s="162"/>
      <c r="J45" s="162"/>
      <c r="K45" s="164">
        <v>66.84</v>
      </c>
    </row>
    <row r="46" spans="1:11" x14ac:dyDescent="0.25">
      <c r="A46" s="249" t="s">
        <v>1103</v>
      </c>
      <c r="B46" s="236"/>
      <c r="C46" s="236"/>
      <c r="D46" s="236"/>
      <c r="E46" s="236"/>
      <c r="F46" s="236"/>
      <c r="G46" s="236"/>
      <c r="H46" s="236"/>
      <c r="I46" s="236"/>
      <c r="J46" s="236"/>
      <c r="K46" s="236"/>
    </row>
    <row r="47" spans="1:11" ht="35.4" x14ac:dyDescent="0.25">
      <c r="A47" s="69">
        <v>5</v>
      </c>
      <c r="B47" s="161" t="s">
        <v>1104</v>
      </c>
      <c r="C47" s="85" t="s">
        <v>1476</v>
      </c>
      <c r="D47" s="73" t="s">
        <v>1477</v>
      </c>
      <c r="E47" s="162">
        <v>6277.77</v>
      </c>
      <c r="F47" s="162"/>
      <c r="G47" s="163">
        <v>1256</v>
      </c>
      <c r="H47" s="162"/>
      <c r="I47" s="162"/>
      <c r="J47" s="162"/>
      <c r="K47" s="162"/>
    </row>
    <row r="48" spans="1:11" x14ac:dyDescent="0.25">
      <c r="A48" s="246" t="s">
        <v>169</v>
      </c>
      <c r="B48" s="236"/>
      <c r="C48" s="236"/>
      <c r="D48" s="236"/>
      <c r="E48" s="236"/>
      <c r="F48" s="236"/>
      <c r="G48" s="162">
        <v>1256</v>
      </c>
      <c r="H48" s="162"/>
      <c r="I48" s="162"/>
      <c r="J48" s="162"/>
      <c r="K48" s="162"/>
    </row>
    <row r="49" spans="1:11" x14ac:dyDescent="0.25">
      <c r="A49" s="250" t="s">
        <v>1112</v>
      </c>
      <c r="B49" s="236"/>
      <c r="C49" s="236"/>
      <c r="D49" s="236"/>
      <c r="E49" s="236"/>
      <c r="F49" s="236"/>
      <c r="G49" s="164">
        <v>1256</v>
      </c>
      <c r="H49" s="162"/>
      <c r="I49" s="162"/>
      <c r="J49" s="162"/>
      <c r="K49" s="162"/>
    </row>
    <row r="50" spans="1:11" x14ac:dyDescent="0.25">
      <c r="A50" s="251" t="s">
        <v>84</v>
      </c>
      <c r="B50" s="241"/>
      <c r="C50" s="241"/>
      <c r="D50" s="241"/>
      <c r="E50" s="241"/>
      <c r="F50" s="241"/>
      <c r="G50" s="241"/>
      <c r="H50" s="241"/>
      <c r="I50" s="241"/>
      <c r="J50" s="241"/>
      <c r="K50" s="241"/>
    </row>
    <row r="51" spans="1:11" ht="20.399999999999999" x14ac:dyDescent="0.25">
      <c r="A51" s="246" t="s">
        <v>30</v>
      </c>
      <c r="B51" s="236"/>
      <c r="C51" s="236"/>
      <c r="D51" s="236"/>
      <c r="E51" s="236"/>
      <c r="F51" s="236"/>
      <c r="G51" s="162">
        <v>4318</v>
      </c>
      <c r="H51" s="162">
        <v>822</v>
      </c>
      <c r="I51" s="162" t="s">
        <v>1472</v>
      </c>
      <c r="J51" s="162"/>
      <c r="K51" s="162">
        <v>66.84</v>
      </c>
    </row>
    <row r="52" spans="1:11" x14ac:dyDescent="0.25">
      <c r="A52" s="246" t="s">
        <v>31</v>
      </c>
      <c r="B52" s="236"/>
      <c r="C52" s="236"/>
      <c r="D52" s="236"/>
      <c r="E52" s="236"/>
      <c r="F52" s="236"/>
      <c r="G52" s="162">
        <v>897</v>
      </c>
      <c r="H52" s="162"/>
      <c r="I52" s="162"/>
      <c r="J52" s="162"/>
      <c r="K52" s="162"/>
    </row>
    <row r="53" spans="1:11" x14ac:dyDescent="0.25">
      <c r="A53" s="246" t="s">
        <v>52</v>
      </c>
      <c r="B53" s="236"/>
      <c r="C53" s="236"/>
      <c r="D53" s="236"/>
      <c r="E53" s="236"/>
      <c r="F53" s="236"/>
      <c r="G53" s="162"/>
      <c r="H53" s="162"/>
      <c r="I53" s="162"/>
      <c r="J53" s="162"/>
      <c r="K53" s="162"/>
    </row>
    <row r="54" spans="1:11" x14ac:dyDescent="0.25">
      <c r="A54" s="246" t="s">
        <v>1473</v>
      </c>
      <c r="B54" s="236"/>
      <c r="C54" s="236"/>
      <c r="D54" s="236"/>
      <c r="E54" s="236"/>
      <c r="F54" s="236"/>
      <c r="G54" s="162">
        <v>39</v>
      </c>
      <c r="H54" s="162"/>
      <c r="I54" s="162"/>
      <c r="J54" s="162"/>
      <c r="K54" s="162"/>
    </row>
    <row r="55" spans="1:11" x14ac:dyDescent="0.25">
      <c r="A55" s="246" t="s">
        <v>1474</v>
      </c>
      <c r="B55" s="236"/>
      <c r="C55" s="236"/>
      <c r="D55" s="236"/>
      <c r="E55" s="236"/>
      <c r="F55" s="236"/>
      <c r="G55" s="162">
        <v>858</v>
      </c>
      <c r="H55" s="162"/>
      <c r="I55" s="162"/>
      <c r="J55" s="162"/>
      <c r="K55" s="162"/>
    </row>
    <row r="56" spans="1:11" x14ac:dyDescent="0.25">
      <c r="A56" s="246" t="s">
        <v>32</v>
      </c>
      <c r="B56" s="236"/>
      <c r="C56" s="236"/>
      <c r="D56" s="236"/>
      <c r="E56" s="236"/>
      <c r="F56" s="236"/>
      <c r="G56" s="162">
        <v>585</v>
      </c>
      <c r="H56" s="162"/>
      <c r="I56" s="162"/>
      <c r="J56" s="162"/>
      <c r="K56" s="162"/>
    </row>
    <row r="57" spans="1:11" x14ac:dyDescent="0.25">
      <c r="A57" s="246" t="s">
        <v>52</v>
      </c>
      <c r="B57" s="236"/>
      <c r="C57" s="236"/>
      <c r="D57" s="236"/>
      <c r="E57" s="236"/>
      <c r="F57" s="236"/>
      <c r="G57" s="162"/>
      <c r="H57" s="162"/>
      <c r="I57" s="162"/>
      <c r="J57" s="162"/>
      <c r="K57" s="162"/>
    </row>
    <row r="58" spans="1:11" x14ac:dyDescent="0.25">
      <c r="A58" s="246" t="s">
        <v>1475</v>
      </c>
      <c r="B58" s="236"/>
      <c r="C58" s="236"/>
      <c r="D58" s="236"/>
      <c r="E58" s="236"/>
      <c r="F58" s="236"/>
      <c r="G58" s="162">
        <v>585</v>
      </c>
      <c r="H58" s="162"/>
      <c r="I58" s="162"/>
      <c r="J58" s="162"/>
      <c r="K58" s="162"/>
    </row>
    <row r="59" spans="1:11" x14ac:dyDescent="0.25">
      <c r="A59" s="250" t="s">
        <v>937</v>
      </c>
      <c r="B59" s="236"/>
      <c r="C59" s="236"/>
      <c r="D59" s="236"/>
      <c r="E59" s="236"/>
      <c r="F59" s="236"/>
      <c r="G59" s="164">
        <v>5800</v>
      </c>
      <c r="H59" s="162"/>
      <c r="I59" s="162"/>
      <c r="J59" s="162"/>
      <c r="K59" s="164">
        <v>66.84</v>
      </c>
    </row>
    <row r="60" spans="1:11" x14ac:dyDescent="0.25">
      <c r="A60" s="246" t="s">
        <v>1113</v>
      </c>
      <c r="B60" s="236"/>
      <c r="C60" s="236"/>
      <c r="D60" s="236"/>
      <c r="E60" s="236"/>
      <c r="F60" s="236"/>
      <c r="G60" s="162"/>
      <c r="H60" s="162"/>
      <c r="I60" s="162"/>
      <c r="J60" s="162"/>
      <c r="K60" s="162"/>
    </row>
    <row r="61" spans="1:11" x14ac:dyDescent="0.25">
      <c r="A61" s="246" t="s">
        <v>946</v>
      </c>
      <c r="B61" s="236"/>
      <c r="C61" s="236"/>
      <c r="D61" s="236"/>
      <c r="E61" s="236"/>
      <c r="F61" s="236"/>
      <c r="G61" s="162"/>
      <c r="H61" s="162"/>
      <c r="I61" s="162"/>
      <c r="J61" s="162"/>
      <c r="K61" s="162"/>
    </row>
    <row r="62" spans="1:11" ht="20.399999999999999" x14ac:dyDescent="0.25">
      <c r="A62" s="246" t="s">
        <v>1478</v>
      </c>
      <c r="B62" s="236"/>
      <c r="C62" s="236"/>
      <c r="D62" s="236"/>
      <c r="E62" s="236"/>
      <c r="F62" s="236"/>
      <c r="G62" s="162">
        <v>2943</v>
      </c>
      <c r="H62" s="162">
        <v>789</v>
      </c>
      <c r="I62" s="162" t="s">
        <v>1470</v>
      </c>
      <c r="J62" s="162"/>
      <c r="K62" s="162">
        <v>64.400000000000006</v>
      </c>
    </row>
    <row r="63" spans="1:11" x14ac:dyDescent="0.25">
      <c r="A63" s="246" t="s">
        <v>1479</v>
      </c>
      <c r="B63" s="236"/>
      <c r="C63" s="236"/>
      <c r="D63" s="236"/>
      <c r="E63" s="236"/>
      <c r="F63" s="236"/>
      <c r="G63" s="162">
        <v>858</v>
      </c>
      <c r="H63" s="162"/>
      <c r="I63" s="162"/>
      <c r="J63" s="162"/>
      <c r="K63" s="162"/>
    </row>
    <row r="64" spans="1:11" x14ac:dyDescent="0.25">
      <c r="A64" s="246" t="s">
        <v>1480</v>
      </c>
      <c r="B64" s="236"/>
      <c r="C64" s="236"/>
      <c r="D64" s="236"/>
      <c r="E64" s="236"/>
      <c r="F64" s="236"/>
      <c r="G64" s="162">
        <v>558</v>
      </c>
      <c r="H64" s="162"/>
      <c r="I64" s="162"/>
      <c r="J64" s="162"/>
      <c r="K64" s="162"/>
    </row>
    <row r="65" spans="1:11" x14ac:dyDescent="0.25">
      <c r="A65" s="246" t="s">
        <v>189</v>
      </c>
      <c r="B65" s="236"/>
      <c r="C65" s="236"/>
      <c r="D65" s="236"/>
      <c r="E65" s="236"/>
      <c r="F65" s="236"/>
      <c r="G65" s="162">
        <v>4359</v>
      </c>
      <c r="H65" s="162"/>
      <c r="I65" s="162"/>
      <c r="J65" s="162"/>
      <c r="K65" s="162">
        <v>64.400000000000006</v>
      </c>
    </row>
    <row r="66" spans="1:11" x14ac:dyDescent="0.25">
      <c r="A66" s="246" t="s">
        <v>938</v>
      </c>
      <c r="B66" s="236"/>
      <c r="C66" s="236"/>
      <c r="D66" s="236"/>
      <c r="E66" s="236"/>
      <c r="F66" s="236"/>
      <c r="G66" s="162"/>
      <c r="H66" s="162"/>
      <c r="I66" s="162"/>
      <c r="J66" s="162"/>
      <c r="K66" s="162"/>
    </row>
    <row r="67" spans="1:11" ht="20.399999999999999" x14ac:dyDescent="0.25">
      <c r="A67" s="246" t="s">
        <v>1481</v>
      </c>
      <c r="B67" s="236"/>
      <c r="C67" s="236"/>
      <c r="D67" s="236"/>
      <c r="E67" s="236"/>
      <c r="F67" s="236"/>
      <c r="G67" s="162">
        <v>119</v>
      </c>
      <c r="H67" s="162">
        <v>33</v>
      </c>
      <c r="I67" s="162" t="s">
        <v>1471</v>
      </c>
      <c r="J67" s="162"/>
      <c r="K67" s="162">
        <v>2.44</v>
      </c>
    </row>
    <row r="68" spans="1:11" x14ac:dyDescent="0.25">
      <c r="A68" s="246" t="s">
        <v>1482</v>
      </c>
      <c r="B68" s="236"/>
      <c r="C68" s="236"/>
      <c r="D68" s="236"/>
      <c r="E68" s="236"/>
      <c r="F68" s="236"/>
      <c r="G68" s="162">
        <v>39</v>
      </c>
      <c r="H68" s="162"/>
      <c r="I68" s="162"/>
      <c r="J68" s="162"/>
      <c r="K68" s="162"/>
    </row>
    <row r="69" spans="1:11" x14ac:dyDescent="0.25">
      <c r="A69" s="246" t="s">
        <v>1483</v>
      </c>
      <c r="B69" s="236"/>
      <c r="C69" s="236"/>
      <c r="D69" s="236"/>
      <c r="E69" s="236"/>
      <c r="F69" s="236"/>
      <c r="G69" s="162">
        <v>27</v>
      </c>
      <c r="H69" s="162"/>
      <c r="I69" s="162"/>
      <c r="J69" s="162"/>
      <c r="K69" s="162"/>
    </row>
    <row r="70" spans="1:11" x14ac:dyDescent="0.25">
      <c r="A70" s="246" t="s">
        <v>189</v>
      </c>
      <c r="B70" s="236"/>
      <c r="C70" s="236"/>
      <c r="D70" s="236"/>
      <c r="E70" s="236"/>
      <c r="F70" s="236"/>
      <c r="G70" s="162">
        <v>185</v>
      </c>
      <c r="H70" s="162"/>
      <c r="I70" s="162"/>
      <c r="J70" s="162"/>
      <c r="K70" s="162">
        <v>2.44</v>
      </c>
    </row>
    <row r="71" spans="1:11" x14ac:dyDescent="0.25">
      <c r="A71" s="246" t="s">
        <v>198</v>
      </c>
      <c r="B71" s="236"/>
      <c r="C71" s="236"/>
      <c r="D71" s="236"/>
      <c r="E71" s="236"/>
      <c r="F71" s="236"/>
      <c r="G71" s="162">
        <v>4544</v>
      </c>
      <c r="H71" s="162"/>
      <c r="I71" s="162"/>
      <c r="J71" s="162"/>
      <c r="K71" s="162">
        <v>66.84</v>
      </c>
    </row>
    <row r="72" spans="1:11" x14ac:dyDescent="0.25">
      <c r="A72" s="250" t="s">
        <v>1120</v>
      </c>
      <c r="B72" s="236"/>
      <c r="C72" s="236"/>
      <c r="D72" s="236"/>
      <c r="E72" s="236"/>
      <c r="F72" s="236"/>
      <c r="G72" s="164">
        <v>4544</v>
      </c>
      <c r="H72" s="162"/>
      <c r="I72" s="162"/>
      <c r="J72" s="162"/>
      <c r="K72" s="164">
        <v>66.84</v>
      </c>
    </row>
    <row r="73" spans="1:11" x14ac:dyDescent="0.25">
      <c r="A73" s="246" t="s">
        <v>1121</v>
      </c>
      <c r="B73" s="236"/>
      <c r="C73" s="236"/>
      <c r="D73" s="236"/>
      <c r="E73" s="236"/>
      <c r="F73" s="236"/>
      <c r="G73" s="162"/>
      <c r="H73" s="162"/>
      <c r="I73" s="162"/>
      <c r="J73" s="162"/>
      <c r="K73" s="162"/>
    </row>
    <row r="74" spans="1:11" x14ac:dyDescent="0.25">
      <c r="A74" s="246" t="s">
        <v>540</v>
      </c>
      <c r="B74" s="236"/>
      <c r="C74" s="236"/>
      <c r="D74" s="236"/>
      <c r="E74" s="236"/>
      <c r="F74" s="236"/>
      <c r="G74" s="162"/>
      <c r="H74" s="162"/>
      <c r="I74" s="162"/>
      <c r="J74" s="162"/>
      <c r="K74" s="162"/>
    </row>
    <row r="75" spans="1:11" x14ac:dyDescent="0.25">
      <c r="A75" s="246" t="s">
        <v>1484</v>
      </c>
      <c r="B75" s="236"/>
      <c r="C75" s="236"/>
      <c r="D75" s="236"/>
      <c r="E75" s="236"/>
      <c r="F75" s="236"/>
      <c r="G75" s="162">
        <v>1256</v>
      </c>
      <c r="H75" s="162"/>
      <c r="I75" s="162"/>
      <c r="J75" s="162"/>
      <c r="K75" s="162"/>
    </row>
    <row r="76" spans="1:11" x14ac:dyDescent="0.25">
      <c r="A76" s="246" t="s">
        <v>198</v>
      </c>
      <c r="B76" s="236"/>
      <c r="C76" s="236"/>
      <c r="D76" s="236"/>
      <c r="E76" s="236"/>
      <c r="F76" s="236"/>
      <c r="G76" s="162">
        <v>1256</v>
      </c>
      <c r="H76" s="162"/>
      <c r="I76" s="162"/>
      <c r="J76" s="162"/>
      <c r="K76" s="162"/>
    </row>
    <row r="77" spans="1:11" x14ac:dyDescent="0.25">
      <c r="A77" s="250" t="s">
        <v>1123</v>
      </c>
      <c r="B77" s="236"/>
      <c r="C77" s="236"/>
      <c r="D77" s="236"/>
      <c r="E77" s="236"/>
      <c r="F77" s="236"/>
      <c r="G77" s="164">
        <v>1256</v>
      </c>
      <c r="H77" s="162"/>
      <c r="I77" s="162"/>
      <c r="J77" s="162"/>
      <c r="K77" s="162"/>
    </row>
    <row r="78" spans="1:11" x14ac:dyDescent="0.25">
      <c r="A78" s="246" t="s">
        <v>34</v>
      </c>
      <c r="B78" s="236"/>
      <c r="C78" s="236"/>
      <c r="D78" s="236"/>
      <c r="E78" s="236"/>
      <c r="F78" s="236"/>
      <c r="G78" s="162">
        <v>5800</v>
      </c>
      <c r="H78" s="162"/>
      <c r="I78" s="162"/>
      <c r="J78" s="162"/>
      <c r="K78" s="162">
        <v>66.84</v>
      </c>
    </row>
    <row r="79" spans="1:11" x14ac:dyDescent="0.25">
      <c r="A79" s="246" t="s">
        <v>35</v>
      </c>
      <c r="B79" s="236"/>
      <c r="C79" s="236"/>
      <c r="D79" s="236"/>
      <c r="E79" s="236"/>
      <c r="F79" s="236"/>
      <c r="G79" s="162"/>
      <c r="H79" s="162"/>
      <c r="I79" s="162"/>
      <c r="J79" s="162"/>
      <c r="K79" s="162"/>
    </row>
    <row r="80" spans="1:11" x14ac:dyDescent="0.25">
      <c r="A80" s="246" t="s">
        <v>36</v>
      </c>
      <c r="B80" s="236"/>
      <c r="C80" s="236"/>
      <c r="D80" s="236"/>
      <c r="E80" s="236"/>
      <c r="F80" s="236"/>
      <c r="G80" s="162">
        <v>2643</v>
      </c>
      <c r="H80" s="162"/>
      <c r="I80" s="162"/>
      <c r="J80" s="162"/>
      <c r="K80" s="162"/>
    </row>
    <row r="81" spans="1:11" x14ac:dyDescent="0.25">
      <c r="A81" s="246" t="s">
        <v>37</v>
      </c>
      <c r="B81" s="236"/>
      <c r="C81" s="236"/>
      <c r="D81" s="236"/>
      <c r="E81" s="236"/>
      <c r="F81" s="236"/>
      <c r="G81" s="162">
        <v>853</v>
      </c>
      <c r="H81" s="162"/>
      <c r="I81" s="162"/>
      <c r="J81" s="162"/>
      <c r="K81" s="162"/>
    </row>
    <row r="82" spans="1:11" x14ac:dyDescent="0.25">
      <c r="A82" s="246" t="s">
        <v>38</v>
      </c>
      <c r="B82" s="236"/>
      <c r="C82" s="236"/>
      <c r="D82" s="236"/>
      <c r="E82" s="236"/>
      <c r="F82" s="236"/>
      <c r="G82" s="162">
        <v>899</v>
      </c>
      <c r="H82" s="162"/>
      <c r="I82" s="162"/>
      <c r="J82" s="162"/>
      <c r="K82" s="162"/>
    </row>
    <row r="83" spans="1:11" x14ac:dyDescent="0.25">
      <c r="A83" s="246" t="s">
        <v>39</v>
      </c>
      <c r="B83" s="236"/>
      <c r="C83" s="236"/>
      <c r="D83" s="236"/>
      <c r="E83" s="236"/>
      <c r="F83" s="236"/>
      <c r="G83" s="162">
        <v>897</v>
      </c>
      <c r="H83" s="162"/>
      <c r="I83" s="162"/>
      <c r="J83" s="162"/>
      <c r="K83" s="162"/>
    </row>
    <row r="84" spans="1:11" x14ac:dyDescent="0.25">
      <c r="A84" s="246" t="s">
        <v>40</v>
      </c>
      <c r="B84" s="236"/>
      <c r="C84" s="236"/>
      <c r="D84" s="236"/>
      <c r="E84" s="236"/>
      <c r="F84" s="236"/>
      <c r="G84" s="162">
        <v>585</v>
      </c>
      <c r="H84" s="162"/>
      <c r="I84" s="162"/>
      <c r="J84" s="162"/>
      <c r="K84" s="162"/>
    </row>
    <row r="85" spans="1:11" x14ac:dyDescent="0.25">
      <c r="A85" s="250" t="s">
        <v>41</v>
      </c>
      <c r="B85" s="236"/>
      <c r="C85" s="236"/>
      <c r="D85" s="236"/>
      <c r="E85" s="236"/>
      <c r="F85" s="236"/>
      <c r="G85" s="164">
        <v>5800</v>
      </c>
      <c r="H85" s="162"/>
      <c r="I85" s="162"/>
      <c r="J85" s="162"/>
      <c r="K85" s="164">
        <v>66.84</v>
      </c>
    </row>
    <row r="86" spans="1:11" x14ac:dyDescent="0.25">
      <c r="A86" s="70"/>
      <c r="B86" s="165"/>
      <c r="C86" s="71"/>
      <c r="D86" s="70"/>
      <c r="E86" s="135"/>
      <c r="F86" s="135"/>
      <c r="G86" s="135"/>
      <c r="H86" s="135"/>
      <c r="I86" s="135"/>
      <c r="J86" s="135"/>
      <c r="K86" s="135"/>
    </row>
    <row r="87" spans="1:11" x14ac:dyDescent="0.25">
      <c r="A87" s="70"/>
      <c r="B87" s="165"/>
      <c r="C87" s="71"/>
      <c r="D87" s="70"/>
      <c r="E87" s="135"/>
      <c r="F87" s="135"/>
      <c r="G87" s="135"/>
      <c r="H87" s="135"/>
      <c r="I87" s="135"/>
      <c r="J87" s="135"/>
      <c r="K87" s="135"/>
    </row>
    <row r="88" spans="1:11" x14ac:dyDescent="0.25">
      <c r="A88" s="70"/>
      <c r="B88" s="165"/>
      <c r="C88" s="71"/>
      <c r="D88" s="70"/>
      <c r="E88" s="135"/>
      <c r="F88" s="135"/>
      <c r="G88" s="135"/>
      <c r="H88" s="135"/>
      <c r="I88" s="135"/>
      <c r="J88" s="135"/>
      <c r="K88" s="135"/>
    </row>
    <row r="89" spans="1:11" x14ac:dyDescent="0.25">
      <c r="A89" s="253" t="s">
        <v>782</v>
      </c>
      <c r="B89" s="243"/>
      <c r="C89" s="243"/>
      <c r="D89" s="243"/>
      <c r="E89" s="243"/>
      <c r="F89" s="243"/>
      <c r="G89" s="243"/>
      <c r="H89" s="243"/>
      <c r="I89" s="243"/>
      <c r="J89" s="243"/>
      <c r="K89" s="243"/>
    </row>
    <row r="90" spans="1:11" x14ac:dyDescent="0.25">
      <c r="A90" s="252" t="s">
        <v>208</v>
      </c>
      <c r="B90" s="243"/>
      <c r="C90" s="243"/>
      <c r="D90" s="243"/>
      <c r="E90" s="243"/>
      <c r="F90" s="243"/>
      <c r="G90" s="243"/>
      <c r="H90" s="243"/>
      <c r="I90" s="243"/>
      <c r="J90" s="243"/>
      <c r="K90" s="243"/>
    </row>
    <row r="91" spans="1:11" x14ac:dyDescent="0.25">
      <c r="A91" s="70"/>
      <c r="B91" s="165"/>
      <c r="C91" s="71"/>
      <c r="D91" s="70"/>
      <c r="E91" s="135"/>
      <c r="F91" s="135"/>
      <c r="G91" s="135"/>
      <c r="H91" s="135"/>
      <c r="I91" s="135"/>
      <c r="J91" s="135"/>
      <c r="K91" s="135"/>
    </row>
    <row r="92" spans="1:11" x14ac:dyDescent="0.25">
      <c r="A92" s="253" t="s">
        <v>783</v>
      </c>
      <c r="B92" s="243"/>
      <c r="C92" s="243"/>
      <c r="D92" s="243"/>
      <c r="E92" s="243"/>
      <c r="F92" s="243"/>
      <c r="G92" s="243"/>
      <c r="H92" s="243"/>
      <c r="I92" s="243"/>
      <c r="J92" s="243"/>
      <c r="K92" s="243"/>
    </row>
    <row r="93" spans="1:11" x14ac:dyDescent="0.25">
      <c r="A93" s="252" t="s">
        <v>208</v>
      </c>
      <c r="B93" s="243"/>
      <c r="C93" s="243"/>
      <c r="D93" s="243"/>
      <c r="E93" s="243"/>
      <c r="F93" s="243"/>
      <c r="G93" s="243"/>
      <c r="H93" s="243"/>
      <c r="I93" s="243"/>
      <c r="J93" s="243"/>
      <c r="K93" s="243"/>
    </row>
    <row r="94" spans="1:11" x14ac:dyDescent="0.25">
      <c r="A94" s="70"/>
      <c r="B94" s="165"/>
      <c r="C94" s="71"/>
      <c r="D94" s="70"/>
      <c r="E94" s="135"/>
      <c r="F94" s="135"/>
      <c r="G94" s="135"/>
      <c r="H94" s="135"/>
      <c r="I94" s="135"/>
      <c r="J94" s="135"/>
      <c r="K94" s="135"/>
    </row>
  </sheetData>
  <mergeCells count="71">
    <mergeCell ref="A92:K92"/>
    <mergeCell ref="A93:K93"/>
    <mergeCell ref="A82:F82"/>
    <mergeCell ref="A83:F83"/>
    <mergeCell ref="A84:F84"/>
    <mergeCell ref="A85:F85"/>
    <mergeCell ref="A89:K89"/>
    <mergeCell ref="A90:K90"/>
    <mergeCell ref="A81:F81"/>
    <mergeCell ref="A70:F70"/>
    <mergeCell ref="A71:F71"/>
    <mergeCell ref="A72:F72"/>
    <mergeCell ref="A73:F73"/>
    <mergeCell ref="A74:F74"/>
    <mergeCell ref="A75:F75"/>
    <mergeCell ref="A76:F76"/>
    <mergeCell ref="A77:F77"/>
    <mergeCell ref="A78:F78"/>
    <mergeCell ref="A79:F79"/>
    <mergeCell ref="A80:F80"/>
    <mergeCell ref="A69:F69"/>
    <mergeCell ref="A58:F58"/>
    <mergeCell ref="A59:F59"/>
    <mergeCell ref="A60:F60"/>
    <mergeCell ref="A61:F61"/>
    <mergeCell ref="A62:F62"/>
    <mergeCell ref="A63:F63"/>
    <mergeCell ref="A64:F64"/>
    <mergeCell ref="A65:F65"/>
    <mergeCell ref="A66:F66"/>
    <mergeCell ref="A67:F67"/>
    <mergeCell ref="A68:F68"/>
    <mergeCell ref="A57:F57"/>
    <mergeCell ref="A45:F45"/>
    <mergeCell ref="A46:K46"/>
    <mergeCell ref="A48:F48"/>
    <mergeCell ref="A49:F49"/>
    <mergeCell ref="A50:K50"/>
    <mergeCell ref="A51:F51"/>
    <mergeCell ref="A52:F52"/>
    <mergeCell ref="A53:F53"/>
    <mergeCell ref="A54:F54"/>
    <mergeCell ref="A55:F55"/>
    <mergeCell ref="A56:F56"/>
    <mergeCell ref="A44:F44"/>
    <mergeCell ref="A29:K29"/>
    <mergeCell ref="A30:K30"/>
    <mergeCell ref="A31:K31"/>
    <mergeCell ref="A32:K32"/>
    <mergeCell ref="A37:F37"/>
    <mergeCell ref="A38:F38"/>
    <mergeCell ref="A39:F39"/>
    <mergeCell ref="A40:F40"/>
    <mergeCell ref="A41:F41"/>
    <mergeCell ref="A42:F42"/>
    <mergeCell ref="A43:F43"/>
    <mergeCell ref="A28:K28"/>
    <mergeCell ref="D16:E16"/>
    <mergeCell ref="D17:E17"/>
    <mergeCell ref="D18:E18"/>
    <mergeCell ref="D19:E19"/>
    <mergeCell ref="A23:A25"/>
    <mergeCell ref="B23:B25"/>
    <mergeCell ref="C23:C25"/>
    <mergeCell ref="D23:D25"/>
    <mergeCell ref="E23:F23"/>
    <mergeCell ref="G23:I23"/>
    <mergeCell ref="J23:K24"/>
    <mergeCell ref="G24:G25"/>
    <mergeCell ref="H24:H25"/>
    <mergeCell ref="A27:K2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16"/>
  <sheetViews>
    <sheetView workbookViewId="0">
      <selection activeCell="D9" sqref="D9"/>
    </sheetView>
  </sheetViews>
  <sheetFormatPr defaultRowHeight="13.2" x14ac:dyDescent="0.25"/>
  <cols>
    <col min="2" max="2" width="25.77734375" customWidth="1"/>
    <col min="3" max="3" width="35.44140625" customWidth="1"/>
  </cols>
  <sheetData>
    <row r="1" spans="1:11" x14ac:dyDescent="0.25">
      <c r="A1" s="65" t="s">
        <v>28</v>
      </c>
      <c r="B1" s="59"/>
      <c r="C1" s="71"/>
      <c r="D1" s="70"/>
      <c r="E1" s="135"/>
      <c r="F1" s="60"/>
      <c r="G1" s="60"/>
      <c r="H1" s="60"/>
      <c r="I1" s="65" t="s">
        <v>29</v>
      </c>
      <c r="J1" s="60"/>
      <c r="K1" s="60"/>
    </row>
    <row r="2" spans="1:11" x14ac:dyDescent="0.25">
      <c r="A2" s="67"/>
      <c r="B2" s="59"/>
      <c r="C2" s="71"/>
      <c r="D2" s="70"/>
      <c r="E2" s="135"/>
      <c r="F2" s="60"/>
      <c r="G2" s="60"/>
      <c r="H2" s="60"/>
      <c r="I2" s="67"/>
      <c r="J2" s="60"/>
      <c r="K2" s="60"/>
    </row>
    <row r="3" spans="1:11" x14ac:dyDescent="0.25">
      <c r="A3" s="67"/>
      <c r="B3" s="59"/>
      <c r="C3" s="71"/>
      <c r="D3" s="70"/>
      <c r="E3" s="135"/>
      <c r="F3" s="60"/>
      <c r="G3" s="60"/>
      <c r="H3" s="60"/>
      <c r="I3" s="67"/>
      <c r="J3" s="60"/>
      <c r="K3" s="60"/>
    </row>
    <row r="4" spans="1:11" x14ac:dyDescent="0.25">
      <c r="A4" s="67" t="s">
        <v>94</v>
      </c>
      <c r="B4" s="59"/>
      <c r="C4" s="71"/>
      <c r="D4" s="70"/>
      <c r="E4" s="135"/>
      <c r="F4" s="60"/>
      <c r="G4" s="60"/>
      <c r="H4" s="60"/>
      <c r="I4" s="67" t="s">
        <v>95</v>
      </c>
      <c r="J4" s="60"/>
      <c r="K4" s="60"/>
    </row>
    <row r="5" spans="1:11" x14ac:dyDescent="0.25">
      <c r="A5" s="136" t="s">
        <v>74</v>
      </c>
      <c r="B5" s="59"/>
      <c r="C5" s="71"/>
      <c r="D5" s="70"/>
      <c r="E5" s="135"/>
      <c r="F5" s="60"/>
      <c r="G5" s="60"/>
      <c r="H5" s="60"/>
      <c r="I5" s="136" t="s">
        <v>785</v>
      </c>
      <c r="J5" s="60"/>
      <c r="K5" s="60"/>
    </row>
    <row r="6" spans="1:11" ht="13.8" x14ac:dyDescent="0.25">
      <c r="A6" s="70"/>
      <c r="B6" s="59"/>
      <c r="C6" s="60"/>
      <c r="D6" s="137" t="s">
        <v>547</v>
      </c>
      <c r="E6" s="60"/>
      <c r="F6" s="138"/>
      <c r="G6" s="138"/>
      <c r="H6" s="138"/>
      <c r="I6" s="60"/>
      <c r="J6" s="60"/>
      <c r="K6" s="60"/>
    </row>
    <row r="7" spans="1:11" x14ac:dyDescent="0.25">
      <c r="A7" s="70"/>
      <c r="B7" s="139"/>
      <c r="C7" s="140"/>
      <c r="D7" s="90" t="s">
        <v>24</v>
      </c>
      <c r="E7" s="141"/>
      <c r="F7" s="142"/>
      <c r="G7" s="143"/>
      <c r="H7" s="60"/>
      <c r="I7" s="60"/>
      <c r="J7" s="60"/>
      <c r="K7" s="60"/>
    </row>
    <row r="8" spans="1:11" x14ac:dyDescent="0.25">
      <c r="A8" s="70"/>
      <c r="B8" s="144"/>
      <c r="C8" s="60"/>
      <c r="D8" s="60"/>
      <c r="E8" s="60"/>
      <c r="F8" s="60"/>
      <c r="G8" s="60"/>
      <c r="H8" s="60"/>
      <c r="I8" s="60"/>
      <c r="J8" s="60"/>
      <c r="K8" s="60"/>
    </row>
    <row r="9" spans="1:11" ht="15.6" x14ac:dyDescent="0.25">
      <c r="A9" s="70"/>
      <c r="B9" s="144"/>
      <c r="C9" s="60"/>
      <c r="D9" s="145" t="s">
        <v>1485</v>
      </c>
      <c r="E9" s="135"/>
      <c r="F9" s="146"/>
      <c r="G9" s="146"/>
      <c r="H9" s="60"/>
      <c r="I9" s="60"/>
      <c r="J9" s="60"/>
      <c r="K9" s="60"/>
    </row>
    <row r="10" spans="1:11" x14ac:dyDescent="0.25">
      <c r="A10" s="70"/>
      <c r="B10" s="144"/>
      <c r="C10" s="60"/>
      <c r="D10" s="64" t="s">
        <v>58</v>
      </c>
      <c r="E10" s="135"/>
      <c r="F10" s="72"/>
      <c r="G10" s="72"/>
      <c r="H10" s="60"/>
      <c r="I10" s="60"/>
      <c r="J10" s="60"/>
      <c r="K10" s="60"/>
    </row>
    <row r="11" spans="1:11" x14ac:dyDescent="0.25">
      <c r="A11" s="70"/>
      <c r="B11" s="144"/>
      <c r="C11" s="60"/>
      <c r="D11" s="60"/>
      <c r="E11" s="60"/>
      <c r="F11" s="60"/>
      <c r="G11" s="60"/>
      <c r="H11" s="60"/>
      <c r="I11" s="60"/>
      <c r="J11" s="60"/>
      <c r="K11" s="60"/>
    </row>
    <row r="12" spans="1:11" ht="13.8" x14ac:dyDescent="0.25">
      <c r="A12" s="147" t="s">
        <v>25</v>
      </c>
      <c r="B12" s="148" t="s">
        <v>1486</v>
      </c>
      <c r="C12" s="68"/>
      <c r="D12" s="137"/>
      <c r="E12" s="149"/>
      <c r="F12" s="68"/>
      <c r="G12" s="68"/>
      <c r="H12" s="60"/>
      <c r="I12" s="60"/>
      <c r="J12" s="60"/>
      <c r="K12" s="60"/>
    </row>
    <row r="13" spans="1:11" x14ac:dyDescent="0.25">
      <c r="A13" s="70"/>
      <c r="B13" s="150"/>
      <c r="C13" s="140"/>
      <c r="D13" s="90" t="s">
        <v>57</v>
      </c>
      <c r="E13" s="135"/>
      <c r="F13" s="151"/>
      <c r="G13" s="151"/>
      <c r="H13" s="140"/>
      <c r="I13" s="143"/>
      <c r="J13" s="60"/>
      <c r="K13" s="60"/>
    </row>
    <row r="14" spans="1:11" x14ac:dyDescent="0.25">
      <c r="A14" s="152"/>
      <c r="B14" s="153"/>
      <c r="C14" s="60"/>
      <c r="D14" s="60"/>
      <c r="E14" s="60"/>
      <c r="F14" s="60"/>
      <c r="G14" s="60"/>
      <c r="H14" s="60"/>
      <c r="I14" s="60"/>
      <c r="J14" s="60"/>
      <c r="K14" s="60"/>
    </row>
    <row r="15" spans="1:11" ht="13.8" x14ac:dyDescent="0.25">
      <c r="A15" s="89"/>
      <c r="B15" s="148" t="s">
        <v>1487</v>
      </c>
      <c r="C15" s="154"/>
      <c r="D15" s="143"/>
      <c r="E15" s="143"/>
      <c r="F15" s="155"/>
      <c r="G15" s="156"/>
      <c r="H15" s="157"/>
      <c r="I15" s="60"/>
      <c r="J15" s="60"/>
      <c r="K15" s="60"/>
    </row>
    <row r="16" spans="1:11" ht="13.8" x14ac:dyDescent="0.25">
      <c r="A16" s="137"/>
      <c r="B16" s="148" t="s">
        <v>1081</v>
      </c>
      <c r="C16" s="158"/>
      <c r="D16" s="245" t="s">
        <v>1488</v>
      </c>
      <c r="E16" s="233"/>
      <c r="F16" s="156" t="s">
        <v>56</v>
      </c>
      <c r="G16" s="156"/>
      <c r="H16" s="157"/>
      <c r="I16" s="68"/>
      <c r="J16" s="68"/>
      <c r="K16" s="68"/>
    </row>
    <row r="17" spans="1:11" ht="13.8" x14ac:dyDescent="0.25">
      <c r="A17" s="137"/>
      <c r="B17" s="148" t="s">
        <v>107</v>
      </c>
      <c r="C17" s="158"/>
      <c r="D17" s="245" t="s">
        <v>1489</v>
      </c>
      <c r="E17" s="233"/>
      <c r="F17" s="156" t="s">
        <v>56</v>
      </c>
      <c r="G17" s="156"/>
      <c r="H17" s="157"/>
      <c r="I17" s="68"/>
      <c r="J17" s="68"/>
      <c r="K17" s="68"/>
    </row>
    <row r="18" spans="1:11" ht="13.8" x14ac:dyDescent="0.25">
      <c r="A18" s="137"/>
      <c r="B18" s="148" t="s">
        <v>42</v>
      </c>
      <c r="C18" s="158"/>
      <c r="D18" s="245" t="s">
        <v>1490</v>
      </c>
      <c r="E18" s="233"/>
      <c r="F18" s="156" t="s">
        <v>43</v>
      </c>
      <c r="G18" s="156"/>
      <c r="H18" s="157"/>
      <c r="I18" s="68"/>
      <c r="J18" s="68"/>
      <c r="K18" s="68"/>
    </row>
    <row r="19" spans="1:11" ht="13.8" x14ac:dyDescent="0.25">
      <c r="A19" s="137"/>
      <c r="B19" s="148" t="s">
        <v>219</v>
      </c>
      <c r="C19" s="158"/>
      <c r="D19" s="245" t="s">
        <v>1491</v>
      </c>
      <c r="E19" s="233"/>
      <c r="F19" s="156" t="s">
        <v>43</v>
      </c>
      <c r="G19" s="156"/>
      <c r="H19" s="157"/>
      <c r="I19" s="68"/>
      <c r="J19" s="68"/>
      <c r="K19" s="68"/>
    </row>
    <row r="20" spans="1:11" ht="13.8" x14ac:dyDescent="0.25">
      <c r="A20" s="89"/>
      <c r="B20" s="159" t="s">
        <v>557</v>
      </c>
      <c r="C20" s="71"/>
      <c r="D20" s="60"/>
      <c r="E20" s="60"/>
      <c r="F20" s="60"/>
      <c r="G20" s="60"/>
      <c r="H20" s="60"/>
      <c r="I20" s="60"/>
      <c r="J20" s="60"/>
      <c r="K20" s="60"/>
    </row>
    <row r="21" spans="1:11" x14ac:dyDescent="0.25">
      <c r="A21" s="89"/>
      <c r="B21" s="160"/>
      <c r="C21" s="70"/>
      <c r="D21" s="72"/>
      <c r="E21" s="60"/>
      <c r="F21" s="60"/>
      <c r="G21" s="60"/>
      <c r="H21" s="60"/>
      <c r="I21" s="60"/>
      <c r="J21" s="60"/>
      <c r="K21" s="60"/>
    </row>
    <row r="22" spans="1:11" x14ac:dyDescent="0.25">
      <c r="A22" s="89"/>
      <c r="B22" s="59"/>
      <c r="C22" s="71"/>
      <c r="D22" s="70"/>
      <c r="E22" s="60"/>
      <c r="F22" s="60"/>
      <c r="G22" s="60"/>
      <c r="H22" s="60"/>
      <c r="I22" s="60"/>
      <c r="J22" s="60"/>
      <c r="K22" s="60"/>
    </row>
    <row r="23" spans="1:11" x14ac:dyDescent="0.25">
      <c r="A23" s="247" t="s">
        <v>26</v>
      </c>
      <c r="B23" s="248" t="s">
        <v>111</v>
      </c>
      <c r="C23" s="247" t="s">
        <v>112</v>
      </c>
      <c r="D23" s="247" t="s">
        <v>113</v>
      </c>
      <c r="E23" s="247" t="s">
        <v>55</v>
      </c>
      <c r="F23" s="247"/>
      <c r="G23" s="247" t="s">
        <v>54</v>
      </c>
      <c r="H23" s="247"/>
      <c r="I23" s="247"/>
      <c r="J23" s="247" t="s">
        <v>114</v>
      </c>
      <c r="K23" s="247"/>
    </row>
    <row r="24" spans="1:11" ht="34.200000000000003" x14ac:dyDescent="0.25">
      <c r="A24" s="247"/>
      <c r="B24" s="248"/>
      <c r="C24" s="247"/>
      <c r="D24" s="247"/>
      <c r="E24" s="86" t="s">
        <v>115</v>
      </c>
      <c r="F24" s="86" t="s">
        <v>558</v>
      </c>
      <c r="G24" s="247" t="s">
        <v>27</v>
      </c>
      <c r="H24" s="247" t="s">
        <v>117</v>
      </c>
      <c r="I24" s="86" t="s">
        <v>559</v>
      </c>
      <c r="J24" s="247"/>
      <c r="K24" s="247"/>
    </row>
    <row r="25" spans="1:11" ht="34.200000000000003" x14ac:dyDescent="0.25">
      <c r="A25" s="247"/>
      <c r="B25" s="248"/>
      <c r="C25" s="247"/>
      <c r="D25" s="247"/>
      <c r="E25" s="86" t="s">
        <v>117</v>
      </c>
      <c r="F25" s="86" t="s">
        <v>119</v>
      </c>
      <c r="G25" s="247"/>
      <c r="H25" s="247"/>
      <c r="I25" s="86" t="s">
        <v>119</v>
      </c>
      <c r="J25" s="86" t="s">
        <v>120</v>
      </c>
      <c r="K25" s="86" t="s">
        <v>115</v>
      </c>
    </row>
    <row r="26" spans="1:11" x14ac:dyDescent="0.25">
      <c r="A26" s="87">
        <v>1</v>
      </c>
      <c r="B26" s="88">
        <v>2</v>
      </c>
      <c r="C26" s="86">
        <v>3</v>
      </c>
      <c r="D26" s="86">
        <v>4</v>
      </c>
      <c r="E26" s="86">
        <v>5</v>
      </c>
      <c r="F26" s="87">
        <v>6</v>
      </c>
      <c r="G26" s="87">
        <v>7</v>
      </c>
      <c r="H26" s="87">
        <v>8</v>
      </c>
      <c r="I26" s="87">
        <v>9</v>
      </c>
      <c r="J26" s="87">
        <v>10</v>
      </c>
      <c r="K26" s="87">
        <v>11</v>
      </c>
    </row>
    <row r="27" spans="1:11" x14ac:dyDescent="0.25">
      <c r="A27" s="249" t="s">
        <v>1086</v>
      </c>
      <c r="B27" s="236"/>
      <c r="C27" s="236"/>
      <c r="D27" s="236"/>
      <c r="E27" s="236"/>
      <c r="F27" s="236"/>
      <c r="G27" s="236"/>
      <c r="H27" s="236"/>
      <c r="I27" s="236"/>
      <c r="J27" s="236"/>
      <c r="K27" s="236"/>
    </row>
    <row r="28" spans="1:11" x14ac:dyDescent="0.25">
      <c r="A28" s="246" t="s">
        <v>561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</row>
    <row r="29" spans="1:11" x14ac:dyDescent="0.25">
      <c r="A29" s="246" t="s">
        <v>563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</row>
    <row r="30" spans="1:11" x14ac:dyDescent="0.25">
      <c r="A30" s="246" t="s">
        <v>1087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</row>
    <row r="31" spans="1:11" x14ac:dyDescent="0.25">
      <c r="A31" s="246" t="s">
        <v>124</v>
      </c>
      <c r="B31" s="236"/>
      <c r="C31" s="236"/>
      <c r="D31" s="236"/>
      <c r="E31" s="236"/>
      <c r="F31" s="236"/>
      <c r="G31" s="236"/>
      <c r="H31" s="236"/>
      <c r="I31" s="236"/>
      <c r="J31" s="236"/>
      <c r="K31" s="236"/>
    </row>
    <row r="32" spans="1:11" ht="34.200000000000003" x14ac:dyDescent="0.25">
      <c r="A32" s="69">
        <v>1</v>
      </c>
      <c r="B32" s="161" t="s">
        <v>1492</v>
      </c>
      <c r="C32" s="85" t="s">
        <v>1493</v>
      </c>
      <c r="D32" s="73" t="s">
        <v>1477</v>
      </c>
      <c r="E32" s="162" t="s">
        <v>1494</v>
      </c>
      <c r="F32" s="162" t="s">
        <v>1495</v>
      </c>
      <c r="G32" s="163">
        <v>1526</v>
      </c>
      <c r="H32" s="163">
        <v>442</v>
      </c>
      <c r="I32" s="162" t="s">
        <v>1496</v>
      </c>
      <c r="J32" s="163">
        <v>184</v>
      </c>
      <c r="K32" s="163">
        <v>36.799999999999997</v>
      </c>
    </row>
    <row r="33" spans="1:11" ht="22.8" x14ac:dyDescent="0.25">
      <c r="A33" s="69">
        <v>2</v>
      </c>
      <c r="B33" s="161" t="s">
        <v>1140</v>
      </c>
      <c r="C33" s="85" t="s">
        <v>1141</v>
      </c>
      <c r="D33" s="73" t="s">
        <v>1497</v>
      </c>
      <c r="E33" s="162" t="s">
        <v>1143</v>
      </c>
      <c r="F33" s="162"/>
      <c r="G33" s="163">
        <v>330</v>
      </c>
      <c r="H33" s="163">
        <v>312</v>
      </c>
      <c r="I33" s="162"/>
      <c r="J33" s="163">
        <v>1</v>
      </c>
      <c r="K33" s="163">
        <v>20</v>
      </c>
    </row>
    <row r="34" spans="1:11" ht="34.200000000000003" x14ac:dyDescent="0.25">
      <c r="A34" s="69">
        <v>3</v>
      </c>
      <c r="B34" s="161" t="s">
        <v>1498</v>
      </c>
      <c r="C34" s="85" t="s">
        <v>1499</v>
      </c>
      <c r="D34" s="69">
        <v>2</v>
      </c>
      <c r="E34" s="162" t="s">
        <v>1500</v>
      </c>
      <c r="F34" s="162" t="s">
        <v>1501</v>
      </c>
      <c r="G34" s="163">
        <v>1307</v>
      </c>
      <c r="H34" s="163">
        <v>332</v>
      </c>
      <c r="I34" s="162" t="s">
        <v>1502</v>
      </c>
      <c r="J34" s="163">
        <v>13</v>
      </c>
      <c r="K34" s="163">
        <v>26</v>
      </c>
    </row>
    <row r="35" spans="1:11" ht="34.200000000000003" x14ac:dyDescent="0.25">
      <c r="A35" s="69">
        <v>4</v>
      </c>
      <c r="B35" s="161" t="s">
        <v>1503</v>
      </c>
      <c r="C35" s="85" t="s">
        <v>1504</v>
      </c>
      <c r="D35" s="69">
        <v>-2</v>
      </c>
      <c r="E35" s="162">
        <v>58.81</v>
      </c>
      <c r="F35" s="162"/>
      <c r="G35" s="163">
        <v>-118</v>
      </c>
      <c r="H35" s="162"/>
      <c r="I35" s="162"/>
      <c r="J35" s="162"/>
      <c r="K35" s="162"/>
    </row>
    <row r="36" spans="1:11" ht="45.6" x14ac:dyDescent="0.25">
      <c r="A36" s="69">
        <v>5</v>
      </c>
      <c r="B36" s="161" t="s">
        <v>88</v>
      </c>
      <c r="C36" s="85" t="s">
        <v>1505</v>
      </c>
      <c r="D36" s="73" t="s">
        <v>870</v>
      </c>
      <c r="E36" s="162" t="s">
        <v>1506</v>
      </c>
      <c r="F36" s="162" t="s">
        <v>1507</v>
      </c>
      <c r="G36" s="163">
        <v>1096</v>
      </c>
      <c r="H36" s="163">
        <v>142</v>
      </c>
      <c r="I36" s="162" t="s">
        <v>1508</v>
      </c>
      <c r="J36" s="163">
        <v>23.8</v>
      </c>
      <c r="K36" s="163">
        <v>10.71</v>
      </c>
    </row>
    <row r="37" spans="1:11" ht="45.6" x14ac:dyDescent="0.25">
      <c r="A37" s="69">
        <v>6</v>
      </c>
      <c r="B37" s="161" t="s">
        <v>1091</v>
      </c>
      <c r="C37" s="85" t="s">
        <v>1092</v>
      </c>
      <c r="D37" s="73" t="s">
        <v>1151</v>
      </c>
      <c r="E37" s="162" t="s">
        <v>1094</v>
      </c>
      <c r="F37" s="162"/>
      <c r="G37" s="163">
        <v>412</v>
      </c>
      <c r="H37" s="163">
        <v>136</v>
      </c>
      <c r="I37" s="162"/>
      <c r="J37" s="163">
        <v>500</v>
      </c>
      <c r="K37" s="163">
        <v>10</v>
      </c>
    </row>
    <row r="38" spans="1:11" ht="45.6" x14ac:dyDescent="0.25">
      <c r="A38" s="69">
        <v>7</v>
      </c>
      <c r="B38" s="161" t="s">
        <v>53</v>
      </c>
      <c r="C38" s="85" t="s">
        <v>1095</v>
      </c>
      <c r="D38" s="69">
        <v>2</v>
      </c>
      <c r="E38" s="162" t="s">
        <v>856</v>
      </c>
      <c r="F38" s="162"/>
      <c r="G38" s="163">
        <v>45</v>
      </c>
      <c r="H38" s="163">
        <v>13</v>
      </c>
      <c r="I38" s="162"/>
      <c r="J38" s="163">
        <v>0.47</v>
      </c>
      <c r="K38" s="163">
        <v>0.94</v>
      </c>
    </row>
    <row r="39" spans="1:11" ht="45.6" x14ac:dyDescent="0.25">
      <c r="A39" s="69">
        <v>8</v>
      </c>
      <c r="B39" s="161" t="s">
        <v>1152</v>
      </c>
      <c r="C39" s="85" t="s">
        <v>1509</v>
      </c>
      <c r="D39" s="69">
        <v>1</v>
      </c>
      <c r="E39" s="162" t="s">
        <v>1021</v>
      </c>
      <c r="F39" s="162"/>
      <c r="G39" s="163">
        <v>55</v>
      </c>
      <c r="H39" s="163">
        <v>54</v>
      </c>
      <c r="I39" s="162"/>
      <c r="J39" s="163">
        <v>4</v>
      </c>
      <c r="K39" s="163">
        <v>4</v>
      </c>
    </row>
    <row r="40" spans="1:11" ht="45.6" x14ac:dyDescent="0.25">
      <c r="A40" s="69">
        <v>9</v>
      </c>
      <c r="B40" s="161" t="s">
        <v>1154</v>
      </c>
      <c r="C40" s="85" t="s">
        <v>1155</v>
      </c>
      <c r="D40" s="73" t="s">
        <v>1510</v>
      </c>
      <c r="E40" s="162" t="s">
        <v>1157</v>
      </c>
      <c r="F40" s="162"/>
      <c r="G40" s="163">
        <v>377</v>
      </c>
      <c r="H40" s="163">
        <v>352</v>
      </c>
      <c r="I40" s="162"/>
      <c r="J40" s="163">
        <v>13</v>
      </c>
      <c r="K40" s="163">
        <v>26</v>
      </c>
    </row>
    <row r="41" spans="1:11" ht="20.399999999999999" x14ac:dyDescent="0.25">
      <c r="A41" s="246" t="s">
        <v>169</v>
      </c>
      <c r="B41" s="236"/>
      <c r="C41" s="236"/>
      <c r="D41" s="236"/>
      <c r="E41" s="236"/>
      <c r="F41" s="236"/>
      <c r="G41" s="162">
        <v>5030</v>
      </c>
      <c r="H41" s="162">
        <v>1783</v>
      </c>
      <c r="I41" s="162" t="s">
        <v>1511</v>
      </c>
      <c r="J41" s="162"/>
      <c r="K41" s="162">
        <v>134.44999999999999</v>
      </c>
    </row>
    <row r="42" spans="1:11" x14ac:dyDescent="0.25">
      <c r="A42" s="246" t="s">
        <v>31</v>
      </c>
      <c r="B42" s="236"/>
      <c r="C42" s="236"/>
      <c r="D42" s="236"/>
      <c r="E42" s="236"/>
      <c r="F42" s="236"/>
      <c r="G42" s="162">
        <v>1914</v>
      </c>
      <c r="H42" s="162"/>
      <c r="I42" s="162"/>
      <c r="J42" s="162"/>
      <c r="K42" s="162"/>
    </row>
    <row r="43" spans="1:11" x14ac:dyDescent="0.25">
      <c r="A43" s="246" t="s">
        <v>52</v>
      </c>
      <c r="B43" s="236"/>
      <c r="C43" s="236"/>
      <c r="D43" s="236"/>
      <c r="E43" s="236"/>
      <c r="F43" s="236"/>
      <c r="G43" s="162"/>
      <c r="H43" s="162"/>
      <c r="I43" s="162"/>
      <c r="J43" s="162"/>
      <c r="K43" s="162"/>
    </row>
    <row r="44" spans="1:11" x14ac:dyDescent="0.25">
      <c r="A44" s="246" t="s">
        <v>1512</v>
      </c>
      <c r="B44" s="236"/>
      <c r="C44" s="236"/>
      <c r="D44" s="236"/>
      <c r="E44" s="236"/>
      <c r="F44" s="236"/>
      <c r="G44" s="162">
        <v>250</v>
      </c>
      <c r="H44" s="162"/>
      <c r="I44" s="162"/>
      <c r="J44" s="162"/>
      <c r="K44" s="162"/>
    </row>
    <row r="45" spans="1:11" x14ac:dyDescent="0.25">
      <c r="A45" s="246" t="s">
        <v>1513</v>
      </c>
      <c r="B45" s="236"/>
      <c r="C45" s="236"/>
      <c r="D45" s="236"/>
      <c r="E45" s="236"/>
      <c r="F45" s="236"/>
      <c r="G45" s="162">
        <v>254</v>
      </c>
      <c r="H45" s="162"/>
      <c r="I45" s="162"/>
      <c r="J45" s="162"/>
      <c r="K45" s="162"/>
    </row>
    <row r="46" spans="1:11" x14ac:dyDescent="0.25">
      <c r="A46" s="246" t="s">
        <v>1514</v>
      </c>
      <c r="B46" s="236"/>
      <c r="C46" s="236"/>
      <c r="D46" s="236"/>
      <c r="E46" s="236"/>
      <c r="F46" s="236"/>
      <c r="G46" s="162">
        <v>1410</v>
      </c>
      <c r="H46" s="162"/>
      <c r="I46" s="162"/>
      <c r="J46" s="162"/>
      <c r="K46" s="162"/>
    </row>
    <row r="47" spans="1:11" x14ac:dyDescent="0.25">
      <c r="A47" s="246" t="s">
        <v>32</v>
      </c>
      <c r="B47" s="236"/>
      <c r="C47" s="236"/>
      <c r="D47" s="236"/>
      <c r="E47" s="236"/>
      <c r="F47" s="236"/>
      <c r="G47" s="162">
        <v>1278</v>
      </c>
      <c r="H47" s="162"/>
      <c r="I47" s="162"/>
      <c r="J47" s="162"/>
      <c r="K47" s="162"/>
    </row>
    <row r="48" spans="1:11" x14ac:dyDescent="0.25">
      <c r="A48" s="246" t="s">
        <v>52</v>
      </c>
      <c r="B48" s="236"/>
      <c r="C48" s="236"/>
      <c r="D48" s="236"/>
      <c r="E48" s="236"/>
      <c r="F48" s="236"/>
      <c r="G48" s="162"/>
      <c r="H48" s="162"/>
      <c r="I48" s="162"/>
      <c r="J48" s="162"/>
      <c r="K48" s="162"/>
    </row>
    <row r="49" spans="1:11" x14ac:dyDescent="0.25">
      <c r="A49" s="246" t="s">
        <v>1515</v>
      </c>
      <c r="B49" s="236"/>
      <c r="C49" s="236"/>
      <c r="D49" s="236"/>
      <c r="E49" s="236"/>
      <c r="F49" s="236"/>
      <c r="G49" s="162">
        <v>187</v>
      </c>
      <c r="H49" s="162"/>
      <c r="I49" s="162"/>
      <c r="J49" s="162"/>
      <c r="K49" s="162"/>
    </row>
    <row r="50" spans="1:11" x14ac:dyDescent="0.25">
      <c r="A50" s="246" t="s">
        <v>1516</v>
      </c>
      <c r="B50" s="236"/>
      <c r="C50" s="236"/>
      <c r="D50" s="236"/>
      <c r="E50" s="236"/>
      <c r="F50" s="236"/>
      <c r="G50" s="162">
        <v>1091</v>
      </c>
      <c r="H50" s="162"/>
      <c r="I50" s="162"/>
      <c r="J50" s="162"/>
      <c r="K50" s="162"/>
    </row>
    <row r="51" spans="1:11" x14ac:dyDescent="0.25">
      <c r="A51" s="250" t="s">
        <v>1102</v>
      </c>
      <c r="B51" s="236"/>
      <c r="C51" s="236"/>
      <c r="D51" s="236"/>
      <c r="E51" s="236"/>
      <c r="F51" s="236"/>
      <c r="G51" s="164">
        <v>8222</v>
      </c>
      <c r="H51" s="162"/>
      <c r="I51" s="162"/>
      <c r="J51" s="162"/>
      <c r="K51" s="164">
        <v>134.44999999999999</v>
      </c>
    </row>
    <row r="52" spans="1:11" x14ac:dyDescent="0.25">
      <c r="A52" s="249" t="s">
        <v>1103</v>
      </c>
      <c r="B52" s="236"/>
      <c r="C52" s="236"/>
      <c r="D52" s="236"/>
      <c r="E52" s="236"/>
      <c r="F52" s="236"/>
      <c r="G52" s="236"/>
      <c r="H52" s="236"/>
      <c r="I52" s="236"/>
      <c r="J52" s="236"/>
      <c r="K52" s="236"/>
    </row>
    <row r="53" spans="1:11" ht="34.200000000000003" x14ac:dyDescent="0.25">
      <c r="A53" s="69">
        <v>10</v>
      </c>
      <c r="B53" s="161" t="s">
        <v>1107</v>
      </c>
      <c r="C53" s="85" t="s">
        <v>1517</v>
      </c>
      <c r="D53" s="73" t="s">
        <v>1477</v>
      </c>
      <c r="E53" s="162">
        <v>32788.68</v>
      </c>
      <c r="F53" s="162"/>
      <c r="G53" s="163">
        <v>6558</v>
      </c>
      <c r="H53" s="162"/>
      <c r="I53" s="162"/>
      <c r="J53" s="162"/>
      <c r="K53" s="162"/>
    </row>
    <row r="54" spans="1:11" ht="68.400000000000006" x14ac:dyDescent="0.25">
      <c r="A54" s="69">
        <v>11</v>
      </c>
      <c r="B54" s="161" t="s">
        <v>1179</v>
      </c>
      <c r="C54" s="85" t="s">
        <v>1180</v>
      </c>
      <c r="D54" s="73" t="s">
        <v>1518</v>
      </c>
      <c r="E54" s="162">
        <v>750</v>
      </c>
      <c r="F54" s="162"/>
      <c r="G54" s="163">
        <v>300</v>
      </c>
      <c r="H54" s="162"/>
      <c r="I54" s="162"/>
      <c r="J54" s="162"/>
      <c r="K54" s="162"/>
    </row>
    <row r="55" spans="1:11" ht="34.200000000000003" x14ac:dyDescent="0.25">
      <c r="A55" s="69">
        <v>12</v>
      </c>
      <c r="B55" s="161" t="s">
        <v>1190</v>
      </c>
      <c r="C55" s="85" t="s">
        <v>1519</v>
      </c>
      <c r="D55" s="69">
        <v>2</v>
      </c>
      <c r="E55" s="162">
        <v>40.369999999999997</v>
      </c>
      <c r="F55" s="162"/>
      <c r="G55" s="163">
        <v>81</v>
      </c>
      <c r="H55" s="162"/>
      <c r="I55" s="162"/>
      <c r="J55" s="162"/>
      <c r="K55" s="162"/>
    </row>
    <row r="56" spans="1:11" ht="34.200000000000003" x14ac:dyDescent="0.25">
      <c r="A56" s="69">
        <v>13</v>
      </c>
      <c r="B56" s="161" t="s">
        <v>1520</v>
      </c>
      <c r="C56" s="85" t="s">
        <v>1521</v>
      </c>
      <c r="D56" s="69">
        <v>45</v>
      </c>
      <c r="E56" s="162">
        <v>6.96</v>
      </c>
      <c r="F56" s="162"/>
      <c r="G56" s="163">
        <v>313</v>
      </c>
      <c r="H56" s="162"/>
      <c r="I56" s="162"/>
      <c r="J56" s="162"/>
      <c r="K56" s="162"/>
    </row>
    <row r="57" spans="1:11" ht="45.6" x14ac:dyDescent="0.25">
      <c r="A57" s="69">
        <v>14</v>
      </c>
      <c r="B57" s="161" t="s">
        <v>762</v>
      </c>
      <c r="C57" s="85" t="s">
        <v>1522</v>
      </c>
      <c r="D57" s="69">
        <v>5</v>
      </c>
      <c r="E57" s="162">
        <v>1.02</v>
      </c>
      <c r="F57" s="162"/>
      <c r="G57" s="163">
        <v>5</v>
      </c>
      <c r="H57" s="162"/>
      <c r="I57" s="162"/>
      <c r="J57" s="162"/>
      <c r="K57" s="162"/>
    </row>
    <row r="58" spans="1:11" x14ac:dyDescent="0.25">
      <c r="A58" s="246" t="s">
        <v>169</v>
      </c>
      <c r="B58" s="236"/>
      <c r="C58" s="236"/>
      <c r="D58" s="236"/>
      <c r="E58" s="236"/>
      <c r="F58" s="236"/>
      <c r="G58" s="162">
        <v>7257</v>
      </c>
      <c r="H58" s="162"/>
      <c r="I58" s="162"/>
      <c r="J58" s="162"/>
      <c r="K58" s="162"/>
    </row>
    <row r="59" spans="1:11" x14ac:dyDescent="0.25">
      <c r="A59" s="250" t="s">
        <v>1112</v>
      </c>
      <c r="B59" s="236"/>
      <c r="C59" s="236"/>
      <c r="D59" s="236"/>
      <c r="E59" s="236"/>
      <c r="F59" s="236"/>
      <c r="G59" s="164">
        <v>7257</v>
      </c>
      <c r="H59" s="162"/>
      <c r="I59" s="162"/>
      <c r="J59" s="162"/>
      <c r="K59" s="162"/>
    </row>
    <row r="60" spans="1:11" x14ac:dyDescent="0.25">
      <c r="A60" s="251" t="s">
        <v>84</v>
      </c>
      <c r="B60" s="241"/>
      <c r="C60" s="241"/>
      <c r="D60" s="241"/>
      <c r="E60" s="241"/>
      <c r="F60" s="241"/>
      <c r="G60" s="241"/>
      <c r="H60" s="241"/>
      <c r="I60" s="241"/>
      <c r="J60" s="241"/>
      <c r="K60" s="241"/>
    </row>
    <row r="61" spans="1:11" ht="20.399999999999999" x14ac:dyDescent="0.25">
      <c r="A61" s="246" t="s">
        <v>30</v>
      </c>
      <c r="B61" s="236"/>
      <c r="C61" s="236"/>
      <c r="D61" s="236"/>
      <c r="E61" s="236"/>
      <c r="F61" s="236"/>
      <c r="G61" s="162">
        <v>12287</v>
      </c>
      <c r="H61" s="162">
        <v>1783</v>
      </c>
      <c r="I61" s="162" t="s">
        <v>1511</v>
      </c>
      <c r="J61" s="162"/>
      <c r="K61" s="162">
        <v>134.44999999999999</v>
      </c>
    </row>
    <row r="62" spans="1:11" x14ac:dyDescent="0.25">
      <c r="A62" s="246" t="s">
        <v>31</v>
      </c>
      <c r="B62" s="236"/>
      <c r="C62" s="236"/>
      <c r="D62" s="236"/>
      <c r="E62" s="236"/>
      <c r="F62" s="236"/>
      <c r="G62" s="162">
        <v>1914</v>
      </c>
      <c r="H62" s="162"/>
      <c r="I62" s="162"/>
      <c r="J62" s="162"/>
      <c r="K62" s="162"/>
    </row>
    <row r="63" spans="1:11" x14ac:dyDescent="0.25">
      <c r="A63" s="246" t="s">
        <v>52</v>
      </c>
      <c r="B63" s="236"/>
      <c r="C63" s="236"/>
      <c r="D63" s="236"/>
      <c r="E63" s="236"/>
      <c r="F63" s="236"/>
      <c r="G63" s="162"/>
      <c r="H63" s="162"/>
      <c r="I63" s="162"/>
      <c r="J63" s="162"/>
      <c r="K63" s="162"/>
    </row>
    <row r="64" spans="1:11" x14ac:dyDescent="0.25">
      <c r="A64" s="246" t="s">
        <v>1512</v>
      </c>
      <c r="B64" s="236"/>
      <c r="C64" s="236"/>
      <c r="D64" s="236"/>
      <c r="E64" s="236"/>
      <c r="F64" s="236"/>
      <c r="G64" s="162">
        <v>250</v>
      </c>
      <c r="H64" s="162"/>
      <c r="I64" s="162"/>
      <c r="J64" s="162"/>
      <c r="K64" s="162"/>
    </row>
    <row r="65" spans="1:11" x14ac:dyDescent="0.25">
      <c r="A65" s="246" t="s">
        <v>1513</v>
      </c>
      <c r="B65" s="236"/>
      <c r="C65" s="236"/>
      <c r="D65" s="236"/>
      <c r="E65" s="236"/>
      <c r="F65" s="236"/>
      <c r="G65" s="162">
        <v>254</v>
      </c>
      <c r="H65" s="162"/>
      <c r="I65" s="162"/>
      <c r="J65" s="162"/>
      <c r="K65" s="162"/>
    </row>
    <row r="66" spans="1:11" x14ac:dyDescent="0.25">
      <c r="A66" s="246" t="s">
        <v>1514</v>
      </c>
      <c r="B66" s="236"/>
      <c r="C66" s="236"/>
      <c r="D66" s="236"/>
      <c r="E66" s="236"/>
      <c r="F66" s="236"/>
      <c r="G66" s="162">
        <v>1410</v>
      </c>
      <c r="H66" s="162"/>
      <c r="I66" s="162"/>
      <c r="J66" s="162"/>
      <c r="K66" s="162"/>
    </row>
    <row r="67" spans="1:11" x14ac:dyDescent="0.25">
      <c r="A67" s="246" t="s">
        <v>32</v>
      </c>
      <c r="B67" s="236"/>
      <c r="C67" s="236"/>
      <c r="D67" s="236"/>
      <c r="E67" s="236"/>
      <c r="F67" s="236"/>
      <c r="G67" s="162">
        <v>1278</v>
      </c>
      <c r="H67" s="162"/>
      <c r="I67" s="162"/>
      <c r="J67" s="162"/>
      <c r="K67" s="162"/>
    </row>
    <row r="68" spans="1:11" x14ac:dyDescent="0.25">
      <c r="A68" s="246" t="s">
        <v>52</v>
      </c>
      <c r="B68" s="236"/>
      <c r="C68" s="236"/>
      <c r="D68" s="236"/>
      <c r="E68" s="236"/>
      <c r="F68" s="236"/>
      <c r="G68" s="162"/>
      <c r="H68" s="162"/>
      <c r="I68" s="162"/>
      <c r="J68" s="162"/>
      <c r="K68" s="162"/>
    </row>
    <row r="69" spans="1:11" x14ac:dyDescent="0.25">
      <c r="A69" s="246" t="s">
        <v>1515</v>
      </c>
      <c r="B69" s="236"/>
      <c r="C69" s="236"/>
      <c r="D69" s="236"/>
      <c r="E69" s="236"/>
      <c r="F69" s="236"/>
      <c r="G69" s="162">
        <v>187</v>
      </c>
      <c r="H69" s="162"/>
      <c r="I69" s="162"/>
      <c r="J69" s="162"/>
      <c r="K69" s="162"/>
    </row>
    <row r="70" spans="1:11" x14ac:dyDescent="0.25">
      <c r="A70" s="246" t="s">
        <v>1516</v>
      </c>
      <c r="B70" s="236"/>
      <c r="C70" s="236"/>
      <c r="D70" s="236"/>
      <c r="E70" s="236"/>
      <c r="F70" s="236"/>
      <c r="G70" s="162">
        <v>1091</v>
      </c>
      <c r="H70" s="162"/>
      <c r="I70" s="162"/>
      <c r="J70" s="162"/>
      <c r="K70" s="162"/>
    </row>
    <row r="71" spans="1:11" x14ac:dyDescent="0.25">
      <c r="A71" s="250" t="s">
        <v>937</v>
      </c>
      <c r="B71" s="236"/>
      <c r="C71" s="236"/>
      <c r="D71" s="236"/>
      <c r="E71" s="236"/>
      <c r="F71" s="236"/>
      <c r="G71" s="164">
        <v>15479</v>
      </c>
      <c r="H71" s="162"/>
      <c r="I71" s="162"/>
      <c r="J71" s="162"/>
      <c r="K71" s="164">
        <v>134.44999999999999</v>
      </c>
    </row>
    <row r="72" spans="1:11" x14ac:dyDescent="0.25">
      <c r="A72" s="246" t="s">
        <v>1113</v>
      </c>
      <c r="B72" s="236"/>
      <c r="C72" s="236"/>
      <c r="D72" s="236"/>
      <c r="E72" s="236"/>
      <c r="F72" s="236"/>
      <c r="G72" s="162"/>
      <c r="H72" s="162"/>
      <c r="I72" s="162"/>
      <c r="J72" s="162"/>
      <c r="K72" s="162"/>
    </row>
    <row r="73" spans="1:11" x14ac:dyDescent="0.25">
      <c r="A73" s="246" t="s">
        <v>946</v>
      </c>
      <c r="B73" s="236"/>
      <c r="C73" s="236"/>
      <c r="D73" s="236"/>
      <c r="E73" s="236"/>
      <c r="F73" s="236"/>
      <c r="G73" s="162"/>
      <c r="H73" s="162"/>
      <c r="I73" s="162"/>
      <c r="J73" s="162"/>
      <c r="K73" s="162"/>
    </row>
    <row r="74" spans="1:11" ht="20.399999999999999" x14ac:dyDescent="0.25">
      <c r="A74" s="246" t="s">
        <v>1523</v>
      </c>
      <c r="B74" s="236"/>
      <c r="C74" s="236"/>
      <c r="D74" s="236"/>
      <c r="E74" s="236"/>
      <c r="F74" s="236"/>
      <c r="G74" s="162">
        <v>3677</v>
      </c>
      <c r="H74" s="162">
        <v>1316</v>
      </c>
      <c r="I74" s="162" t="s">
        <v>1524</v>
      </c>
      <c r="J74" s="162"/>
      <c r="K74" s="162">
        <v>102.8</v>
      </c>
    </row>
    <row r="75" spans="1:11" x14ac:dyDescent="0.25">
      <c r="A75" s="246" t="s">
        <v>1525</v>
      </c>
      <c r="B75" s="236"/>
      <c r="C75" s="236"/>
      <c r="D75" s="236"/>
      <c r="E75" s="236"/>
      <c r="F75" s="236"/>
      <c r="G75" s="162">
        <v>1410</v>
      </c>
      <c r="H75" s="162"/>
      <c r="I75" s="162"/>
      <c r="J75" s="162"/>
      <c r="K75" s="162"/>
    </row>
    <row r="76" spans="1:11" x14ac:dyDescent="0.25">
      <c r="A76" s="246" t="s">
        <v>1526</v>
      </c>
      <c r="B76" s="236"/>
      <c r="C76" s="236"/>
      <c r="D76" s="236"/>
      <c r="E76" s="236"/>
      <c r="F76" s="236"/>
      <c r="G76" s="162">
        <v>917</v>
      </c>
      <c r="H76" s="162"/>
      <c r="I76" s="162"/>
      <c r="J76" s="162"/>
      <c r="K76" s="162"/>
    </row>
    <row r="77" spans="1:11" x14ac:dyDescent="0.25">
      <c r="A77" s="246" t="s">
        <v>189</v>
      </c>
      <c r="B77" s="236"/>
      <c r="C77" s="236"/>
      <c r="D77" s="236"/>
      <c r="E77" s="236"/>
      <c r="F77" s="236"/>
      <c r="G77" s="162">
        <v>6004</v>
      </c>
      <c r="H77" s="162"/>
      <c r="I77" s="162"/>
      <c r="J77" s="162"/>
      <c r="K77" s="162">
        <v>102.8</v>
      </c>
    </row>
    <row r="78" spans="1:11" x14ac:dyDescent="0.25">
      <c r="A78" s="246" t="s">
        <v>1246</v>
      </c>
      <c r="B78" s="236"/>
      <c r="C78" s="236"/>
      <c r="D78" s="236"/>
      <c r="E78" s="236"/>
      <c r="F78" s="236"/>
      <c r="G78" s="162"/>
      <c r="H78" s="162"/>
      <c r="I78" s="162"/>
      <c r="J78" s="162"/>
      <c r="K78" s="162"/>
    </row>
    <row r="79" spans="1:11" x14ac:dyDescent="0.25">
      <c r="A79" s="246" t="s">
        <v>1117</v>
      </c>
      <c r="B79" s="236"/>
      <c r="C79" s="236"/>
      <c r="D79" s="236"/>
      <c r="E79" s="236"/>
      <c r="F79" s="236"/>
      <c r="G79" s="162">
        <v>330</v>
      </c>
      <c r="H79" s="162">
        <v>312</v>
      </c>
      <c r="I79" s="162"/>
      <c r="J79" s="162"/>
      <c r="K79" s="162">
        <v>20</v>
      </c>
    </row>
    <row r="80" spans="1:11" x14ac:dyDescent="0.25">
      <c r="A80" s="246" t="s">
        <v>1527</v>
      </c>
      <c r="B80" s="236"/>
      <c r="C80" s="236"/>
      <c r="D80" s="236"/>
      <c r="E80" s="236"/>
      <c r="F80" s="236"/>
      <c r="G80" s="162">
        <v>250</v>
      </c>
      <c r="H80" s="162"/>
      <c r="I80" s="162"/>
      <c r="J80" s="162"/>
      <c r="K80" s="162"/>
    </row>
    <row r="81" spans="1:11" x14ac:dyDescent="0.25">
      <c r="A81" s="246" t="s">
        <v>1528</v>
      </c>
      <c r="B81" s="236"/>
      <c r="C81" s="236"/>
      <c r="D81" s="236"/>
      <c r="E81" s="236"/>
      <c r="F81" s="236"/>
      <c r="G81" s="162">
        <v>187</v>
      </c>
      <c r="H81" s="162"/>
      <c r="I81" s="162"/>
      <c r="J81" s="162"/>
      <c r="K81" s="162"/>
    </row>
    <row r="82" spans="1:11" x14ac:dyDescent="0.25">
      <c r="A82" s="246" t="s">
        <v>189</v>
      </c>
      <c r="B82" s="236"/>
      <c r="C82" s="236"/>
      <c r="D82" s="236"/>
      <c r="E82" s="236"/>
      <c r="F82" s="236"/>
      <c r="G82" s="162">
        <v>767</v>
      </c>
      <c r="H82" s="162"/>
      <c r="I82" s="162"/>
      <c r="J82" s="162"/>
      <c r="K82" s="162">
        <v>20</v>
      </c>
    </row>
    <row r="83" spans="1:11" x14ac:dyDescent="0.25">
      <c r="A83" s="246" t="s">
        <v>540</v>
      </c>
      <c r="B83" s="236"/>
      <c r="C83" s="236"/>
      <c r="D83" s="236"/>
      <c r="E83" s="236"/>
      <c r="F83" s="236"/>
      <c r="G83" s="162"/>
      <c r="H83" s="162"/>
      <c r="I83" s="162"/>
      <c r="J83" s="162"/>
      <c r="K83" s="162"/>
    </row>
    <row r="84" spans="1:11" x14ac:dyDescent="0.25">
      <c r="A84" s="246" t="s">
        <v>186</v>
      </c>
      <c r="B84" s="236"/>
      <c r="C84" s="236"/>
      <c r="D84" s="236"/>
      <c r="E84" s="236"/>
      <c r="F84" s="236"/>
      <c r="G84" s="162">
        <v>-118</v>
      </c>
      <c r="H84" s="162"/>
      <c r="I84" s="162"/>
      <c r="J84" s="162"/>
      <c r="K84" s="162"/>
    </row>
    <row r="85" spans="1:11" x14ac:dyDescent="0.25">
      <c r="A85" s="246" t="s">
        <v>938</v>
      </c>
      <c r="B85" s="236"/>
      <c r="C85" s="236"/>
      <c r="D85" s="236"/>
      <c r="E85" s="236"/>
      <c r="F85" s="236"/>
      <c r="G85" s="162"/>
      <c r="H85" s="162"/>
      <c r="I85" s="162"/>
      <c r="J85" s="162"/>
      <c r="K85" s="162"/>
    </row>
    <row r="86" spans="1:11" ht="20.399999999999999" x14ac:dyDescent="0.25">
      <c r="A86" s="246" t="s">
        <v>1529</v>
      </c>
      <c r="B86" s="236"/>
      <c r="C86" s="236"/>
      <c r="D86" s="236"/>
      <c r="E86" s="236"/>
      <c r="F86" s="236"/>
      <c r="G86" s="162">
        <v>1141</v>
      </c>
      <c r="H86" s="162">
        <v>155</v>
      </c>
      <c r="I86" s="162" t="s">
        <v>1508</v>
      </c>
      <c r="J86" s="162"/>
      <c r="K86" s="162">
        <v>11.65</v>
      </c>
    </row>
    <row r="87" spans="1:11" x14ac:dyDescent="0.25">
      <c r="A87" s="246" t="s">
        <v>1530</v>
      </c>
      <c r="B87" s="236"/>
      <c r="C87" s="236"/>
      <c r="D87" s="236"/>
      <c r="E87" s="236"/>
      <c r="F87" s="236"/>
      <c r="G87" s="162">
        <v>254</v>
      </c>
      <c r="H87" s="162"/>
      <c r="I87" s="162"/>
      <c r="J87" s="162"/>
      <c r="K87" s="162"/>
    </row>
    <row r="88" spans="1:11" x14ac:dyDescent="0.25">
      <c r="A88" s="246" t="s">
        <v>1531</v>
      </c>
      <c r="B88" s="236"/>
      <c r="C88" s="236"/>
      <c r="D88" s="236"/>
      <c r="E88" s="236"/>
      <c r="F88" s="236"/>
      <c r="G88" s="162">
        <v>174</v>
      </c>
      <c r="H88" s="162"/>
      <c r="I88" s="162"/>
      <c r="J88" s="162"/>
      <c r="K88" s="162"/>
    </row>
    <row r="89" spans="1:11" x14ac:dyDescent="0.25">
      <c r="A89" s="246" t="s">
        <v>189</v>
      </c>
      <c r="B89" s="236"/>
      <c r="C89" s="236"/>
      <c r="D89" s="236"/>
      <c r="E89" s="236"/>
      <c r="F89" s="236"/>
      <c r="G89" s="162">
        <v>1569</v>
      </c>
      <c r="H89" s="162"/>
      <c r="I89" s="162"/>
      <c r="J89" s="162"/>
      <c r="K89" s="162">
        <v>11.65</v>
      </c>
    </row>
    <row r="90" spans="1:11" x14ac:dyDescent="0.25">
      <c r="A90" s="246" t="s">
        <v>198</v>
      </c>
      <c r="B90" s="236"/>
      <c r="C90" s="236"/>
      <c r="D90" s="236"/>
      <c r="E90" s="236"/>
      <c r="F90" s="236"/>
      <c r="G90" s="162">
        <v>8222</v>
      </c>
      <c r="H90" s="162"/>
      <c r="I90" s="162"/>
      <c r="J90" s="162"/>
      <c r="K90" s="162">
        <v>134.44999999999999</v>
      </c>
    </row>
    <row r="91" spans="1:11" x14ac:dyDescent="0.25">
      <c r="A91" s="250" t="s">
        <v>1120</v>
      </c>
      <c r="B91" s="236"/>
      <c r="C91" s="236"/>
      <c r="D91" s="236"/>
      <c r="E91" s="236"/>
      <c r="F91" s="236"/>
      <c r="G91" s="164">
        <v>8222</v>
      </c>
      <c r="H91" s="162"/>
      <c r="I91" s="162"/>
      <c r="J91" s="162"/>
      <c r="K91" s="164">
        <v>134.44999999999999</v>
      </c>
    </row>
    <row r="92" spans="1:11" x14ac:dyDescent="0.25">
      <c r="A92" s="246" t="s">
        <v>1121</v>
      </c>
      <c r="B92" s="236"/>
      <c r="C92" s="236"/>
      <c r="D92" s="236"/>
      <c r="E92" s="236"/>
      <c r="F92" s="236"/>
      <c r="G92" s="162"/>
      <c r="H92" s="162"/>
      <c r="I92" s="162"/>
      <c r="J92" s="162"/>
      <c r="K92" s="162"/>
    </row>
    <row r="93" spans="1:11" x14ac:dyDescent="0.25">
      <c r="A93" s="246" t="s">
        <v>540</v>
      </c>
      <c r="B93" s="236"/>
      <c r="C93" s="236"/>
      <c r="D93" s="236"/>
      <c r="E93" s="236"/>
      <c r="F93" s="236"/>
      <c r="G93" s="162"/>
      <c r="H93" s="162"/>
      <c r="I93" s="162"/>
      <c r="J93" s="162"/>
      <c r="K93" s="162"/>
    </row>
    <row r="94" spans="1:11" x14ac:dyDescent="0.25">
      <c r="A94" s="246" t="s">
        <v>1532</v>
      </c>
      <c r="B94" s="236"/>
      <c r="C94" s="236"/>
      <c r="D94" s="236"/>
      <c r="E94" s="236"/>
      <c r="F94" s="236"/>
      <c r="G94" s="162">
        <v>7257</v>
      </c>
      <c r="H94" s="162"/>
      <c r="I94" s="162"/>
      <c r="J94" s="162"/>
      <c r="K94" s="162"/>
    </row>
    <row r="95" spans="1:11" x14ac:dyDescent="0.25">
      <c r="A95" s="246" t="s">
        <v>198</v>
      </c>
      <c r="B95" s="236"/>
      <c r="C95" s="236"/>
      <c r="D95" s="236"/>
      <c r="E95" s="236"/>
      <c r="F95" s="236"/>
      <c r="G95" s="162">
        <v>7257</v>
      </c>
      <c r="H95" s="162"/>
      <c r="I95" s="162"/>
      <c r="J95" s="162"/>
      <c r="K95" s="162"/>
    </row>
    <row r="96" spans="1:11" x14ac:dyDescent="0.25">
      <c r="A96" s="250" t="s">
        <v>1123</v>
      </c>
      <c r="B96" s="236"/>
      <c r="C96" s="236"/>
      <c r="D96" s="236"/>
      <c r="E96" s="236"/>
      <c r="F96" s="236"/>
      <c r="G96" s="164">
        <v>7257</v>
      </c>
      <c r="H96" s="162"/>
      <c r="I96" s="162"/>
      <c r="J96" s="162"/>
      <c r="K96" s="162"/>
    </row>
    <row r="97" spans="1:11" x14ac:dyDescent="0.25">
      <c r="A97" s="246" t="s">
        <v>34</v>
      </c>
      <c r="B97" s="236"/>
      <c r="C97" s="236"/>
      <c r="D97" s="236"/>
      <c r="E97" s="236"/>
      <c r="F97" s="236"/>
      <c r="G97" s="162">
        <v>15479</v>
      </c>
      <c r="H97" s="162"/>
      <c r="I97" s="162"/>
      <c r="J97" s="162"/>
      <c r="K97" s="162">
        <v>134.44999999999999</v>
      </c>
    </row>
    <row r="98" spans="1:11" x14ac:dyDescent="0.25">
      <c r="A98" s="246" t="s">
        <v>35</v>
      </c>
      <c r="B98" s="236"/>
      <c r="C98" s="236"/>
      <c r="D98" s="236"/>
      <c r="E98" s="236"/>
      <c r="F98" s="236"/>
      <c r="G98" s="162"/>
      <c r="H98" s="162"/>
      <c r="I98" s="162"/>
      <c r="J98" s="162"/>
      <c r="K98" s="162"/>
    </row>
    <row r="99" spans="1:11" x14ac:dyDescent="0.25">
      <c r="A99" s="246" t="s">
        <v>36</v>
      </c>
      <c r="B99" s="236"/>
      <c r="C99" s="236"/>
      <c r="D99" s="236"/>
      <c r="E99" s="236"/>
      <c r="F99" s="236"/>
      <c r="G99" s="162">
        <v>9290</v>
      </c>
      <c r="H99" s="162"/>
      <c r="I99" s="162"/>
      <c r="J99" s="162"/>
      <c r="K99" s="162"/>
    </row>
    <row r="100" spans="1:11" x14ac:dyDescent="0.25">
      <c r="A100" s="246" t="s">
        <v>37</v>
      </c>
      <c r="B100" s="236"/>
      <c r="C100" s="236"/>
      <c r="D100" s="236"/>
      <c r="E100" s="236"/>
      <c r="F100" s="236"/>
      <c r="G100" s="162">
        <v>1214</v>
      </c>
      <c r="H100" s="162"/>
      <c r="I100" s="162"/>
      <c r="J100" s="162"/>
      <c r="K100" s="162"/>
    </row>
    <row r="101" spans="1:11" x14ac:dyDescent="0.25">
      <c r="A101" s="246" t="s">
        <v>38</v>
      </c>
      <c r="B101" s="236"/>
      <c r="C101" s="236"/>
      <c r="D101" s="236"/>
      <c r="E101" s="236"/>
      <c r="F101" s="236"/>
      <c r="G101" s="162">
        <v>1989</v>
      </c>
      <c r="H101" s="162"/>
      <c r="I101" s="162"/>
      <c r="J101" s="162"/>
      <c r="K101" s="162"/>
    </row>
    <row r="102" spans="1:11" x14ac:dyDescent="0.25">
      <c r="A102" s="246" t="s">
        <v>39</v>
      </c>
      <c r="B102" s="236"/>
      <c r="C102" s="236"/>
      <c r="D102" s="236"/>
      <c r="E102" s="236"/>
      <c r="F102" s="236"/>
      <c r="G102" s="162">
        <v>1914</v>
      </c>
      <c r="H102" s="162"/>
      <c r="I102" s="162"/>
      <c r="J102" s="162"/>
      <c r="K102" s="162"/>
    </row>
    <row r="103" spans="1:11" x14ac:dyDescent="0.25">
      <c r="A103" s="246" t="s">
        <v>40</v>
      </c>
      <c r="B103" s="236"/>
      <c r="C103" s="236"/>
      <c r="D103" s="236"/>
      <c r="E103" s="236"/>
      <c r="F103" s="236"/>
      <c r="G103" s="162">
        <v>1278</v>
      </c>
      <c r="H103" s="162"/>
      <c r="I103" s="162"/>
      <c r="J103" s="162"/>
      <c r="K103" s="162"/>
    </row>
    <row r="104" spans="1:11" x14ac:dyDescent="0.25">
      <c r="A104" s="250" t="s">
        <v>41</v>
      </c>
      <c r="B104" s="236"/>
      <c r="C104" s="236"/>
      <c r="D104" s="236"/>
      <c r="E104" s="236"/>
      <c r="F104" s="236"/>
      <c r="G104" s="164">
        <v>15479</v>
      </c>
      <c r="H104" s="162"/>
      <c r="I104" s="162"/>
      <c r="J104" s="162"/>
      <c r="K104" s="164">
        <v>134.44999999999999</v>
      </c>
    </row>
    <row r="105" spans="1:11" x14ac:dyDescent="0.25">
      <c r="A105" s="70"/>
      <c r="B105" s="165"/>
      <c r="C105" s="71"/>
      <c r="D105" s="70"/>
      <c r="E105" s="135"/>
      <c r="F105" s="135"/>
      <c r="G105" s="135"/>
      <c r="H105" s="135"/>
      <c r="I105" s="135"/>
      <c r="J105" s="135"/>
      <c r="K105" s="135"/>
    </row>
    <row r="106" spans="1:11" x14ac:dyDescent="0.25">
      <c r="A106" s="70"/>
      <c r="B106" s="165"/>
      <c r="C106" s="71"/>
      <c r="D106" s="70"/>
      <c r="E106" s="135"/>
      <c r="F106" s="135"/>
      <c r="G106" s="135"/>
      <c r="H106" s="135"/>
      <c r="I106" s="135"/>
      <c r="J106" s="135"/>
      <c r="K106" s="135"/>
    </row>
    <row r="107" spans="1:11" x14ac:dyDescent="0.25">
      <c r="A107" s="70"/>
      <c r="B107" s="165"/>
      <c r="C107" s="71"/>
      <c r="D107" s="70"/>
      <c r="E107" s="135"/>
      <c r="F107" s="135"/>
      <c r="G107" s="135"/>
      <c r="H107" s="135"/>
      <c r="I107" s="135"/>
      <c r="J107" s="135"/>
      <c r="K107" s="135"/>
    </row>
    <row r="108" spans="1:11" x14ac:dyDescent="0.25">
      <c r="A108" s="253" t="s">
        <v>782</v>
      </c>
      <c r="B108" s="243"/>
      <c r="C108" s="243"/>
      <c r="D108" s="243"/>
      <c r="E108" s="243"/>
      <c r="F108" s="243"/>
      <c r="G108" s="243"/>
      <c r="H108" s="243"/>
      <c r="I108" s="243"/>
      <c r="J108" s="243"/>
      <c r="K108" s="243"/>
    </row>
    <row r="109" spans="1:11" x14ac:dyDescent="0.25">
      <c r="A109" s="252" t="s">
        <v>208</v>
      </c>
      <c r="B109" s="243"/>
      <c r="C109" s="243"/>
      <c r="D109" s="243"/>
      <c r="E109" s="243"/>
      <c r="F109" s="243"/>
      <c r="G109" s="243"/>
      <c r="H109" s="243"/>
      <c r="I109" s="243"/>
      <c r="J109" s="243"/>
      <c r="K109" s="243"/>
    </row>
    <row r="110" spans="1:11" x14ac:dyDescent="0.25">
      <c r="A110" s="70"/>
      <c r="B110" s="165"/>
      <c r="C110" s="71"/>
      <c r="D110" s="70"/>
      <c r="E110" s="135"/>
      <c r="F110" s="135"/>
      <c r="G110" s="135"/>
      <c r="H110" s="135"/>
      <c r="I110" s="135"/>
      <c r="J110" s="135"/>
      <c r="K110" s="135"/>
    </row>
    <row r="111" spans="1:11" x14ac:dyDescent="0.25">
      <c r="A111" s="253" t="s">
        <v>783</v>
      </c>
      <c r="B111" s="243"/>
      <c r="C111" s="243"/>
      <c r="D111" s="243"/>
      <c r="E111" s="243"/>
      <c r="F111" s="243"/>
      <c r="G111" s="243"/>
      <c r="H111" s="243"/>
      <c r="I111" s="243"/>
      <c r="J111" s="243"/>
      <c r="K111" s="243"/>
    </row>
    <row r="112" spans="1:11" x14ac:dyDescent="0.25">
      <c r="A112" s="252" t="s">
        <v>208</v>
      </c>
      <c r="B112" s="243"/>
      <c r="C112" s="243"/>
      <c r="D112" s="243"/>
      <c r="E112" s="243"/>
      <c r="F112" s="243"/>
      <c r="G112" s="243"/>
      <c r="H112" s="243"/>
      <c r="I112" s="243"/>
      <c r="J112" s="243"/>
      <c r="K112" s="243"/>
    </row>
    <row r="113" spans="1:11" x14ac:dyDescent="0.25">
      <c r="A113" s="70"/>
      <c r="B113" s="165"/>
      <c r="C113" s="71"/>
      <c r="D113" s="70"/>
      <c r="E113" s="135"/>
      <c r="F113" s="135"/>
      <c r="G113" s="135"/>
      <c r="H113" s="135"/>
      <c r="I113" s="135"/>
      <c r="J113" s="135"/>
      <c r="K113" s="135"/>
    </row>
    <row r="114" spans="1:11" x14ac:dyDescent="0.25">
      <c r="A114" s="70"/>
      <c r="B114" s="165"/>
      <c r="C114" s="71"/>
      <c r="D114" s="70"/>
      <c r="E114" s="135"/>
      <c r="F114" s="135"/>
      <c r="G114" s="135"/>
      <c r="H114" s="135"/>
      <c r="I114" s="135"/>
      <c r="J114" s="135"/>
      <c r="K114" s="135"/>
    </row>
    <row r="115" spans="1:11" x14ac:dyDescent="0.25">
      <c r="A115" s="70"/>
      <c r="B115" s="165"/>
      <c r="C115" s="71"/>
      <c r="D115" s="70"/>
      <c r="E115" s="135"/>
      <c r="F115" s="135"/>
      <c r="G115" s="135"/>
      <c r="H115" s="135"/>
      <c r="I115" s="135"/>
      <c r="J115" s="135"/>
      <c r="K115" s="135"/>
    </row>
    <row r="116" spans="1:11" x14ac:dyDescent="0.25">
      <c r="A116" s="70"/>
      <c r="B116" s="165"/>
      <c r="C116" s="71"/>
      <c r="D116" s="70"/>
      <c r="E116" s="135"/>
      <c r="F116" s="135"/>
      <c r="G116" s="135"/>
      <c r="H116" s="135"/>
      <c r="I116" s="135"/>
      <c r="J116" s="135"/>
      <c r="K116" s="135"/>
    </row>
  </sheetData>
  <mergeCells count="81">
    <mergeCell ref="A112:K112"/>
    <mergeCell ref="A97:F97"/>
    <mergeCell ref="A98:F98"/>
    <mergeCell ref="A99:F99"/>
    <mergeCell ref="A100:F100"/>
    <mergeCell ref="A101:F101"/>
    <mergeCell ref="A102:F102"/>
    <mergeCell ref="A103:F103"/>
    <mergeCell ref="A104:F104"/>
    <mergeCell ref="A108:K108"/>
    <mergeCell ref="A109:K109"/>
    <mergeCell ref="A111:K111"/>
    <mergeCell ref="A96:F96"/>
    <mergeCell ref="A85:F85"/>
    <mergeCell ref="A86:F86"/>
    <mergeCell ref="A87:F87"/>
    <mergeCell ref="A88:F88"/>
    <mergeCell ref="A89:F89"/>
    <mergeCell ref="A90:F90"/>
    <mergeCell ref="A91:F91"/>
    <mergeCell ref="A92:F92"/>
    <mergeCell ref="A93:F93"/>
    <mergeCell ref="A94:F94"/>
    <mergeCell ref="A95:F95"/>
    <mergeCell ref="A84:F84"/>
    <mergeCell ref="A73:F73"/>
    <mergeCell ref="A74:F74"/>
    <mergeCell ref="A75:F75"/>
    <mergeCell ref="A76:F76"/>
    <mergeCell ref="A77:F77"/>
    <mergeCell ref="A78:F78"/>
    <mergeCell ref="A79:F79"/>
    <mergeCell ref="A80:F80"/>
    <mergeCell ref="A81:F81"/>
    <mergeCell ref="A82:F82"/>
    <mergeCell ref="A83:F83"/>
    <mergeCell ref="A72:F72"/>
    <mergeCell ref="A61:F61"/>
    <mergeCell ref="A62:F62"/>
    <mergeCell ref="A63:F63"/>
    <mergeCell ref="A64:F64"/>
    <mergeCell ref="A65:F65"/>
    <mergeCell ref="A66:F66"/>
    <mergeCell ref="A67:F67"/>
    <mergeCell ref="A68:F68"/>
    <mergeCell ref="A69:F69"/>
    <mergeCell ref="A70:F70"/>
    <mergeCell ref="A71:F71"/>
    <mergeCell ref="A60:K60"/>
    <mergeCell ref="A44:F44"/>
    <mergeCell ref="A45:F45"/>
    <mergeCell ref="A46:F46"/>
    <mergeCell ref="A47:F47"/>
    <mergeCell ref="A48:F48"/>
    <mergeCell ref="A49:F49"/>
    <mergeCell ref="A50:F50"/>
    <mergeCell ref="A51:F51"/>
    <mergeCell ref="A52:K52"/>
    <mergeCell ref="A58:F58"/>
    <mergeCell ref="A59:F59"/>
    <mergeCell ref="A43:F43"/>
    <mergeCell ref="G23:I23"/>
    <mergeCell ref="J23:K24"/>
    <mergeCell ref="G24:G25"/>
    <mergeCell ref="H24:H25"/>
    <mergeCell ref="A27:K27"/>
    <mergeCell ref="A28:K28"/>
    <mergeCell ref="A29:K29"/>
    <mergeCell ref="A30:K30"/>
    <mergeCell ref="A31:K31"/>
    <mergeCell ref="A41:F41"/>
    <mergeCell ref="A42:F42"/>
    <mergeCell ref="D16:E16"/>
    <mergeCell ref="D17:E17"/>
    <mergeCell ref="D18:E18"/>
    <mergeCell ref="D19:E19"/>
    <mergeCell ref="A23:A25"/>
    <mergeCell ref="B23:B25"/>
    <mergeCell ref="C23:C25"/>
    <mergeCell ref="D23:D25"/>
    <mergeCell ref="E23:F2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120"/>
  <sheetViews>
    <sheetView workbookViewId="0">
      <selection activeCell="G9" sqref="G9"/>
    </sheetView>
  </sheetViews>
  <sheetFormatPr defaultRowHeight="13.2" x14ac:dyDescent="0.25"/>
  <cols>
    <col min="2" max="2" width="25.88671875" customWidth="1"/>
    <col min="3" max="3" width="32.6640625" customWidth="1"/>
  </cols>
  <sheetData>
    <row r="1" spans="1:17" x14ac:dyDescent="0.25">
      <c r="A1" s="176" t="s">
        <v>28</v>
      </c>
      <c r="B1" s="177"/>
      <c r="C1" s="178"/>
      <c r="D1" s="179"/>
      <c r="E1" s="179"/>
      <c r="F1" s="180"/>
      <c r="G1" s="180"/>
      <c r="H1" s="180"/>
      <c r="I1" s="180"/>
      <c r="J1" s="180"/>
      <c r="K1" s="180"/>
      <c r="L1" s="180"/>
      <c r="M1" s="176" t="s">
        <v>29</v>
      </c>
      <c r="N1" s="180"/>
      <c r="O1" s="180"/>
      <c r="P1" s="180"/>
      <c r="Q1" s="181"/>
    </row>
    <row r="2" spans="1:17" x14ac:dyDescent="0.25">
      <c r="A2" s="182"/>
      <c r="B2" s="177"/>
      <c r="C2" s="178"/>
      <c r="D2" s="179"/>
      <c r="E2" s="179"/>
      <c r="F2" s="180"/>
      <c r="G2" s="180"/>
      <c r="H2" s="180"/>
      <c r="I2" s="180"/>
      <c r="J2" s="180"/>
      <c r="K2" s="180"/>
      <c r="L2" s="180"/>
      <c r="M2" s="182"/>
      <c r="N2" s="180"/>
      <c r="O2" s="180"/>
      <c r="P2" s="180"/>
      <c r="Q2" s="181"/>
    </row>
    <row r="3" spans="1:17" x14ac:dyDescent="0.25">
      <c r="A3" s="182"/>
      <c r="B3" s="177"/>
      <c r="C3" s="178"/>
      <c r="D3" s="179"/>
      <c r="E3" s="179"/>
      <c r="F3" s="180"/>
      <c r="G3" s="180"/>
      <c r="H3" s="180"/>
      <c r="I3" s="180"/>
      <c r="J3" s="180"/>
      <c r="K3" s="180"/>
      <c r="L3" s="180"/>
      <c r="M3" s="182"/>
      <c r="N3" s="180"/>
      <c r="O3" s="180"/>
      <c r="P3" s="180"/>
      <c r="Q3" s="181"/>
    </row>
    <row r="4" spans="1:17" x14ac:dyDescent="0.25">
      <c r="A4" s="182" t="s">
        <v>71</v>
      </c>
      <c r="B4" s="177"/>
      <c r="C4" s="178"/>
      <c r="D4" s="179"/>
      <c r="E4" s="179"/>
      <c r="F4" s="180"/>
      <c r="G4" s="180"/>
      <c r="H4" s="180"/>
      <c r="I4" s="180"/>
      <c r="J4" s="180"/>
      <c r="K4" s="180"/>
      <c r="L4" s="180"/>
      <c r="M4" s="182" t="s">
        <v>71</v>
      </c>
      <c r="N4" s="180"/>
      <c r="O4" s="180"/>
      <c r="P4" s="180"/>
      <c r="Q4" s="181"/>
    </row>
    <row r="5" spans="1:17" x14ac:dyDescent="0.25">
      <c r="A5" s="182" t="s">
        <v>74</v>
      </c>
      <c r="B5" s="177"/>
      <c r="C5" s="178"/>
      <c r="D5" s="179"/>
      <c r="E5" s="179"/>
      <c r="F5" s="180"/>
      <c r="G5" s="180"/>
      <c r="H5" s="180"/>
      <c r="I5" s="180"/>
      <c r="J5" s="180"/>
      <c r="K5" s="180"/>
      <c r="L5" s="180"/>
      <c r="M5" s="182" t="s">
        <v>785</v>
      </c>
      <c r="N5" s="180"/>
      <c r="O5" s="180"/>
      <c r="P5" s="180"/>
      <c r="Q5" s="181"/>
    </row>
    <row r="6" spans="1:17" x14ac:dyDescent="0.25">
      <c r="A6" s="183"/>
      <c r="B6" s="177"/>
      <c r="C6" s="179"/>
      <c r="D6" s="181"/>
      <c r="E6" s="180"/>
      <c r="F6" s="180"/>
      <c r="G6" s="183"/>
      <c r="H6" s="180"/>
      <c r="I6" s="184"/>
      <c r="J6" s="180"/>
      <c r="K6" s="180"/>
      <c r="L6" s="180"/>
      <c r="M6" s="180"/>
      <c r="N6" s="180"/>
      <c r="O6" s="180"/>
      <c r="P6" s="180"/>
      <c r="Q6" s="181"/>
    </row>
    <row r="7" spans="1:17" x14ac:dyDescent="0.25">
      <c r="A7" s="183"/>
      <c r="B7" s="177"/>
      <c r="C7" s="179"/>
      <c r="D7" s="185"/>
      <c r="E7" s="186"/>
      <c r="F7" s="186"/>
      <c r="G7" s="187" t="s">
        <v>24</v>
      </c>
      <c r="H7" s="187"/>
      <c r="I7" s="188"/>
      <c r="J7" s="189"/>
      <c r="K7" s="180"/>
      <c r="L7" s="180"/>
      <c r="M7" s="180"/>
      <c r="N7" s="180"/>
      <c r="O7" s="180"/>
      <c r="P7" s="180"/>
      <c r="Q7" s="181"/>
    </row>
    <row r="8" spans="1:17" x14ac:dyDescent="0.25">
      <c r="A8" s="183"/>
      <c r="B8" s="177"/>
      <c r="C8" s="179"/>
      <c r="D8" s="181"/>
      <c r="E8" s="180"/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1"/>
    </row>
    <row r="9" spans="1:17" x14ac:dyDescent="0.25">
      <c r="A9" s="183"/>
      <c r="B9" s="177"/>
      <c r="C9" s="179"/>
      <c r="D9" s="181"/>
      <c r="E9" s="180"/>
      <c r="F9" s="180"/>
      <c r="G9" s="190" t="s">
        <v>1643</v>
      </c>
      <c r="H9" s="190"/>
      <c r="I9" s="190"/>
      <c r="J9" s="180"/>
      <c r="K9" s="180"/>
      <c r="L9" s="180"/>
      <c r="M9" s="180"/>
      <c r="N9" s="180"/>
      <c r="O9" s="180"/>
      <c r="P9" s="180"/>
      <c r="Q9" s="181"/>
    </row>
    <row r="10" spans="1:17" x14ac:dyDescent="0.25">
      <c r="A10" s="183"/>
      <c r="B10" s="177"/>
      <c r="C10" s="179"/>
      <c r="D10" s="181"/>
      <c r="E10" s="180"/>
      <c r="F10" s="180"/>
      <c r="G10" s="183" t="s">
        <v>58</v>
      </c>
      <c r="H10" s="183"/>
      <c r="I10" s="183"/>
      <c r="J10" s="180"/>
      <c r="K10" s="180"/>
      <c r="L10" s="180"/>
      <c r="M10" s="180"/>
      <c r="N10" s="180"/>
      <c r="O10" s="180"/>
      <c r="P10" s="180"/>
      <c r="Q10" s="181"/>
    </row>
    <row r="11" spans="1:17" x14ac:dyDescent="0.25">
      <c r="A11" s="183"/>
      <c r="B11" s="177"/>
      <c r="C11" s="179"/>
      <c r="D11" s="181"/>
      <c r="E11" s="180"/>
      <c r="F11" s="180"/>
      <c r="G11" s="180"/>
      <c r="H11" s="180"/>
      <c r="I11" s="180"/>
      <c r="J11" s="180"/>
      <c r="K11" s="180"/>
      <c r="L11" s="180"/>
      <c r="M11" s="180"/>
      <c r="N11" s="180"/>
      <c r="O11" s="180"/>
      <c r="P11" s="180"/>
      <c r="Q11" s="181"/>
    </row>
    <row r="12" spans="1:17" x14ac:dyDescent="0.25">
      <c r="A12" s="183"/>
      <c r="B12" s="177"/>
      <c r="C12" s="191" t="s">
        <v>25</v>
      </c>
      <c r="D12" s="192" t="s">
        <v>1533</v>
      </c>
      <c r="E12" s="180"/>
      <c r="F12" s="180"/>
      <c r="G12" s="183"/>
      <c r="H12" s="180"/>
      <c r="I12" s="180"/>
      <c r="J12" s="180"/>
      <c r="K12" s="180"/>
      <c r="L12" s="180"/>
      <c r="M12" s="180"/>
      <c r="N12" s="180"/>
      <c r="O12" s="180"/>
      <c r="P12" s="180"/>
      <c r="Q12" s="181"/>
    </row>
    <row r="13" spans="1:17" x14ac:dyDescent="0.25">
      <c r="A13" s="183"/>
      <c r="B13" s="177"/>
      <c r="C13" s="179"/>
      <c r="D13" s="193"/>
      <c r="E13" s="186"/>
      <c r="F13" s="186"/>
      <c r="G13" s="187" t="s">
        <v>57</v>
      </c>
      <c r="H13" s="187"/>
      <c r="I13" s="187"/>
      <c r="J13" s="186"/>
      <c r="K13" s="189"/>
      <c r="L13" s="180"/>
      <c r="M13" s="180"/>
      <c r="N13" s="180"/>
      <c r="O13" s="180"/>
      <c r="P13" s="180"/>
      <c r="Q13" s="181"/>
    </row>
    <row r="14" spans="1:17" x14ac:dyDescent="0.25">
      <c r="A14" s="194"/>
      <c r="B14" s="195"/>
      <c r="C14" s="179"/>
      <c r="D14" s="181"/>
      <c r="E14" s="180"/>
      <c r="F14" s="180"/>
      <c r="G14" s="180"/>
      <c r="H14" s="180"/>
      <c r="I14" s="180"/>
      <c r="J14" s="180"/>
      <c r="K14" s="180"/>
      <c r="L14" s="180"/>
      <c r="M14" s="180"/>
      <c r="N14" s="180"/>
      <c r="O14" s="180"/>
      <c r="P14" s="180"/>
      <c r="Q14" s="181"/>
    </row>
    <row r="15" spans="1:17" x14ac:dyDescent="0.25">
      <c r="A15" s="183"/>
      <c r="B15" s="177"/>
      <c r="C15" s="179"/>
      <c r="D15" s="192" t="s">
        <v>1534</v>
      </c>
      <c r="E15" s="180"/>
      <c r="F15" s="180"/>
      <c r="G15" s="180"/>
      <c r="H15" s="192"/>
      <c r="I15" s="192"/>
      <c r="J15" s="192"/>
      <c r="K15" s="180"/>
      <c r="L15" s="180"/>
      <c r="M15" s="180"/>
      <c r="N15" s="180"/>
      <c r="O15" s="180"/>
      <c r="P15" s="180"/>
      <c r="Q15" s="180"/>
    </row>
    <row r="16" spans="1:17" x14ac:dyDescent="0.25">
      <c r="A16" s="183"/>
      <c r="B16" s="177"/>
      <c r="C16" s="179"/>
      <c r="D16" s="192" t="s">
        <v>44</v>
      </c>
      <c r="E16" s="180"/>
      <c r="F16" s="180"/>
      <c r="G16" s="180"/>
      <c r="H16" s="192"/>
      <c r="I16" s="192"/>
      <c r="J16" s="261" t="s">
        <v>1535</v>
      </c>
      <c r="K16" s="233"/>
      <c r="L16" s="182" t="s">
        <v>56</v>
      </c>
      <c r="M16" s="180"/>
      <c r="N16" s="180"/>
      <c r="O16" s="180"/>
      <c r="P16" s="180"/>
      <c r="Q16" s="181"/>
    </row>
    <row r="17" spans="1:17" x14ac:dyDescent="0.25">
      <c r="A17" s="183"/>
      <c r="B17" s="177"/>
      <c r="C17" s="179"/>
      <c r="D17" s="192" t="s">
        <v>60</v>
      </c>
      <c r="E17" s="180"/>
      <c r="F17" s="180"/>
      <c r="G17" s="180"/>
      <c r="H17" s="192"/>
      <c r="I17" s="192"/>
      <c r="J17" s="261" t="s">
        <v>1536</v>
      </c>
      <c r="K17" s="233"/>
      <c r="L17" s="182" t="s">
        <v>56</v>
      </c>
      <c r="M17" s="180"/>
      <c r="N17" s="180"/>
      <c r="O17" s="180"/>
      <c r="P17" s="180"/>
      <c r="Q17" s="181"/>
    </row>
    <row r="18" spans="1:17" x14ac:dyDescent="0.25">
      <c r="A18" s="183"/>
      <c r="B18" s="177"/>
      <c r="C18" s="179"/>
      <c r="D18" s="192" t="s">
        <v>45</v>
      </c>
      <c r="E18" s="180"/>
      <c r="F18" s="180"/>
      <c r="G18" s="180"/>
      <c r="H18" s="192"/>
      <c r="I18" s="192"/>
      <c r="J18" s="261" t="s">
        <v>1537</v>
      </c>
      <c r="K18" s="233"/>
      <c r="L18" s="182" t="s">
        <v>56</v>
      </c>
      <c r="M18" s="180"/>
      <c r="N18" s="180"/>
      <c r="O18" s="180"/>
      <c r="P18" s="180"/>
      <c r="Q18" s="181"/>
    </row>
    <row r="19" spans="1:17" x14ac:dyDescent="0.25">
      <c r="A19" s="183"/>
      <c r="B19" s="177"/>
      <c r="C19" s="179"/>
      <c r="D19" s="192" t="s">
        <v>105</v>
      </c>
      <c r="E19" s="180"/>
      <c r="F19" s="180"/>
      <c r="G19" s="180"/>
      <c r="H19" s="192"/>
      <c r="I19" s="192"/>
      <c r="J19" s="261" t="s">
        <v>1538</v>
      </c>
      <c r="K19" s="233"/>
      <c r="L19" s="182" t="s">
        <v>56</v>
      </c>
      <c r="M19" s="180"/>
      <c r="N19" s="180"/>
      <c r="O19" s="180"/>
      <c r="P19" s="180"/>
      <c r="Q19" s="181"/>
    </row>
    <row r="20" spans="1:17" x14ac:dyDescent="0.25">
      <c r="A20" s="183"/>
      <c r="B20" s="177"/>
      <c r="C20" s="179"/>
      <c r="D20" s="192" t="s">
        <v>107</v>
      </c>
      <c r="E20" s="180"/>
      <c r="F20" s="180"/>
      <c r="G20" s="180"/>
      <c r="H20" s="192"/>
      <c r="I20" s="192"/>
      <c r="J20" s="261" t="s">
        <v>1539</v>
      </c>
      <c r="K20" s="233"/>
      <c r="L20" s="182" t="s">
        <v>56</v>
      </c>
      <c r="M20" s="180"/>
      <c r="N20" s="180"/>
      <c r="O20" s="180"/>
      <c r="P20" s="180"/>
      <c r="Q20" s="181"/>
    </row>
    <row r="21" spans="1:17" x14ac:dyDescent="0.25">
      <c r="A21" s="183"/>
      <c r="B21" s="177"/>
      <c r="C21" s="179"/>
      <c r="D21" s="192" t="s">
        <v>42</v>
      </c>
      <c r="E21" s="180"/>
      <c r="F21" s="180"/>
      <c r="G21" s="180"/>
      <c r="H21" s="192"/>
      <c r="I21" s="192"/>
      <c r="J21" s="261" t="s">
        <v>1540</v>
      </c>
      <c r="K21" s="233"/>
      <c r="L21" s="182" t="s">
        <v>43</v>
      </c>
      <c r="M21" s="180"/>
      <c r="N21" s="180"/>
      <c r="O21" s="180"/>
      <c r="P21" s="180"/>
      <c r="Q21" s="181"/>
    </row>
    <row r="22" spans="1:17" x14ac:dyDescent="0.25">
      <c r="A22" s="183"/>
      <c r="B22" s="177"/>
      <c r="C22" s="179"/>
      <c r="D22" s="196" t="s">
        <v>1541</v>
      </c>
      <c r="E22" s="180"/>
      <c r="F22" s="180"/>
      <c r="G22" s="180"/>
      <c r="H22" s="180"/>
      <c r="I22" s="180"/>
      <c r="J22" s="180"/>
      <c r="K22" s="180"/>
      <c r="L22" s="180"/>
      <c r="M22" s="180"/>
      <c r="N22" s="180"/>
      <c r="O22" s="180"/>
      <c r="P22" s="180"/>
      <c r="Q22" s="181"/>
    </row>
    <row r="23" spans="1:17" x14ac:dyDescent="0.25">
      <c r="A23" s="183"/>
      <c r="B23" s="177"/>
      <c r="C23" s="178"/>
      <c r="D23" s="179"/>
      <c r="E23" s="183"/>
      <c r="F23" s="180"/>
      <c r="G23" s="180"/>
      <c r="H23" s="180"/>
      <c r="I23" s="180"/>
      <c r="J23" s="180"/>
      <c r="K23" s="180"/>
      <c r="L23" s="180"/>
      <c r="M23" s="180"/>
      <c r="N23" s="180"/>
      <c r="O23" s="180"/>
      <c r="P23" s="180"/>
      <c r="Q23" s="181"/>
    </row>
    <row r="24" spans="1:17" x14ac:dyDescent="0.25">
      <c r="A24" s="183"/>
      <c r="B24" s="177"/>
      <c r="C24" s="178"/>
      <c r="D24" s="179"/>
      <c r="E24" s="183"/>
      <c r="F24" s="180"/>
      <c r="G24" s="180"/>
      <c r="H24" s="180"/>
      <c r="I24" s="180"/>
      <c r="J24" s="180"/>
      <c r="K24" s="180"/>
      <c r="L24" s="180"/>
      <c r="M24" s="180"/>
      <c r="N24" s="180"/>
      <c r="O24" s="180"/>
      <c r="P24" s="180"/>
      <c r="Q24" s="181"/>
    </row>
    <row r="25" spans="1:17" x14ac:dyDescent="0.25">
      <c r="A25" s="263" t="s">
        <v>26</v>
      </c>
      <c r="B25" s="268" t="s">
        <v>1542</v>
      </c>
      <c r="C25" s="263" t="s">
        <v>70</v>
      </c>
      <c r="D25" s="263" t="s">
        <v>69</v>
      </c>
      <c r="E25" s="263" t="s">
        <v>68</v>
      </c>
      <c r="F25" s="263" t="s">
        <v>55</v>
      </c>
      <c r="G25" s="266"/>
      <c r="H25" s="266"/>
      <c r="I25" s="266"/>
      <c r="J25" s="263" t="s">
        <v>54</v>
      </c>
      <c r="K25" s="264"/>
      <c r="L25" s="264"/>
      <c r="M25" s="264"/>
      <c r="N25" s="264"/>
      <c r="O25" s="263" t="s">
        <v>67</v>
      </c>
      <c r="P25" s="263" t="s">
        <v>66</v>
      </c>
      <c r="Q25" s="265" t="s">
        <v>1543</v>
      </c>
    </row>
    <row r="26" spans="1:17" x14ac:dyDescent="0.25">
      <c r="A26" s="266"/>
      <c r="B26" s="269"/>
      <c r="C26" s="267"/>
      <c r="D26" s="263"/>
      <c r="E26" s="263"/>
      <c r="F26" s="263" t="s">
        <v>27</v>
      </c>
      <c r="G26" s="263" t="s">
        <v>65</v>
      </c>
      <c r="H26" s="266"/>
      <c r="I26" s="266"/>
      <c r="J26" s="263" t="s">
        <v>1544</v>
      </c>
      <c r="K26" s="263" t="s">
        <v>27</v>
      </c>
      <c r="L26" s="263" t="s">
        <v>65</v>
      </c>
      <c r="M26" s="266"/>
      <c r="N26" s="266"/>
      <c r="O26" s="263"/>
      <c r="P26" s="263"/>
      <c r="Q26" s="265"/>
    </row>
    <row r="27" spans="1:17" x14ac:dyDescent="0.25">
      <c r="A27" s="266"/>
      <c r="B27" s="269"/>
      <c r="C27" s="267"/>
      <c r="D27" s="263"/>
      <c r="E27" s="263"/>
      <c r="F27" s="266"/>
      <c r="G27" s="197" t="s">
        <v>64</v>
      </c>
      <c r="H27" s="197" t="s">
        <v>63</v>
      </c>
      <c r="I27" s="197" t="s">
        <v>62</v>
      </c>
      <c r="J27" s="267"/>
      <c r="K27" s="266"/>
      <c r="L27" s="197" t="s">
        <v>64</v>
      </c>
      <c r="M27" s="197" t="s">
        <v>63</v>
      </c>
      <c r="N27" s="197" t="s">
        <v>62</v>
      </c>
      <c r="O27" s="263"/>
      <c r="P27" s="263"/>
      <c r="Q27" s="265"/>
    </row>
    <row r="28" spans="1:17" x14ac:dyDescent="0.25">
      <c r="A28" s="198">
        <v>1</v>
      </c>
      <c r="B28" s="199">
        <v>2</v>
      </c>
      <c r="C28" s="197">
        <v>3</v>
      </c>
      <c r="D28" s="197">
        <v>4</v>
      </c>
      <c r="E28" s="200">
        <v>5</v>
      </c>
      <c r="F28" s="201">
        <v>6</v>
      </c>
      <c r="G28" s="201">
        <v>7</v>
      </c>
      <c r="H28" s="201">
        <v>8</v>
      </c>
      <c r="I28" s="201">
        <v>9</v>
      </c>
      <c r="J28" s="201">
        <v>10</v>
      </c>
      <c r="K28" s="201">
        <v>11</v>
      </c>
      <c r="L28" s="201">
        <v>12</v>
      </c>
      <c r="M28" s="201">
        <v>13</v>
      </c>
      <c r="N28" s="201">
        <v>14</v>
      </c>
      <c r="O28" s="201">
        <v>15</v>
      </c>
      <c r="P28" s="201">
        <v>16</v>
      </c>
      <c r="Q28" s="201">
        <v>17</v>
      </c>
    </row>
    <row r="29" spans="1:17" x14ac:dyDescent="0.25">
      <c r="A29" s="270" t="s">
        <v>1545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</row>
    <row r="30" spans="1:17" ht="68.400000000000006" x14ac:dyDescent="0.25">
      <c r="A30" s="200" t="s">
        <v>979</v>
      </c>
      <c r="B30" s="202" t="s">
        <v>1546</v>
      </c>
      <c r="C30" s="203" t="s">
        <v>1547</v>
      </c>
      <c r="D30" s="200" t="s">
        <v>1548</v>
      </c>
      <c r="E30" s="204">
        <v>1</v>
      </c>
      <c r="F30" s="205">
        <v>45477.65</v>
      </c>
      <c r="G30" s="206"/>
      <c r="H30" s="206"/>
      <c r="I30" s="206"/>
      <c r="J30" s="206">
        <v>45478</v>
      </c>
      <c r="K30" s="206">
        <v>45478</v>
      </c>
      <c r="L30" s="206"/>
      <c r="M30" s="206"/>
      <c r="N30" s="206"/>
      <c r="O30" s="206"/>
      <c r="P30" s="206"/>
      <c r="Q30" s="206"/>
    </row>
    <row r="31" spans="1:17" ht="45.6" x14ac:dyDescent="0.25">
      <c r="A31" s="198">
        <v>2</v>
      </c>
      <c r="B31" s="202" t="s">
        <v>1549</v>
      </c>
      <c r="C31" s="203" t="s">
        <v>1550</v>
      </c>
      <c r="D31" s="200" t="s">
        <v>1551</v>
      </c>
      <c r="E31" s="204">
        <v>40</v>
      </c>
      <c r="F31" s="205">
        <v>195.28</v>
      </c>
      <c r="G31" s="205">
        <v>69.819999999999993</v>
      </c>
      <c r="H31" s="205">
        <v>13.07</v>
      </c>
      <c r="I31" s="205">
        <v>2.66</v>
      </c>
      <c r="J31" s="206"/>
      <c r="K31" s="206">
        <v>7811</v>
      </c>
      <c r="L31" s="206">
        <v>2793</v>
      </c>
      <c r="M31" s="206">
        <v>523</v>
      </c>
      <c r="N31" s="206">
        <v>106</v>
      </c>
      <c r="O31" s="206">
        <v>4.47</v>
      </c>
      <c r="P31" s="206">
        <v>178.8</v>
      </c>
      <c r="Q31" s="205">
        <v>0.04</v>
      </c>
    </row>
    <row r="32" spans="1:17" ht="34.799999999999997" x14ac:dyDescent="0.25">
      <c r="A32" s="198">
        <v>3</v>
      </c>
      <c r="B32" s="202" t="s">
        <v>1552</v>
      </c>
      <c r="C32" s="203" t="s">
        <v>1553</v>
      </c>
      <c r="D32" s="200" t="s">
        <v>23</v>
      </c>
      <c r="E32" s="204">
        <v>1</v>
      </c>
      <c r="F32" s="205">
        <v>469.18</v>
      </c>
      <c r="G32" s="205">
        <v>433.6</v>
      </c>
      <c r="H32" s="206"/>
      <c r="I32" s="206"/>
      <c r="J32" s="206"/>
      <c r="K32" s="206">
        <v>469</v>
      </c>
      <c r="L32" s="206">
        <v>434</v>
      </c>
      <c r="M32" s="206"/>
      <c r="N32" s="206"/>
      <c r="O32" s="206">
        <v>32</v>
      </c>
      <c r="P32" s="206">
        <v>32</v>
      </c>
      <c r="Q32" s="205">
        <v>2.4E-2</v>
      </c>
    </row>
    <row r="33" spans="1:17" ht="34.799999999999997" x14ac:dyDescent="0.25">
      <c r="A33" s="198">
        <v>4</v>
      </c>
      <c r="B33" s="202" t="s">
        <v>1554</v>
      </c>
      <c r="C33" s="203" t="s">
        <v>1555</v>
      </c>
      <c r="D33" s="200" t="s">
        <v>1556</v>
      </c>
      <c r="E33" s="204">
        <v>1</v>
      </c>
      <c r="F33" s="205">
        <v>551.03</v>
      </c>
      <c r="G33" s="205">
        <v>168.14</v>
      </c>
      <c r="H33" s="205">
        <v>112.35</v>
      </c>
      <c r="I33" s="205">
        <v>13.9</v>
      </c>
      <c r="J33" s="206"/>
      <c r="K33" s="206">
        <v>551</v>
      </c>
      <c r="L33" s="206">
        <v>168</v>
      </c>
      <c r="M33" s="206">
        <v>112</v>
      </c>
      <c r="N33" s="206">
        <v>14</v>
      </c>
      <c r="O33" s="206">
        <v>14</v>
      </c>
      <c r="P33" s="206">
        <v>14</v>
      </c>
      <c r="Q33" s="205">
        <v>1E-3</v>
      </c>
    </row>
    <row r="34" spans="1:17" ht="34.799999999999997" x14ac:dyDescent="0.25">
      <c r="A34" s="198">
        <v>5</v>
      </c>
      <c r="B34" s="202" t="s">
        <v>1557</v>
      </c>
      <c r="C34" s="203" t="s">
        <v>1558</v>
      </c>
      <c r="D34" s="200" t="s">
        <v>1559</v>
      </c>
      <c r="E34" s="204">
        <v>1</v>
      </c>
      <c r="F34" s="205">
        <v>85.55</v>
      </c>
      <c r="G34" s="205">
        <v>27.1</v>
      </c>
      <c r="H34" s="205">
        <v>42.92</v>
      </c>
      <c r="I34" s="205">
        <v>5.31</v>
      </c>
      <c r="J34" s="206"/>
      <c r="K34" s="206">
        <v>86</v>
      </c>
      <c r="L34" s="206">
        <v>27</v>
      </c>
      <c r="M34" s="206">
        <v>43</v>
      </c>
      <c r="N34" s="206">
        <v>5</v>
      </c>
      <c r="O34" s="206">
        <v>2</v>
      </c>
      <c r="P34" s="206">
        <v>2</v>
      </c>
      <c r="Q34" s="206"/>
    </row>
    <row r="35" spans="1:17" ht="24" x14ac:dyDescent="0.25">
      <c r="A35" s="200" t="s">
        <v>994</v>
      </c>
      <c r="B35" s="202" t="s">
        <v>1560</v>
      </c>
      <c r="C35" s="203" t="s">
        <v>1561</v>
      </c>
      <c r="D35" s="200" t="s">
        <v>23</v>
      </c>
      <c r="E35" s="204">
        <v>3</v>
      </c>
      <c r="F35" s="205">
        <v>1947.91</v>
      </c>
      <c r="G35" s="206"/>
      <c r="H35" s="206"/>
      <c r="I35" s="206"/>
      <c r="J35" s="206">
        <v>5844</v>
      </c>
      <c r="K35" s="206">
        <v>5844</v>
      </c>
      <c r="L35" s="206"/>
      <c r="M35" s="206"/>
      <c r="N35" s="206"/>
      <c r="O35" s="206"/>
      <c r="P35" s="206"/>
      <c r="Q35" s="206"/>
    </row>
    <row r="36" spans="1:17" ht="34.799999999999997" x14ac:dyDescent="0.25">
      <c r="A36" s="198">
        <v>7</v>
      </c>
      <c r="B36" s="202" t="s">
        <v>1562</v>
      </c>
      <c r="C36" s="203" t="s">
        <v>1563</v>
      </c>
      <c r="D36" s="200" t="s">
        <v>23</v>
      </c>
      <c r="E36" s="204">
        <v>3</v>
      </c>
      <c r="F36" s="205">
        <v>110.22</v>
      </c>
      <c r="G36" s="205">
        <v>97.56</v>
      </c>
      <c r="H36" s="206"/>
      <c r="I36" s="206"/>
      <c r="J36" s="206"/>
      <c r="K36" s="206">
        <v>331</v>
      </c>
      <c r="L36" s="206">
        <v>293</v>
      </c>
      <c r="M36" s="206"/>
      <c r="N36" s="206"/>
      <c r="O36" s="206">
        <v>7.2</v>
      </c>
      <c r="P36" s="206">
        <v>21.6</v>
      </c>
      <c r="Q36" s="205">
        <v>6.0000000000000001E-3</v>
      </c>
    </row>
    <row r="37" spans="1:17" ht="34.799999999999997" x14ac:dyDescent="0.25">
      <c r="A37" s="198">
        <v>8</v>
      </c>
      <c r="B37" s="202" t="s">
        <v>1564</v>
      </c>
      <c r="C37" s="203" t="s">
        <v>1565</v>
      </c>
      <c r="D37" s="200" t="s">
        <v>23</v>
      </c>
      <c r="E37" s="204">
        <v>1</v>
      </c>
      <c r="F37" s="205">
        <v>13.89</v>
      </c>
      <c r="G37" s="205">
        <v>12.78</v>
      </c>
      <c r="H37" s="206"/>
      <c r="I37" s="206"/>
      <c r="J37" s="206"/>
      <c r="K37" s="206">
        <v>14</v>
      </c>
      <c r="L37" s="206">
        <v>13</v>
      </c>
      <c r="M37" s="206"/>
      <c r="N37" s="206"/>
      <c r="O37" s="206">
        <v>1</v>
      </c>
      <c r="P37" s="206">
        <v>1</v>
      </c>
      <c r="Q37" s="205">
        <v>1E-3</v>
      </c>
    </row>
    <row r="38" spans="1:17" ht="45.6" x14ac:dyDescent="0.25">
      <c r="A38" s="198">
        <v>9</v>
      </c>
      <c r="B38" s="202" t="s">
        <v>1566</v>
      </c>
      <c r="C38" s="203" t="s">
        <v>1567</v>
      </c>
      <c r="D38" s="200" t="s">
        <v>23</v>
      </c>
      <c r="E38" s="204">
        <v>6</v>
      </c>
      <c r="F38" s="205">
        <v>13.84</v>
      </c>
      <c r="G38" s="205">
        <v>11.38</v>
      </c>
      <c r="H38" s="205">
        <v>0.17</v>
      </c>
      <c r="I38" s="206"/>
      <c r="J38" s="206"/>
      <c r="K38" s="206">
        <v>83</v>
      </c>
      <c r="L38" s="206">
        <v>68</v>
      </c>
      <c r="M38" s="206">
        <v>1</v>
      </c>
      <c r="N38" s="206"/>
      <c r="O38" s="206">
        <v>0.84</v>
      </c>
      <c r="P38" s="206">
        <v>5.04</v>
      </c>
      <c r="Q38" s="206"/>
    </row>
    <row r="39" spans="1:17" ht="45.6" x14ac:dyDescent="0.25">
      <c r="A39" s="198">
        <v>10</v>
      </c>
      <c r="B39" s="202" t="s">
        <v>1568</v>
      </c>
      <c r="C39" s="203" t="s">
        <v>1569</v>
      </c>
      <c r="D39" s="200" t="s">
        <v>23</v>
      </c>
      <c r="E39" s="204">
        <v>1</v>
      </c>
      <c r="F39" s="205">
        <v>86.32</v>
      </c>
      <c r="G39" s="205">
        <v>78.05</v>
      </c>
      <c r="H39" s="205">
        <v>0.37</v>
      </c>
      <c r="I39" s="206"/>
      <c r="J39" s="206"/>
      <c r="K39" s="206">
        <v>86</v>
      </c>
      <c r="L39" s="206">
        <v>78</v>
      </c>
      <c r="M39" s="206"/>
      <c r="N39" s="206"/>
      <c r="O39" s="206">
        <v>5.76</v>
      </c>
      <c r="P39" s="206">
        <v>5.76</v>
      </c>
      <c r="Q39" s="206"/>
    </row>
    <row r="40" spans="1:17" ht="22.8" x14ac:dyDescent="0.25">
      <c r="A40" s="200" t="s">
        <v>1570</v>
      </c>
      <c r="B40" s="202" t="s">
        <v>1571</v>
      </c>
      <c r="C40" s="203" t="s">
        <v>1572</v>
      </c>
      <c r="D40" s="200" t="s">
        <v>1548</v>
      </c>
      <c r="E40" s="204">
        <v>2</v>
      </c>
      <c r="F40" s="205">
        <v>13176.5</v>
      </c>
      <c r="G40" s="206"/>
      <c r="H40" s="206"/>
      <c r="I40" s="206"/>
      <c r="J40" s="206">
        <v>26353</v>
      </c>
      <c r="K40" s="206">
        <v>26353</v>
      </c>
      <c r="L40" s="206"/>
      <c r="M40" s="206"/>
      <c r="N40" s="206"/>
      <c r="O40" s="206"/>
      <c r="P40" s="206"/>
      <c r="Q40" s="206"/>
    </row>
    <row r="41" spans="1:17" ht="34.799999999999997" x14ac:dyDescent="0.25">
      <c r="A41" s="198">
        <v>12</v>
      </c>
      <c r="B41" s="202" t="s">
        <v>1573</v>
      </c>
      <c r="C41" s="203" t="s">
        <v>1574</v>
      </c>
      <c r="D41" s="200" t="s">
        <v>23</v>
      </c>
      <c r="E41" s="204">
        <v>2</v>
      </c>
      <c r="F41" s="205">
        <v>118.78</v>
      </c>
      <c r="G41" s="205">
        <v>108.98</v>
      </c>
      <c r="H41" s="205">
        <v>0.37</v>
      </c>
      <c r="I41" s="206"/>
      <c r="J41" s="206"/>
      <c r="K41" s="206">
        <v>238</v>
      </c>
      <c r="L41" s="206">
        <v>218</v>
      </c>
      <c r="M41" s="206">
        <v>1</v>
      </c>
      <c r="N41" s="206"/>
      <c r="O41" s="206">
        <v>7.92</v>
      </c>
      <c r="P41" s="206">
        <v>15.84</v>
      </c>
      <c r="Q41" s="206"/>
    </row>
    <row r="42" spans="1:17" ht="34.799999999999997" x14ac:dyDescent="0.25">
      <c r="A42" s="198">
        <v>13</v>
      </c>
      <c r="B42" s="202" t="s">
        <v>1557</v>
      </c>
      <c r="C42" s="203" t="s">
        <v>1558</v>
      </c>
      <c r="D42" s="200" t="s">
        <v>1559</v>
      </c>
      <c r="E42" s="204">
        <v>2</v>
      </c>
      <c r="F42" s="205">
        <v>85.55</v>
      </c>
      <c r="G42" s="205">
        <v>27.1</v>
      </c>
      <c r="H42" s="205">
        <v>42.92</v>
      </c>
      <c r="I42" s="205">
        <v>5.31</v>
      </c>
      <c r="J42" s="206"/>
      <c r="K42" s="206">
        <v>171</v>
      </c>
      <c r="L42" s="206">
        <v>54</v>
      </c>
      <c r="M42" s="206">
        <v>86</v>
      </c>
      <c r="N42" s="206">
        <v>11</v>
      </c>
      <c r="O42" s="206">
        <v>2</v>
      </c>
      <c r="P42" s="206">
        <v>4</v>
      </c>
      <c r="Q42" s="206"/>
    </row>
    <row r="43" spans="1:17" ht="34.200000000000003" x14ac:dyDescent="0.25">
      <c r="A43" s="200" t="s">
        <v>1413</v>
      </c>
      <c r="B43" s="202" t="s">
        <v>1571</v>
      </c>
      <c r="C43" s="203" t="s">
        <v>1575</v>
      </c>
      <c r="D43" s="200" t="s">
        <v>23</v>
      </c>
      <c r="E43" s="204">
        <v>1</v>
      </c>
      <c r="F43" s="205">
        <v>1670.45</v>
      </c>
      <c r="G43" s="206"/>
      <c r="H43" s="206"/>
      <c r="I43" s="206"/>
      <c r="J43" s="206">
        <v>1670</v>
      </c>
      <c r="K43" s="206">
        <v>1670</v>
      </c>
      <c r="L43" s="206"/>
      <c r="M43" s="206"/>
      <c r="N43" s="206"/>
      <c r="O43" s="206"/>
      <c r="P43" s="206"/>
      <c r="Q43" s="206"/>
    </row>
    <row r="44" spans="1:17" ht="34.799999999999997" x14ac:dyDescent="0.25">
      <c r="A44" s="198">
        <v>15</v>
      </c>
      <c r="B44" s="202" t="s">
        <v>1576</v>
      </c>
      <c r="C44" s="203" t="s">
        <v>1577</v>
      </c>
      <c r="D44" s="200" t="s">
        <v>23</v>
      </c>
      <c r="E44" s="204">
        <v>1</v>
      </c>
      <c r="F44" s="205">
        <v>97.17</v>
      </c>
      <c r="G44" s="205">
        <v>84.04</v>
      </c>
      <c r="H44" s="205">
        <v>0.49</v>
      </c>
      <c r="I44" s="206"/>
      <c r="J44" s="206"/>
      <c r="K44" s="206">
        <v>97</v>
      </c>
      <c r="L44" s="206">
        <v>84</v>
      </c>
      <c r="M44" s="206"/>
      <c r="N44" s="206"/>
      <c r="O44" s="206">
        <v>5.76</v>
      </c>
      <c r="P44" s="206">
        <v>5.76</v>
      </c>
      <c r="Q44" s="206"/>
    </row>
    <row r="45" spans="1:17" ht="22.8" x14ac:dyDescent="0.25">
      <c r="A45" s="200" t="s">
        <v>1420</v>
      </c>
      <c r="B45" s="202" t="s">
        <v>1578</v>
      </c>
      <c r="C45" s="203" t="s">
        <v>1579</v>
      </c>
      <c r="D45" s="200" t="s">
        <v>23</v>
      </c>
      <c r="E45" s="204">
        <v>2</v>
      </c>
      <c r="F45" s="205">
        <v>546.21</v>
      </c>
      <c r="G45" s="206"/>
      <c r="H45" s="206"/>
      <c r="I45" s="206"/>
      <c r="J45" s="206">
        <v>1092</v>
      </c>
      <c r="K45" s="206">
        <v>1092</v>
      </c>
      <c r="L45" s="206"/>
      <c r="M45" s="206"/>
      <c r="N45" s="206"/>
      <c r="O45" s="206"/>
      <c r="P45" s="206"/>
      <c r="Q45" s="206"/>
    </row>
    <row r="46" spans="1:17" ht="45.6" x14ac:dyDescent="0.25">
      <c r="A46" s="198">
        <v>17</v>
      </c>
      <c r="B46" s="202" t="s">
        <v>1580</v>
      </c>
      <c r="C46" s="203" t="s">
        <v>1581</v>
      </c>
      <c r="D46" s="200" t="s">
        <v>1582</v>
      </c>
      <c r="E46" s="204">
        <v>2</v>
      </c>
      <c r="F46" s="205">
        <v>104.48</v>
      </c>
      <c r="G46" s="205">
        <v>87.8</v>
      </c>
      <c r="H46" s="205">
        <v>1</v>
      </c>
      <c r="I46" s="206"/>
      <c r="J46" s="206"/>
      <c r="K46" s="206">
        <v>209</v>
      </c>
      <c r="L46" s="206">
        <v>176</v>
      </c>
      <c r="M46" s="206">
        <v>2</v>
      </c>
      <c r="N46" s="206"/>
      <c r="O46" s="206">
        <v>6.48</v>
      </c>
      <c r="P46" s="206">
        <v>12.96</v>
      </c>
      <c r="Q46" s="206"/>
    </row>
    <row r="47" spans="1:17" ht="34.200000000000003" x14ac:dyDescent="0.25">
      <c r="A47" s="200" t="s">
        <v>1583</v>
      </c>
      <c r="B47" s="202" t="s">
        <v>1584</v>
      </c>
      <c r="C47" s="203" t="s">
        <v>1585</v>
      </c>
      <c r="D47" s="200" t="s">
        <v>23</v>
      </c>
      <c r="E47" s="204">
        <v>2</v>
      </c>
      <c r="F47" s="205">
        <v>1638.06</v>
      </c>
      <c r="G47" s="206"/>
      <c r="H47" s="206"/>
      <c r="I47" s="206"/>
      <c r="J47" s="206">
        <v>3276</v>
      </c>
      <c r="K47" s="206">
        <v>3276</v>
      </c>
      <c r="L47" s="206"/>
      <c r="M47" s="206"/>
      <c r="N47" s="206"/>
      <c r="O47" s="206"/>
      <c r="P47" s="206"/>
      <c r="Q47" s="206"/>
    </row>
    <row r="48" spans="1:17" ht="34.799999999999997" x14ac:dyDescent="0.25">
      <c r="A48" s="198">
        <v>19</v>
      </c>
      <c r="B48" s="202" t="s">
        <v>1586</v>
      </c>
      <c r="C48" s="203" t="s">
        <v>1587</v>
      </c>
      <c r="D48" s="200" t="s">
        <v>23</v>
      </c>
      <c r="E48" s="204">
        <v>2</v>
      </c>
      <c r="F48" s="205">
        <v>55.9</v>
      </c>
      <c r="G48" s="205">
        <v>48.78</v>
      </c>
      <c r="H48" s="205">
        <v>0.37</v>
      </c>
      <c r="I48" s="206"/>
      <c r="J48" s="206"/>
      <c r="K48" s="206">
        <v>112</v>
      </c>
      <c r="L48" s="206">
        <v>98</v>
      </c>
      <c r="M48" s="206">
        <v>1</v>
      </c>
      <c r="N48" s="206"/>
      <c r="O48" s="206">
        <v>3.6</v>
      </c>
      <c r="P48" s="206">
        <v>7.2</v>
      </c>
      <c r="Q48" s="206"/>
    </row>
    <row r="49" spans="1:17" ht="34.799999999999997" x14ac:dyDescent="0.25">
      <c r="A49" s="198">
        <v>20</v>
      </c>
      <c r="B49" s="202" t="s">
        <v>1588</v>
      </c>
      <c r="C49" s="203" t="s">
        <v>1589</v>
      </c>
      <c r="D49" s="200" t="s">
        <v>1590</v>
      </c>
      <c r="E49" s="207">
        <v>12.2</v>
      </c>
      <c r="F49" s="205">
        <v>798.84</v>
      </c>
      <c r="G49" s="205">
        <v>168.02</v>
      </c>
      <c r="H49" s="205">
        <v>544.80999999999995</v>
      </c>
      <c r="I49" s="205">
        <v>57.87</v>
      </c>
      <c r="J49" s="206"/>
      <c r="K49" s="206">
        <v>9746</v>
      </c>
      <c r="L49" s="206">
        <v>2050</v>
      </c>
      <c r="M49" s="206">
        <v>6647</v>
      </c>
      <c r="N49" s="206">
        <v>706</v>
      </c>
      <c r="O49" s="206">
        <v>12.4</v>
      </c>
      <c r="P49" s="206">
        <v>151.28</v>
      </c>
      <c r="Q49" s="206"/>
    </row>
    <row r="50" spans="1:17" ht="45.6" x14ac:dyDescent="0.25">
      <c r="A50" s="198">
        <v>21</v>
      </c>
      <c r="B50" s="202" t="s">
        <v>1591</v>
      </c>
      <c r="C50" s="203" t="s">
        <v>1592</v>
      </c>
      <c r="D50" s="200" t="s">
        <v>76</v>
      </c>
      <c r="E50" s="204">
        <v>0.12</v>
      </c>
      <c r="F50" s="205">
        <v>4732.43</v>
      </c>
      <c r="G50" s="205">
        <v>617.45000000000005</v>
      </c>
      <c r="H50" s="205">
        <v>45.38</v>
      </c>
      <c r="I50" s="205">
        <v>0.55000000000000004</v>
      </c>
      <c r="J50" s="206"/>
      <c r="K50" s="206">
        <v>568</v>
      </c>
      <c r="L50" s="206">
        <v>74</v>
      </c>
      <c r="M50" s="206">
        <v>5</v>
      </c>
      <c r="N50" s="206"/>
      <c r="O50" s="206">
        <v>46.6</v>
      </c>
      <c r="P50" s="206">
        <v>5.59</v>
      </c>
      <c r="Q50" s="206"/>
    </row>
    <row r="51" spans="1:17" ht="34.799999999999997" x14ac:dyDescent="0.25">
      <c r="A51" s="198">
        <v>22</v>
      </c>
      <c r="B51" s="202" t="s">
        <v>1593</v>
      </c>
      <c r="C51" s="203" t="s">
        <v>1594</v>
      </c>
      <c r="D51" s="200" t="s">
        <v>76</v>
      </c>
      <c r="E51" s="204">
        <v>0.1</v>
      </c>
      <c r="F51" s="205">
        <v>2527.1999999999998</v>
      </c>
      <c r="G51" s="205">
        <v>408.1</v>
      </c>
      <c r="H51" s="205">
        <v>897.93</v>
      </c>
      <c r="I51" s="205">
        <v>320.97000000000003</v>
      </c>
      <c r="J51" s="206"/>
      <c r="K51" s="206">
        <v>253</v>
      </c>
      <c r="L51" s="206">
        <v>41</v>
      </c>
      <c r="M51" s="206">
        <v>90</v>
      </c>
      <c r="N51" s="206">
        <v>32</v>
      </c>
      <c r="O51" s="206">
        <v>30.8</v>
      </c>
      <c r="P51" s="206">
        <v>3.08</v>
      </c>
      <c r="Q51" s="206"/>
    </row>
    <row r="52" spans="1:17" ht="34.799999999999997" x14ac:dyDescent="0.25">
      <c r="A52" s="198">
        <v>23</v>
      </c>
      <c r="B52" s="202" t="s">
        <v>1595</v>
      </c>
      <c r="C52" s="203" t="s">
        <v>1596</v>
      </c>
      <c r="D52" s="200" t="s">
        <v>76</v>
      </c>
      <c r="E52" s="204">
        <v>0.5</v>
      </c>
      <c r="F52" s="205">
        <v>1840.21</v>
      </c>
      <c r="G52" s="205">
        <v>498.2</v>
      </c>
      <c r="H52" s="205">
        <v>788.16</v>
      </c>
      <c r="I52" s="205">
        <v>202.95</v>
      </c>
      <c r="J52" s="206"/>
      <c r="K52" s="206">
        <v>920</v>
      </c>
      <c r="L52" s="206">
        <v>249</v>
      </c>
      <c r="M52" s="206">
        <v>394</v>
      </c>
      <c r="N52" s="206">
        <v>101</v>
      </c>
      <c r="O52" s="206">
        <v>37.6</v>
      </c>
      <c r="P52" s="206">
        <v>18.8</v>
      </c>
      <c r="Q52" s="206"/>
    </row>
    <row r="53" spans="1:17" ht="34.799999999999997" x14ac:dyDescent="0.25">
      <c r="A53" s="198">
        <v>24</v>
      </c>
      <c r="B53" s="202" t="s">
        <v>1597</v>
      </c>
      <c r="C53" s="203" t="s">
        <v>1598</v>
      </c>
      <c r="D53" s="200" t="s">
        <v>75</v>
      </c>
      <c r="E53" s="204">
        <v>0.25</v>
      </c>
      <c r="F53" s="205">
        <v>1466.89</v>
      </c>
      <c r="G53" s="205">
        <v>384.82</v>
      </c>
      <c r="H53" s="205">
        <v>317.16000000000003</v>
      </c>
      <c r="I53" s="205">
        <v>7.46</v>
      </c>
      <c r="J53" s="206"/>
      <c r="K53" s="206">
        <v>367</v>
      </c>
      <c r="L53" s="206">
        <v>96</v>
      </c>
      <c r="M53" s="206">
        <v>79</v>
      </c>
      <c r="N53" s="206">
        <v>2</v>
      </c>
      <c r="O53" s="206">
        <v>28.4</v>
      </c>
      <c r="P53" s="206">
        <v>7.1</v>
      </c>
      <c r="Q53" s="206"/>
    </row>
    <row r="54" spans="1:17" ht="34.799999999999997" x14ac:dyDescent="0.25">
      <c r="A54" s="198">
        <v>25</v>
      </c>
      <c r="B54" s="202" t="s">
        <v>1599</v>
      </c>
      <c r="C54" s="203" t="s">
        <v>1600</v>
      </c>
      <c r="D54" s="200" t="s">
        <v>75</v>
      </c>
      <c r="E54" s="204">
        <v>0.25</v>
      </c>
      <c r="F54" s="205">
        <v>62.76</v>
      </c>
      <c r="G54" s="205">
        <v>27.91</v>
      </c>
      <c r="H54" s="205">
        <v>32.15</v>
      </c>
      <c r="I54" s="205">
        <v>2</v>
      </c>
      <c r="J54" s="206"/>
      <c r="K54" s="206">
        <v>16</v>
      </c>
      <c r="L54" s="206">
        <v>7</v>
      </c>
      <c r="M54" s="206">
        <v>8</v>
      </c>
      <c r="N54" s="206">
        <v>1</v>
      </c>
      <c r="O54" s="206">
        <v>2.06</v>
      </c>
      <c r="P54" s="206">
        <v>0.52</v>
      </c>
      <c r="Q54" s="206"/>
    </row>
    <row r="55" spans="1:17" ht="34.799999999999997" x14ac:dyDescent="0.25">
      <c r="A55" s="198">
        <v>26</v>
      </c>
      <c r="B55" s="202" t="s">
        <v>1601</v>
      </c>
      <c r="C55" s="203" t="s">
        <v>1602</v>
      </c>
      <c r="D55" s="200" t="s">
        <v>23</v>
      </c>
      <c r="E55" s="204">
        <v>2</v>
      </c>
      <c r="F55" s="205">
        <v>14.87</v>
      </c>
      <c r="G55" s="205">
        <v>13.09</v>
      </c>
      <c r="H55" s="205">
        <v>0.31</v>
      </c>
      <c r="I55" s="206"/>
      <c r="J55" s="206"/>
      <c r="K55" s="206">
        <v>30</v>
      </c>
      <c r="L55" s="206">
        <v>26</v>
      </c>
      <c r="M55" s="206">
        <v>1</v>
      </c>
      <c r="N55" s="206"/>
      <c r="O55" s="206">
        <v>1.0900000000000001</v>
      </c>
      <c r="P55" s="206">
        <v>2.1800000000000002</v>
      </c>
      <c r="Q55" s="205">
        <v>7.0000000000000001E-3</v>
      </c>
    </row>
    <row r="56" spans="1:17" x14ac:dyDescent="0.25">
      <c r="A56" s="262" t="s">
        <v>169</v>
      </c>
      <c r="B56" s="236"/>
      <c r="C56" s="236"/>
      <c r="D56" s="236"/>
      <c r="E56" s="236"/>
      <c r="F56" s="236"/>
      <c r="G56" s="236"/>
      <c r="H56" s="236"/>
      <c r="I56" s="236"/>
      <c r="J56" s="236"/>
      <c r="K56" s="205">
        <v>105871</v>
      </c>
      <c r="L56" s="205">
        <v>7047</v>
      </c>
      <c r="M56" s="205">
        <v>7993</v>
      </c>
      <c r="N56" s="205">
        <v>978</v>
      </c>
      <c r="O56" s="206"/>
      <c r="P56" s="205">
        <v>494.51</v>
      </c>
      <c r="Q56" s="206"/>
    </row>
    <row r="57" spans="1:17" x14ac:dyDescent="0.25">
      <c r="A57" s="262" t="s">
        <v>31</v>
      </c>
      <c r="B57" s="236"/>
      <c r="C57" s="236"/>
      <c r="D57" s="236"/>
      <c r="E57" s="236"/>
      <c r="F57" s="236"/>
      <c r="G57" s="236"/>
      <c r="H57" s="236"/>
      <c r="I57" s="236"/>
      <c r="J57" s="236"/>
      <c r="K57" s="205">
        <v>6986</v>
      </c>
      <c r="L57" s="206"/>
      <c r="M57" s="206"/>
      <c r="N57" s="206"/>
      <c r="O57" s="206"/>
      <c r="P57" s="206"/>
      <c r="Q57" s="206"/>
    </row>
    <row r="58" spans="1:17" x14ac:dyDescent="0.25">
      <c r="A58" s="262" t="s">
        <v>32</v>
      </c>
      <c r="B58" s="236"/>
      <c r="C58" s="236"/>
      <c r="D58" s="236"/>
      <c r="E58" s="236"/>
      <c r="F58" s="236"/>
      <c r="G58" s="236"/>
      <c r="H58" s="236"/>
      <c r="I58" s="236"/>
      <c r="J58" s="236"/>
      <c r="K58" s="205">
        <v>4998</v>
      </c>
      <c r="L58" s="206"/>
      <c r="M58" s="206"/>
      <c r="N58" s="206"/>
      <c r="O58" s="206"/>
      <c r="P58" s="206"/>
      <c r="Q58" s="206"/>
    </row>
    <row r="59" spans="1:17" x14ac:dyDescent="0.25">
      <c r="A59" s="271" t="s">
        <v>724</v>
      </c>
      <c r="B59" s="236"/>
      <c r="C59" s="236"/>
      <c r="D59" s="236"/>
      <c r="E59" s="236"/>
      <c r="F59" s="236"/>
      <c r="G59" s="236"/>
      <c r="H59" s="236"/>
      <c r="I59" s="236"/>
      <c r="J59" s="236"/>
      <c r="K59" s="208">
        <v>117855</v>
      </c>
      <c r="L59" s="206"/>
      <c r="M59" s="206"/>
      <c r="N59" s="206"/>
      <c r="O59" s="206"/>
      <c r="P59" s="208">
        <v>494.51</v>
      </c>
      <c r="Q59" s="206"/>
    </row>
    <row r="60" spans="1:17" x14ac:dyDescent="0.25">
      <c r="A60" s="262" t="s">
        <v>51</v>
      </c>
      <c r="B60" s="236"/>
      <c r="C60" s="236"/>
      <c r="D60" s="236"/>
      <c r="E60" s="236"/>
      <c r="F60" s="236"/>
      <c r="G60" s="236"/>
      <c r="H60" s="236"/>
      <c r="I60" s="236"/>
      <c r="J60" s="236"/>
      <c r="K60" s="205">
        <v>34142</v>
      </c>
      <c r="L60" s="206"/>
      <c r="M60" s="206"/>
      <c r="N60" s="206"/>
      <c r="O60" s="206"/>
      <c r="P60" s="205">
        <v>494.51</v>
      </c>
      <c r="Q60" s="206"/>
    </row>
    <row r="61" spans="1:17" x14ac:dyDescent="0.25">
      <c r="A61" s="262" t="s">
        <v>172</v>
      </c>
      <c r="B61" s="236"/>
      <c r="C61" s="236"/>
      <c r="D61" s="236"/>
      <c r="E61" s="236"/>
      <c r="F61" s="236"/>
      <c r="G61" s="236"/>
      <c r="H61" s="236"/>
      <c r="I61" s="236"/>
      <c r="J61" s="236"/>
      <c r="K61" s="205">
        <v>83713</v>
      </c>
      <c r="L61" s="206"/>
      <c r="M61" s="206"/>
      <c r="N61" s="206"/>
      <c r="O61" s="206"/>
      <c r="P61" s="206"/>
      <c r="Q61" s="206"/>
    </row>
    <row r="62" spans="1:17" x14ac:dyDescent="0.25">
      <c r="A62" s="262" t="s">
        <v>34</v>
      </c>
      <c r="B62" s="236"/>
      <c r="C62" s="236"/>
      <c r="D62" s="236"/>
      <c r="E62" s="236"/>
      <c r="F62" s="236"/>
      <c r="G62" s="236"/>
      <c r="H62" s="236"/>
      <c r="I62" s="236"/>
      <c r="J62" s="236"/>
      <c r="K62" s="205">
        <v>117855</v>
      </c>
      <c r="L62" s="206"/>
      <c r="M62" s="206"/>
      <c r="N62" s="206"/>
      <c r="O62" s="206"/>
      <c r="P62" s="205">
        <v>494.51</v>
      </c>
      <c r="Q62" s="206"/>
    </row>
    <row r="63" spans="1:17" x14ac:dyDescent="0.25">
      <c r="A63" s="262" t="s">
        <v>35</v>
      </c>
      <c r="B63" s="236"/>
      <c r="C63" s="236"/>
      <c r="D63" s="236"/>
      <c r="E63" s="236"/>
      <c r="F63" s="236"/>
      <c r="G63" s="236"/>
      <c r="H63" s="236"/>
      <c r="I63" s="236"/>
      <c r="J63" s="236"/>
      <c r="K63" s="206"/>
      <c r="L63" s="206"/>
      <c r="M63" s="206"/>
      <c r="N63" s="206"/>
      <c r="O63" s="206"/>
      <c r="P63" s="206"/>
      <c r="Q63" s="206"/>
    </row>
    <row r="64" spans="1:17" x14ac:dyDescent="0.25">
      <c r="A64" s="262" t="s">
        <v>36</v>
      </c>
      <c r="B64" s="236"/>
      <c r="C64" s="236"/>
      <c r="D64" s="236"/>
      <c r="E64" s="236"/>
      <c r="F64" s="236"/>
      <c r="G64" s="236"/>
      <c r="H64" s="236"/>
      <c r="I64" s="236"/>
      <c r="J64" s="236"/>
      <c r="K64" s="205">
        <v>7118</v>
      </c>
      <c r="L64" s="206"/>
      <c r="M64" s="206"/>
      <c r="N64" s="206"/>
      <c r="O64" s="206"/>
      <c r="P64" s="206"/>
      <c r="Q64" s="206"/>
    </row>
    <row r="65" spans="1:17" x14ac:dyDescent="0.25">
      <c r="A65" s="262" t="s">
        <v>37</v>
      </c>
      <c r="B65" s="236"/>
      <c r="C65" s="236"/>
      <c r="D65" s="236"/>
      <c r="E65" s="236"/>
      <c r="F65" s="236"/>
      <c r="G65" s="236"/>
      <c r="H65" s="236"/>
      <c r="I65" s="236"/>
      <c r="J65" s="236"/>
      <c r="K65" s="205">
        <v>7993</v>
      </c>
      <c r="L65" s="206"/>
      <c r="M65" s="206"/>
      <c r="N65" s="206"/>
      <c r="O65" s="206"/>
      <c r="P65" s="206"/>
      <c r="Q65" s="206"/>
    </row>
    <row r="66" spans="1:17" x14ac:dyDescent="0.25">
      <c r="A66" s="262" t="s">
        <v>38</v>
      </c>
      <c r="B66" s="236"/>
      <c r="C66" s="236"/>
      <c r="D66" s="236"/>
      <c r="E66" s="236"/>
      <c r="F66" s="236"/>
      <c r="G66" s="236"/>
      <c r="H66" s="236"/>
      <c r="I66" s="236"/>
      <c r="J66" s="236"/>
      <c r="K66" s="205">
        <v>8025</v>
      </c>
      <c r="L66" s="206"/>
      <c r="M66" s="206"/>
      <c r="N66" s="206"/>
      <c r="O66" s="206"/>
      <c r="P66" s="206"/>
      <c r="Q66" s="206"/>
    </row>
    <row r="67" spans="1:17" x14ac:dyDescent="0.25">
      <c r="A67" s="262" t="s">
        <v>173</v>
      </c>
      <c r="B67" s="236"/>
      <c r="C67" s="236"/>
      <c r="D67" s="236"/>
      <c r="E67" s="236"/>
      <c r="F67" s="236"/>
      <c r="G67" s="236"/>
      <c r="H67" s="236"/>
      <c r="I67" s="236"/>
      <c r="J67" s="236"/>
      <c r="K67" s="205">
        <v>83713</v>
      </c>
      <c r="L67" s="206"/>
      <c r="M67" s="206"/>
      <c r="N67" s="206"/>
      <c r="O67" s="206"/>
      <c r="P67" s="206"/>
      <c r="Q67" s="206"/>
    </row>
    <row r="68" spans="1:17" x14ac:dyDescent="0.25">
      <c r="A68" s="262" t="s">
        <v>39</v>
      </c>
      <c r="B68" s="236"/>
      <c r="C68" s="236"/>
      <c r="D68" s="236"/>
      <c r="E68" s="236"/>
      <c r="F68" s="236"/>
      <c r="G68" s="236"/>
      <c r="H68" s="236"/>
      <c r="I68" s="236"/>
      <c r="J68" s="236"/>
      <c r="K68" s="205">
        <v>6986</v>
      </c>
      <c r="L68" s="206"/>
      <c r="M68" s="206"/>
      <c r="N68" s="206"/>
      <c r="O68" s="206"/>
      <c r="P68" s="206"/>
      <c r="Q68" s="206"/>
    </row>
    <row r="69" spans="1:17" x14ac:dyDescent="0.25">
      <c r="A69" s="262" t="s">
        <v>40</v>
      </c>
      <c r="B69" s="236"/>
      <c r="C69" s="236"/>
      <c r="D69" s="236"/>
      <c r="E69" s="236"/>
      <c r="F69" s="236"/>
      <c r="G69" s="236"/>
      <c r="H69" s="236"/>
      <c r="I69" s="236"/>
      <c r="J69" s="236"/>
      <c r="K69" s="205">
        <v>4998</v>
      </c>
      <c r="L69" s="206"/>
      <c r="M69" s="206"/>
      <c r="N69" s="206"/>
      <c r="O69" s="206"/>
      <c r="P69" s="206"/>
      <c r="Q69" s="206"/>
    </row>
    <row r="70" spans="1:17" x14ac:dyDescent="0.25">
      <c r="A70" s="271" t="s">
        <v>876</v>
      </c>
      <c r="B70" s="236"/>
      <c r="C70" s="236"/>
      <c r="D70" s="236"/>
      <c r="E70" s="236"/>
      <c r="F70" s="236"/>
      <c r="G70" s="236"/>
      <c r="H70" s="236"/>
      <c r="I70" s="236"/>
      <c r="J70" s="236"/>
      <c r="K70" s="208">
        <v>117855</v>
      </c>
      <c r="L70" s="206"/>
      <c r="M70" s="206"/>
      <c r="N70" s="206"/>
      <c r="O70" s="206"/>
      <c r="P70" s="208">
        <v>494.51</v>
      </c>
      <c r="Q70" s="206"/>
    </row>
    <row r="71" spans="1:17" x14ac:dyDescent="0.25">
      <c r="A71" s="270" t="s">
        <v>1603</v>
      </c>
      <c r="B71" s="236"/>
      <c r="C71" s="236"/>
      <c r="D71" s="236"/>
      <c r="E71" s="236"/>
      <c r="F71" s="236"/>
      <c r="G71" s="236"/>
      <c r="H71" s="236"/>
      <c r="I71" s="236"/>
      <c r="J71" s="236"/>
      <c r="K71" s="236"/>
      <c r="L71" s="236"/>
      <c r="M71" s="236"/>
      <c r="N71" s="236"/>
      <c r="O71" s="236"/>
      <c r="P71" s="236"/>
      <c r="Q71" s="236"/>
    </row>
    <row r="72" spans="1:17" ht="34.200000000000003" x14ac:dyDescent="0.25">
      <c r="A72" s="198">
        <v>27</v>
      </c>
      <c r="B72" s="202" t="s">
        <v>1604</v>
      </c>
      <c r="C72" s="203" t="s">
        <v>1605</v>
      </c>
      <c r="D72" s="200" t="s">
        <v>23</v>
      </c>
      <c r="E72" s="204">
        <v>1</v>
      </c>
      <c r="F72" s="205">
        <v>821.11</v>
      </c>
      <c r="G72" s="206"/>
      <c r="H72" s="206"/>
      <c r="I72" s="206"/>
      <c r="J72" s="206"/>
      <c r="K72" s="206">
        <v>821</v>
      </c>
      <c r="L72" s="206"/>
      <c r="M72" s="206"/>
      <c r="N72" s="206"/>
      <c r="O72" s="206"/>
      <c r="P72" s="206"/>
      <c r="Q72" s="206"/>
    </row>
    <row r="73" spans="1:17" ht="24" x14ac:dyDescent="0.25">
      <c r="A73" s="198">
        <v>28</v>
      </c>
      <c r="B73" s="202" t="s">
        <v>1604</v>
      </c>
      <c r="C73" s="203" t="s">
        <v>1606</v>
      </c>
      <c r="D73" s="200" t="s">
        <v>23</v>
      </c>
      <c r="E73" s="204">
        <v>1</v>
      </c>
      <c r="F73" s="205">
        <v>177.1</v>
      </c>
      <c r="G73" s="206"/>
      <c r="H73" s="206"/>
      <c r="I73" s="206"/>
      <c r="J73" s="206"/>
      <c r="K73" s="206">
        <v>177</v>
      </c>
      <c r="L73" s="206"/>
      <c r="M73" s="206"/>
      <c r="N73" s="206"/>
      <c r="O73" s="206"/>
      <c r="P73" s="206"/>
      <c r="Q73" s="206"/>
    </row>
    <row r="74" spans="1:17" ht="24" x14ac:dyDescent="0.25">
      <c r="A74" s="198">
        <v>29</v>
      </c>
      <c r="B74" s="202" t="s">
        <v>1607</v>
      </c>
      <c r="C74" s="203" t="s">
        <v>1608</v>
      </c>
      <c r="D74" s="200" t="s">
        <v>23</v>
      </c>
      <c r="E74" s="204">
        <v>1</v>
      </c>
      <c r="F74" s="205">
        <v>636.44000000000005</v>
      </c>
      <c r="G74" s="206"/>
      <c r="H74" s="206"/>
      <c r="I74" s="206"/>
      <c r="J74" s="206"/>
      <c r="K74" s="206">
        <v>636</v>
      </c>
      <c r="L74" s="206"/>
      <c r="M74" s="206"/>
      <c r="N74" s="206"/>
      <c r="O74" s="206"/>
      <c r="P74" s="206"/>
      <c r="Q74" s="206"/>
    </row>
    <row r="75" spans="1:17" ht="24" x14ac:dyDescent="0.25">
      <c r="A75" s="198">
        <v>30</v>
      </c>
      <c r="B75" s="202" t="s">
        <v>1609</v>
      </c>
      <c r="C75" s="203" t="s">
        <v>1610</v>
      </c>
      <c r="D75" s="200" t="s">
        <v>23</v>
      </c>
      <c r="E75" s="204">
        <v>6</v>
      </c>
      <c r="F75" s="205">
        <v>10.220000000000001</v>
      </c>
      <c r="G75" s="206"/>
      <c r="H75" s="206"/>
      <c r="I75" s="206"/>
      <c r="J75" s="206"/>
      <c r="K75" s="206">
        <v>61</v>
      </c>
      <c r="L75" s="206"/>
      <c r="M75" s="206"/>
      <c r="N75" s="206"/>
      <c r="O75" s="206"/>
      <c r="P75" s="206"/>
      <c r="Q75" s="206"/>
    </row>
    <row r="76" spans="1:17" ht="34.200000000000003" x14ac:dyDescent="0.25">
      <c r="A76" s="198">
        <v>31</v>
      </c>
      <c r="B76" s="202" t="s">
        <v>1607</v>
      </c>
      <c r="C76" s="203" t="s">
        <v>1611</v>
      </c>
      <c r="D76" s="200" t="s">
        <v>23</v>
      </c>
      <c r="E76" s="204">
        <v>1</v>
      </c>
      <c r="F76" s="205">
        <v>1434.36</v>
      </c>
      <c r="G76" s="206"/>
      <c r="H76" s="206"/>
      <c r="I76" s="206"/>
      <c r="J76" s="206"/>
      <c r="K76" s="206">
        <v>1434</v>
      </c>
      <c r="L76" s="206"/>
      <c r="M76" s="206"/>
      <c r="N76" s="206"/>
      <c r="O76" s="206"/>
      <c r="P76" s="206"/>
      <c r="Q76" s="206"/>
    </row>
    <row r="77" spans="1:17" ht="68.400000000000006" x14ac:dyDescent="0.25">
      <c r="A77" s="198">
        <v>32</v>
      </c>
      <c r="B77" s="202" t="s">
        <v>1612</v>
      </c>
      <c r="C77" s="203" t="s">
        <v>1613</v>
      </c>
      <c r="D77" s="200" t="s">
        <v>80</v>
      </c>
      <c r="E77" s="204">
        <v>5.5E-2</v>
      </c>
      <c r="F77" s="205">
        <v>3120</v>
      </c>
      <c r="G77" s="206"/>
      <c r="H77" s="206"/>
      <c r="I77" s="206"/>
      <c r="J77" s="206"/>
      <c r="K77" s="206">
        <v>172</v>
      </c>
      <c r="L77" s="206"/>
      <c r="M77" s="206"/>
      <c r="N77" s="206"/>
      <c r="O77" s="206"/>
      <c r="P77" s="206"/>
      <c r="Q77" s="206"/>
    </row>
    <row r="78" spans="1:17" ht="34.200000000000003" x14ac:dyDescent="0.25">
      <c r="A78" s="198">
        <v>33</v>
      </c>
      <c r="B78" s="202" t="s">
        <v>1614</v>
      </c>
      <c r="C78" s="203" t="s">
        <v>1615</v>
      </c>
      <c r="D78" s="200" t="s">
        <v>80</v>
      </c>
      <c r="E78" s="204">
        <v>5.5E-2</v>
      </c>
      <c r="F78" s="205">
        <v>3332.28</v>
      </c>
      <c r="G78" s="206"/>
      <c r="H78" s="206"/>
      <c r="I78" s="206"/>
      <c r="J78" s="206"/>
      <c r="K78" s="206">
        <v>183</v>
      </c>
      <c r="L78" s="206"/>
      <c r="M78" s="206"/>
      <c r="N78" s="206"/>
      <c r="O78" s="206"/>
      <c r="P78" s="206"/>
      <c r="Q78" s="206"/>
    </row>
    <row r="79" spans="1:17" ht="34.200000000000003" x14ac:dyDescent="0.25">
      <c r="A79" s="198">
        <v>34</v>
      </c>
      <c r="B79" s="202" t="s">
        <v>1614</v>
      </c>
      <c r="C79" s="203" t="s">
        <v>1616</v>
      </c>
      <c r="D79" s="200" t="s">
        <v>80</v>
      </c>
      <c r="E79" s="204">
        <v>0.01</v>
      </c>
      <c r="F79" s="205">
        <v>6290.3</v>
      </c>
      <c r="G79" s="206"/>
      <c r="H79" s="206"/>
      <c r="I79" s="206"/>
      <c r="J79" s="206"/>
      <c r="K79" s="206">
        <v>63</v>
      </c>
      <c r="L79" s="206"/>
      <c r="M79" s="206"/>
      <c r="N79" s="206"/>
      <c r="O79" s="206"/>
      <c r="P79" s="206"/>
      <c r="Q79" s="206"/>
    </row>
    <row r="80" spans="1:17" ht="22.8" x14ac:dyDescent="0.25">
      <c r="A80" s="198">
        <v>35</v>
      </c>
      <c r="B80" s="202" t="s">
        <v>1617</v>
      </c>
      <c r="C80" s="203" t="s">
        <v>1618</v>
      </c>
      <c r="D80" s="200" t="s">
        <v>1619</v>
      </c>
      <c r="E80" s="204">
        <v>2</v>
      </c>
      <c r="F80" s="205">
        <v>31.88</v>
      </c>
      <c r="G80" s="206"/>
      <c r="H80" s="206"/>
      <c r="I80" s="206"/>
      <c r="J80" s="206"/>
      <c r="K80" s="206">
        <v>64</v>
      </c>
      <c r="L80" s="206"/>
      <c r="M80" s="206"/>
      <c r="N80" s="206"/>
      <c r="O80" s="206"/>
      <c r="P80" s="206"/>
      <c r="Q80" s="206"/>
    </row>
    <row r="81" spans="1:17" ht="34.200000000000003" x14ac:dyDescent="0.25">
      <c r="A81" s="198">
        <v>36</v>
      </c>
      <c r="B81" s="202" t="s">
        <v>1620</v>
      </c>
      <c r="C81" s="203" t="s">
        <v>1621</v>
      </c>
      <c r="D81" s="200" t="s">
        <v>23</v>
      </c>
      <c r="E81" s="204">
        <v>2</v>
      </c>
      <c r="F81" s="205">
        <v>30.75</v>
      </c>
      <c r="G81" s="206"/>
      <c r="H81" s="206"/>
      <c r="I81" s="206"/>
      <c r="J81" s="206"/>
      <c r="K81" s="206">
        <v>62</v>
      </c>
      <c r="L81" s="206"/>
      <c r="M81" s="206"/>
      <c r="N81" s="206"/>
      <c r="O81" s="206"/>
      <c r="P81" s="206"/>
      <c r="Q81" s="206"/>
    </row>
    <row r="82" spans="1:17" ht="45.6" x14ac:dyDescent="0.25">
      <c r="A82" s="198">
        <v>37</v>
      </c>
      <c r="B82" s="202" t="s">
        <v>1622</v>
      </c>
      <c r="C82" s="203" t="s">
        <v>1623</v>
      </c>
      <c r="D82" s="200" t="s">
        <v>77</v>
      </c>
      <c r="E82" s="204">
        <v>15</v>
      </c>
      <c r="F82" s="205">
        <v>9.4600000000000009</v>
      </c>
      <c r="G82" s="206"/>
      <c r="H82" s="206"/>
      <c r="I82" s="206"/>
      <c r="J82" s="206"/>
      <c r="K82" s="206">
        <v>142</v>
      </c>
      <c r="L82" s="206"/>
      <c r="M82" s="206"/>
      <c r="N82" s="206"/>
      <c r="O82" s="206"/>
      <c r="P82" s="206"/>
      <c r="Q82" s="206"/>
    </row>
    <row r="83" spans="1:17" ht="34.200000000000003" x14ac:dyDescent="0.25">
      <c r="A83" s="198">
        <v>38</v>
      </c>
      <c r="B83" s="202" t="s">
        <v>1622</v>
      </c>
      <c r="C83" s="203" t="s">
        <v>1624</v>
      </c>
      <c r="D83" s="200" t="s">
        <v>77</v>
      </c>
      <c r="E83" s="204">
        <v>20</v>
      </c>
      <c r="F83" s="205">
        <v>8.34</v>
      </c>
      <c r="G83" s="206"/>
      <c r="H83" s="206"/>
      <c r="I83" s="206"/>
      <c r="J83" s="206"/>
      <c r="K83" s="206">
        <v>167</v>
      </c>
      <c r="L83" s="206"/>
      <c r="M83" s="206"/>
      <c r="N83" s="206"/>
      <c r="O83" s="206"/>
      <c r="P83" s="206"/>
      <c r="Q83" s="206"/>
    </row>
    <row r="84" spans="1:17" ht="34.200000000000003" x14ac:dyDescent="0.25">
      <c r="A84" s="198">
        <v>39</v>
      </c>
      <c r="B84" s="202" t="s">
        <v>1622</v>
      </c>
      <c r="C84" s="203" t="s">
        <v>1625</v>
      </c>
      <c r="D84" s="200" t="s">
        <v>77</v>
      </c>
      <c r="E84" s="204">
        <v>15</v>
      </c>
      <c r="F84" s="205">
        <v>26.74</v>
      </c>
      <c r="G84" s="206"/>
      <c r="H84" s="206"/>
      <c r="I84" s="206"/>
      <c r="J84" s="206"/>
      <c r="K84" s="206">
        <v>401</v>
      </c>
      <c r="L84" s="206"/>
      <c r="M84" s="206"/>
      <c r="N84" s="206"/>
      <c r="O84" s="206"/>
      <c r="P84" s="206"/>
      <c r="Q84" s="206"/>
    </row>
    <row r="85" spans="1:17" ht="22.8" x14ac:dyDescent="0.25">
      <c r="A85" s="198">
        <v>40</v>
      </c>
      <c r="B85" s="202" t="s">
        <v>1614</v>
      </c>
      <c r="C85" s="203" t="s">
        <v>1626</v>
      </c>
      <c r="D85" s="200" t="s">
        <v>80</v>
      </c>
      <c r="E85" s="204">
        <v>0.02</v>
      </c>
      <c r="F85" s="205">
        <v>6463.18</v>
      </c>
      <c r="G85" s="206"/>
      <c r="H85" s="206"/>
      <c r="I85" s="206"/>
      <c r="J85" s="206"/>
      <c r="K85" s="206">
        <v>129</v>
      </c>
      <c r="L85" s="206"/>
      <c r="M85" s="206"/>
      <c r="N85" s="206"/>
      <c r="O85" s="206"/>
      <c r="P85" s="206"/>
      <c r="Q85" s="206"/>
    </row>
    <row r="86" spans="1:17" ht="22.8" x14ac:dyDescent="0.25">
      <c r="A86" s="198">
        <v>41</v>
      </c>
      <c r="B86" s="202" t="s">
        <v>1614</v>
      </c>
      <c r="C86" s="203" t="s">
        <v>1627</v>
      </c>
      <c r="D86" s="200" t="s">
        <v>80</v>
      </c>
      <c r="E86" s="204">
        <v>0.02</v>
      </c>
      <c r="F86" s="205">
        <v>5456.28</v>
      </c>
      <c r="G86" s="206"/>
      <c r="H86" s="206"/>
      <c r="I86" s="206"/>
      <c r="J86" s="206"/>
      <c r="K86" s="206">
        <v>109</v>
      </c>
      <c r="L86" s="206"/>
      <c r="M86" s="206"/>
      <c r="N86" s="206"/>
      <c r="O86" s="206"/>
      <c r="P86" s="206"/>
      <c r="Q86" s="206"/>
    </row>
    <row r="87" spans="1:17" ht="22.8" x14ac:dyDescent="0.25">
      <c r="A87" s="198">
        <v>42</v>
      </c>
      <c r="B87" s="202" t="s">
        <v>1628</v>
      </c>
      <c r="C87" s="203" t="s">
        <v>1629</v>
      </c>
      <c r="D87" s="200" t="s">
        <v>77</v>
      </c>
      <c r="E87" s="204">
        <v>10</v>
      </c>
      <c r="F87" s="205">
        <v>1.56</v>
      </c>
      <c r="G87" s="206"/>
      <c r="H87" s="206"/>
      <c r="I87" s="206"/>
      <c r="J87" s="206"/>
      <c r="K87" s="206">
        <v>16</v>
      </c>
      <c r="L87" s="206"/>
      <c r="M87" s="206"/>
      <c r="N87" s="206"/>
      <c r="O87" s="206"/>
      <c r="P87" s="206"/>
      <c r="Q87" s="206"/>
    </row>
    <row r="88" spans="1:17" ht="45.6" x14ac:dyDescent="0.25">
      <c r="A88" s="198">
        <v>43</v>
      </c>
      <c r="B88" s="202" t="s">
        <v>1630</v>
      </c>
      <c r="C88" s="203" t="s">
        <v>1631</v>
      </c>
      <c r="D88" s="200" t="s">
        <v>80</v>
      </c>
      <c r="E88" s="204">
        <v>1.2E-2</v>
      </c>
      <c r="F88" s="205">
        <v>1464</v>
      </c>
      <c r="G88" s="206"/>
      <c r="H88" s="206"/>
      <c r="I88" s="206"/>
      <c r="J88" s="206"/>
      <c r="K88" s="206">
        <v>18</v>
      </c>
      <c r="L88" s="206"/>
      <c r="M88" s="206"/>
      <c r="N88" s="206"/>
      <c r="O88" s="206"/>
      <c r="P88" s="206"/>
      <c r="Q88" s="206"/>
    </row>
    <row r="89" spans="1:17" ht="57" x14ac:dyDescent="0.25">
      <c r="A89" s="198">
        <v>44</v>
      </c>
      <c r="B89" s="202" t="s">
        <v>1632</v>
      </c>
      <c r="C89" s="203" t="s">
        <v>1633</v>
      </c>
      <c r="D89" s="200" t="s">
        <v>77</v>
      </c>
      <c r="E89" s="204">
        <v>10</v>
      </c>
      <c r="F89" s="205">
        <v>15.83</v>
      </c>
      <c r="G89" s="206"/>
      <c r="H89" s="206"/>
      <c r="I89" s="206"/>
      <c r="J89" s="206"/>
      <c r="K89" s="206">
        <v>158</v>
      </c>
      <c r="L89" s="206"/>
      <c r="M89" s="206"/>
      <c r="N89" s="206"/>
      <c r="O89" s="206"/>
      <c r="P89" s="206"/>
      <c r="Q89" s="206"/>
    </row>
    <row r="90" spans="1:17" ht="24" x14ac:dyDescent="0.25">
      <c r="A90" s="198">
        <v>45</v>
      </c>
      <c r="B90" s="202" t="s">
        <v>1634</v>
      </c>
      <c r="C90" s="203" t="s">
        <v>1635</v>
      </c>
      <c r="D90" s="200" t="s">
        <v>77</v>
      </c>
      <c r="E90" s="204">
        <v>50</v>
      </c>
      <c r="F90" s="205">
        <v>97.25</v>
      </c>
      <c r="G90" s="206"/>
      <c r="H90" s="206"/>
      <c r="I90" s="206"/>
      <c r="J90" s="206"/>
      <c r="K90" s="206">
        <v>4863</v>
      </c>
      <c r="L90" s="206"/>
      <c r="M90" s="206"/>
      <c r="N90" s="206"/>
      <c r="O90" s="206"/>
      <c r="P90" s="206"/>
      <c r="Q90" s="206"/>
    </row>
    <row r="91" spans="1:17" ht="24" x14ac:dyDescent="0.25">
      <c r="A91" s="198">
        <v>46</v>
      </c>
      <c r="B91" s="202" t="s">
        <v>1634</v>
      </c>
      <c r="C91" s="203" t="s">
        <v>1636</v>
      </c>
      <c r="D91" s="200" t="s">
        <v>23</v>
      </c>
      <c r="E91" s="204">
        <v>25</v>
      </c>
      <c r="F91" s="205">
        <v>7.41</v>
      </c>
      <c r="G91" s="206"/>
      <c r="H91" s="206"/>
      <c r="I91" s="206"/>
      <c r="J91" s="206"/>
      <c r="K91" s="206">
        <v>185</v>
      </c>
      <c r="L91" s="206"/>
      <c r="M91" s="206"/>
      <c r="N91" s="206"/>
      <c r="O91" s="206"/>
      <c r="P91" s="206"/>
      <c r="Q91" s="206"/>
    </row>
    <row r="92" spans="1:17" ht="24" x14ac:dyDescent="0.25">
      <c r="A92" s="198">
        <v>47</v>
      </c>
      <c r="B92" s="202" t="s">
        <v>1634</v>
      </c>
      <c r="C92" s="203" t="s">
        <v>1637</v>
      </c>
      <c r="D92" s="200" t="s">
        <v>23</v>
      </c>
      <c r="E92" s="204">
        <v>25</v>
      </c>
      <c r="F92" s="205">
        <v>5.8</v>
      </c>
      <c r="G92" s="206"/>
      <c r="H92" s="206"/>
      <c r="I92" s="206"/>
      <c r="J92" s="206"/>
      <c r="K92" s="206">
        <v>145</v>
      </c>
      <c r="L92" s="206"/>
      <c r="M92" s="206"/>
      <c r="N92" s="206"/>
      <c r="O92" s="206"/>
      <c r="P92" s="206"/>
      <c r="Q92" s="206"/>
    </row>
    <row r="93" spans="1:17" ht="34.799999999999997" x14ac:dyDescent="0.25">
      <c r="A93" s="198">
        <v>48</v>
      </c>
      <c r="B93" s="202" t="s">
        <v>1638</v>
      </c>
      <c r="C93" s="203" t="s">
        <v>1639</v>
      </c>
      <c r="D93" s="200" t="s">
        <v>22</v>
      </c>
      <c r="E93" s="204">
        <v>2</v>
      </c>
      <c r="F93" s="205">
        <v>20.82</v>
      </c>
      <c r="G93" s="206"/>
      <c r="H93" s="206"/>
      <c r="I93" s="206"/>
      <c r="J93" s="206"/>
      <c r="K93" s="206">
        <v>42</v>
      </c>
      <c r="L93" s="206"/>
      <c r="M93" s="206"/>
      <c r="N93" s="206"/>
      <c r="O93" s="206"/>
      <c r="P93" s="206"/>
      <c r="Q93" s="206"/>
    </row>
    <row r="94" spans="1:17" x14ac:dyDescent="0.25">
      <c r="A94" s="262" t="s">
        <v>169</v>
      </c>
      <c r="B94" s="236"/>
      <c r="C94" s="236"/>
      <c r="D94" s="236"/>
      <c r="E94" s="236"/>
      <c r="F94" s="236"/>
      <c r="G94" s="236"/>
      <c r="H94" s="236"/>
      <c r="I94" s="236"/>
      <c r="J94" s="236"/>
      <c r="K94" s="205">
        <v>10048</v>
      </c>
      <c r="L94" s="206"/>
      <c r="M94" s="206"/>
      <c r="N94" s="206"/>
      <c r="O94" s="206"/>
      <c r="P94" s="206"/>
      <c r="Q94" s="206"/>
    </row>
    <row r="95" spans="1:17" x14ac:dyDescent="0.25">
      <c r="A95" s="271" t="s">
        <v>1640</v>
      </c>
      <c r="B95" s="236"/>
      <c r="C95" s="236"/>
      <c r="D95" s="236"/>
      <c r="E95" s="236"/>
      <c r="F95" s="236"/>
      <c r="G95" s="236"/>
      <c r="H95" s="236"/>
      <c r="I95" s="236"/>
      <c r="J95" s="236"/>
      <c r="K95" s="208">
        <v>10048</v>
      </c>
      <c r="L95" s="206"/>
      <c r="M95" s="206"/>
      <c r="N95" s="206"/>
      <c r="O95" s="206"/>
      <c r="P95" s="206"/>
      <c r="Q95" s="206"/>
    </row>
    <row r="96" spans="1:17" x14ac:dyDescent="0.25">
      <c r="A96" s="272" t="s">
        <v>84</v>
      </c>
      <c r="B96" s="241"/>
      <c r="C96" s="241"/>
      <c r="D96" s="241"/>
      <c r="E96" s="241"/>
      <c r="F96" s="241"/>
      <c r="G96" s="241"/>
      <c r="H96" s="241"/>
      <c r="I96" s="241"/>
      <c r="J96" s="241"/>
      <c r="K96" s="241"/>
      <c r="L96" s="241"/>
      <c r="M96" s="241"/>
      <c r="N96" s="241"/>
      <c r="O96" s="241"/>
      <c r="P96" s="241"/>
      <c r="Q96" s="241"/>
    </row>
    <row r="97" spans="1:17" x14ac:dyDescent="0.25">
      <c r="A97" s="262" t="s">
        <v>30</v>
      </c>
      <c r="B97" s="236"/>
      <c r="C97" s="236"/>
      <c r="D97" s="236"/>
      <c r="E97" s="236"/>
      <c r="F97" s="236"/>
      <c r="G97" s="236"/>
      <c r="H97" s="236"/>
      <c r="I97" s="236"/>
      <c r="J97" s="236"/>
      <c r="K97" s="205">
        <v>115919</v>
      </c>
      <c r="L97" s="205">
        <v>7047</v>
      </c>
      <c r="M97" s="205">
        <v>7993</v>
      </c>
      <c r="N97" s="205">
        <v>978</v>
      </c>
      <c r="O97" s="206"/>
      <c r="P97" s="205">
        <v>494.51</v>
      </c>
      <c r="Q97" s="206"/>
    </row>
    <row r="98" spans="1:17" x14ac:dyDescent="0.25">
      <c r="A98" s="262" t="s">
        <v>31</v>
      </c>
      <c r="B98" s="236"/>
      <c r="C98" s="236"/>
      <c r="D98" s="236"/>
      <c r="E98" s="236"/>
      <c r="F98" s="236"/>
      <c r="G98" s="236"/>
      <c r="H98" s="236"/>
      <c r="I98" s="236"/>
      <c r="J98" s="236"/>
      <c r="K98" s="205">
        <v>6986</v>
      </c>
      <c r="L98" s="206"/>
      <c r="M98" s="206"/>
      <c r="N98" s="206"/>
      <c r="O98" s="206"/>
      <c r="P98" s="206"/>
      <c r="Q98" s="206"/>
    </row>
    <row r="99" spans="1:17" x14ac:dyDescent="0.25">
      <c r="A99" s="262" t="s">
        <v>32</v>
      </c>
      <c r="B99" s="236"/>
      <c r="C99" s="236"/>
      <c r="D99" s="236"/>
      <c r="E99" s="236"/>
      <c r="F99" s="236"/>
      <c r="G99" s="236"/>
      <c r="H99" s="236"/>
      <c r="I99" s="236"/>
      <c r="J99" s="236"/>
      <c r="K99" s="205">
        <v>4998</v>
      </c>
      <c r="L99" s="206"/>
      <c r="M99" s="206"/>
      <c r="N99" s="206"/>
      <c r="O99" s="206"/>
      <c r="P99" s="206"/>
      <c r="Q99" s="206"/>
    </row>
    <row r="100" spans="1:17" x14ac:dyDescent="0.25">
      <c r="A100" s="271" t="s">
        <v>937</v>
      </c>
      <c r="B100" s="236"/>
      <c r="C100" s="236"/>
      <c r="D100" s="236"/>
      <c r="E100" s="236"/>
      <c r="F100" s="236"/>
      <c r="G100" s="236"/>
      <c r="H100" s="236"/>
      <c r="I100" s="236"/>
      <c r="J100" s="236"/>
      <c r="K100" s="208">
        <v>127903</v>
      </c>
      <c r="L100" s="206"/>
      <c r="M100" s="206"/>
      <c r="N100" s="206"/>
      <c r="O100" s="206"/>
      <c r="P100" s="208">
        <v>494.51</v>
      </c>
      <c r="Q100" s="206"/>
    </row>
    <row r="101" spans="1:17" x14ac:dyDescent="0.25">
      <c r="A101" s="262" t="s">
        <v>59</v>
      </c>
      <c r="B101" s="236"/>
      <c r="C101" s="236"/>
      <c r="D101" s="236"/>
      <c r="E101" s="236"/>
      <c r="F101" s="236"/>
      <c r="G101" s="236"/>
      <c r="H101" s="236"/>
      <c r="I101" s="236"/>
      <c r="J101" s="236"/>
      <c r="K101" s="205">
        <v>10048</v>
      </c>
      <c r="L101" s="206"/>
      <c r="M101" s="206"/>
      <c r="N101" s="206"/>
      <c r="O101" s="206"/>
      <c r="P101" s="206"/>
      <c r="Q101" s="206"/>
    </row>
    <row r="102" spans="1:17" x14ac:dyDescent="0.25">
      <c r="A102" s="262" t="s">
        <v>51</v>
      </c>
      <c r="B102" s="236"/>
      <c r="C102" s="236"/>
      <c r="D102" s="236"/>
      <c r="E102" s="236"/>
      <c r="F102" s="236"/>
      <c r="G102" s="236"/>
      <c r="H102" s="236"/>
      <c r="I102" s="236"/>
      <c r="J102" s="236"/>
      <c r="K102" s="205">
        <v>34142</v>
      </c>
      <c r="L102" s="206"/>
      <c r="M102" s="206"/>
      <c r="N102" s="206"/>
      <c r="O102" s="206"/>
      <c r="P102" s="205">
        <v>494.51</v>
      </c>
      <c r="Q102" s="206"/>
    </row>
    <row r="103" spans="1:17" x14ac:dyDescent="0.25">
      <c r="A103" s="262" t="s">
        <v>172</v>
      </c>
      <c r="B103" s="236"/>
      <c r="C103" s="236"/>
      <c r="D103" s="236"/>
      <c r="E103" s="236"/>
      <c r="F103" s="236"/>
      <c r="G103" s="236"/>
      <c r="H103" s="236"/>
      <c r="I103" s="236"/>
      <c r="J103" s="236"/>
      <c r="K103" s="205">
        <v>83713</v>
      </c>
      <c r="L103" s="206"/>
      <c r="M103" s="206"/>
      <c r="N103" s="206"/>
      <c r="O103" s="206"/>
      <c r="P103" s="206"/>
      <c r="Q103" s="206"/>
    </row>
    <row r="104" spans="1:17" x14ac:dyDescent="0.25">
      <c r="A104" s="262" t="s">
        <v>34</v>
      </c>
      <c r="B104" s="236"/>
      <c r="C104" s="236"/>
      <c r="D104" s="236"/>
      <c r="E104" s="236"/>
      <c r="F104" s="236"/>
      <c r="G104" s="236"/>
      <c r="H104" s="236"/>
      <c r="I104" s="236"/>
      <c r="J104" s="236"/>
      <c r="K104" s="205">
        <v>127903</v>
      </c>
      <c r="L104" s="206"/>
      <c r="M104" s="206"/>
      <c r="N104" s="206"/>
      <c r="O104" s="206"/>
      <c r="P104" s="205">
        <v>494.51</v>
      </c>
      <c r="Q104" s="206"/>
    </row>
    <row r="105" spans="1:17" x14ac:dyDescent="0.25">
      <c r="A105" s="262" t="s">
        <v>35</v>
      </c>
      <c r="B105" s="236"/>
      <c r="C105" s="236"/>
      <c r="D105" s="236"/>
      <c r="E105" s="236"/>
      <c r="F105" s="236"/>
      <c r="G105" s="236"/>
      <c r="H105" s="236"/>
      <c r="I105" s="236"/>
      <c r="J105" s="236"/>
      <c r="K105" s="206"/>
      <c r="L105" s="206"/>
      <c r="M105" s="206"/>
      <c r="N105" s="206"/>
      <c r="O105" s="206"/>
      <c r="P105" s="206"/>
      <c r="Q105" s="206"/>
    </row>
    <row r="106" spans="1:17" x14ac:dyDescent="0.25">
      <c r="A106" s="262" t="s">
        <v>36</v>
      </c>
      <c r="B106" s="236"/>
      <c r="C106" s="236"/>
      <c r="D106" s="236"/>
      <c r="E106" s="236"/>
      <c r="F106" s="236"/>
      <c r="G106" s="236"/>
      <c r="H106" s="236"/>
      <c r="I106" s="236"/>
      <c r="J106" s="236"/>
      <c r="K106" s="205">
        <v>7508</v>
      </c>
      <c r="L106" s="206"/>
      <c r="M106" s="206"/>
      <c r="N106" s="206"/>
      <c r="O106" s="206"/>
      <c r="P106" s="206"/>
      <c r="Q106" s="206"/>
    </row>
    <row r="107" spans="1:17" x14ac:dyDescent="0.25">
      <c r="A107" s="262" t="s">
        <v>37</v>
      </c>
      <c r="B107" s="236"/>
      <c r="C107" s="236"/>
      <c r="D107" s="236"/>
      <c r="E107" s="236"/>
      <c r="F107" s="236"/>
      <c r="G107" s="236"/>
      <c r="H107" s="236"/>
      <c r="I107" s="236"/>
      <c r="J107" s="236"/>
      <c r="K107" s="205">
        <v>7993</v>
      </c>
      <c r="L107" s="206"/>
      <c r="M107" s="206"/>
      <c r="N107" s="206"/>
      <c r="O107" s="206"/>
      <c r="P107" s="206"/>
      <c r="Q107" s="206"/>
    </row>
    <row r="108" spans="1:17" x14ac:dyDescent="0.25">
      <c r="A108" s="262" t="s">
        <v>38</v>
      </c>
      <c r="B108" s="236"/>
      <c r="C108" s="236"/>
      <c r="D108" s="236"/>
      <c r="E108" s="236"/>
      <c r="F108" s="236"/>
      <c r="G108" s="236"/>
      <c r="H108" s="236"/>
      <c r="I108" s="236"/>
      <c r="J108" s="236"/>
      <c r="K108" s="205">
        <v>8025</v>
      </c>
      <c r="L108" s="206"/>
      <c r="M108" s="206"/>
      <c r="N108" s="206"/>
      <c r="O108" s="206"/>
      <c r="P108" s="206"/>
      <c r="Q108" s="206"/>
    </row>
    <row r="109" spans="1:17" x14ac:dyDescent="0.25">
      <c r="A109" s="262" t="s">
        <v>173</v>
      </c>
      <c r="B109" s="236"/>
      <c r="C109" s="236"/>
      <c r="D109" s="236"/>
      <c r="E109" s="236"/>
      <c r="F109" s="236"/>
      <c r="G109" s="236"/>
      <c r="H109" s="236"/>
      <c r="I109" s="236"/>
      <c r="J109" s="236"/>
      <c r="K109" s="205">
        <v>83713</v>
      </c>
      <c r="L109" s="206"/>
      <c r="M109" s="206"/>
      <c r="N109" s="206"/>
      <c r="O109" s="206"/>
      <c r="P109" s="206"/>
      <c r="Q109" s="206"/>
    </row>
    <row r="110" spans="1:17" x14ac:dyDescent="0.25">
      <c r="A110" s="262" t="s">
        <v>39</v>
      </c>
      <c r="B110" s="236"/>
      <c r="C110" s="236"/>
      <c r="D110" s="236"/>
      <c r="E110" s="236"/>
      <c r="F110" s="236"/>
      <c r="G110" s="236"/>
      <c r="H110" s="236"/>
      <c r="I110" s="236"/>
      <c r="J110" s="236"/>
      <c r="K110" s="205">
        <v>6986</v>
      </c>
      <c r="L110" s="206"/>
      <c r="M110" s="206"/>
      <c r="N110" s="206"/>
      <c r="O110" s="206"/>
      <c r="P110" s="206"/>
      <c r="Q110" s="206"/>
    </row>
    <row r="111" spans="1:17" x14ac:dyDescent="0.25">
      <c r="A111" s="262" t="s">
        <v>40</v>
      </c>
      <c r="B111" s="236"/>
      <c r="C111" s="236"/>
      <c r="D111" s="236"/>
      <c r="E111" s="236"/>
      <c r="F111" s="236"/>
      <c r="G111" s="236"/>
      <c r="H111" s="236"/>
      <c r="I111" s="236"/>
      <c r="J111" s="236"/>
      <c r="K111" s="205">
        <v>4998</v>
      </c>
      <c r="L111" s="206"/>
      <c r="M111" s="206"/>
      <c r="N111" s="206"/>
      <c r="O111" s="206"/>
      <c r="P111" s="206"/>
      <c r="Q111" s="206"/>
    </row>
    <row r="112" spans="1:17" x14ac:dyDescent="0.25">
      <c r="A112" s="271" t="s">
        <v>41</v>
      </c>
      <c r="B112" s="236"/>
      <c r="C112" s="236"/>
      <c r="D112" s="236"/>
      <c r="E112" s="236"/>
      <c r="F112" s="236"/>
      <c r="G112" s="236"/>
      <c r="H112" s="236"/>
      <c r="I112" s="236"/>
      <c r="J112" s="236"/>
      <c r="K112" s="208">
        <v>127903</v>
      </c>
      <c r="L112" s="206"/>
      <c r="M112" s="206"/>
      <c r="N112" s="206"/>
      <c r="O112" s="206"/>
      <c r="P112" s="208">
        <v>494.51</v>
      </c>
      <c r="Q112" s="206"/>
    </row>
    <row r="113" spans="1:17" x14ac:dyDescent="0.25">
      <c r="A113" s="209"/>
      <c r="B113" s="210"/>
      <c r="C113" s="211"/>
      <c r="D113" s="212"/>
      <c r="E113" s="213"/>
      <c r="F113" s="214"/>
      <c r="G113" s="214"/>
      <c r="H113" s="214"/>
      <c r="I113" s="214"/>
      <c r="J113" s="214"/>
      <c r="K113" s="214"/>
      <c r="L113" s="214"/>
      <c r="M113" s="214"/>
      <c r="N113" s="214"/>
      <c r="O113" s="214"/>
      <c r="P113" s="214"/>
      <c r="Q113" s="214"/>
    </row>
    <row r="114" spans="1:17" x14ac:dyDescent="0.25">
      <c r="A114" s="209"/>
      <c r="B114" s="210"/>
      <c r="C114" s="211"/>
      <c r="D114" s="212"/>
      <c r="E114" s="213"/>
      <c r="F114" s="214"/>
      <c r="G114" s="214"/>
      <c r="H114" s="214"/>
      <c r="I114" s="214"/>
      <c r="J114" s="214"/>
      <c r="K114" s="214"/>
      <c r="L114" s="214"/>
      <c r="M114" s="214"/>
      <c r="N114" s="214"/>
      <c r="O114" s="214"/>
      <c r="P114" s="214"/>
      <c r="Q114" s="214"/>
    </row>
    <row r="115" spans="1:17" x14ac:dyDescent="0.25">
      <c r="A115" s="209"/>
      <c r="B115" s="210"/>
      <c r="C115" s="211"/>
      <c r="D115" s="212"/>
      <c r="E115" s="213"/>
      <c r="F115" s="214"/>
      <c r="G115" s="214"/>
      <c r="H115" s="214"/>
      <c r="I115" s="214"/>
      <c r="J115" s="214"/>
      <c r="K115" s="214"/>
      <c r="L115" s="214"/>
      <c r="M115" s="214"/>
      <c r="N115" s="214"/>
      <c r="O115" s="214"/>
      <c r="P115" s="214"/>
      <c r="Q115" s="214"/>
    </row>
    <row r="116" spans="1:17" x14ac:dyDescent="0.25">
      <c r="A116" s="273" t="s">
        <v>1641</v>
      </c>
      <c r="B116" s="243"/>
      <c r="C116" s="243"/>
      <c r="D116" s="243"/>
      <c r="E116" s="243"/>
      <c r="F116" s="243"/>
      <c r="G116" s="243"/>
      <c r="H116" s="243"/>
      <c r="I116" s="243"/>
      <c r="J116" s="243"/>
      <c r="K116" s="243"/>
      <c r="L116" s="243"/>
      <c r="M116" s="243"/>
      <c r="N116" s="243"/>
      <c r="O116" s="243"/>
      <c r="P116" s="243"/>
      <c r="Q116" s="243"/>
    </row>
    <row r="117" spans="1:17" x14ac:dyDescent="0.25">
      <c r="A117" s="274" t="s">
        <v>208</v>
      </c>
      <c r="B117" s="243"/>
      <c r="C117" s="243"/>
      <c r="D117" s="243"/>
      <c r="E117" s="243"/>
      <c r="F117" s="243"/>
      <c r="G117" s="243"/>
      <c r="H117" s="243"/>
      <c r="I117" s="243"/>
      <c r="J117" s="243"/>
      <c r="K117" s="243"/>
      <c r="L117" s="243"/>
      <c r="M117" s="243"/>
      <c r="N117" s="243"/>
      <c r="O117" s="243"/>
      <c r="P117" s="243"/>
      <c r="Q117" s="243"/>
    </row>
    <row r="118" spans="1:17" x14ac:dyDescent="0.25">
      <c r="A118" s="209"/>
      <c r="B118" s="210"/>
      <c r="C118" s="211"/>
      <c r="D118" s="212"/>
      <c r="E118" s="213"/>
      <c r="F118" s="214"/>
      <c r="G118" s="214"/>
      <c r="H118" s="214"/>
      <c r="I118" s="214"/>
      <c r="J118" s="214"/>
      <c r="K118" s="214"/>
      <c r="L118" s="214"/>
      <c r="M118" s="214"/>
      <c r="N118" s="214"/>
      <c r="O118" s="214"/>
      <c r="P118" s="214"/>
      <c r="Q118" s="214"/>
    </row>
    <row r="119" spans="1:17" x14ac:dyDescent="0.25">
      <c r="A119" s="273" t="s">
        <v>1642</v>
      </c>
      <c r="B119" s="243"/>
      <c r="C119" s="243"/>
      <c r="D119" s="243"/>
      <c r="E119" s="243"/>
      <c r="F119" s="243"/>
      <c r="G119" s="243"/>
      <c r="H119" s="243"/>
      <c r="I119" s="243"/>
      <c r="J119" s="243"/>
      <c r="K119" s="243"/>
      <c r="L119" s="243"/>
      <c r="M119" s="243"/>
      <c r="N119" s="243"/>
      <c r="O119" s="243"/>
      <c r="P119" s="243"/>
      <c r="Q119" s="243"/>
    </row>
    <row r="120" spans="1:17" x14ac:dyDescent="0.25">
      <c r="A120" s="274" t="s">
        <v>208</v>
      </c>
      <c r="B120" s="243"/>
      <c r="C120" s="243"/>
      <c r="D120" s="243"/>
      <c r="E120" s="243"/>
      <c r="F120" s="243"/>
      <c r="G120" s="243"/>
      <c r="H120" s="243"/>
      <c r="I120" s="243"/>
      <c r="J120" s="243"/>
      <c r="K120" s="243"/>
      <c r="L120" s="243"/>
      <c r="M120" s="243"/>
      <c r="N120" s="243"/>
      <c r="O120" s="243"/>
      <c r="P120" s="243"/>
      <c r="Q120" s="243"/>
    </row>
  </sheetData>
  <mergeCells count="61">
    <mergeCell ref="A116:Q116"/>
    <mergeCell ref="A117:Q117"/>
    <mergeCell ref="A119:Q119"/>
    <mergeCell ref="A120:Q120"/>
    <mergeCell ref="A107:J107"/>
    <mergeCell ref="A108:J108"/>
    <mergeCell ref="A109:J109"/>
    <mergeCell ref="A110:J110"/>
    <mergeCell ref="A111:J111"/>
    <mergeCell ref="A112:J112"/>
    <mergeCell ref="A106:J106"/>
    <mergeCell ref="A95:J95"/>
    <mergeCell ref="A96:Q96"/>
    <mergeCell ref="A97:J97"/>
    <mergeCell ref="A98:J98"/>
    <mergeCell ref="A99:J99"/>
    <mergeCell ref="A100:J100"/>
    <mergeCell ref="A101:J101"/>
    <mergeCell ref="A102:J102"/>
    <mergeCell ref="A103:J103"/>
    <mergeCell ref="A104:J104"/>
    <mergeCell ref="A105:J105"/>
    <mergeCell ref="A94:J94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Q71"/>
    <mergeCell ref="A29:Q29"/>
    <mergeCell ref="A56:J56"/>
    <mergeCell ref="A57:J57"/>
    <mergeCell ref="A58:J58"/>
    <mergeCell ref="A59:J59"/>
    <mergeCell ref="A60:J60"/>
    <mergeCell ref="J25:N25"/>
    <mergeCell ref="O25:O27"/>
    <mergeCell ref="P25:P27"/>
    <mergeCell ref="Q25:Q27"/>
    <mergeCell ref="F26:F27"/>
    <mergeCell ref="G26:I26"/>
    <mergeCell ref="J26:J27"/>
    <mergeCell ref="K26:K27"/>
    <mergeCell ref="L26:N26"/>
    <mergeCell ref="A25:A27"/>
    <mergeCell ref="B25:B27"/>
    <mergeCell ref="C25:C27"/>
    <mergeCell ref="D25:D27"/>
    <mergeCell ref="E25:E27"/>
    <mergeCell ref="F25:I25"/>
    <mergeCell ref="J21:K21"/>
    <mergeCell ref="J16:K16"/>
    <mergeCell ref="J17:K17"/>
    <mergeCell ref="J18:K18"/>
    <mergeCell ref="J19:K19"/>
    <mergeCell ref="J20:K20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153"/>
  <sheetViews>
    <sheetView topLeftCell="A118" workbookViewId="0">
      <selection activeCell="G9" sqref="G9"/>
    </sheetView>
  </sheetViews>
  <sheetFormatPr defaultRowHeight="13.2" x14ac:dyDescent="0.25"/>
  <cols>
    <col min="2" max="2" width="22.6640625" customWidth="1"/>
    <col min="3" max="3" width="35.109375" customWidth="1"/>
  </cols>
  <sheetData>
    <row r="1" spans="1:17" x14ac:dyDescent="0.25">
      <c r="A1" s="176" t="s">
        <v>28</v>
      </c>
      <c r="B1" s="177"/>
      <c r="C1" s="178"/>
      <c r="D1" s="179"/>
      <c r="E1" s="179"/>
      <c r="F1" s="180"/>
      <c r="G1" s="180"/>
      <c r="H1" s="180"/>
      <c r="I1" s="180"/>
      <c r="J1" s="180"/>
      <c r="K1" s="180"/>
      <c r="L1" s="180"/>
      <c r="M1" s="176" t="s">
        <v>29</v>
      </c>
      <c r="N1" s="180"/>
      <c r="O1" s="180"/>
      <c r="P1" s="180"/>
      <c r="Q1" s="181"/>
    </row>
    <row r="2" spans="1:17" x14ac:dyDescent="0.25">
      <c r="A2" s="182"/>
      <c r="B2" s="177"/>
      <c r="C2" s="178"/>
      <c r="D2" s="179"/>
      <c r="E2" s="179"/>
      <c r="F2" s="180"/>
      <c r="G2" s="180"/>
      <c r="H2" s="180"/>
      <c r="I2" s="180"/>
      <c r="J2" s="180"/>
      <c r="K2" s="180"/>
      <c r="L2" s="180"/>
      <c r="M2" s="182"/>
      <c r="N2" s="180"/>
      <c r="O2" s="180"/>
      <c r="P2" s="180"/>
      <c r="Q2" s="181"/>
    </row>
    <row r="3" spans="1:17" x14ac:dyDescent="0.25">
      <c r="A3" s="182"/>
      <c r="B3" s="177"/>
      <c r="C3" s="178"/>
      <c r="D3" s="179"/>
      <c r="E3" s="179"/>
      <c r="F3" s="180"/>
      <c r="G3" s="180"/>
      <c r="H3" s="180"/>
      <c r="I3" s="180"/>
      <c r="J3" s="180"/>
      <c r="K3" s="180"/>
      <c r="L3" s="180"/>
      <c r="M3" s="182"/>
      <c r="N3" s="180"/>
      <c r="O3" s="180"/>
      <c r="P3" s="180"/>
      <c r="Q3" s="181"/>
    </row>
    <row r="4" spans="1:17" x14ac:dyDescent="0.25">
      <c r="A4" s="182" t="s">
        <v>71</v>
      </c>
      <c r="B4" s="177"/>
      <c r="C4" s="178"/>
      <c r="D4" s="179"/>
      <c r="E4" s="179"/>
      <c r="F4" s="180"/>
      <c r="G4" s="180"/>
      <c r="H4" s="180"/>
      <c r="I4" s="180"/>
      <c r="J4" s="180"/>
      <c r="K4" s="180"/>
      <c r="L4" s="180"/>
      <c r="M4" s="182" t="s">
        <v>71</v>
      </c>
      <c r="N4" s="180"/>
      <c r="O4" s="180"/>
      <c r="P4" s="180"/>
      <c r="Q4" s="181"/>
    </row>
    <row r="5" spans="1:17" x14ac:dyDescent="0.25">
      <c r="A5" s="182" t="s">
        <v>74</v>
      </c>
      <c r="B5" s="177"/>
      <c r="C5" s="178"/>
      <c r="D5" s="179"/>
      <c r="E5" s="179"/>
      <c r="F5" s="180"/>
      <c r="G5" s="180"/>
      <c r="H5" s="180"/>
      <c r="I5" s="180"/>
      <c r="J5" s="180"/>
      <c r="K5" s="180"/>
      <c r="L5" s="180"/>
      <c r="M5" s="182" t="s">
        <v>785</v>
      </c>
      <c r="N5" s="180"/>
      <c r="O5" s="180"/>
      <c r="P5" s="180"/>
      <c r="Q5" s="181"/>
    </row>
    <row r="6" spans="1:17" x14ac:dyDescent="0.25">
      <c r="A6" s="183"/>
      <c r="B6" s="177"/>
      <c r="C6" s="179"/>
      <c r="D6" s="181"/>
      <c r="E6" s="180"/>
      <c r="F6" s="180"/>
      <c r="G6" s="183"/>
      <c r="H6" s="180"/>
      <c r="I6" s="184"/>
      <c r="J6" s="180"/>
      <c r="K6" s="180"/>
      <c r="L6" s="180"/>
      <c r="M6" s="180"/>
      <c r="N6" s="180"/>
      <c r="O6" s="180"/>
      <c r="P6" s="180"/>
      <c r="Q6" s="181"/>
    </row>
    <row r="7" spans="1:17" x14ac:dyDescent="0.25">
      <c r="A7" s="183"/>
      <c r="B7" s="177"/>
      <c r="C7" s="179"/>
      <c r="D7" s="185"/>
      <c r="E7" s="186"/>
      <c r="F7" s="186"/>
      <c r="G7" s="187" t="s">
        <v>24</v>
      </c>
      <c r="H7" s="187"/>
      <c r="I7" s="188"/>
      <c r="J7" s="189"/>
      <c r="K7" s="180"/>
      <c r="L7" s="180"/>
      <c r="M7" s="180"/>
      <c r="N7" s="180"/>
      <c r="O7" s="180"/>
      <c r="P7" s="180"/>
      <c r="Q7" s="181"/>
    </row>
    <row r="8" spans="1:17" x14ac:dyDescent="0.25">
      <c r="A8" s="183"/>
      <c r="B8" s="177"/>
      <c r="C8" s="179"/>
      <c r="D8" s="181"/>
      <c r="E8" s="180"/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1"/>
    </row>
    <row r="9" spans="1:17" x14ac:dyDescent="0.25">
      <c r="A9" s="183"/>
      <c r="B9" s="177"/>
      <c r="C9" s="179"/>
      <c r="D9" s="181"/>
      <c r="E9" s="180"/>
      <c r="F9" s="180"/>
      <c r="G9" s="190" t="s">
        <v>1760</v>
      </c>
      <c r="H9" s="190"/>
      <c r="I9" s="190"/>
      <c r="J9" s="180"/>
      <c r="K9" s="180"/>
      <c r="L9" s="180"/>
      <c r="M9" s="180"/>
      <c r="N9" s="180"/>
      <c r="O9" s="180"/>
      <c r="P9" s="180"/>
      <c r="Q9" s="181"/>
    </row>
    <row r="10" spans="1:17" x14ac:dyDescent="0.25">
      <c r="A10" s="183"/>
      <c r="B10" s="177"/>
      <c r="C10" s="179"/>
      <c r="D10" s="181"/>
      <c r="E10" s="180"/>
      <c r="F10" s="180"/>
      <c r="G10" s="183" t="s">
        <v>58</v>
      </c>
      <c r="H10" s="183"/>
      <c r="I10" s="183"/>
      <c r="J10" s="180"/>
      <c r="K10" s="180"/>
      <c r="L10" s="180"/>
      <c r="M10" s="180"/>
      <c r="N10" s="180"/>
      <c r="O10" s="180"/>
      <c r="P10" s="180"/>
      <c r="Q10" s="181"/>
    </row>
    <row r="11" spans="1:17" x14ac:dyDescent="0.25">
      <c r="A11" s="183"/>
      <c r="B11" s="177"/>
      <c r="C11" s="179"/>
      <c r="D11" s="181"/>
      <c r="E11" s="180"/>
      <c r="F11" s="180"/>
      <c r="G11" s="180"/>
      <c r="H11" s="180"/>
      <c r="I11" s="180"/>
      <c r="J11" s="180"/>
      <c r="K11" s="180"/>
      <c r="L11" s="180"/>
      <c r="M11" s="180"/>
      <c r="N11" s="180"/>
      <c r="O11" s="180"/>
      <c r="P11" s="180"/>
      <c r="Q11" s="181"/>
    </row>
    <row r="12" spans="1:17" x14ac:dyDescent="0.25">
      <c r="A12" s="183"/>
      <c r="B12" s="177"/>
      <c r="C12" s="191" t="s">
        <v>25</v>
      </c>
      <c r="D12" s="192" t="s">
        <v>1644</v>
      </c>
      <c r="E12" s="180"/>
      <c r="F12" s="180"/>
      <c r="G12" s="183"/>
      <c r="H12" s="180"/>
      <c r="I12" s="180"/>
      <c r="J12" s="180"/>
      <c r="K12" s="180"/>
      <c r="L12" s="180"/>
      <c r="M12" s="180"/>
      <c r="N12" s="180"/>
      <c r="O12" s="180"/>
      <c r="P12" s="180"/>
      <c r="Q12" s="181"/>
    </row>
    <row r="13" spans="1:17" x14ac:dyDescent="0.25">
      <c r="A13" s="183"/>
      <c r="B13" s="177"/>
      <c r="C13" s="179"/>
      <c r="D13" s="193"/>
      <c r="E13" s="186"/>
      <c r="F13" s="186"/>
      <c r="G13" s="187" t="s">
        <v>57</v>
      </c>
      <c r="H13" s="187"/>
      <c r="I13" s="187"/>
      <c r="J13" s="186"/>
      <c r="K13" s="189"/>
      <c r="L13" s="180"/>
      <c r="M13" s="180"/>
      <c r="N13" s="180"/>
      <c r="O13" s="180"/>
      <c r="P13" s="180"/>
      <c r="Q13" s="181"/>
    </row>
    <row r="14" spans="1:17" x14ac:dyDescent="0.25">
      <c r="A14" s="194"/>
      <c r="B14" s="195"/>
      <c r="C14" s="179"/>
      <c r="D14" s="181"/>
      <c r="E14" s="180"/>
      <c r="F14" s="180"/>
      <c r="G14" s="180"/>
      <c r="H14" s="180"/>
      <c r="I14" s="180"/>
      <c r="J14" s="180"/>
      <c r="K14" s="180"/>
      <c r="L14" s="180"/>
      <c r="M14" s="180"/>
      <c r="N14" s="180"/>
      <c r="O14" s="180"/>
      <c r="P14" s="180"/>
      <c r="Q14" s="181"/>
    </row>
    <row r="15" spans="1:17" x14ac:dyDescent="0.25">
      <c r="A15" s="183"/>
      <c r="B15" s="177"/>
      <c r="C15" s="179"/>
      <c r="D15" s="192" t="s">
        <v>1534</v>
      </c>
      <c r="E15" s="180"/>
      <c r="F15" s="180"/>
      <c r="G15" s="180"/>
      <c r="H15" s="192"/>
      <c r="I15" s="192"/>
      <c r="J15" s="192"/>
      <c r="K15" s="180"/>
      <c r="L15" s="180"/>
      <c r="M15" s="180"/>
      <c r="N15" s="180"/>
      <c r="O15" s="180"/>
      <c r="P15" s="180"/>
      <c r="Q15" s="180"/>
    </row>
    <row r="16" spans="1:17" x14ac:dyDescent="0.25">
      <c r="A16" s="183"/>
      <c r="B16" s="177"/>
      <c r="C16" s="179"/>
      <c r="D16" s="192" t="s">
        <v>44</v>
      </c>
      <c r="E16" s="180"/>
      <c r="F16" s="180"/>
      <c r="G16" s="180"/>
      <c r="H16" s="192"/>
      <c r="I16" s="192"/>
      <c r="J16" s="261" t="s">
        <v>1645</v>
      </c>
      <c r="K16" s="233"/>
      <c r="L16" s="182" t="s">
        <v>56</v>
      </c>
      <c r="M16" s="180"/>
      <c r="N16" s="180"/>
      <c r="O16" s="180"/>
      <c r="P16" s="180"/>
      <c r="Q16" s="181"/>
    </row>
    <row r="17" spans="1:17" x14ac:dyDescent="0.25">
      <c r="A17" s="183"/>
      <c r="B17" s="177"/>
      <c r="C17" s="179"/>
      <c r="D17" s="192" t="s">
        <v>60</v>
      </c>
      <c r="E17" s="180"/>
      <c r="F17" s="180"/>
      <c r="G17" s="180"/>
      <c r="H17" s="192"/>
      <c r="I17" s="192"/>
      <c r="J17" s="261" t="s">
        <v>1646</v>
      </c>
      <c r="K17" s="233"/>
      <c r="L17" s="182" t="s">
        <v>56</v>
      </c>
      <c r="M17" s="180"/>
      <c r="N17" s="180"/>
      <c r="O17" s="180"/>
      <c r="P17" s="180"/>
      <c r="Q17" s="181"/>
    </row>
    <row r="18" spans="1:17" x14ac:dyDescent="0.25">
      <c r="A18" s="183"/>
      <c r="B18" s="177"/>
      <c r="C18" s="179"/>
      <c r="D18" s="192" t="s">
        <v>45</v>
      </c>
      <c r="E18" s="180"/>
      <c r="F18" s="180"/>
      <c r="G18" s="180"/>
      <c r="H18" s="192"/>
      <c r="I18" s="192"/>
      <c r="J18" s="261" t="s">
        <v>1647</v>
      </c>
      <c r="K18" s="233"/>
      <c r="L18" s="182" t="s">
        <v>56</v>
      </c>
      <c r="M18" s="180"/>
      <c r="N18" s="180"/>
      <c r="O18" s="180"/>
      <c r="P18" s="180"/>
      <c r="Q18" s="181"/>
    </row>
    <row r="19" spans="1:17" x14ac:dyDescent="0.25">
      <c r="A19" s="183"/>
      <c r="B19" s="177"/>
      <c r="C19" s="179"/>
      <c r="D19" s="192" t="s">
        <v>105</v>
      </c>
      <c r="E19" s="180"/>
      <c r="F19" s="180"/>
      <c r="G19" s="180"/>
      <c r="H19" s="192"/>
      <c r="I19" s="192"/>
      <c r="J19" s="261" t="s">
        <v>1648</v>
      </c>
      <c r="K19" s="233"/>
      <c r="L19" s="182" t="s">
        <v>56</v>
      </c>
      <c r="M19" s="180"/>
      <c r="N19" s="180"/>
      <c r="O19" s="180"/>
      <c r="P19" s="180"/>
      <c r="Q19" s="181"/>
    </row>
    <row r="20" spans="1:17" x14ac:dyDescent="0.25">
      <c r="A20" s="183"/>
      <c r="B20" s="177"/>
      <c r="C20" s="179"/>
      <c r="D20" s="192" t="s">
        <v>107</v>
      </c>
      <c r="E20" s="180"/>
      <c r="F20" s="180"/>
      <c r="G20" s="180"/>
      <c r="H20" s="192"/>
      <c r="I20" s="192"/>
      <c r="J20" s="261" t="s">
        <v>1649</v>
      </c>
      <c r="K20" s="233"/>
      <c r="L20" s="182" t="s">
        <v>56</v>
      </c>
      <c r="M20" s="180"/>
      <c r="N20" s="180"/>
      <c r="O20" s="180"/>
      <c r="P20" s="180"/>
      <c r="Q20" s="181"/>
    </row>
    <row r="21" spans="1:17" x14ac:dyDescent="0.25">
      <c r="A21" s="183"/>
      <c r="B21" s="177"/>
      <c r="C21" s="179"/>
      <c r="D21" s="192" t="s">
        <v>42</v>
      </c>
      <c r="E21" s="180"/>
      <c r="F21" s="180"/>
      <c r="G21" s="180"/>
      <c r="H21" s="192"/>
      <c r="I21" s="192"/>
      <c r="J21" s="261" t="s">
        <v>1650</v>
      </c>
      <c r="K21" s="233"/>
      <c r="L21" s="182" t="s">
        <v>43</v>
      </c>
      <c r="M21" s="180"/>
      <c r="N21" s="180"/>
      <c r="O21" s="180"/>
      <c r="P21" s="180"/>
      <c r="Q21" s="181"/>
    </row>
    <row r="22" spans="1:17" x14ac:dyDescent="0.25">
      <c r="A22" s="183"/>
      <c r="B22" s="177"/>
      <c r="C22" s="179"/>
      <c r="D22" s="196" t="s">
        <v>1541</v>
      </c>
      <c r="E22" s="180"/>
      <c r="F22" s="180"/>
      <c r="G22" s="180"/>
      <c r="H22" s="180"/>
      <c r="I22" s="180"/>
      <c r="J22" s="180"/>
      <c r="K22" s="180"/>
      <c r="L22" s="180"/>
      <c r="M22" s="180"/>
      <c r="N22" s="180"/>
      <c r="O22" s="180"/>
      <c r="P22" s="180"/>
      <c r="Q22" s="181"/>
    </row>
    <row r="23" spans="1:17" x14ac:dyDescent="0.25">
      <c r="A23" s="183"/>
      <c r="B23" s="177"/>
      <c r="C23" s="178"/>
      <c r="D23" s="179"/>
      <c r="E23" s="183"/>
      <c r="F23" s="180"/>
      <c r="G23" s="180"/>
      <c r="H23" s="180"/>
      <c r="I23" s="180"/>
      <c r="J23" s="180"/>
      <c r="K23" s="180"/>
      <c r="L23" s="180"/>
      <c r="M23" s="180"/>
      <c r="N23" s="180"/>
      <c r="O23" s="180"/>
      <c r="P23" s="180"/>
      <c r="Q23" s="181"/>
    </row>
    <row r="24" spans="1:17" x14ac:dyDescent="0.25">
      <c r="A24" s="183"/>
      <c r="B24" s="177"/>
      <c r="C24" s="178"/>
      <c r="D24" s="179"/>
      <c r="E24" s="183"/>
      <c r="F24" s="180"/>
      <c r="G24" s="180"/>
      <c r="H24" s="180"/>
      <c r="I24" s="180"/>
      <c r="J24" s="180"/>
      <c r="K24" s="180"/>
      <c r="L24" s="180"/>
      <c r="M24" s="180"/>
      <c r="N24" s="180"/>
      <c r="O24" s="180"/>
      <c r="P24" s="180"/>
      <c r="Q24" s="181"/>
    </row>
    <row r="25" spans="1:17" x14ac:dyDescent="0.25">
      <c r="A25" s="263" t="s">
        <v>26</v>
      </c>
      <c r="B25" s="268" t="s">
        <v>1542</v>
      </c>
      <c r="C25" s="263" t="s">
        <v>70</v>
      </c>
      <c r="D25" s="263" t="s">
        <v>69</v>
      </c>
      <c r="E25" s="263" t="s">
        <v>68</v>
      </c>
      <c r="F25" s="263" t="s">
        <v>55</v>
      </c>
      <c r="G25" s="266"/>
      <c r="H25" s="266"/>
      <c r="I25" s="266"/>
      <c r="J25" s="263" t="s">
        <v>54</v>
      </c>
      <c r="K25" s="264"/>
      <c r="L25" s="264"/>
      <c r="M25" s="264"/>
      <c r="N25" s="264"/>
      <c r="O25" s="263" t="s">
        <v>67</v>
      </c>
      <c r="P25" s="263" t="s">
        <v>66</v>
      </c>
      <c r="Q25" s="265" t="s">
        <v>1543</v>
      </c>
    </row>
    <row r="26" spans="1:17" x14ac:dyDescent="0.25">
      <c r="A26" s="266"/>
      <c r="B26" s="269"/>
      <c r="C26" s="267"/>
      <c r="D26" s="263"/>
      <c r="E26" s="263"/>
      <c r="F26" s="263" t="s">
        <v>27</v>
      </c>
      <c r="G26" s="263" t="s">
        <v>65</v>
      </c>
      <c r="H26" s="266"/>
      <c r="I26" s="266"/>
      <c r="J26" s="263" t="s">
        <v>1544</v>
      </c>
      <c r="K26" s="263" t="s">
        <v>27</v>
      </c>
      <c r="L26" s="263" t="s">
        <v>65</v>
      </c>
      <c r="M26" s="266"/>
      <c r="N26" s="266"/>
      <c r="O26" s="263"/>
      <c r="P26" s="263"/>
      <c r="Q26" s="265"/>
    </row>
    <row r="27" spans="1:17" x14ac:dyDescent="0.25">
      <c r="A27" s="266"/>
      <c r="B27" s="269"/>
      <c r="C27" s="267"/>
      <c r="D27" s="263"/>
      <c r="E27" s="263"/>
      <c r="F27" s="266"/>
      <c r="G27" s="197" t="s">
        <v>64</v>
      </c>
      <c r="H27" s="197" t="s">
        <v>63</v>
      </c>
      <c r="I27" s="197" t="s">
        <v>62</v>
      </c>
      <c r="J27" s="267"/>
      <c r="K27" s="266"/>
      <c r="L27" s="197" t="s">
        <v>64</v>
      </c>
      <c r="M27" s="197" t="s">
        <v>63</v>
      </c>
      <c r="N27" s="197" t="s">
        <v>62</v>
      </c>
      <c r="O27" s="263"/>
      <c r="P27" s="263"/>
      <c r="Q27" s="265"/>
    </row>
    <row r="28" spans="1:17" x14ac:dyDescent="0.25">
      <c r="A28" s="198">
        <v>1</v>
      </c>
      <c r="B28" s="199">
        <v>2</v>
      </c>
      <c r="C28" s="197">
        <v>3</v>
      </c>
      <c r="D28" s="197">
        <v>4</v>
      </c>
      <c r="E28" s="200">
        <v>5</v>
      </c>
      <c r="F28" s="201">
        <v>6</v>
      </c>
      <c r="G28" s="201">
        <v>7</v>
      </c>
      <c r="H28" s="201">
        <v>8</v>
      </c>
      <c r="I28" s="201">
        <v>9</v>
      </c>
      <c r="J28" s="201">
        <v>10</v>
      </c>
      <c r="K28" s="201">
        <v>11</v>
      </c>
      <c r="L28" s="201">
        <v>12</v>
      </c>
      <c r="M28" s="201">
        <v>13</v>
      </c>
      <c r="N28" s="201">
        <v>14</v>
      </c>
      <c r="O28" s="201">
        <v>15</v>
      </c>
      <c r="P28" s="201">
        <v>16</v>
      </c>
      <c r="Q28" s="201">
        <v>17</v>
      </c>
    </row>
    <row r="29" spans="1:17" x14ac:dyDescent="0.25">
      <c r="A29" s="270" t="s">
        <v>1545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</row>
    <row r="30" spans="1:17" ht="34.200000000000003" x14ac:dyDescent="0.25">
      <c r="A30" s="200" t="s">
        <v>979</v>
      </c>
      <c r="B30" s="202" t="s">
        <v>1651</v>
      </c>
      <c r="C30" s="203" t="s">
        <v>1652</v>
      </c>
      <c r="D30" s="200" t="s">
        <v>23</v>
      </c>
      <c r="E30" s="204">
        <v>4</v>
      </c>
      <c r="F30" s="205">
        <v>12126.89</v>
      </c>
      <c r="G30" s="206"/>
      <c r="H30" s="206"/>
      <c r="I30" s="206"/>
      <c r="J30" s="206">
        <v>48508</v>
      </c>
      <c r="K30" s="206">
        <v>48508</v>
      </c>
      <c r="L30" s="206"/>
      <c r="M30" s="206"/>
      <c r="N30" s="206"/>
      <c r="O30" s="206"/>
      <c r="P30" s="206"/>
      <c r="Q30" s="206"/>
    </row>
    <row r="31" spans="1:17" ht="45.6" x14ac:dyDescent="0.25">
      <c r="A31" s="198">
        <v>2</v>
      </c>
      <c r="B31" s="202" t="s">
        <v>1653</v>
      </c>
      <c r="C31" s="203" t="s">
        <v>1654</v>
      </c>
      <c r="D31" s="200" t="s">
        <v>23</v>
      </c>
      <c r="E31" s="204">
        <v>4</v>
      </c>
      <c r="F31" s="205">
        <v>685.88</v>
      </c>
      <c r="G31" s="205">
        <v>65.099999999999994</v>
      </c>
      <c r="H31" s="205">
        <v>129.15</v>
      </c>
      <c r="I31" s="205">
        <v>7.46</v>
      </c>
      <c r="J31" s="206"/>
      <c r="K31" s="206">
        <v>2744</v>
      </c>
      <c r="L31" s="206">
        <v>260</v>
      </c>
      <c r="M31" s="206">
        <v>517</v>
      </c>
      <c r="N31" s="206">
        <v>30</v>
      </c>
      <c r="O31" s="206">
        <v>4.66</v>
      </c>
      <c r="P31" s="206">
        <v>18.64</v>
      </c>
      <c r="Q31" s="206"/>
    </row>
    <row r="32" spans="1:17" ht="34.200000000000003" x14ac:dyDescent="0.25">
      <c r="A32" s="200" t="s">
        <v>985</v>
      </c>
      <c r="B32" s="202" t="s">
        <v>1655</v>
      </c>
      <c r="C32" s="203" t="s">
        <v>1575</v>
      </c>
      <c r="D32" s="200" t="s">
        <v>1656</v>
      </c>
      <c r="E32" s="204">
        <v>4</v>
      </c>
      <c r="F32" s="205">
        <v>1670.45</v>
      </c>
      <c r="G32" s="206"/>
      <c r="H32" s="206"/>
      <c r="I32" s="206"/>
      <c r="J32" s="206">
        <v>6682</v>
      </c>
      <c r="K32" s="206">
        <v>6682</v>
      </c>
      <c r="L32" s="206"/>
      <c r="M32" s="206"/>
      <c r="N32" s="206"/>
      <c r="O32" s="206"/>
      <c r="P32" s="206"/>
      <c r="Q32" s="206"/>
    </row>
    <row r="33" spans="1:17" ht="34.799999999999997" x14ac:dyDescent="0.25">
      <c r="A33" s="198">
        <v>4</v>
      </c>
      <c r="B33" s="202" t="s">
        <v>1576</v>
      </c>
      <c r="C33" s="203" t="s">
        <v>1657</v>
      </c>
      <c r="D33" s="200" t="s">
        <v>23</v>
      </c>
      <c r="E33" s="204">
        <v>4</v>
      </c>
      <c r="F33" s="205">
        <v>97.17</v>
      </c>
      <c r="G33" s="205">
        <v>84.04</v>
      </c>
      <c r="H33" s="205">
        <v>0.49</v>
      </c>
      <c r="I33" s="206"/>
      <c r="J33" s="206"/>
      <c r="K33" s="206">
        <v>389</v>
      </c>
      <c r="L33" s="206">
        <v>336</v>
      </c>
      <c r="M33" s="206">
        <v>2</v>
      </c>
      <c r="N33" s="206"/>
      <c r="O33" s="206">
        <v>5.76</v>
      </c>
      <c r="P33" s="206">
        <v>23.04</v>
      </c>
      <c r="Q33" s="206"/>
    </row>
    <row r="34" spans="1:17" ht="22.8" x14ac:dyDescent="0.25">
      <c r="A34" s="200" t="s">
        <v>1658</v>
      </c>
      <c r="B34" s="202" t="s">
        <v>1659</v>
      </c>
      <c r="C34" s="203" t="s">
        <v>1660</v>
      </c>
      <c r="D34" s="200" t="s">
        <v>23</v>
      </c>
      <c r="E34" s="204">
        <v>1</v>
      </c>
      <c r="F34" s="205">
        <v>12523.76</v>
      </c>
      <c r="G34" s="206"/>
      <c r="H34" s="206"/>
      <c r="I34" s="206"/>
      <c r="J34" s="206">
        <v>12524</v>
      </c>
      <c r="K34" s="206">
        <v>12524</v>
      </c>
      <c r="L34" s="206"/>
      <c r="M34" s="206"/>
      <c r="N34" s="206"/>
      <c r="O34" s="206"/>
      <c r="P34" s="206"/>
      <c r="Q34" s="206"/>
    </row>
    <row r="35" spans="1:17" ht="34.799999999999997" x14ac:dyDescent="0.25">
      <c r="A35" s="198">
        <v>6</v>
      </c>
      <c r="B35" s="202" t="s">
        <v>1586</v>
      </c>
      <c r="C35" s="203" t="s">
        <v>1661</v>
      </c>
      <c r="D35" s="200" t="s">
        <v>23</v>
      </c>
      <c r="E35" s="204">
        <v>1</v>
      </c>
      <c r="F35" s="205">
        <v>55.9</v>
      </c>
      <c r="G35" s="205">
        <v>48.78</v>
      </c>
      <c r="H35" s="205">
        <v>0.37</v>
      </c>
      <c r="I35" s="206"/>
      <c r="J35" s="206"/>
      <c r="K35" s="206">
        <v>56</v>
      </c>
      <c r="L35" s="206">
        <v>49</v>
      </c>
      <c r="M35" s="206"/>
      <c r="N35" s="206"/>
      <c r="O35" s="206">
        <v>3.6</v>
      </c>
      <c r="P35" s="206">
        <v>3.6</v>
      </c>
      <c r="Q35" s="206"/>
    </row>
    <row r="36" spans="1:17" ht="34.200000000000003" x14ac:dyDescent="0.25">
      <c r="A36" s="200" t="s">
        <v>1662</v>
      </c>
      <c r="B36" s="202" t="s">
        <v>1663</v>
      </c>
      <c r="C36" s="203" t="s">
        <v>1664</v>
      </c>
      <c r="D36" s="200" t="s">
        <v>23</v>
      </c>
      <c r="E36" s="204">
        <v>4</v>
      </c>
      <c r="F36" s="205">
        <v>46179.360000000001</v>
      </c>
      <c r="G36" s="206"/>
      <c r="H36" s="206"/>
      <c r="I36" s="206"/>
      <c r="J36" s="206">
        <v>184717</v>
      </c>
      <c r="K36" s="206">
        <v>184717</v>
      </c>
      <c r="L36" s="206"/>
      <c r="M36" s="206"/>
      <c r="N36" s="206"/>
      <c r="O36" s="206"/>
      <c r="P36" s="206"/>
      <c r="Q36" s="206"/>
    </row>
    <row r="37" spans="1:17" ht="34.799999999999997" x14ac:dyDescent="0.25">
      <c r="A37" s="198">
        <v>8</v>
      </c>
      <c r="B37" s="202" t="s">
        <v>1665</v>
      </c>
      <c r="C37" s="203" t="s">
        <v>1666</v>
      </c>
      <c r="D37" s="200" t="s">
        <v>23</v>
      </c>
      <c r="E37" s="204">
        <v>4</v>
      </c>
      <c r="F37" s="205">
        <v>187.59</v>
      </c>
      <c r="G37" s="205">
        <v>165.79</v>
      </c>
      <c r="H37" s="205">
        <v>0.46</v>
      </c>
      <c r="I37" s="206"/>
      <c r="J37" s="206"/>
      <c r="K37" s="206">
        <v>750</v>
      </c>
      <c r="L37" s="206">
        <v>663</v>
      </c>
      <c r="M37" s="206">
        <v>2</v>
      </c>
      <c r="N37" s="206"/>
      <c r="O37" s="206">
        <v>11.7</v>
      </c>
      <c r="P37" s="206">
        <v>46.8</v>
      </c>
      <c r="Q37" s="206"/>
    </row>
    <row r="38" spans="1:17" ht="34.799999999999997" x14ac:dyDescent="0.25">
      <c r="A38" s="198">
        <v>9</v>
      </c>
      <c r="B38" s="202" t="s">
        <v>1667</v>
      </c>
      <c r="C38" s="203" t="s">
        <v>1668</v>
      </c>
      <c r="D38" s="200" t="s">
        <v>23</v>
      </c>
      <c r="E38" s="204">
        <v>4</v>
      </c>
      <c r="F38" s="205">
        <v>13.88</v>
      </c>
      <c r="G38" s="205">
        <v>12.54</v>
      </c>
      <c r="H38" s="205">
        <v>1.0900000000000001</v>
      </c>
      <c r="I38" s="206"/>
      <c r="J38" s="206"/>
      <c r="K38" s="206">
        <v>56</v>
      </c>
      <c r="L38" s="206">
        <v>50</v>
      </c>
      <c r="M38" s="206">
        <v>4</v>
      </c>
      <c r="N38" s="206"/>
      <c r="O38" s="206">
        <v>1.03</v>
      </c>
      <c r="P38" s="206">
        <v>4.12</v>
      </c>
      <c r="Q38" s="206"/>
    </row>
    <row r="39" spans="1:17" ht="45.6" x14ac:dyDescent="0.25">
      <c r="A39" s="198">
        <v>10</v>
      </c>
      <c r="B39" s="202" t="s">
        <v>1669</v>
      </c>
      <c r="C39" s="203" t="s">
        <v>1670</v>
      </c>
      <c r="D39" s="200" t="s">
        <v>76</v>
      </c>
      <c r="E39" s="204">
        <v>10</v>
      </c>
      <c r="F39" s="205">
        <v>1540.77</v>
      </c>
      <c r="G39" s="205">
        <v>460.7</v>
      </c>
      <c r="H39" s="205">
        <v>28.6</v>
      </c>
      <c r="I39" s="206"/>
      <c r="J39" s="206"/>
      <c r="K39" s="206">
        <v>15408</v>
      </c>
      <c r="L39" s="206">
        <v>4607</v>
      </c>
      <c r="M39" s="206">
        <v>286</v>
      </c>
      <c r="N39" s="206"/>
      <c r="O39" s="206">
        <v>34</v>
      </c>
      <c r="P39" s="206">
        <v>340</v>
      </c>
      <c r="Q39" s="206"/>
    </row>
    <row r="40" spans="1:17" ht="22.8" x14ac:dyDescent="0.25">
      <c r="A40" s="200" t="s">
        <v>1570</v>
      </c>
      <c r="B40" s="202" t="s">
        <v>1659</v>
      </c>
      <c r="C40" s="203" t="s">
        <v>1671</v>
      </c>
      <c r="D40" s="200" t="s">
        <v>23</v>
      </c>
      <c r="E40" s="204">
        <v>1</v>
      </c>
      <c r="F40" s="205">
        <v>12523.76</v>
      </c>
      <c r="G40" s="206"/>
      <c r="H40" s="206"/>
      <c r="I40" s="206"/>
      <c r="J40" s="206">
        <v>12524</v>
      </c>
      <c r="K40" s="206">
        <v>12524</v>
      </c>
      <c r="L40" s="206"/>
      <c r="M40" s="206"/>
      <c r="N40" s="206"/>
      <c r="O40" s="206"/>
      <c r="P40" s="206"/>
      <c r="Q40" s="206"/>
    </row>
    <row r="41" spans="1:17" ht="34.799999999999997" x14ac:dyDescent="0.25">
      <c r="A41" s="198">
        <v>12</v>
      </c>
      <c r="B41" s="202" t="s">
        <v>1586</v>
      </c>
      <c r="C41" s="203" t="s">
        <v>1661</v>
      </c>
      <c r="D41" s="200" t="s">
        <v>23</v>
      </c>
      <c r="E41" s="204">
        <v>1</v>
      </c>
      <c r="F41" s="205">
        <v>55.9</v>
      </c>
      <c r="G41" s="205">
        <v>48.78</v>
      </c>
      <c r="H41" s="205">
        <v>0.37</v>
      </c>
      <c r="I41" s="206"/>
      <c r="J41" s="206"/>
      <c r="K41" s="206">
        <v>56</v>
      </c>
      <c r="L41" s="206">
        <v>49</v>
      </c>
      <c r="M41" s="206"/>
      <c r="N41" s="206"/>
      <c r="O41" s="206">
        <v>3.6</v>
      </c>
      <c r="P41" s="206">
        <v>3.6</v>
      </c>
      <c r="Q41" s="206"/>
    </row>
    <row r="42" spans="1:17" ht="34.200000000000003" x14ac:dyDescent="0.25">
      <c r="A42" s="200" t="s">
        <v>1300</v>
      </c>
      <c r="B42" s="202" t="s">
        <v>1663</v>
      </c>
      <c r="C42" s="203" t="s">
        <v>1664</v>
      </c>
      <c r="D42" s="200" t="s">
        <v>23</v>
      </c>
      <c r="E42" s="204">
        <v>1</v>
      </c>
      <c r="F42" s="205">
        <v>46179.360000000001</v>
      </c>
      <c r="G42" s="206"/>
      <c r="H42" s="206"/>
      <c r="I42" s="206"/>
      <c r="J42" s="206">
        <v>46179</v>
      </c>
      <c r="K42" s="206">
        <v>46179</v>
      </c>
      <c r="L42" s="206"/>
      <c r="M42" s="206"/>
      <c r="N42" s="206"/>
      <c r="O42" s="206"/>
      <c r="P42" s="206"/>
      <c r="Q42" s="206"/>
    </row>
    <row r="43" spans="1:17" ht="34.799999999999997" x14ac:dyDescent="0.25">
      <c r="A43" s="198">
        <v>14</v>
      </c>
      <c r="B43" s="202" t="s">
        <v>1665</v>
      </c>
      <c r="C43" s="203" t="s">
        <v>1666</v>
      </c>
      <c r="D43" s="200" t="s">
        <v>23</v>
      </c>
      <c r="E43" s="204">
        <v>1</v>
      </c>
      <c r="F43" s="205">
        <v>187.59</v>
      </c>
      <c r="G43" s="205">
        <v>165.79</v>
      </c>
      <c r="H43" s="205">
        <v>0.46</v>
      </c>
      <c r="I43" s="206"/>
      <c r="J43" s="206"/>
      <c r="K43" s="206">
        <v>188</v>
      </c>
      <c r="L43" s="206">
        <v>166</v>
      </c>
      <c r="M43" s="206"/>
      <c r="N43" s="206"/>
      <c r="O43" s="206">
        <v>11.7</v>
      </c>
      <c r="P43" s="206">
        <v>11.7</v>
      </c>
      <c r="Q43" s="206"/>
    </row>
    <row r="44" spans="1:17" ht="34.799999999999997" x14ac:dyDescent="0.25">
      <c r="A44" s="198">
        <v>15</v>
      </c>
      <c r="B44" s="202" t="s">
        <v>1672</v>
      </c>
      <c r="C44" s="203" t="s">
        <v>1668</v>
      </c>
      <c r="D44" s="200" t="s">
        <v>23</v>
      </c>
      <c r="E44" s="204">
        <v>1</v>
      </c>
      <c r="F44" s="205">
        <v>13.88</v>
      </c>
      <c r="G44" s="205">
        <v>12.54</v>
      </c>
      <c r="H44" s="205">
        <v>1.0900000000000001</v>
      </c>
      <c r="I44" s="206"/>
      <c r="J44" s="206"/>
      <c r="K44" s="206">
        <v>14</v>
      </c>
      <c r="L44" s="206">
        <v>13</v>
      </c>
      <c r="M44" s="206">
        <v>1</v>
      </c>
      <c r="N44" s="206"/>
      <c r="O44" s="206">
        <v>1.03</v>
      </c>
      <c r="P44" s="206">
        <v>1.03</v>
      </c>
      <c r="Q44" s="206"/>
    </row>
    <row r="45" spans="1:17" ht="45.6" x14ac:dyDescent="0.25">
      <c r="A45" s="198">
        <v>16</v>
      </c>
      <c r="B45" s="202" t="s">
        <v>1669</v>
      </c>
      <c r="C45" s="203" t="s">
        <v>1670</v>
      </c>
      <c r="D45" s="200" t="s">
        <v>76</v>
      </c>
      <c r="E45" s="204">
        <v>2</v>
      </c>
      <c r="F45" s="205">
        <v>1540.77</v>
      </c>
      <c r="G45" s="205">
        <v>460.7</v>
      </c>
      <c r="H45" s="205">
        <v>28.6</v>
      </c>
      <c r="I45" s="206"/>
      <c r="J45" s="206"/>
      <c r="K45" s="206">
        <v>3082</v>
      </c>
      <c r="L45" s="206">
        <v>921</v>
      </c>
      <c r="M45" s="206">
        <v>57</v>
      </c>
      <c r="N45" s="206"/>
      <c r="O45" s="206">
        <v>34</v>
      </c>
      <c r="P45" s="206">
        <v>68</v>
      </c>
      <c r="Q45" s="206"/>
    </row>
    <row r="46" spans="1:17" ht="34.799999999999997" x14ac:dyDescent="0.25">
      <c r="A46" s="198">
        <v>17</v>
      </c>
      <c r="B46" s="202" t="s">
        <v>1673</v>
      </c>
      <c r="C46" s="203" t="s">
        <v>1674</v>
      </c>
      <c r="D46" s="200" t="s">
        <v>23</v>
      </c>
      <c r="E46" s="204">
        <v>4</v>
      </c>
      <c r="F46" s="205">
        <v>13.47</v>
      </c>
      <c r="G46" s="205">
        <v>11.38</v>
      </c>
      <c r="H46" s="206"/>
      <c r="I46" s="206"/>
      <c r="J46" s="206"/>
      <c r="K46" s="206">
        <v>54</v>
      </c>
      <c r="L46" s="206">
        <v>46</v>
      </c>
      <c r="M46" s="206"/>
      <c r="N46" s="206"/>
      <c r="O46" s="206">
        <v>0.84</v>
      </c>
      <c r="P46" s="206">
        <v>3.36</v>
      </c>
      <c r="Q46" s="206"/>
    </row>
    <row r="47" spans="1:17" ht="22.8" x14ac:dyDescent="0.25">
      <c r="A47" s="200" t="s">
        <v>1583</v>
      </c>
      <c r="B47" s="202" t="s">
        <v>1659</v>
      </c>
      <c r="C47" s="203" t="s">
        <v>1671</v>
      </c>
      <c r="D47" s="200" t="s">
        <v>23</v>
      </c>
      <c r="E47" s="204">
        <v>1</v>
      </c>
      <c r="F47" s="205">
        <v>12523.76</v>
      </c>
      <c r="G47" s="206"/>
      <c r="H47" s="206"/>
      <c r="I47" s="206"/>
      <c r="J47" s="206">
        <v>12524</v>
      </c>
      <c r="K47" s="206">
        <v>12524</v>
      </c>
      <c r="L47" s="206"/>
      <c r="M47" s="206"/>
      <c r="N47" s="206"/>
      <c r="O47" s="206"/>
      <c r="P47" s="206"/>
      <c r="Q47" s="206"/>
    </row>
    <row r="48" spans="1:17" ht="34.799999999999997" x14ac:dyDescent="0.25">
      <c r="A48" s="198">
        <v>19</v>
      </c>
      <c r="B48" s="202" t="s">
        <v>1586</v>
      </c>
      <c r="C48" s="203" t="s">
        <v>1661</v>
      </c>
      <c r="D48" s="200" t="s">
        <v>23</v>
      </c>
      <c r="E48" s="204">
        <v>1</v>
      </c>
      <c r="F48" s="205">
        <v>55.9</v>
      </c>
      <c r="G48" s="205">
        <v>48.78</v>
      </c>
      <c r="H48" s="205">
        <v>0.37</v>
      </c>
      <c r="I48" s="206"/>
      <c r="J48" s="206"/>
      <c r="K48" s="206">
        <v>56</v>
      </c>
      <c r="L48" s="206">
        <v>49</v>
      </c>
      <c r="M48" s="206"/>
      <c r="N48" s="206"/>
      <c r="O48" s="206">
        <v>3.6</v>
      </c>
      <c r="P48" s="206">
        <v>3.6</v>
      </c>
      <c r="Q48" s="206"/>
    </row>
    <row r="49" spans="1:17" ht="34.799999999999997" x14ac:dyDescent="0.25">
      <c r="A49" s="198">
        <v>20</v>
      </c>
      <c r="B49" s="202" t="s">
        <v>1675</v>
      </c>
      <c r="C49" s="203" t="s">
        <v>1676</v>
      </c>
      <c r="D49" s="200" t="s">
        <v>1559</v>
      </c>
      <c r="E49" s="204">
        <v>4</v>
      </c>
      <c r="F49" s="205">
        <v>143.25</v>
      </c>
      <c r="G49" s="205">
        <v>40.65</v>
      </c>
      <c r="H49" s="205">
        <v>49.23</v>
      </c>
      <c r="I49" s="205">
        <v>6.09</v>
      </c>
      <c r="J49" s="206"/>
      <c r="K49" s="206">
        <v>573</v>
      </c>
      <c r="L49" s="206">
        <v>163</v>
      </c>
      <c r="M49" s="206">
        <v>197</v>
      </c>
      <c r="N49" s="206">
        <v>24</v>
      </c>
      <c r="O49" s="206">
        <v>3</v>
      </c>
      <c r="P49" s="206">
        <v>12</v>
      </c>
      <c r="Q49" s="205">
        <v>5.9999999999999995E-4</v>
      </c>
    </row>
    <row r="50" spans="1:17" ht="24" x14ac:dyDescent="0.25">
      <c r="A50" s="200" t="s">
        <v>1677</v>
      </c>
      <c r="B50" s="202" t="s">
        <v>1678</v>
      </c>
      <c r="C50" s="203" t="s">
        <v>1561</v>
      </c>
      <c r="D50" s="200" t="s">
        <v>23</v>
      </c>
      <c r="E50" s="204">
        <v>23</v>
      </c>
      <c r="F50" s="205">
        <v>1947.91</v>
      </c>
      <c r="G50" s="206"/>
      <c r="H50" s="206"/>
      <c r="I50" s="206"/>
      <c r="J50" s="206">
        <v>44802</v>
      </c>
      <c r="K50" s="206">
        <v>44802</v>
      </c>
      <c r="L50" s="206"/>
      <c r="M50" s="206"/>
      <c r="N50" s="206"/>
      <c r="O50" s="206"/>
      <c r="P50" s="206"/>
      <c r="Q50" s="206"/>
    </row>
    <row r="51" spans="1:17" ht="34.799999999999997" x14ac:dyDescent="0.25">
      <c r="A51" s="198">
        <v>22</v>
      </c>
      <c r="B51" s="202" t="s">
        <v>1679</v>
      </c>
      <c r="C51" s="203" t="s">
        <v>1680</v>
      </c>
      <c r="D51" s="200" t="s">
        <v>23</v>
      </c>
      <c r="E51" s="204">
        <v>23</v>
      </c>
      <c r="F51" s="205">
        <v>133.01</v>
      </c>
      <c r="G51" s="205">
        <v>111.11</v>
      </c>
      <c r="H51" s="206"/>
      <c r="I51" s="206"/>
      <c r="J51" s="206"/>
      <c r="K51" s="206">
        <v>3059</v>
      </c>
      <c r="L51" s="206">
        <v>2556</v>
      </c>
      <c r="M51" s="206"/>
      <c r="N51" s="206"/>
      <c r="O51" s="206">
        <v>8.1999999999999993</v>
      </c>
      <c r="P51" s="206">
        <v>188.6</v>
      </c>
      <c r="Q51" s="205">
        <v>6.9000000000000006E-2</v>
      </c>
    </row>
    <row r="52" spans="1:17" ht="34.799999999999997" x14ac:dyDescent="0.25">
      <c r="A52" s="198">
        <v>23</v>
      </c>
      <c r="B52" s="202" t="s">
        <v>1564</v>
      </c>
      <c r="C52" s="203" t="s">
        <v>1681</v>
      </c>
      <c r="D52" s="200" t="s">
        <v>23</v>
      </c>
      <c r="E52" s="204">
        <v>23</v>
      </c>
      <c r="F52" s="205">
        <v>13.89</v>
      </c>
      <c r="G52" s="205">
        <v>12.78</v>
      </c>
      <c r="H52" s="206"/>
      <c r="I52" s="206"/>
      <c r="J52" s="206"/>
      <c r="K52" s="206">
        <v>319</v>
      </c>
      <c r="L52" s="206">
        <v>294</v>
      </c>
      <c r="M52" s="206"/>
      <c r="N52" s="206"/>
      <c r="O52" s="206">
        <v>1</v>
      </c>
      <c r="P52" s="206">
        <v>23</v>
      </c>
      <c r="Q52" s="205">
        <v>2.3E-2</v>
      </c>
    </row>
    <row r="53" spans="1:17" ht="34.799999999999997" x14ac:dyDescent="0.25">
      <c r="A53" s="198">
        <v>24</v>
      </c>
      <c r="B53" s="202" t="s">
        <v>1682</v>
      </c>
      <c r="C53" s="203" t="s">
        <v>1683</v>
      </c>
      <c r="D53" s="200" t="s">
        <v>79</v>
      </c>
      <c r="E53" s="204">
        <v>1.4</v>
      </c>
      <c r="F53" s="205">
        <v>675.07</v>
      </c>
      <c r="G53" s="205">
        <v>109.84</v>
      </c>
      <c r="H53" s="205">
        <v>63.7</v>
      </c>
      <c r="I53" s="205">
        <v>2.5499999999999998</v>
      </c>
      <c r="J53" s="206"/>
      <c r="K53" s="206">
        <v>945</v>
      </c>
      <c r="L53" s="206">
        <v>154</v>
      </c>
      <c r="M53" s="206">
        <v>89</v>
      </c>
      <c r="N53" s="206">
        <v>4</v>
      </c>
      <c r="O53" s="206">
        <v>8.2899999999999991</v>
      </c>
      <c r="P53" s="206">
        <v>11.61</v>
      </c>
      <c r="Q53" s="206"/>
    </row>
    <row r="54" spans="1:17" ht="34.799999999999997" x14ac:dyDescent="0.25">
      <c r="A54" s="198">
        <v>25</v>
      </c>
      <c r="B54" s="202" t="s">
        <v>1588</v>
      </c>
      <c r="C54" s="203" t="s">
        <v>1589</v>
      </c>
      <c r="D54" s="200" t="s">
        <v>1590</v>
      </c>
      <c r="E54" s="204">
        <v>53.75</v>
      </c>
      <c r="F54" s="205">
        <v>798.84</v>
      </c>
      <c r="G54" s="205">
        <v>168.02</v>
      </c>
      <c r="H54" s="205">
        <v>544.80999999999995</v>
      </c>
      <c r="I54" s="205">
        <v>57.87</v>
      </c>
      <c r="J54" s="206"/>
      <c r="K54" s="206">
        <v>42938</v>
      </c>
      <c r="L54" s="206">
        <v>9031</v>
      </c>
      <c r="M54" s="206">
        <v>29284</v>
      </c>
      <c r="N54" s="206">
        <v>3111</v>
      </c>
      <c r="O54" s="206">
        <v>12.4</v>
      </c>
      <c r="P54" s="206">
        <v>666.5</v>
      </c>
      <c r="Q54" s="206"/>
    </row>
    <row r="55" spans="1:17" ht="34.799999999999997" x14ac:dyDescent="0.25">
      <c r="A55" s="198">
        <v>26</v>
      </c>
      <c r="B55" s="202" t="s">
        <v>1684</v>
      </c>
      <c r="C55" s="203" t="s">
        <v>1685</v>
      </c>
      <c r="D55" s="200" t="s">
        <v>1686</v>
      </c>
      <c r="E55" s="204">
        <v>0.16</v>
      </c>
      <c r="F55" s="205">
        <v>6327.57</v>
      </c>
      <c r="G55" s="205">
        <v>1633.36</v>
      </c>
      <c r="H55" s="205">
        <v>2052.48</v>
      </c>
      <c r="I55" s="205">
        <v>172.13</v>
      </c>
      <c r="J55" s="206"/>
      <c r="K55" s="206">
        <v>1012</v>
      </c>
      <c r="L55" s="206">
        <v>261</v>
      </c>
      <c r="M55" s="206">
        <v>328</v>
      </c>
      <c r="N55" s="206">
        <v>28</v>
      </c>
      <c r="O55" s="206">
        <v>136</v>
      </c>
      <c r="P55" s="206">
        <v>21.76</v>
      </c>
      <c r="Q55" s="206"/>
    </row>
    <row r="56" spans="1:17" ht="34.799999999999997" x14ac:dyDescent="0.25">
      <c r="A56" s="198">
        <v>27</v>
      </c>
      <c r="B56" s="202" t="s">
        <v>1687</v>
      </c>
      <c r="C56" s="203" t="s">
        <v>1688</v>
      </c>
      <c r="D56" s="200" t="s">
        <v>1689</v>
      </c>
      <c r="E56" s="204">
        <v>3.02</v>
      </c>
      <c r="F56" s="205">
        <v>188.66</v>
      </c>
      <c r="G56" s="205">
        <v>176.15</v>
      </c>
      <c r="H56" s="206"/>
      <c r="I56" s="206"/>
      <c r="J56" s="206"/>
      <c r="K56" s="206">
        <v>570</v>
      </c>
      <c r="L56" s="206">
        <v>532</v>
      </c>
      <c r="M56" s="206"/>
      <c r="N56" s="206"/>
      <c r="O56" s="206">
        <v>13</v>
      </c>
      <c r="P56" s="206">
        <v>39.26</v>
      </c>
      <c r="Q56" s="206"/>
    </row>
    <row r="57" spans="1:17" ht="34.799999999999997" x14ac:dyDescent="0.25">
      <c r="A57" s="198">
        <v>28</v>
      </c>
      <c r="B57" s="202" t="s">
        <v>1690</v>
      </c>
      <c r="C57" s="203" t="s">
        <v>1691</v>
      </c>
      <c r="D57" s="200" t="s">
        <v>75</v>
      </c>
      <c r="E57" s="204">
        <v>0.06</v>
      </c>
      <c r="F57" s="205">
        <v>20608.150000000001</v>
      </c>
      <c r="G57" s="205">
        <v>6775</v>
      </c>
      <c r="H57" s="206"/>
      <c r="I57" s="206"/>
      <c r="J57" s="206"/>
      <c r="K57" s="206">
        <v>1236</v>
      </c>
      <c r="L57" s="206">
        <v>407</v>
      </c>
      <c r="M57" s="206"/>
      <c r="N57" s="206"/>
      <c r="O57" s="206">
        <v>500</v>
      </c>
      <c r="P57" s="206">
        <v>30</v>
      </c>
      <c r="Q57" s="206"/>
    </row>
    <row r="58" spans="1:17" ht="34.799999999999997" x14ac:dyDescent="0.25">
      <c r="A58" s="198">
        <v>29</v>
      </c>
      <c r="B58" s="202" t="s">
        <v>1692</v>
      </c>
      <c r="C58" s="203" t="s">
        <v>1693</v>
      </c>
      <c r="D58" s="200" t="s">
        <v>81</v>
      </c>
      <c r="E58" s="204">
        <v>6</v>
      </c>
      <c r="F58" s="205">
        <v>22.58</v>
      </c>
      <c r="G58" s="205">
        <v>6.37</v>
      </c>
      <c r="H58" s="206"/>
      <c r="I58" s="206"/>
      <c r="J58" s="206"/>
      <c r="K58" s="206">
        <v>135</v>
      </c>
      <c r="L58" s="206">
        <v>38</v>
      </c>
      <c r="M58" s="206"/>
      <c r="N58" s="206"/>
      <c r="O58" s="206">
        <v>0.47</v>
      </c>
      <c r="P58" s="206">
        <v>2.82</v>
      </c>
      <c r="Q58" s="206"/>
    </row>
    <row r="59" spans="1:17" ht="34.799999999999997" x14ac:dyDescent="0.25">
      <c r="A59" s="198">
        <v>30</v>
      </c>
      <c r="B59" s="202" t="s">
        <v>1694</v>
      </c>
      <c r="C59" s="203" t="s">
        <v>1695</v>
      </c>
      <c r="D59" s="200" t="s">
        <v>76</v>
      </c>
      <c r="E59" s="204">
        <v>9.2100000000000009</v>
      </c>
      <c r="F59" s="205">
        <v>2088.4299999999998</v>
      </c>
      <c r="G59" s="205">
        <v>498.2</v>
      </c>
      <c r="H59" s="205">
        <v>950.56</v>
      </c>
      <c r="I59" s="205">
        <v>216.12</v>
      </c>
      <c r="J59" s="206"/>
      <c r="K59" s="206">
        <v>19234</v>
      </c>
      <c r="L59" s="206">
        <v>4588</v>
      </c>
      <c r="M59" s="206">
        <v>8755</v>
      </c>
      <c r="N59" s="206">
        <v>1990</v>
      </c>
      <c r="O59" s="206">
        <v>37.6</v>
      </c>
      <c r="P59" s="206">
        <v>346.3</v>
      </c>
      <c r="Q59" s="206"/>
    </row>
    <row r="60" spans="1:17" ht="34.799999999999997" x14ac:dyDescent="0.25">
      <c r="A60" s="198">
        <v>31</v>
      </c>
      <c r="B60" s="202" t="s">
        <v>1696</v>
      </c>
      <c r="C60" s="203" t="s">
        <v>1697</v>
      </c>
      <c r="D60" s="200" t="s">
        <v>76</v>
      </c>
      <c r="E60" s="204">
        <v>0.12</v>
      </c>
      <c r="F60" s="205">
        <v>1533.01</v>
      </c>
      <c r="G60" s="205">
        <v>507.48</v>
      </c>
      <c r="H60" s="205">
        <v>145.97</v>
      </c>
      <c r="I60" s="205">
        <v>4.55</v>
      </c>
      <c r="J60" s="206"/>
      <c r="K60" s="206">
        <v>184</v>
      </c>
      <c r="L60" s="206">
        <v>61</v>
      </c>
      <c r="M60" s="206">
        <v>18</v>
      </c>
      <c r="N60" s="206">
        <v>1</v>
      </c>
      <c r="O60" s="206">
        <v>38.299999999999997</v>
      </c>
      <c r="P60" s="206">
        <v>4.5999999999999996</v>
      </c>
      <c r="Q60" s="206"/>
    </row>
    <row r="61" spans="1:17" x14ac:dyDescent="0.25">
      <c r="A61" s="262" t="s">
        <v>169</v>
      </c>
      <c r="B61" s="236"/>
      <c r="C61" s="236"/>
      <c r="D61" s="236"/>
      <c r="E61" s="236"/>
      <c r="F61" s="236"/>
      <c r="G61" s="236"/>
      <c r="H61" s="236"/>
      <c r="I61" s="236"/>
      <c r="J61" s="236"/>
      <c r="K61" s="205">
        <v>461518</v>
      </c>
      <c r="L61" s="205">
        <v>25294</v>
      </c>
      <c r="M61" s="205">
        <v>39540</v>
      </c>
      <c r="N61" s="205">
        <v>5188</v>
      </c>
      <c r="O61" s="206"/>
      <c r="P61" s="205">
        <v>1873.94</v>
      </c>
      <c r="Q61" s="206"/>
    </row>
    <row r="62" spans="1:17" x14ac:dyDescent="0.25">
      <c r="A62" s="262" t="s">
        <v>31</v>
      </c>
      <c r="B62" s="236"/>
      <c r="C62" s="236"/>
      <c r="D62" s="236"/>
      <c r="E62" s="236"/>
      <c r="F62" s="236"/>
      <c r="G62" s="236"/>
      <c r="H62" s="236"/>
      <c r="I62" s="236"/>
      <c r="J62" s="236"/>
      <c r="K62" s="205">
        <v>27602</v>
      </c>
      <c r="L62" s="206"/>
      <c r="M62" s="206"/>
      <c r="N62" s="206"/>
      <c r="O62" s="206"/>
      <c r="P62" s="206"/>
      <c r="Q62" s="206"/>
    </row>
    <row r="63" spans="1:17" x14ac:dyDescent="0.25">
      <c r="A63" s="262" t="s">
        <v>32</v>
      </c>
      <c r="B63" s="236"/>
      <c r="C63" s="236"/>
      <c r="D63" s="236"/>
      <c r="E63" s="236"/>
      <c r="F63" s="236"/>
      <c r="G63" s="236"/>
      <c r="H63" s="236"/>
      <c r="I63" s="236"/>
      <c r="J63" s="236"/>
      <c r="K63" s="205">
        <v>19341</v>
      </c>
      <c r="L63" s="206"/>
      <c r="M63" s="206"/>
      <c r="N63" s="206"/>
      <c r="O63" s="206"/>
      <c r="P63" s="206"/>
      <c r="Q63" s="206"/>
    </row>
    <row r="64" spans="1:17" x14ac:dyDescent="0.25">
      <c r="A64" s="271" t="s">
        <v>724</v>
      </c>
      <c r="B64" s="236"/>
      <c r="C64" s="236"/>
      <c r="D64" s="236"/>
      <c r="E64" s="236"/>
      <c r="F64" s="236"/>
      <c r="G64" s="236"/>
      <c r="H64" s="236"/>
      <c r="I64" s="236"/>
      <c r="J64" s="236"/>
      <c r="K64" s="208">
        <v>508461</v>
      </c>
      <c r="L64" s="206"/>
      <c r="M64" s="206"/>
      <c r="N64" s="206"/>
      <c r="O64" s="206"/>
      <c r="P64" s="208">
        <v>1873.94</v>
      </c>
      <c r="Q64" s="206"/>
    </row>
    <row r="65" spans="1:17" x14ac:dyDescent="0.25">
      <c r="A65" s="262" t="s">
        <v>51</v>
      </c>
      <c r="B65" s="236"/>
      <c r="C65" s="236"/>
      <c r="D65" s="236"/>
      <c r="E65" s="236"/>
      <c r="F65" s="236"/>
      <c r="G65" s="236"/>
      <c r="H65" s="236"/>
      <c r="I65" s="236"/>
      <c r="J65" s="236"/>
      <c r="K65" s="205">
        <v>140001</v>
      </c>
      <c r="L65" s="206"/>
      <c r="M65" s="206"/>
      <c r="N65" s="206"/>
      <c r="O65" s="206"/>
      <c r="P65" s="205">
        <v>1873.94</v>
      </c>
      <c r="Q65" s="206"/>
    </row>
    <row r="66" spans="1:17" x14ac:dyDescent="0.25">
      <c r="A66" s="262" t="s">
        <v>172</v>
      </c>
      <c r="B66" s="236"/>
      <c r="C66" s="236"/>
      <c r="D66" s="236"/>
      <c r="E66" s="236"/>
      <c r="F66" s="236"/>
      <c r="G66" s="236"/>
      <c r="H66" s="236"/>
      <c r="I66" s="236"/>
      <c r="J66" s="236"/>
      <c r="K66" s="205">
        <v>368460</v>
      </c>
      <c r="L66" s="206"/>
      <c r="M66" s="206"/>
      <c r="N66" s="206"/>
      <c r="O66" s="206"/>
      <c r="P66" s="206"/>
      <c r="Q66" s="206"/>
    </row>
    <row r="67" spans="1:17" x14ac:dyDescent="0.25">
      <c r="A67" s="262" t="s">
        <v>34</v>
      </c>
      <c r="B67" s="236"/>
      <c r="C67" s="236"/>
      <c r="D67" s="236"/>
      <c r="E67" s="236"/>
      <c r="F67" s="236"/>
      <c r="G67" s="236"/>
      <c r="H67" s="236"/>
      <c r="I67" s="236"/>
      <c r="J67" s="236"/>
      <c r="K67" s="205">
        <v>508461</v>
      </c>
      <c r="L67" s="206"/>
      <c r="M67" s="206"/>
      <c r="N67" s="206"/>
      <c r="O67" s="206"/>
      <c r="P67" s="205">
        <v>1873.94</v>
      </c>
      <c r="Q67" s="206"/>
    </row>
    <row r="68" spans="1:17" x14ac:dyDescent="0.25">
      <c r="A68" s="262" t="s">
        <v>35</v>
      </c>
      <c r="B68" s="236"/>
      <c r="C68" s="236"/>
      <c r="D68" s="236"/>
      <c r="E68" s="236"/>
      <c r="F68" s="236"/>
      <c r="G68" s="236"/>
      <c r="H68" s="236"/>
      <c r="I68" s="236"/>
      <c r="J68" s="236"/>
      <c r="K68" s="206"/>
      <c r="L68" s="206"/>
      <c r="M68" s="206"/>
      <c r="N68" s="206"/>
      <c r="O68" s="206"/>
      <c r="P68" s="206"/>
      <c r="Q68" s="206"/>
    </row>
    <row r="69" spans="1:17" x14ac:dyDescent="0.25">
      <c r="A69" s="262" t="s">
        <v>36</v>
      </c>
      <c r="B69" s="236"/>
      <c r="C69" s="236"/>
      <c r="D69" s="236"/>
      <c r="E69" s="236"/>
      <c r="F69" s="236"/>
      <c r="G69" s="236"/>
      <c r="H69" s="236"/>
      <c r="I69" s="236"/>
      <c r="J69" s="236"/>
      <c r="K69" s="205">
        <v>28224</v>
      </c>
      <c r="L69" s="206"/>
      <c r="M69" s="206"/>
      <c r="N69" s="206"/>
      <c r="O69" s="206"/>
      <c r="P69" s="206"/>
      <c r="Q69" s="206"/>
    </row>
    <row r="70" spans="1:17" x14ac:dyDescent="0.25">
      <c r="A70" s="262" t="s">
        <v>37</v>
      </c>
      <c r="B70" s="236"/>
      <c r="C70" s="236"/>
      <c r="D70" s="236"/>
      <c r="E70" s="236"/>
      <c r="F70" s="236"/>
      <c r="G70" s="236"/>
      <c r="H70" s="236"/>
      <c r="I70" s="236"/>
      <c r="J70" s="236"/>
      <c r="K70" s="205">
        <v>39540</v>
      </c>
      <c r="L70" s="206"/>
      <c r="M70" s="206"/>
      <c r="N70" s="206"/>
      <c r="O70" s="206"/>
      <c r="P70" s="206"/>
      <c r="Q70" s="206"/>
    </row>
    <row r="71" spans="1:17" x14ac:dyDescent="0.25">
      <c r="A71" s="262" t="s">
        <v>38</v>
      </c>
      <c r="B71" s="236"/>
      <c r="C71" s="236"/>
      <c r="D71" s="236"/>
      <c r="E71" s="236"/>
      <c r="F71" s="236"/>
      <c r="G71" s="236"/>
      <c r="H71" s="236"/>
      <c r="I71" s="236"/>
      <c r="J71" s="236"/>
      <c r="K71" s="205">
        <v>30482</v>
      </c>
      <c r="L71" s="206"/>
      <c r="M71" s="206"/>
      <c r="N71" s="206"/>
      <c r="O71" s="206"/>
      <c r="P71" s="206"/>
      <c r="Q71" s="206"/>
    </row>
    <row r="72" spans="1:17" x14ac:dyDescent="0.25">
      <c r="A72" s="262" t="s">
        <v>173</v>
      </c>
      <c r="B72" s="236"/>
      <c r="C72" s="236"/>
      <c r="D72" s="236"/>
      <c r="E72" s="236"/>
      <c r="F72" s="236"/>
      <c r="G72" s="236"/>
      <c r="H72" s="236"/>
      <c r="I72" s="236"/>
      <c r="J72" s="236"/>
      <c r="K72" s="205">
        <v>368460</v>
      </c>
      <c r="L72" s="206"/>
      <c r="M72" s="206"/>
      <c r="N72" s="206"/>
      <c r="O72" s="206"/>
      <c r="P72" s="206"/>
      <c r="Q72" s="206"/>
    </row>
    <row r="73" spans="1:17" x14ac:dyDescent="0.25">
      <c r="A73" s="262" t="s">
        <v>39</v>
      </c>
      <c r="B73" s="236"/>
      <c r="C73" s="236"/>
      <c r="D73" s="236"/>
      <c r="E73" s="236"/>
      <c r="F73" s="236"/>
      <c r="G73" s="236"/>
      <c r="H73" s="236"/>
      <c r="I73" s="236"/>
      <c r="J73" s="236"/>
      <c r="K73" s="205">
        <v>27602</v>
      </c>
      <c r="L73" s="206"/>
      <c r="M73" s="206"/>
      <c r="N73" s="206"/>
      <c r="O73" s="206"/>
      <c r="P73" s="206"/>
      <c r="Q73" s="206"/>
    </row>
    <row r="74" spans="1:17" x14ac:dyDescent="0.25">
      <c r="A74" s="262" t="s">
        <v>40</v>
      </c>
      <c r="B74" s="236"/>
      <c r="C74" s="236"/>
      <c r="D74" s="236"/>
      <c r="E74" s="236"/>
      <c r="F74" s="236"/>
      <c r="G74" s="236"/>
      <c r="H74" s="236"/>
      <c r="I74" s="236"/>
      <c r="J74" s="236"/>
      <c r="K74" s="205">
        <v>19341</v>
      </c>
      <c r="L74" s="206"/>
      <c r="M74" s="206"/>
      <c r="N74" s="206"/>
      <c r="O74" s="206"/>
      <c r="P74" s="206"/>
      <c r="Q74" s="206"/>
    </row>
    <row r="75" spans="1:17" x14ac:dyDescent="0.25">
      <c r="A75" s="271" t="s">
        <v>876</v>
      </c>
      <c r="B75" s="236"/>
      <c r="C75" s="236"/>
      <c r="D75" s="236"/>
      <c r="E75" s="236"/>
      <c r="F75" s="236"/>
      <c r="G75" s="236"/>
      <c r="H75" s="236"/>
      <c r="I75" s="236"/>
      <c r="J75" s="236"/>
      <c r="K75" s="208">
        <v>508461</v>
      </c>
      <c r="L75" s="206"/>
      <c r="M75" s="206"/>
      <c r="N75" s="206"/>
      <c r="O75" s="206"/>
      <c r="P75" s="208">
        <v>1873.94</v>
      </c>
      <c r="Q75" s="206"/>
    </row>
    <row r="76" spans="1:17" x14ac:dyDescent="0.25">
      <c r="A76" s="270" t="s">
        <v>1698</v>
      </c>
      <c r="B76" s="236"/>
      <c r="C76" s="236"/>
      <c r="D76" s="236"/>
      <c r="E76" s="236"/>
      <c r="F76" s="236"/>
      <c r="G76" s="236"/>
      <c r="H76" s="236"/>
      <c r="I76" s="236"/>
      <c r="J76" s="236"/>
      <c r="K76" s="236"/>
      <c r="L76" s="236"/>
      <c r="M76" s="236"/>
      <c r="N76" s="236"/>
      <c r="O76" s="236"/>
      <c r="P76" s="236"/>
      <c r="Q76" s="236"/>
    </row>
    <row r="77" spans="1:17" ht="34.799999999999997" x14ac:dyDescent="0.25">
      <c r="A77" s="198">
        <v>32</v>
      </c>
      <c r="B77" s="202" t="s">
        <v>1699</v>
      </c>
      <c r="C77" s="203" t="s">
        <v>1700</v>
      </c>
      <c r="D77" s="200" t="s">
        <v>1701</v>
      </c>
      <c r="E77" s="204">
        <v>0.125</v>
      </c>
      <c r="F77" s="205">
        <v>2725.52</v>
      </c>
      <c r="G77" s="205">
        <v>2725.52</v>
      </c>
      <c r="H77" s="206"/>
      <c r="I77" s="206"/>
      <c r="J77" s="206"/>
      <c r="K77" s="206">
        <v>341</v>
      </c>
      <c r="L77" s="206">
        <v>341</v>
      </c>
      <c r="M77" s="206"/>
      <c r="N77" s="206"/>
      <c r="O77" s="206">
        <v>248</v>
      </c>
      <c r="P77" s="206">
        <v>31</v>
      </c>
      <c r="Q77" s="206"/>
    </row>
    <row r="78" spans="1:17" ht="34.799999999999997" x14ac:dyDescent="0.25">
      <c r="A78" s="198">
        <v>33</v>
      </c>
      <c r="B78" s="202" t="s">
        <v>1702</v>
      </c>
      <c r="C78" s="203" t="s">
        <v>1703</v>
      </c>
      <c r="D78" s="200" t="s">
        <v>1701</v>
      </c>
      <c r="E78" s="204">
        <v>0.125</v>
      </c>
      <c r="F78" s="205">
        <v>1027.4000000000001</v>
      </c>
      <c r="G78" s="205">
        <v>1027.4000000000001</v>
      </c>
      <c r="H78" s="206"/>
      <c r="I78" s="206"/>
      <c r="J78" s="206"/>
      <c r="K78" s="206">
        <v>128</v>
      </c>
      <c r="L78" s="206">
        <v>128</v>
      </c>
      <c r="M78" s="206"/>
      <c r="N78" s="206"/>
      <c r="O78" s="206">
        <v>97.2</v>
      </c>
      <c r="P78" s="206">
        <v>12.15</v>
      </c>
      <c r="Q78" s="206"/>
    </row>
    <row r="79" spans="1:17" ht="34.799999999999997" x14ac:dyDescent="0.25">
      <c r="A79" s="198">
        <v>34</v>
      </c>
      <c r="B79" s="202" t="s">
        <v>1704</v>
      </c>
      <c r="C79" s="203" t="s">
        <v>1705</v>
      </c>
      <c r="D79" s="200" t="s">
        <v>79</v>
      </c>
      <c r="E79" s="204">
        <v>2</v>
      </c>
      <c r="F79" s="205">
        <v>933.5</v>
      </c>
      <c r="G79" s="205">
        <v>141.78</v>
      </c>
      <c r="H79" s="205">
        <v>71.23</v>
      </c>
      <c r="I79" s="205">
        <v>3.46</v>
      </c>
      <c r="J79" s="206"/>
      <c r="K79" s="206">
        <v>1867</v>
      </c>
      <c r="L79" s="206">
        <v>284</v>
      </c>
      <c r="M79" s="206">
        <v>142</v>
      </c>
      <c r="N79" s="206">
        <v>7</v>
      </c>
      <c r="O79" s="206">
        <v>10.7</v>
      </c>
      <c r="P79" s="206">
        <v>21.4</v>
      </c>
      <c r="Q79" s="206"/>
    </row>
    <row r="80" spans="1:17" ht="34.799999999999997" x14ac:dyDescent="0.25">
      <c r="A80" s="198">
        <v>35</v>
      </c>
      <c r="B80" s="202" t="s">
        <v>1706</v>
      </c>
      <c r="C80" s="203" t="s">
        <v>1707</v>
      </c>
      <c r="D80" s="200" t="s">
        <v>76</v>
      </c>
      <c r="E80" s="204">
        <v>0.8</v>
      </c>
      <c r="F80" s="205">
        <v>1242.52</v>
      </c>
      <c r="G80" s="205">
        <v>219.95</v>
      </c>
      <c r="H80" s="205">
        <v>92.37</v>
      </c>
      <c r="I80" s="205">
        <v>4</v>
      </c>
      <c r="J80" s="206"/>
      <c r="K80" s="206">
        <v>994</v>
      </c>
      <c r="L80" s="206">
        <v>176</v>
      </c>
      <c r="M80" s="206">
        <v>74</v>
      </c>
      <c r="N80" s="206">
        <v>3</v>
      </c>
      <c r="O80" s="206">
        <v>16.600000000000001</v>
      </c>
      <c r="P80" s="206">
        <v>13.28</v>
      </c>
      <c r="Q80" s="206"/>
    </row>
    <row r="81" spans="1:17" ht="34.799999999999997" x14ac:dyDescent="0.25">
      <c r="A81" s="198">
        <v>36</v>
      </c>
      <c r="B81" s="202" t="s">
        <v>1708</v>
      </c>
      <c r="C81" s="203" t="s">
        <v>1709</v>
      </c>
      <c r="D81" s="200" t="s">
        <v>79</v>
      </c>
      <c r="E81" s="204">
        <v>0.4</v>
      </c>
      <c r="F81" s="205">
        <v>466.97</v>
      </c>
      <c r="G81" s="205">
        <v>109.84</v>
      </c>
      <c r="H81" s="205">
        <v>46.16</v>
      </c>
      <c r="I81" s="205">
        <v>1.46</v>
      </c>
      <c r="J81" s="206"/>
      <c r="K81" s="206">
        <v>187</v>
      </c>
      <c r="L81" s="206">
        <v>44</v>
      </c>
      <c r="M81" s="206">
        <v>18</v>
      </c>
      <c r="N81" s="206">
        <v>1</v>
      </c>
      <c r="O81" s="206">
        <v>8.2899999999999991</v>
      </c>
      <c r="P81" s="206">
        <v>3.32</v>
      </c>
      <c r="Q81" s="206"/>
    </row>
    <row r="82" spans="1:17" ht="34.799999999999997" x14ac:dyDescent="0.25">
      <c r="A82" s="198">
        <v>37</v>
      </c>
      <c r="B82" s="202" t="s">
        <v>1710</v>
      </c>
      <c r="C82" s="203" t="s">
        <v>1711</v>
      </c>
      <c r="D82" s="200" t="s">
        <v>79</v>
      </c>
      <c r="E82" s="204">
        <v>18</v>
      </c>
      <c r="F82" s="205">
        <v>64.73</v>
      </c>
      <c r="G82" s="205">
        <v>47.57</v>
      </c>
      <c r="H82" s="205">
        <v>7.95</v>
      </c>
      <c r="I82" s="205">
        <v>0.18</v>
      </c>
      <c r="J82" s="206"/>
      <c r="K82" s="206">
        <v>1165</v>
      </c>
      <c r="L82" s="206">
        <v>856</v>
      </c>
      <c r="M82" s="206">
        <v>143</v>
      </c>
      <c r="N82" s="206">
        <v>3</v>
      </c>
      <c r="O82" s="206">
        <v>3.59</v>
      </c>
      <c r="P82" s="206">
        <v>64.62</v>
      </c>
      <c r="Q82" s="206"/>
    </row>
    <row r="83" spans="1:17" x14ac:dyDescent="0.25">
      <c r="A83" s="262" t="s">
        <v>169</v>
      </c>
      <c r="B83" s="236"/>
      <c r="C83" s="236"/>
      <c r="D83" s="236"/>
      <c r="E83" s="236"/>
      <c r="F83" s="236"/>
      <c r="G83" s="236"/>
      <c r="H83" s="236"/>
      <c r="I83" s="236"/>
      <c r="J83" s="236"/>
      <c r="K83" s="205">
        <v>4682</v>
      </c>
      <c r="L83" s="205">
        <v>1829</v>
      </c>
      <c r="M83" s="205">
        <v>377</v>
      </c>
      <c r="N83" s="205">
        <v>14</v>
      </c>
      <c r="O83" s="206"/>
      <c r="P83" s="205">
        <v>145.77000000000001</v>
      </c>
      <c r="Q83" s="206"/>
    </row>
    <row r="84" spans="1:17" x14ac:dyDescent="0.25">
      <c r="A84" s="262" t="s">
        <v>31</v>
      </c>
      <c r="B84" s="236"/>
      <c r="C84" s="236"/>
      <c r="D84" s="236"/>
      <c r="E84" s="236"/>
      <c r="F84" s="236"/>
      <c r="G84" s="236"/>
      <c r="H84" s="236"/>
      <c r="I84" s="236"/>
      <c r="J84" s="236"/>
      <c r="K84" s="205">
        <v>1680</v>
      </c>
      <c r="L84" s="206"/>
      <c r="M84" s="206"/>
      <c r="N84" s="206"/>
      <c r="O84" s="206"/>
      <c r="P84" s="206"/>
      <c r="Q84" s="206"/>
    </row>
    <row r="85" spans="1:17" x14ac:dyDescent="0.25">
      <c r="A85" s="262" t="s">
        <v>32</v>
      </c>
      <c r="B85" s="236"/>
      <c r="C85" s="236"/>
      <c r="D85" s="236"/>
      <c r="E85" s="236"/>
      <c r="F85" s="236"/>
      <c r="G85" s="236"/>
      <c r="H85" s="236"/>
      <c r="I85" s="236"/>
      <c r="J85" s="236"/>
      <c r="K85" s="205">
        <v>1104</v>
      </c>
      <c r="L85" s="206"/>
      <c r="M85" s="206"/>
      <c r="N85" s="206"/>
      <c r="O85" s="206"/>
      <c r="P85" s="206"/>
      <c r="Q85" s="206"/>
    </row>
    <row r="86" spans="1:17" x14ac:dyDescent="0.25">
      <c r="A86" s="271" t="s">
        <v>1712</v>
      </c>
      <c r="B86" s="236"/>
      <c r="C86" s="236"/>
      <c r="D86" s="236"/>
      <c r="E86" s="236"/>
      <c r="F86" s="236"/>
      <c r="G86" s="236"/>
      <c r="H86" s="236"/>
      <c r="I86" s="236"/>
      <c r="J86" s="236"/>
      <c r="K86" s="208">
        <v>7466</v>
      </c>
      <c r="L86" s="206"/>
      <c r="M86" s="206"/>
      <c r="N86" s="206"/>
      <c r="O86" s="206"/>
      <c r="P86" s="208">
        <v>145.77000000000001</v>
      </c>
      <c r="Q86" s="206"/>
    </row>
    <row r="87" spans="1:17" x14ac:dyDescent="0.25">
      <c r="A87" s="270" t="s">
        <v>1713</v>
      </c>
      <c r="B87" s="236"/>
      <c r="C87" s="236"/>
      <c r="D87" s="236"/>
      <c r="E87" s="236"/>
      <c r="F87" s="236"/>
      <c r="G87" s="236"/>
      <c r="H87" s="236"/>
      <c r="I87" s="236"/>
      <c r="J87" s="236"/>
      <c r="K87" s="236"/>
      <c r="L87" s="236"/>
      <c r="M87" s="236"/>
      <c r="N87" s="236"/>
      <c r="O87" s="236"/>
      <c r="P87" s="236"/>
      <c r="Q87" s="236"/>
    </row>
    <row r="88" spans="1:17" ht="34.799999999999997" x14ac:dyDescent="0.25">
      <c r="A88" s="198">
        <v>38</v>
      </c>
      <c r="B88" s="202" t="s">
        <v>1699</v>
      </c>
      <c r="C88" s="203" t="s">
        <v>1700</v>
      </c>
      <c r="D88" s="200" t="s">
        <v>1701</v>
      </c>
      <c r="E88" s="204">
        <v>4.2000000000000003E-2</v>
      </c>
      <c r="F88" s="205">
        <v>2725.52</v>
      </c>
      <c r="G88" s="205">
        <v>2725.52</v>
      </c>
      <c r="H88" s="206"/>
      <c r="I88" s="206"/>
      <c r="J88" s="206"/>
      <c r="K88" s="206">
        <v>114</v>
      </c>
      <c r="L88" s="206">
        <v>114</v>
      </c>
      <c r="M88" s="206"/>
      <c r="N88" s="206"/>
      <c r="O88" s="206">
        <v>248</v>
      </c>
      <c r="P88" s="206">
        <v>10.42</v>
      </c>
      <c r="Q88" s="206"/>
    </row>
    <row r="89" spans="1:17" ht="34.799999999999997" x14ac:dyDescent="0.25">
      <c r="A89" s="198">
        <v>39</v>
      </c>
      <c r="B89" s="202" t="s">
        <v>1702</v>
      </c>
      <c r="C89" s="203" t="s">
        <v>1703</v>
      </c>
      <c r="D89" s="200" t="s">
        <v>1701</v>
      </c>
      <c r="E89" s="204">
        <v>0.03</v>
      </c>
      <c r="F89" s="205">
        <v>1027.4000000000001</v>
      </c>
      <c r="G89" s="205">
        <v>1027.4000000000001</v>
      </c>
      <c r="H89" s="206"/>
      <c r="I89" s="206"/>
      <c r="J89" s="206"/>
      <c r="K89" s="206">
        <v>31</v>
      </c>
      <c r="L89" s="206">
        <v>31</v>
      </c>
      <c r="M89" s="206"/>
      <c r="N89" s="206"/>
      <c r="O89" s="206">
        <v>97.2</v>
      </c>
      <c r="P89" s="206">
        <v>2.92</v>
      </c>
      <c r="Q89" s="206"/>
    </row>
    <row r="90" spans="1:17" ht="45.6" x14ac:dyDescent="0.25">
      <c r="A90" s="198">
        <v>40</v>
      </c>
      <c r="B90" s="202" t="s">
        <v>1714</v>
      </c>
      <c r="C90" s="203" t="s">
        <v>1715</v>
      </c>
      <c r="D90" s="200" t="s">
        <v>1716</v>
      </c>
      <c r="E90" s="204">
        <v>5.4000000000000003E-3</v>
      </c>
      <c r="F90" s="205">
        <v>6443.25</v>
      </c>
      <c r="G90" s="206"/>
      <c r="H90" s="205">
        <v>6443.25</v>
      </c>
      <c r="I90" s="205">
        <v>755.7</v>
      </c>
      <c r="J90" s="206"/>
      <c r="K90" s="206">
        <v>35</v>
      </c>
      <c r="L90" s="206"/>
      <c r="M90" s="206">
        <v>35</v>
      </c>
      <c r="N90" s="206">
        <v>4</v>
      </c>
      <c r="O90" s="206"/>
      <c r="P90" s="206"/>
      <c r="Q90" s="206"/>
    </row>
    <row r="91" spans="1:17" ht="34.200000000000003" x14ac:dyDescent="0.25">
      <c r="A91" s="198">
        <v>41</v>
      </c>
      <c r="B91" s="202" t="s">
        <v>1717</v>
      </c>
      <c r="C91" s="203" t="s">
        <v>1718</v>
      </c>
      <c r="D91" s="200" t="s">
        <v>1719</v>
      </c>
      <c r="E91" s="204">
        <v>10.422000000000001</v>
      </c>
      <c r="F91" s="205">
        <v>12.27</v>
      </c>
      <c r="G91" s="206"/>
      <c r="H91" s="205">
        <v>12.27</v>
      </c>
      <c r="I91" s="206"/>
      <c r="J91" s="206"/>
      <c r="K91" s="206">
        <v>128</v>
      </c>
      <c r="L91" s="206"/>
      <c r="M91" s="206">
        <v>128</v>
      </c>
      <c r="N91" s="206"/>
      <c r="O91" s="206"/>
      <c r="P91" s="206"/>
      <c r="Q91" s="206"/>
    </row>
    <row r="92" spans="1:17" ht="34.799999999999997" x14ac:dyDescent="0.25">
      <c r="A92" s="198">
        <v>42</v>
      </c>
      <c r="B92" s="202" t="s">
        <v>1720</v>
      </c>
      <c r="C92" s="203" t="s">
        <v>1721</v>
      </c>
      <c r="D92" s="200" t="s">
        <v>1716</v>
      </c>
      <c r="E92" s="204">
        <v>5.4000000000000003E-3</v>
      </c>
      <c r="F92" s="205">
        <v>478.65</v>
      </c>
      <c r="G92" s="205">
        <v>40.11</v>
      </c>
      <c r="H92" s="205">
        <v>433.44</v>
      </c>
      <c r="I92" s="205">
        <v>67.17</v>
      </c>
      <c r="J92" s="206"/>
      <c r="K92" s="206">
        <v>3</v>
      </c>
      <c r="L92" s="206"/>
      <c r="M92" s="206">
        <v>2</v>
      </c>
      <c r="N92" s="206"/>
      <c r="O92" s="206">
        <v>3.65</v>
      </c>
      <c r="P92" s="206">
        <v>0.02</v>
      </c>
      <c r="Q92" s="206"/>
    </row>
    <row r="93" spans="1:17" ht="45.6" x14ac:dyDescent="0.25">
      <c r="A93" s="198">
        <v>43</v>
      </c>
      <c r="B93" s="202" t="s">
        <v>1722</v>
      </c>
      <c r="C93" s="203" t="s">
        <v>1723</v>
      </c>
      <c r="D93" s="200" t="s">
        <v>1716</v>
      </c>
      <c r="E93" s="204">
        <v>4.1999999999999997E-3</v>
      </c>
      <c r="F93" s="205">
        <v>2346.08</v>
      </c>
      <c r="G93" s="206"/>
      <c r="H93" s="205">
        <v>2346.08</v>
      </c>
      <c r="I93" s="205">
        <v>372.24</v>
      </c>
      <c r="J93" s="206"/>
      <c r="K93" s="206">
        <v>10</v>
      </c>
      <c r="L93" s="206"/>
      <c r="M93" s="206">
        <v>10</v>
      </c>
      <c r="N93" s="206">
        <v>2</v>
      </c>
      <c r="O93" s="206"/>
      <c r="P93" s="206"/>
      <c r="Q93" s="206"/>
    </row>
    <row r="94" spans="1:17" ht="34.799999999999997" x14ac:dyDescent="0.25">
      <c r="A94" s="198">
        <v>44</v>
      </c>
      <c r="B94" s="202" t="s">
        <v>1724</v>
      </c>
      <c r="C94" s="203" t="s">
        <v>1725</v>
      </c>
      <c r="D94" s="200" t="s">
        <v>85</v>
      </c>
      <c r="E94" s="204">
        <v>4.2</v>
      </c>
      <c r="F94" s="205">
        <v>127.52</v>
      </c>
      <c r="G94" s="206"/>
      <c r="H94" s="206"/>
      <c r="I94" s="206"/>
      <c r="J94" s="206"/>
      <c r="K94" s="206">
        <v>536</v>
      </c>
      <c r="L94" s="206"/>
      <c r="M94" s="206"/>
      <c r="N94" s="206"/>
      <c r="O94" s="206"/>
      <c r="P94" s="206"/>
      <c r="Q94" s="206"/>
    </row>
    <row r="95" spans="1:17" x14ac:dyDescent="0.25">
      <c r="A95" s="262" t="s">
        <v>169</v>
      </c>
      <c r="B95" s="236"/>
      <c r="C95" s="236"/>
      <c r="D95" s="236"/>
      <c r="E95" s="236"/>
      <c r="F95" s="236"/>
      <c r="G95" s="236"/>
      <c r="H95" s="236"/>
      <c r="I95" s="236"/>
      <c r="J95" s="236"/>
      <c r="K95" s="205">
        <v>857</v>
      </c>
      <c r="L95" s="205">
        <v>145</v>
      </c>
      <c r="M95" s="205">
        <v>175</v>
      </c>
      <c r="N95" s="205">
        <v>6</v>
      </c>
      <c r="O95" s="206"/>
      <c r="P95" s="205">
        <v>13.36</v>
      </c>
      <c r="Q95" s="206"/>
    </row>
    <row r="96" spans="1:17" x14ac:dyDescent="0.25">
      <c r="A96" s="262" t="s">
        <v>31</v>
      </c>
      <c r="B96" s="236"/>
      <c r="C96" s="236"/>
      <c r="D96" s="236"/>
      <c r="E96" s="236"/>
      <c r="F96" s="236"/>
      <c r="G96" s="236"/>
      <c r="H96" s="236"/>
      <c r="I96" s="236"/>
      <c r="J96" s="236"/>
      <c r="K96" s="205">
        <v>122</v>
      </c>
      <c r="L96" s="206"/>
      <c r="M96" s="206"/>
      <c r="N96" s="206"/>
      <c r="O96" s="206"/>
      <c r="P96" s="206"/>
      <c r="Q96" s="206"/>
    </row>
    <row r="97" spans="1:17" x14ac:dyDescent="0.25">
      <c r="A97" s="262" t="s">
        <v>32</v>
      </c>
      <c r="B97" s="236"/>
      <c r="C97" s="236"/>
      <c r="D97" s="236"/>
      <c r="E97" s="236"/>
      <c r="F97" s="236"/>
      <c r="G97" s="236"/>
      <c r="H97" s="236"/>
      <c r="I97" s="236"/>
      <c r="J97" s="236"/>
      <c r="K97" s="205">
        <v>68</v>
      </c>
      <c r="L97" s="206"/>
      <c r="M97" s="206"/>
      <c r="N97" s="206"/>
      <c r="O97" s="206"/>
      <c r="P97" s="206"/>
      <c r="Q97" s="206"/>
    </row>
    <row r="98" spans="1:17" x14ac:dyDescent="0.25">
      <c r="A98" s="271" t="s">
        <v>1214</v>
      </c>
      <c r="B98" s="236"/>
      <c r="C98" s="236"/>
      <c r="D98" s="236"/>
      <c r="E98" s="236"/>
      <c r="F98" s="236"/>
      <c r="G98" s="236"/>
      <c r="H98" s="236"/>
      <c r="I98" s="236"/>
      <c r="J98" s="236"/>
      <c r="K98" s="208">
        <v>1047</v>
      </c>
      <c r="L98" s="206"/>
      <c r="M98" s="206"/>
      <c r="N98" s="206"/>
      <c r="O98" s="206"/>
      <c r="P98" s="208">
        <v>13.36</v>
      </c>
      <c r="Q98" s="206"/>
    </row>
    <row r="99" spans="1:17" x14ac:dyDescent="0.25">
      <c r="A99" s="270" t="s">
        <v>1726</v>
      </c>
      <c r="B99" s="236"/>
      <c r="C99" s="236"/>
      <c r="D99" s="236"/>
      <c r="E99" s="236"/>
      <c r="F99" s="236"/>
      <c r="G99" s="236"/>
      <c r="H99" s="236"/>
      <c r="I99" s="236"/>
      <c r="J99" s="236"/>
      <c r="K99" s="236"/>
      <c r="L99" s="236"/>
      <c r="M99" s="236"/>
      <c r="N99" s="236"/>
      <c r="O99" s="236"/>
      <c r="P99" s="236"/>
      <c r="Q99" s="236"/>
    </row>
    <row r="100" spans="1:17" ht="34.799999999999997" x14ac:dyDescent="0.25">
      <c r="A100" s="198">
        <v>45</v>
      </c>
      <c r="B100" s="202" t="s">
        <v>1727</v>
      </c>
      <c r="C100" s="203" t="s">
        <v>1728</v>
      </c>
      <c r="D100" s="200" t="s">
        <v>1729</v>
      </c>
      <c r="E100" s="204">
        <v>0.12</v>
      </c>
      <c r="F100" s="205">
        <v>1636.02</v>
      </c>
      <c r="G100" s="205">
        <v>117.4</v>
      </c>
      <c r="H100" s="205">
        <v>26.91</v>
      </c>
      <c r="I100" s="205">
        <v>5.47</v>
      </c>
      <c r="J100" s="206"/>
      <c r="K100" s="206">
        <v>196</v>
      </c>
      <c r="L100" s="206">
        <v>14</v>
      </c>
      <c r="M100" s="206">
        <v>3</v>
      </c>
      <c r="N100" s="206">
        <v>1</v>
      </c>
      <c r="O100" s="206">
        <v>10.199999999999999</v>
      </c>
      <c r="P100" s="206">
        <v>1.22</v>
      </c>
      <c r="Q100" s="206"/>
    </row>
    <row r="101" spans="1:17" ht="47.4" x14ac:dyDescent="0.25">
      <c r="A101" s="198">
        <v>46</v>
      </c>
      <c r="B101" s="202" t="s">
        <v>1730</v>
      </c>
      <c r="C101" s="203" t="s">
        <v>1731</v>
      </c>
      <c r="D101" s="200" t="s">
        <v>1732</v>
      </c>
      <c r="E101" s="204">
        <v>4.2000000000000003E-2</v>
      </c>
      <c r="F101" s="205">
        <v>45604.08</v>
      </c>
      <c r="G101" s="205">
        <v>4639.62</v>
      </c>
      <c r="H101" s="205">
        <v>2412.61</v>
      </c>
      <c r="I101" s="205">
        <v>302.08</v>
      </c>
      <c r="J101" s="206"/>
      <c r="K101" s="206">
        <v>1915</v>
      </c>
      <c r="L101" s="206">
        <v>195</v>
      </c>
      <c r="M101" s="206">
        <v>101</v>
      </c>
      <c r="N101" s="206">
        <v>13</v>
      </c>
      <c r="O101" s="206">
        <v>318</v>
      </c>
      <c r="P101" s="206">
        <v>13.36</v>
      </c>
      <c r="Q101" s="206"/>
    </row>
    <row r="102" spans="1:17" ht="47.4" x14ac:dyDescent="0.25">
      <c r="A102" s="198">
        <v>47</v>
      </c>
      <c r="B102" s="202" t="s">
        <v>1733</v>
      </c>
      <c r="C102" s="203" t="s">
        <v>1734</v>
      </c>
      <c r="D102" s="200" t="s">
        <v>75</v>
      </c>
      <c r="E102" s="204">
        <v>0.14000000000000001</v>
      </c>
      <c r="F102" s="205">
        <v>12672.15</v>
      </c>
      <c r="G102" s="205">
        <v>11953.43</v>
      </c>
      <c r="H102" s="205">
        <v>441.05</v>
      </c>
      <c r="I102" s="205">
        <v>1.25</v>
      </c>
      <c r="J102" s="206"/>
      <c r="K102" s="206">
        <v>1774</v>
      </c>
      <c r="L102" s="206">
        <v>1673</v>
      </c>
      <c r="M102" s="206">
        <v>62</v>
      </c>
      <c r="N102" s="206"/>
      <c r="O102" s="206">
        <v>855.65</v>
      </c>
      <c r="P102" s="206">
        <v>119.79</v>
      </c>
      <c r="Q102" s="206"/>
    </row>
    <row r="103" spans="1:17" ht="24" x14ac:dyDescent="0.25">
      <c r="A103" s="198">
        <v>48</v>
      </c>
      <c r="B103" s="202" t="s">
        <v>1655</v>
      </c>
      <c r="C103" s="203" t="s">
        <v>1735</v>
      </c>
      <c r="D103" s="200" t="s">
        <v>23</v>
      </c>
      <c r="E103" s="204">
        <v>14</v>
      </c>
      <c r="F103" s="205">
        <v>1472.6</v>
      </c>
      <c r="G103" s="206"/>
      <c r="H103" s="206"/>
      <c r="I103" s="206"/>
      <c r="J103" s="206"/>
      <c r="K103" s="206">
        <v>20616</v>
      </c>
      <c r="L103" s="206"/>
      <c r="M103" s="206"/>
      <c r="N103" s="206"/>
      <c r="O103" s="206"/>
      <c r="P103" s="206"/>
      <c r="Q103" s="206"/>
    </row>
    <row r="104" spans="1:17" ht="68.400000000000006" x14ac:dyDescent="0.25">
      <c r="A104" s="198">
        <v>49</v>
      </c>
      <c r="B104" s="202" t="s">
        <v>1736</v>
      </c>
      <c r="C104" s="203" t="s">
        <v>1737</v>
      </c>
      <c r="D104" s="200" t="s">
        <v>1738</v>
      </c>
      <c r="E104" s="207">
        <v>7.0000000000000007E-2</v>
      </c>
      <c r="F104" s="205">
        <v>9627.5300000000007</v>
      </c>
      <c r="G104" s="205">
        <v>1978.2</v>
      </c>
      <c r="H104" s="205">
        <v>4648.3500000000004</v>
      </c>
      <c r="I104" s="205">
        <v>327.60000000000002</v>
      </c>
      <c r="J104" s="206"/>
      <c r="K104" s="206">
        <v>674</v>
      </c>
      <c r="L104" s="206">
        <v>138</v>
      </c>
      <c r="M104" s="206">
        <v>325</v>
      </c>
      <c r="N104" s="206">
        <v>23</v>
      </c>
      <c r="O104" s="206">
        <v>180</v>
      </c>
      <c r="P104" s="206">
        <v>12.6</v>
      </c>
      <c r="Q104" s="206"/>
    </row>
    <row r="105" spans="1:17" ht="34.799999999999997" x14ac:dyDescent="0.25">
      <c r="A105" s="198">
        <v>50</v>
      </c>
      <c r="B105" s="202" t="s">
        <v>1739</v>
      </c>
      <c r="C105" s="203" t="s">
        <v>1740</v>
      </c>
      <c r="D105" s="200" t="s">
        <v>85</v>
      </c>
      <c r="E105" s="204">
        <v>7.14</v>
      </c>
      <c r="F105" s="205">
        <v>563.13</v>
      </c>
      <c r="G105" s="206"/>
      <c r="H105" s="206"/>
      <c r="I105" s="206"/>
      <c r="J105" s="206"/>
      <c r="K105" s="206">
        <v>4021</v>
      </c>
      <c r="L105" s="206"/>
      <c r="M105" s="206"/>
      <c r="N105" s="206"/>
      <c r="O105" s="206"/>
      <c r="P105" s="206"/>
      <c r="Q105" s="206"/>
    </row>
    <row r="106" spans="1:17" ht="68.400000000000006" x14ac:dyDescent="0.25">
      <c r="A106" s="198">
        <v>51</v>
      </c>
      <c r="B106" s="202" t="s">
        <v>1741</v>
      </c>
      <c r="C106" s="203" t="s">
        <v>1742</v>
      </c>
      <c r="D106" s="200" t="s">
        <v>1738</v>
      </c>
      <c r="E106" s="204">
        <v>1.2E-2</v>
      </c>
      <c r="F106" s="205">
        <v>13887.65</v>
      </c>
      <c r="G106" s="205">
        <v>3944.56</v>
      </c>
      <c r="H106" s="205">
        <v>5922.19</v>
      </c>
      <c r="I106" s="205">
        <v>420.82</v>
      </c>
      <c r="J106" s="206"/>
      <c r="K106" s="206">
        <v>167</v>
      </c>
      <c r="L106" s="206">
        <v>47</v>
      </c>
      <c r="M106" s="206">
        <v>71</v>
      </c>
      <c r="N106" s="206">
        <v>5</v>
      </c>
      <c r="O106" s="206">
        <v>328.44</v>
      </c>
      <c r="P106" s="206">
        <v>3.94</v>
      </c>
      <c r="Q106" s="206"/>
    </row>
    <row r="107" spans="1:17" ht="34.799999999999997" x14ac:dyDescent="0.25">
      <c r="A107" s="198">
        <v>52</v>
      </c>
      <c r="B107" s="202" t="s">
        <v>1739</v>
      </c>
      <c r="C107" s="203" t="s">
        <v>1740</v>
      </c>
      <c r="D107" s="200" t="s">
        <v>85</v>
      </c>
      <c r="E107" s="204">
        <v>1.224</v>
      </c>
      <c r="F107" s="205">
        <v>563.13</v>
      </c>
      <c r="G107" s="206"/>
      <c r="H107" s="206"/>
      <c r="I107" s="206"/>
      <c r="J107" s="206"/>
      <c r="K107" s="206">
        <v>689</v>
      </c>
      <c r="L107" s="206"/>
      <c r="M107" s="206"/>
      <c r="N107" s="206"/>
      <c r="O107" s="206"/>
      <c r="P107" s="206"/>
      <c r="Q107" s="206"/>
    </row>
    <row r="108" spans="1:17" x14ac:dyDescent="0.25">
      <c r="A108" s="262" t="s">
        <v>169</v>
      </c>
      <c r="B108" s="236"/>
      <c r="C108" s="236"/>
      <c r="D108" s="236"/>
      <c r="E108" s="236"/>
      <c r="F108" s="236"/>
      <c r="G108" s="236"/>
      <c r="H108" s="236"/>
      <c r="I108" s="236"/>
      <c r="J108" s="236"/>
      <c r="K108" s="205">
        <v>30052</v>
      </c>
      <c r="L108" s="205">
        <v>2067</v>
      </c>
      <c r="M108" s="205">
        <v>562</v>
      </c>
      <c r="N108" s="205">
        <v>42</v>
      </c>
      <c r="O108" s="206"/>
      <c r="P108" s="205">
        <v>150.91</v>
      </c>
      <c r="Q108" s="206"/>
    </row>
    <row r="109" spans="1:17" x14ac:dyDescent="0.25">
      <c r="A109" s="262" t="s">
        <v>31</v>
      </c>
      <c r="B109" s="236"/>
      <c r="C109" s="236"/>
      <c r="D109" s="236"/>
      <c r="E109" s="236"/>
      <c r="F109" s="236"/>
      <c r="G109" s="236"/>
      <c r="H109" s="236"/>
      <c r="I109" s="236"/>
      <c r="J109" s="236"/>
      <c r="K109" s="205">
        <v>2689</v>
      </c>
      <c r="L109" s="206"/>
      <c r="M109" s="206"/>
      <c r="N109" s="206"/>
      <c r="O109" s="206"/>
      <c r="P109" s="206"/>
      <c r="Q109" s="206"/>
    </row>
    <row r="110" spans="1:17" x14ac:dyDescent="0.25">
      <c r="A110" s="262" t="s">
        <v>32</v>
      </c>
      <c r="B110" s="236"/>
      <c r="C110" s="236"/>
      <c r="D110" s="236"/>
      <c r="E110" s="236"/>
      <c r="F110" s="236"/>
      <c r="G110" s="236"/>
      <c r="H110" s="236"/>
      <c r="I110" s="236"/>
      <c r="J110" s="236"/>
      <c r="K110" s="205">
        <v>1758</v>
      </c>
      <c r="L110" s="206"/>
      <c r="M110" s="206"/>
      <c r="N110" s="206"/>
      <c r="O110" s="206"/>
      <c r="P110" s="206"/>
      <c r="Q110" s="206"/>
    </row>
    <row r="111" spans="1:17" x14ac:dyDescent="0.25">
      <c r="A111" s="271" t="s">
        <v>1236</v>
      </c>
      <c r="B111" s="236"/>
      <c r="C111" s="236"/>
      <c r="D111" s="236"/>
      <c r="E111" s="236"/>
      <c r="F111" s="236"/>
      <c r="G111" s="236"/>
      <c r="H111" s="236"/>
      <c r="I111" s="236"/>
      <c r="J111" s="236"/>
      <c r="K111" s="208">
        <v>34499</v>
      </c>
      <c r="L111" s="206"/>
      <c r="M111" s="206"/>
      <c r="N111" s="206"/>
      <c r="O111" s="206"/>
      <c r="P111" s="208">
        <v>150.91</v>
      </c>
      <c r="Q111" s="206"/>
    </row>
    <row r="112" spans="1:17" x14ac:dyDescent="0.25">
      <c r="A112" s="270" t="s">
        <v>1743</v>
      </c>
      <c r="B112" s="236"/>
      <c r="C112" s="236"/>
      <c r="D112" s="236"/>
      <c r="E112" s="236"/>
      <c r="F112" s="236"/>
      <c r="G112" s="236"/>
      <c r="H112" s="236"/>
      <c r="I112" s="236"/>
      <c r="J112" s="236"/>
      <c r="K112" s="236"/>
      <c r="L112" s="236"/>
      <c r="M112" s="236"/>
      <c r="N112" s="236"/>
      <c r="O112" s="236"/>
      <c r="P112" s="236"/>
      <c r="Q112" s="236"/>
    </row>
    <row r="113" spans="1:17" ht="24" x14ac:dyDescent="0.25">
      <c r="A113" s="198">
        <v>53</v>
      </c>
      <c r="B113" s="202" t="s">
        <v>1604</v>
      </c>
      <c r="C113" s="203" t="s">
        <v>1606</v>
      </c>
      <c r="D113" s="200" t="s">
        <v>23</v>
      </c>
      <c r="E113" s="204">
        <v>4</v>
      </c>
      <c r="F113" s="205">
        <v>177.1</v>
      </c>
      <c r="G113" s="206"/>
      <c r="H113" s="206"/>
      <c r="I113" s="206"/>
      <c r="J113" s="206"/>
      <c r="K113" s="206">
        <v>708</v>
      </c>
      <c r="L113" s="206"/>
      <c r="M113" s="206"/>
      <c r="N113" s="206"/>
      <c r="O113" s="206"/>
      <c r="P113" s="206"/>
      <c r="Q113" s="206"/>
    </row>
    <row r="114" spans="1:17" ht="22.8" x14ac:dyDescent="0.25">
      <c r="A114" s="198">
        <v>54</v>
      </c>
      <c r="B114" s="202" t="s">
        <v>1744</v>
      </c>
      <c r="C114" s="203" t="s">
        <v>1745</v>
      </c>
      <c r="D114" s="200" t="s">
        <v>1656</v>
      </c>
      <c r="E114" s="204">
        <v>22</v>
      </c>
      <c r="F114" s="205">
        <v>636.44000000000005</v>
      </c>
      <c r="G114" s="206"/>
      <c r="H114" s="206"/>
      <c r="I114" s="206"/>
      <c r="J114" s="206"/>
      <c r="K114" s="206">
        <v>14002</v>
      </c>
      <c r="L114" s="206"/>
      <c r="M114" s="206"/>
      <c r="N114" s="206"/>
      <c r="O114" s="206"/>
      <c r="P114" s="206"/>
      <c r="Q114" s="206"/>
    </row>
    <row r="115" spans="1:17" ht="35.4" x14ac:dyDescent="0.25">
      <c r="A115" s="198">
        <v>55</v>
      </c>
      <c r="B115" s="202" t="s">
        <v>1746</v>
      </c>
      <c r="C115" s="203" t="s">
        <v>1747</v>
      </c>
      <c r="D115" s="200" t="s">
        <v>23</v>
      </c>
      <c r="E115" s="204">
        <v>307</v>
      </c>
      <c r="F115" s="205">
        <v>276.92</v>
      </c>
      <c r="G115" s="206"/>
      <c r="H115" s="206"/>
      <c r="I115" s="206"/>
      <c r="J115" s="206"/>
      <c r="K115" s="206">
        <v>85014</v>
      </c>
      <c r="L115" s="206"/>
      <c r="M115" s="206"/>
      <c r="N115" s="206"/>
      <c r="O115" s="206"/>
      <c r="P115" s="206"/>
      <c r="Q115" s="206"/>
    </row>
    <row r="116" spans="1:17" ht="68.400000000000006" x14ac:dyDescent="0.25">
      <c r="A116" s="198">
        <v>56</v>
      </c>
      <c r="B116" s="202" t="s">
        <v>1748</v>
      </c>
      <c r="C116" s="203" t="s">
        <v>1749</v>
      </c>
      <c r="D116" s="200" t="s">
        <v>80</v>
      </c>
      <c r="E116" s="204">
        <v>2.2549999999999999</v>
      </c>
      <c r="F116" s="205">
        <v>2784.61</v>
      </c>
      <c r="G116" s="206"/>
      <c r="H116" s="206"/>
      <c r="I116" s="206"/>
      <c r="J116" s="206"/>
      <c r="K116" s="206">
        <v>6279</v>
      </c>
      <c r="L116" s="206"/>
      <c r="M116" s="206"/>
      <c r="N116" s="206"/>
      <c r="O116" s="206"/>
      <c r="P116" s="206"/>
      <c r="Q116" s="206"/>
    </row>
    <row r="117" spans="1:17" ht="34.200000000000003" x14ac:dyDescent="0.25">
      <c r="A117" s="198">
        <v>57</v>
      </c>
      <c r="B117" s="202" t="s">
        <v>1614</v>
      </c>
      <c r="C117" s="203" t="s">
        <v>1750</v>
      </c>
      <c r="D117" s="200" t="s">
        <v>80</v>
      </c>
      <c r="E117" s="204">
        <v>1.865</v>
      </c>
      <c r="F117" s="205">
        <v>3332.28</v>
      </c>
      <c r="G117" s="206"/>
      <c r="H117" s="206"/>
      <c r="I117" s="206"/>
      <c r="J117" s="206"/>
      <c r="K117" s="206">
        <v>6215</v>
      </c>
      <c r="L117" s="206"/>
      <c r="M117" s="206"/>
      <c r="N117" s="206"/>
      <c r="O117" s="206"/>
      <c r="P117" s="206"/>
      <c r="Q117" s="206"/>
    </row>
    <row r="118" spans="1:17" ht="34.200000000000003" x14ac:dyDescent="0.25">
      <c r="A118" s="198">
        <v>58</v>
      </c>
      <c r="B118" s="202" t="s">
        <v>1614</v>
      </c>
      <c r="C118" s="203" t="s">
        <v>1751</v>
      </c>
      <c r="D118" s="200" t="s">
        <v>80</v>
      </c>
      <c r="E118" s="204">
        <v>4.4999999999999998E-2</v>
      </c>
      <c r="F118" s="205">
        <v>6290.3</v>
      </c>
      <c r="G118" s="206"/>
      <c r="H118" s="206"/>
      <c r="I118" s="206"/>
      <c r="J118" s="206"/>
      <c r="K118" s="206">
        <v>283</v>
      </c>
      <c r="L118" s="206"/>
      <c r="M118" s="206"/>
      <c r="N118" s="206"/>
      <c r="O118" s="206"/>
      <c r="P118" s="206"/>
      <c r="Q118" s="206"/>
    </row>
    <row r="119" spans="1:17" ht="22.8" x14ac:dyDescent="0.25">
      <c r="A119" s="198">
        <v>59</v>
      </c>
      <c r="B119" s="202" t="s">
        <v>1614</v>
      </c>
      <c r="C119" s="203" t="s">
        <v>1752</v>
      </c>
      <c r="D119" s="200" t="s">
        <v>80</v>
      </c>
      <c r="E119" s="204">
        <v>0.1</v>
      </c>
      <c r="F119" s="205">
        <v>5456.28</v>
      </c>
      <c r="G119" s="206"/>
      <c r="H119" s="206"/>
      <c r="I119" s="206"/>
      <c r="J119" s="206"/>
      <c r="K119" s="206">
        <v>546</v>
      </c>
      <c r="L119" s="206"/>
      <c r="M119" s="206"/>
      <c r="N119" s="206"/>
      <c r="O119" s="206"/>
      <c r="P119" s="206"/>
      <c r="Q119" s="206"/>
    </row>
    <row r="120" spans="1:17" ht="22.8" x14ac:dyDescent="0.25">
      <c r="A120" s="198">
        <v>60</v>
      </c>
      <c r="B120" s="202" t="s">
        <v>1614</v>
      </c>
      <c r="C120" s="203" t="s">
        <v>1753</v>
      </c>
      <c r="D120" s="200" t="s">
        <v>80</v>
      </c>
      <c r="E120" s="204">
        <v>0.02</v>
      </c>
      <c r="F120" s="205">
        <v>6463.16</v>
      </c>
      <c r="G120" s="206"/>
      <c r="H120" s="206"/>
      <c r="I120" s="206"/>
      <c r="J120" s="206"/>
      <c r="K120" s="206">
        <v>129</v>
      </c>
      <c r="L120" s="206"/>
      <c r="M120" s="206"/>
      <c r="N120" s="206"/>
      <c r="O120" s="206"/>
      <c r="P120" s="206"/>
      <c r="Q120" s="206"/>
    </row>
    <row r="121" spans="1:17" ht="22.8" x14ac:dyDescent="0.25">
      <c r="A121" s="198">
        <v>61</v>
      </c>
      <c r="B121" s="202" t="s">
        <v>1628</v>
      </c>
      <c r="C121" s="203" t="s">
        <v>1754</v>
      </c>
      <c r="D121" s="200" t="s">
        <v>77</v>
      </c>
      <c r="E121" s="204">
        <v>200</v>
      </c>
      <c r="F121" s="205">
        <v>1.56</v>
      </c>
      <c r="G121" s="206"/>
      <c r="H121" s="206"/>
      <c r="I121" s="206"/>
      <c r="J121" s="206"/>
      <c r="K121" s="206">
        <v>312</v>
      </c>
      <c r="L121" s="206"/>
      <c r="M121" s="206"/>
      <c r="N121" s="206"/>
      <c r="O121" s="206"/>
      <c r="P121" s="206"/>
      <c r="Q121" s="206"/>
    </row>
    <row r="122" spans="1:17" ht="45.6" x14ac:dyDescent="0.25">
      <c r="A122" s="198">
        <v>62</v>
      </c>
      <c r="B122" s="202" t="s">
        <v>1755</v>
      </c>
      <c r="C122" s="203" t="s">
        <v>1756</v>
      </c>
      <c r="D122" s="200" t="s">
        <v>80</v>
      </c>
      <c r="E122" s="204">
        <v>1.05</v>
      </c>
      <c r="F122" s="205">
        <v>14561</v>
      </c>
      <c r="G122" s="206"/>
      <c r="H122" s="206"/>
      <c r="I122" s="206"/>
      <c r="J122" s="206"/>
      <c r="K122" s="206">
        <v>15289</v>
      </c>
      <c r="L122" s="206"/>
      <c r="M122" s="206"/>
      <c r="N122" s="206"/>
      <c r="O122" s="206"/>
      <c r="P122" s="206"/>
      <c r="Q122" s="206"/>
    </row>
    <row r="123" spans="1:17" ht="34.799999999999997" x14ac:dyDescent="0.25">
      <c r="A123" s="198">
        <v>63</v>
      </c>
      <c r="B123" s="202" t="s">
        <v>1757</v>
      </c>
      <c r="C123" s="203" t="s">
        <v>1758</v>
      </c>
      <c r="D123" s="200" t="s">
        <v>80</v>
      </c>
      <c r="E123" s="204">
        <v>1.2E-2</v>
      </c>
      <c r="F123" s="205">
        <v>3390</v>
      </c>
      <c r="G123" s="206"/>
      <c r="H123" s="206"/>
      <c r="I123" s="206"/>
      <c r="J123" s="206"/>
      <c r="K123" s="206">
        <v>41</v>
      </c>
      <c r="L123" s="206"/>
      <c r="M123" s="206"/>
      <c r="N123" s="206"/>
      <c r="O123" s="206"/>
      <c r="P123" s="206"/>
      <c r="Q123" s="206"/>
    </row>
    <row r="124" spans="1:17" x14ac:dyDescent="0.25">
      <c r="A124" s="262" t="s">
        <v>169</v>
      </c>
      <c r="B124" s="236"/>
      <c r="C124" s="236"/>
      <c r="D124" s="236"/>
      <c r="E124" s="236"/>
      <c r="F124" s="236"/>
      <c r="G124" s="236"/>
      <c r="H124" s="236"/>
      <c r="I124" s="236"/>
      <c r="J124" s="236"/>
      <c r="K124" s="205">
        <v>128818</v>
      </c>
      <c r="L124" s="206"/>
      <c r="M124" s="206"/>
      <c r="N124" s="206"/>
      <c r="O124" s="206"/>
      <c r="P124" s="206"/>
      <c r="Q124" s="206"/>
    </row>
    <row r="125" spans="1:17" x14ac:dyDescent="0.25">
      <c r="A125" s="271" t="s">
        <v>1759</v>
      </c>
      <c r="B125" s="236"/>
      <c r="C125" s="236"/>
      <c r="D125" s="236"/>
      <c r="E125" s="236"/>
      <c r="F125" s="236"/>
      <c r="G125" s="236"/>
      <c r="H125" s="236"/>
      <c r="I125" s="236"/>
      <c r="J125" s="236"/>
      <c r="K125" s="208">
        <v>128818</v>
      </c>
      <c r="L125" s="206"/>
      <c r="M125" s="206"/>
      <c r="N125" s="206"/>
      <c r="O125" s="206"/>
      <c r="P125" s="206"/>
      <c r="Q125" s="206"/>
    </row>
    <row r="126" spans="1:17" x14ac:dyDescent="0.25">
      <c r="A126" s="272" t="s">
        <v>84</v>
      </c>
      <c r="B126" s="241"/>
      <c r="C126" s="241"/>
      <c r="D126" s="241"/>
      <c r="E126" s="241"/>
      <c r="F126" s="241"/>
      <c r="G126" s="241"/>
      <c r="H126" s="241"/>
      <c r="I126" s="241"/>
      <c r="J126" s="241"/>
      <c r="K126" s="241"/>
      <c r="L126" s="241"/>
      <c r="M126" s="241"/>
      <c r="N126" s="241"/>
      <c r="O126" s="241"/>
      <c r="P126" s="241"/>
      <c r="Q126" s="241"/>
    </row>
    <row r="127" spans="1:17" x14ac:dyDescent="0.25">
      <c r="A127" s="262" t="s">
        <v>30</v>
      </c>
      <c r="B127" s="236"/>
      <c r="C127" s="236"/>
      <c r="D127" s="236"/>
      <c r="E127" s="236"/>
      <c r="F127" s="236"/>
      <c r="G127" s="236"/>
      <c r="H127" s="236"/>
      <c r="I127" s="236"/>
      <c r="J127" s="236"/>
      <c r="K127" s="205">
        <v>625927</v>
      </c>
      <c r="L127" s="205">
        <v>29335</v>
      </c>
      <c r="M127" s="205">
        <v>40654</v>
      </c>
      <c r="N127" s="205">
        <v>5250</v>
      </c>
      <c r="O127" s="206"/>
      <c r="P127" s="205">
        <v>2183.98</v>
      </c>
      <c r="Q127" s="206"/>
    </row>
    <row r="128" spans="1:17" x14ac:dyDescent="0.25">
      <c r="A128" s="262" t="s">
        <v>31</v>
      </c>
      <c r="B128" s="236"/>
      <c r="C128" s="236"/>
      <c r="D128" s="236"/>
      <c r="E128" s="236"/>
      <c r="F128" s="236"/>
      <c r="G128" s="236"/>
      <c r="H128" s="236"/>
      <c r="I128" s="236"/>
      <c r="J128" s="236"/>
      <c r="K128" s="205">
        <v>32093</v>
      </c>
      <c r="L128" s="206"/>
      <c r="M128" s="206"/>
      <c r="N128" s="206"/>
      <c r="O128" s="206"/>
      <c r="P128" s="206"/>
      <c r="Q128" s="206"/>
    </row>
    <row r="129" spans="1:17" x14ac:dyDescent="0.25">
      <c r="A129" s="262" t="s">
        <v>32</v>
      </c>
      <c r="B129" s="236"/>
      <c r="C129" s="236"/>
      <c r="D129" s="236"/>
      <c r="E129" s="236"/>
      <c r="F129" s="236"/>
      <c r="G129" s="236"/>
      <c r="H129" s="236"/>
      <c r="I129" s="236"/>
      <c r="J129" s="236"/>
      <c r="K129" s="205">
        <v>22271</v>
      </c>
      <c r="L129" s="206"/>
      <c r="M129" s="206"/>
      <c r="N129" s="206"/>
      <c r="O129" s="206"/>
      <c r="P129" s="206"/>
      <c r="Q129" s="206"/>
    </row>
    <row r="130" spans="1:17" x14ac:dyDescent="0.25">
      <c r="A130" s="271" t="s">
        <v>937</v>
      </c>
      <c r="B130" s="236"/>
      <c r="C130" s="236"/>
      <c r="D130" s="236"/>
      <c r="E130" s="236"/>
      <c r="F130" s="236"/>
      <c r="G130" s="236"/>
      <c r="H130" s="236"/>
      <c r="I130" s="236"/>
      <c r="J130" s="236"/>
      <c r="K130" s="208">
        <v>680291</v>
      </c>
      <c r="L130" s="206"/>
      <c r="M130" s="206"/>
      <c r="N130" s="206"/>
      <c r="O130" s="206"/>
      <c r="P130" s="208">
        <v>2183.98</v>
      </c>
      <c r="Q130" s="206"/>
    </row>
    <row r="131" spans="1:17" x14ac:dyDescent="0.25">
      <c r="A131" s="262" t="s">
        <v>59</v>
      </c>
      <c r="B131" s="236"/>
      <c r="C131" s="236"/>
      <c r="D131" s="236"/>
      <c r="E131" s="236"/>
      <c r="F131" s="236"/>
      <c r="G131" s="236"/>
      <c r="H131" s="236"/>
      <c r="I131" s="236"/>
      <c r="J131" s="236"/>
      <c r="K131" s="205">
        <v>165419</v>
      </c>
      <c r="L131" s="206"/>
      <c r="M131" s="206"/>
      <c r="N131" s="206"/>
      <c r="O131" s="206"/>
      <c r="P131" s="205">
        <v>207.42</v>
      </c>
      <c r="Q131" s="206"/>
    </row>
    <row r="132" spans="1:17" x14ac:dyDescent="0.25">
      <c r="A132" s="262" t="s">
        <v>51</v>
      </c>
      <c r="B132" s="236"/>
      <c r="C132" s="236"/>
      <c r="D132" s="236"/>
      <c r="E132" s="236"/>
      <c r="F132" s="236"/>
      <c r="G132" s="236"/>
      <c r="H132" s="236"/>
      <c r="I132" s="236"/>
      <c r="J132" s="236"/>
      <c r="K132" s="205">
        <v>146412</v>
      </c>
      <c r="L132" s="206"/>
      <c r="M132" s="206"/>
      <c r="N132" s="206"/>
      <c r="O132" s="206"/>
      <c r="P132" s="205">
        <v>1976.56</v>
      </c>
      <c r="Q132" s="206"/>
    </row>
    <row r="133" spans="1:17" x14ac:dyDescent="0.25">
      <c r="A133" s="262" t="s">
        <v>172</v>
      </c>
      <c r="B133" s="236"/>
      <c r="C133" s="236"/>
      <c r="D133" s="236"/>
      <c r="E133" s="236"/>
      <c r="F133" s="236"/>
      <c r="G133" s="236"/>
      <c r="H133" s="236"/>
      <c r="I133" s="236"/>
      <c r="J133" s="236"/>
      <c r="K133" s="205">
        <v>368460</v>
      </c>
      <c r="L133" s="206"/>
      <c r="M133" s="206"/>
      <c r="N133" s="206"/>
      <c r="O133" s="206"/>
      <c r="P133" s="206"/>
      <c r="Q133" s="206"/>
    </row>
    <row r="134" spans="1:17" x14ac:dyDescent="0.25">
      <c r="A134" s="262" t="s">
        <v>34</v>
      </c>
      <c r="B134" s="236"/>
      <c r="C134" s="236"/>
      <c r="D134" s="236"/>
      <c r="E134" s="236"/>
      <c r="F134" s="236"/>
      <c r="G134" s="236"/>
      <c r="H134" s="236"/>
      <c r="I134" s="236"/>
      <c r="J134" s="236"/>
      <c r="K134" s="205">
        <v>680291</v>
      </c>
      <c r="L134" s="206"/>
      <c r="M134" s="206"/>
      <c r="N134" s="206"/>
      <c r="O134" s="206"/>
      <c r="P134" s="205">
        <v>2183.98</v>
      </c>
      <c r="Q134" s="206"/>
    </row>
    <row r="135" spans="1:17" x14ac:dyDescent="0.25">
      <c r="A135" s="262" t="s">
        <v>35</v>
      </c>
      <c r="B135" s="236"/>
      <c r="C135" s="236"/>
      <c r="D135" s="236"/>
      <c r="E135" s="236"/>
      <c r="F135" s="236"/>
      <c r="G135" s="236"/>
      <c r="H135" s="236"/>
      <c r="I135" s="236"/>
      <c r="J135" s="236"/>
      <c r="K135" s="206"/>
      <c r="L135" s="206"/>
      <c r="M135" s="206"/>
      <c r="N135" s="206"/>
      <c r="O135" s="206"/>
      <c r="P135" s="206"/>
      <c r="Q135" s="206"/>
    </row>
    <row r="136" spans="1:17" x14ac:dyDescent="0.25">
      <c r="A136" s="262" t="s">
        <v>36</v>
      </c>
      <c r="B136" s="236"/>
      <c r="C136" s="236"/>
      <c r="D136" s="236"/>
      <c r="E136" s="236"/>
      <c r="F136" s="236"/>
      <c r="G136" s="236"/>
      <c r="H136" s="236"/>
      <c r="I136" s="236"/>
      <c r="J136" s="236"/>
      <c r="K136" s="205">
        <v>59653</v>
      </c>
      <c r="L136" s="206"/>
      <c r="M136" s="206"/>
      <c r="N136" s="206"/>
      <c r="O136" s="206"/>
      <c r="P136" s="206"/>
      <c r="Q136" s="206"/>
    </row>
    <row r="137" spans="1:17" x14ac:dyDescent="0.25">
      <c r="A137" s="262" t="s">
        <v>37</v>
      </c>
      <c r="B137" s="236"/>
      <c r="C137" s="236"/>
      <c r="D137" s="236"/>
      <c r="E137" s="236"/>
      <c r="F137" s="236"/>
      <c r="G137" s="236"/>
      <c r="H137" s="236"/>
      <c r="I137" s="236"/>
      <c r="J137" s="236"/>
      <c r="K137" s="205">
        <v>40654</v>
      </c>
      <c r="L137" s="206"/>
      <c r="M137" s="206"/>
      <c r="N137" s="206"/>
      <c r="O137" s="206"/>
      <c r="P137" s="206"/>
      <c r="Q137" s="206"/>
    </row>
    <row r="138" spans="1:17" x14ac:dyDescent="0.25">
      <c r="A138" s="262" t="s">
        <v>38</v>
      </c>
      <c r="B138" s="236"/>
      <c r="C138" s="236"/>
      <c r="D138" s="236"/>
      <c r="E138" s="236"/>
      <c r="F138" s="236"/>
      <c r="G138" s="236"/>
      <c r="H138" s="236"/>
      <c r="I138" s="236"/>
      <c r="J138" s="236"/>
      <c r="K138" s="205">
        <v>34585</v>
      </c>
      <c r="L138" s="206"/>
      <c r="M138" s="206"/>
      <c r="N138" s="206"/>
      <c r="O138" s="206"/>
      <c r="P138" s="206"/>
      <c r="Q138" s="206"/>
    </row>
    <row r="139" spans="1:17" x14ac:dyDescent="0.25">
      <c r="A139" s="262" t="s">
        <v>173</v>
      </c>
      <c r="B139" s="236"/>
      <c r="C139" s="236"/>
      <c r="D139" s="236"/>
      <c r="E139" s="236"/>
      <c r="F139" s="236"/>
      <c r="G139" s="236"/>
      <c r="H139" s="236"/>
      <c r="I139" s="236"/>
      <c r="J139" s="236"/>
      <c r="K139" s="205">
        <v>368460</v>
      </c>
      <c r="L139" s="206"/>
      <c r="M139" s="206"/>
      <c r="N139" s="206"/>
      <c r="O139" s="206"/>
      <c r="P139" s="206"/>
      <c r="Q139" s="206"/>
    </row>
    <row r="140" spans="1:17" x14ac:dyDescent="0.25">
      <c r="A140" s="262" t="s">
        <v>39</v>
      </c>
      <c r="B140" s="236"/>
      <c r="C140" s="236"/>
      <c r="D140" s="236"/>
      <c r="E140" s="236"/>
      <c r="F140" s="236"/>
      <c r="G140" s="236"/>
      <c r="H140" s="236"/>
      <c r="I140" s="236"/>
      <c r="J140" s="236"/>
      <c r="K140" s="205">
        <v>32093</v>
      </c>
      <c r="L140" s="206"/>
      <c r="M140" s="206"/>
      <c r="N140" s="206"/>
      <c r="O140" s="206"/>
      <c r="P140" s="206"/>
      <c r="Q140" s="206"/>
    </row>
    <row r="141" spans="1:17" x14ac:dyDescent="0.25">
      <c r="A141" s="262" t="s">
        <v>40</v>
      </c>
      <c r="B141" s="236"/>
      <c r="C141" s="236"/>
      <c r="D141" s="236"/>
      <c r="E141" s="236"/>
      <c r="F141" s="236"/>
      <c r="G141" s="236"/>
      <c r="H141" s="236"/>
      <c r="I141" s="236"/>
      <c r="J141" s="236"/>
      <c r="K141" s="205">
        <v>22271</v>
      </c>
      <c r="L141" s="206"/>
      <c r="M141" s="206"/>
      <c r="N141" s="206"/>
      <c r="O141" s="206"/>
      <c r="P141" s="206"/>
      <c r="Q141" s="206"/>
    </row>
    <row r="142" spans="1:17" x14ac:dyDescent="0.25">
      <c r="A142" s="271" t="s">
        <v>41</v>
      </c>
      <c r="B142" s="236"/>
      <c r="C142" s="236"/>
      <c r="D142" s="236"/>
      <c r="E142" s="236"/>
      <c r="F142" s="236"/>
      <c r="G142" s="236"/>
      <c r="H142" s="236"/>
      <c r="I142" s="236"/>
      <c r="J142" s="236"/>
      <c r="K142" s="208">
        <v>680291</v>
      </c>
      <c r="L142" s="206"/>
      <c r="M142" s="206"/>
      <c r="N142" s="206"/>
      <c r="O142" s="206"/>
      <c r="P142" s="208">
        <v>2183.98</v>
      </c>
      <c r="Q142" s="206"/>
    </row>
    <row r="143" spans="1:17" x14ac:dyDescent="0.25">
      <c r="A143" s="209"/>
      <c r="B143" s="210"/>
      <c r="C143" s="211"/>
      <c r="D143" s="212"/>
      <c r="E143" s="213"/>
      <c r="F143" s="214"/>
      <c r="G143" s="214"/>
      <c r="H143" s="214"/>
      <c r="I143" s="214"/>
      <c r="J143" s="214"/>
      <c r="K143" s="214"/>
      <c r="L143" s="214"/>
      <c r="M143" s="214"/>
      <c r="N143" s="214"/>
      <c r="O143" s="214"/>
      <c r="P143" s="214"/>
      <c r="Q143" s="214"/>
    </row>
    <row r="144" spans="1:17" x14ac:dyDescent="0.25">
      <c r="A144" s="209"/>
      <c r="B144" s="210"/>
      <c r="C144" s="211"/>
      <c r="D144" s="212"/>
      <c r="E144" s="213"/>
      <c r="F144" s="214"/>
      <c r="G144" s="214"/>
      <c r="H144" s="214"/>
      <c r="I144" s="214"/>
      <c r="J144" s="214"/>
      <c r="K144" s="214"/>
      <c r="L144" s="214"/>
      <c r="M144" s="214"/>
      <c r="N144" s="214"/>
      <c r="O144" s="214"/>
      <c r="P144" s="214"/>
      <c r="Q144" s="214"/>
    </row>
    <row r="145" spans="1:17" x14ac:dyDescent="0.25">
      <c r="A145" s="209"/>
      <c r="B145" s="210"/>
      <c r="C145" s="211"/>
      <c r="D145" s="212"/>
      <c r="E145" s="213"/>
      <c r="F145" s="214"/>
      <c r="G145" s="214"/>
      <c r="H145" s="214"/>
      <c r="I145" s="214"/>
      <c r="J145" s="214"/>
      <c r="K145" s="214"/>
      <c r="L145" s="214"/>
      <c r="M145" s="214"/>
      <c r="N145" s="214"/>
      <c r="O145" s="214"/>
      <c r="P145" s="214"/>
      <c r="Q145" s="214"/>
    </row>
    <row r="146" spans="1:17" x14ac:dyDescent="0.25">
      <c r="A146" s="273" t="s">
        <v>1641</v>
      </c>
      <c r="B146" s="243"/>
      <c r="C146" s="243"/>
      <c r="D146" s="243"/>
      <c r="E146" s="243"/>
      <c r="F146" s="243"/>
      <c r="G146" s="243"/>
      <c r="H146" s="243"/>
      <c r="I146" s="243"/>
      <c r="J146" s="243"/>
      <c r="K146" s="243"/>
      <c r="L146" s="243"/>
      <c r="M146" s="243"/>
      <c r="N146" s="243"/>
      <c r="O146" s="243"/>
      <c r="P146" s="243"/>
      <c r="Q146" s="243"/>
    </row>
    <row r="147" spans="1:17" x14ac:dyDescent="0.25">
      <c r="A147" s="274" t="s">
        <v>208</v>
      </c>
      <c r="B147" s="243"/>
      <c r="C147" s="243"/>
      <c r="D147" s="243"/>
      <c r="E147" s="243"/>
      <c r="F147" s="243"/>
      <c r="G147" s="243"/>
      <c r="H147" s="243"/>
      <c r="I147" s="243"/>
      <c r="J147" s="243"/>
      <c r="K147" s="243"/>
      <c r="L147" s="243"/>
      <c r="M147" s="243"/>
      <c r="N147" s="243"/>
      <c r="O147" s="243"/>
      <c r="P147" s="243"/>
      <c r="Q147" s="243"/>
    </row>
    <row r="148" spans="1:17" x14ac:dyDescent="0.25">
      <c r="A148" s="209"/>
      <c r="B148" s="210"/>
      <c r="C148" s="211"/>
      <c r="D148" s="212"/>
      <c r="E148" s="213"/>
      <c r="F148" s="214"/>
      <c r="G148" s="214"/>
      <c r="H148" s="214"/>
      <c r="I148" s="214"/>
      <c r="J148" s="214"/>
      <c r="K148" s="214"/>
      <c r="L148" s="214"/>
      <c r="M148" s="214"/>
      <c r="N148" s="214"/>
      <c r="O148" s="214"/>
      <c r="P148" s="214"/>
      <c r="Q148" s="214"/>
    </row>
    <row r="149" spans="1:17" x14ac:dyDescent="0.25">
      <c r="A149" s="273" t="s">
        <v>1642</v>
      </c>
      <c r="B149" s="243"/>
      <c r="C149" s="243"/>
      <c r="D149" s="243"/>
      <c r="E149" s="243"/>
      <c r="F149" s="243"/>
      <c r="G149" s="243"/>
      <c r="H149" s="243"/>
      <c r="I149" s="243"/>
      <c r="J149" s="243"/>
      <c r="K149" s="243"/>
      <c r="L149" s="243"/>
      <c r="M149" s="243"/>
      <c r="N149" s="243"/>
      <c r="O149" s="243"/>
      <c r="P149" s="243"/>
      <c r="Q149" s="243"/>
    </row>
    <row r="150" spans="1:17" x14ac:dyDescent="0.25">
      <c r="A150" s="274" t="s">
        <v>208</v>
      </c>
      <c r="B150" s="243"/>
      <c r="C150" s="243"/>
      <c r="D150" s="243"/>
      <c r="E150" s="243"/>
      <c r="F150" s="243"/>
      <c r="G150" s="243"/>
      <c r="H150" s="243"/>
      <c r="I150" s="243"/>
      <c r="J150" s="243"/>
      <c r="K150" s="243"/>
      <c r="L150" s="243"/>
      <c r="M150" s="243"/>
      <c r="N150" s="243"/>
      <c r="O150" s="243"/>
      <c r="P150" s="243"/>
      <c r="Q150" s="243"/>
    </row>
    <row r="151" spans="1:17" x14ac:dyDescent="0.25">
      <c r="A151" s="209"/>
      <c r="B151" s="210"/>
      <c r="C151" s="211"/>
      <c r="D151" s="212"/>
      <c r="E151" s="213"/>
      <c r="F151" s="214"/>
      <c r="G151" s="214"/>
      <c r="H151" s="214"/>
      <c r="I151" s="214"/>
      <c r="J151" s="214"/>
      <c r="K151" s="214"/>
      <c r="L151" s="214"/>
      <c r="M151" s="214"/>
      <c r="N151" s="214"/>
      <c r="O151" s="214"/>
      <c r="P151" s="214"/>
      <c r="Q151" s="214"/>
    </row>
    <row r="152" spans="1:17" x14ac:dyDescent="0.25">
      <c r="A152" s="209"/>
      <c r="B152" s="210"/>
      <c r="C152" s="211"/>
      <c r="D152" s="212"/>
      <c r="E152" s="213"/>
      <c r="F152" s="214"/>
      <c r="G152" s="214"/>
      <c r="H152" s="214"/>
      <c r="I152" s="214"/>
      <c r="J152" s="214"/>
      <c r="K152" s="214"/>
      <c r="L152" s="214"/>
      <c r="M152" s="214"/>
      <c r="N152" s="214"/>
      <c r="O152" s="214"/>
      <c r="P152" s="214"/>
      <c r="Q152" s="214"/>
    </row>
    <row r="153" spans="1:17" x14ac:dyDescent="0.25">
      <c r="A153" s="209"/>
      <c r="B153" s="210"/>
      <c r="C153" s="211"/>
      <c r="D153" s="212"/>
      <c r="E153" s="213"/>
      <c r="F153" s="214"/>
      <c r="G153" s="214"/>
      <c r="H153" s="214"/>
      <c r="I153" s="214"/>
      <c r="J153" s="214"/>
      <c r="K153" s="214"/>
      <c r="L153" s="214"/>
      <c r="M153" s="214"/>
      <c r="N153" s="214"/>
      <c r="O153" s="214"/>
      <c r="P153" s="214"/>
      <c r="Q153" s="214"/>
    </row>
  </sheetData>
  <mergeCells count="76">
    <mergeCell ref="A150:Q150"/>
    <mergeCell ref="A140:J140"/>
    <mergeCell ref="A141:J141"/>
    <mergeCell ref="A142:J142"/>
    <mergeCell ref="A146:Q146"/>
    <mergeCell ref="A147:Q147"/>
    <mergeCell ref="A149:Q149"/>
    <mergeCell ref="A139:J139"/>
    <mergeCell ref="A128:J128"/>
    <mergeCell ref="A129:J129"/>
    <mergeCell ref="A130:J130"/>
    <mergeCell ref="A131:J131"/>
    <mergeCell ref="A132:J132"/>
    <mergeCell ref="A133:J133"/>
    <mergeCell ref="A134:J134"/>
    <mergeCell ref="A135:J135"/>
    <mergeCell ref="A136:J136"/>
    <mergeCell ref="A137:J137"/>
    <mergeCell ref="A138:J138"/>
    <mergeCell ref="A127:J127"/>
    <mergeCell ref="A97:J97"/>
    <mergeCell ref="A98:J98"/>
    <mergeCell ref="A99:Q99"/>
    <mergeCell ref="A108:J108"/>
    <mergeCell ref="A109:J109"/>
    <mergeCell ref="A110:J110"/>
    <mergeCell ref="A111:J111"/>
    <mergeCell ref="A112:Q112"/>
    <mergeCell ref="A124:J124"/>
    <mergeCell ref="A125:J125"/>
    <mergeCell ref="A126:Q126"/>
    <mergeCell ref="A96:J96"/>
    <mergeCell ref="A72:J72"/>
    <mergeCell ref="A73:J73"/>
    <mergeCell ref="A74:J74"/>
    <mergeCell ref="A75:J75"/>
    <mergeCell ref="A76:Q76"/>
    <mergeCell ref="A83:J83"/>
    <mergeCell ref="A84:J84"/>
    <mergeCell ref="A85:J85"/>
    <mergeCell ref="A86:J86"/>
    <mergeCell ref="A87:Q87"/>
    <mergeCell ref="A95:J95"/>
    <mergeCell ref="A71:J71"/>
    <mergeCell ref="A29:Q29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J25:N25"/>
    <mergeCell ref="O25:O27"/>
    <mergeCell ref="P25:P27"/>
    <mergeCell ref="Q25:Q27"/>
    <mergeCell ref="F26:F27"/>
    <mergeCell ref="G26:I26"/>
    <mergeCell ref="J26:J27"/>
    <mergeCell ref="K26:K27"/>
    <mergeCell ref="L26:N26"/>
    <mergeCell ref="F25:I25"/>
    <mergeCell ref="A25:A27"/>
    <mergeCell ref="B25:B27"/>
    <mergeCell ref="C25:C27"/>
    <mergeCell ref="D25:D27"/>
    <mergeCell ref="E25:E27"/>
    <mergeCell ref="J21:K21"/>
    <mergeCell ref="J16:K16"/>
    <mergeCell ref="J17:K17"/>
    <mergeCell ref="J18:K18"/>
    <mergeCell ref="J19:K19"/>
    <mergeCell ref="J20:K20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142"/>
  <sheetViews>
    <sheetView workbookViewId="0">
      <selection activeCell="M31" sqref="M31"/>
    </sheetView>
  </sheetViews>
  <sheetFormatPr defaultRowHeight="13.2" x14ac:dyDescent="0.25"/>
  <cols>
    <col min="2" max="2" width="23.5546875" customWidth="1"/>
    <col min="3" max="3" width="32.33203125" customWidth="1"/>
  </cols>
  <sheetData>
    <row r="1" spans="1:17" x14ac:dyDescent="0.25">
      <c r="A1" s="176" t="s">
        <v>28</v>
      </c>
      <c r="B1" s="177"/>
      <c r="C1" s="178"/>
      <c r="D1" s="179"/>
      <c r="E1" s="179"/>
      <c r="F1" s="180"/>
      <c r="G1" s="180"/>
      <c r="H1" s="180"/>
      <c r="I1" s="180"/>
      <c r="J1" s="180"/>
      <c r="K1" s="215"/>
      <c r="L1" s="180"/>
      <c r="M1" s="176" t="s">
        <v>29</v>
      </c>
      <c r="N1" s="180"/>
      <c r="O1" s="180"/>
      <c r="P1" s="180"/>
      <c r="Q1" s="181"/>
    </row>
    <row r="2" spans="1:17" x14ac:dyDescent="0.25">
      <c r="A2" s="182"/>
      <c r="B2" s="177"/>
      <c r="C2" s="178"/>
      <c r="D2" s="179"/>
      <c r="E2" s="179"/>
      <c r="F2" s="180"/>
      <c r="G2" s="180"/>
      <c r="H2" s="180"/>
      <c r="I2" s="180"/>
      <c r="J2" s="180"/>
      <c r="K2" s="215"/>
      <c r="L2" s="180"/>
      <c r="M2" s="182"/>
      <c r="N2" s="180"/>
      <c r="O2" s="180"/>
      <c r="P2" s="180"/>
      <c r="Q2" s="181"/>
    </row>
    <row r="3" spans="1:17" x14ac:dyDescent="0.25">
      <c r="A3" s="182"/>
      <c r="B3" s="177"/>
      <c r="C3" s="178"/>
      <c r="D3" s="179"/>
      <c r="E3" s="179"/>
      <c r="F3" s="180"/>
      <c r="G3" s="180"/>
      <c r="H3" s="180"/>
      <c r="I3" s="180"/>
      <c r="J3" s="180"/>
      <c r="K3" s="215"/>
      <c r="L3" s="180"/>
      <c r="M3" s="182"/>
      <c r="N3" s="180"/>
      <c r="O3" s="180"/>
      <c r="P3" s="180"/>
      <c r="Q3" s="181"/>
    </row>
    <row r="4" spans="1:17" x14ac:dyDescent="0.25">
      <c r="A4" s="182" t="s">
        <v>71</v>
      </c>
      <c r="B4" s="177"/>
      <c r="C4" s="178"/>
      <c r="D4" s="179"/>
      <c r="E4" s="179"/>
      <c r="F4" s="180"/>
      <c r="G4" s="180"/>
      <c r="H4" s="180"/>
      <c r="I4" s="180"/>
      <c r="J4" s="180"/>
      <c r="K4" s="215"/>
      <c r="L4" s="180"/>
      <c r="M4" s="182" t="s">
        <v>71</v>
      </c>
      <c r="N4" s="180"/>
      <c r="O4" s="275" t="s">
        <v>83</v>
      </c>
      <c r="P4" s="275"/>
      <c r="Q4" s="181"/>
    </row>
    <row r="5" spans="1:17" x14ac:dyDescent="0.25">
      <c r="A5" s="182" t="s">
        <v>74</v>
      </c>
      <c r="B5" s="177"/>
      <c r="C5" s="178"/>
      <c r="D5" s="179"/>
      <c r="E5" s="179"/>
      <c r="F5" s="180"/>
      <c r="G5" s="180"/>
      <c r="H5" s="180"/>
      <c r="I5" s="180"/>
      <c r="J5" s="180"/>
      <c r="K5" s="215"/>
      <c r="L5" s="180"/>
      <c r="M5" s="182" t="s">
        <v>785</v>
      </c>
      <c r="N5" s="180"/>
      <c r="O5" s="180"/>
      <c r="P5" s="180"/>
      <c r="Q5" s="181"/>
    </row>
    <row r="6" spans="1:17" x14ac:dyDescent="0.25">
      <c r="A6" s="183"/>
      <c r="B6" s="177"/>
      <c r="C6" s="179"/>
      <c r="D6" s="181"/>
      <c r="E6" s="276" t="s">
        <v>46</v>
      </c>
      <c r="F6" s="276"/>
      <c r="G6" s="276"/>
      <c r="H6" s="276"/>
      <c r="I6" s="276"/>
      <c r="J6" s="180"/>
      <c r="K6" s="215"/>
      <c r="L6" s="180"/>
      <c r="M6" s="180"/>
      <c r="N6" s="180"/>
      <c r="O6" s="180"/>
      <c r="P6" s="180"/>
      <c r="Q6" s="181"/>
    </row>
    <row r="7" spans="1:17" x14ac:dyDescent="0.25">
      <c r="A7" s="183"/>
      <c r="B7" s="177"/>
      <c r="C7" s="179"/>
      <c r="D7" s="185"/>
      <c r="E7" s="186"/>
      <c r="F7" s="186"/>
      <c r="G7" s="187" t="s">
        <v>24</v>
      </c>
      <c r="H7" s="187"/>
      <c r="I7" s="188"/>
      <c r="J7" s="189"/>
      <c r="K7" s="215"/>
      <c r="L7" s="180"/>
      <c r="M7" s="180"/>
      <c r="N7" s="180"/>
      <c r="O7" s="180"/>
      <c r="P7" s="180"/>
      <c r="Q7" s="181"/>
    </row>
    <row r="8" spans="1:17" x14ac:dyDescent="0.25">
      <c r="A8" s="183"/>
      <c r="B8" s="177"/>
      <c r="C8" s="179"/>
      <c r="D8" s="181"/>
      <c r="E8" s="180"/>
      <c r="F8" s="180"/>
      <c r="G8" s="180"/>
      <c r="H8" s="180"/>
      <c r="I8" s="180"/>
      <c r="J8" s="180"/>
      <c r="K8" s="215"/>
      <c r="L8" s="180"/>
      <c r="M8" s="180"/>
      <c r="N8" s="180"/>
      <c r="O8" s="180"/>
      <c r="P8" s="180"/>
      <c r="Q8" s="181"/>
    </row>
    <row r="9" spans="1:17" x14ac:dyDescent="0.25">
      <c r="A9" s="183"/>
      <c r="B9" s="177"/>
      <c r="C9" s="179"/>
      <c r="D9" s="181"/>
      <c r="E9" s="180"/>
      <c r="F9" s="180"/>
      <c r="G9" s="190" t="s">
        <v>1761</v>
      </c>
      <c r="H9" s="190"/>
      <c r="I9" s="190"/>
      <c r="J9" s="180"/>
      <c r="K9" s="215"/>
      <c r="L9" s="180"/>
      <c r="M9" s="180"/>
      <c r="N9" s="180"/>
      <c r="O9" s="180"/>
      <c r="P9" s="180"/>
      <c r="Q9" s="181"/>
    </row>
    <row r="10" spans="1:17" x14ac:dyDescent="0.25">
      <c r="A10" s="183"/>
      <c r="B10" s="177"/>
      <c r="C10" s="179"/>
      <c r="D10" s="181"/>
      <c r="E10" s="180"/>
      <c r="F10" s="180"/>
      <c r="G10" s="183" t="s">
        <v>58</v>
      </c>
      <c r="H10" s="183"/>
      <c r="I10" s="183"/>
      <c r="J10" s="180"/>
      <c r="K10" s="215"/>
      <c r="L10" s="180"/>
      <c r="M10" s="180"/>
      <c r="N10" s="180"/>
      <c r="O10" s="180"/>
      <c r="P10" s="180"/>
      <c r="Q10" s="181"/>
    </row>
    <row r="11" spans="1:17" x14ac:dyDescent="0.25">
      <c r="A11" s="183"/>
      <c r="B11" s="177"/>
      <c r="C11" s="179"/>
      <c r="D11" s="181"/>
      <c r="E11" s="180"/>
      <c r="F11" s="180"/>
      <c r="G11" s="180"/>
      <c r="H11" s="180"/>
      <c r="I11" s="180"/>
      <c r="J11" s="180"/>
      <c r="K11" s="215"/>
      <c r="L11" s="180"/>
      <c r="M11" s="180"/>
      <c r="N11" s="180"/>
      <c r="O11" s="180"/>
      <c r="P11" s="180"/>
      <c r="Q11" s="181"/>
    </row>
    <row r="12" spans="1:17" x14ac:dyDescent="0.25">
      <c r="A12" s="183"/>
      <c r="B12" s="177"/>
      <c r="C12" s="191" t="s">
        <v>25</v>
      </c>
      <c r="D12" s="192" t="s">
        <v>1762</v>
      </c>
      <c r="E12" s="180"/>
      <c r="F12" s="180"/>
      <c r="G12" s="183"/>
      <c r="H12" s="180"/>
      <c r="I12" s="180"/>
      <c r="J12" s="180"/>
      <c r="K12" s="215"/>
      <c r="L12" s="180"/>
      <c r="M12" s="180"/>
      <c r="N12" s="180"/>
      <c r="O12" s="180"/>
      <c r="P12" s="180"/>
      <c r="Q12" s="181"/>
    </row>
    <row r="13" spans="1:17" x14ac:dyDescent="0.25">
      <c r="A13" s="183"/>
      <c r="B13" s="177"/>
      <c r="C13" s="179"/>
      <c r="D13" s="193"/>
      <c r="E13" s="186"/>
      <c r="F13" s="186"/>
      <c r="G13" s="187" t="s">
        <v>57</v>
      </c>
      <c r="H13" s="187"/>
      <c r="I13" s="187"/>
      <c r="J13" s="186"/>
      <c r="K13" s="216"/>
      <c r="L13" s="180"/>
      <c r="M13" s="180"/>
      <c r="N13" s="180"/>
      <c r="O13" s="180"/>
      <c r="P13" s="180"/>
      <c r="Q13" s="181"/>
    </row>
    <row r="14" spans="1:17" x14ac:dyDescent="0.25">
      <c r="A14" s="194"/>
      <c r="B14" s="195"/>
      <c r="C14" s="179"/>
      <c r="D14" s="181"/>
      <c r="E14" s="180"/>
      <c r="F14" s="180"/>
      <c r="G14" s="180"/>
      <c r="H14" s="180"/>
      <c r="I14" s="180"/>
      <c r="J14" s="180"/>
      <c r="K14" s="215"/>
      <c r="L14" s="180"/>
      <c r="M14" s="180"/>
      <c r="N14" s="180"/>
      <c r="O14" s="180"/>
      <c r="P14" s="180"/>
      <c r="Q14" s="181"/>
    </row>
    <row r="15" spans="1:17" x14ac:dyDescent="0.25">
      <c r="A15" s="183"/>
      <c r="B15" s="177"/>
      <c r="C15" s="179"/>
      <c r="D15" s="192" t="s">
        <v>1763</v>
      </c>
      <c r="E15" s="180"/>
      <c r="F15" s="180"/>
      <c r="G15" s="180"/>
      <c r="H15" s="192"/>
      <c r="I15" s="192"/>
      <c r="J15" s="192"/>
      <c r="K15" s="215"/>
      <c r="L15" s="180"/>
      <c r="M15" s="180"/>
      <c r="N15" s="180"/>
      <c r="O15" s="180"/>
      <c r="P15" s="180"/>
      <c r="Q15" s="180"/>
    </row>
    <row r="16" spans="1:17" x14ac:dyDescent="0.25">
      <c r="A16" s="183"/>
      <c r="B16" s="177"/>
      <c r="C16" s="179"/>
      <c r="D16" s="192" t="s">
        <v>44</v>
      </c>
      <c r="E16" s="180"/>
      <c r="F16" s="180"/>
      <c r="G16" s="180"/>
      <c r="H16" s="192"/>
      <c r="I16" s="192"/>
      <c r="J16" s="261" t="s">
        <v>1764</v>
      </c>
      <c r="K16" s="233"/>
      <c r="L16" s="182" t="s">
        <v>56</v>
      </c>
      <c r="M16" s="180"/>
      <c r="N16" s="180"/>
      <c r="O16" s="180"/>
      <c r="P16" s="180"/>
      <c r="Q16" s="181"/>
    </row>
    <row r="17" spans="1:17" x14ac:dyDescent="0.25">
      <c r="A17" s="183"/>
      <c r="B17" s="177"/>
      <c r="C17" s="179"/>
      <c r="D17" s="192" t="s">
        <v>60</v>
      </c>
      <c r="E17" s="180"/>
      <c r="F17" s="180"/>
      <c r="G17" s="180"/>
      <c r="H17" s="192"/>
      <c r="I17" s="192"/>
      <c r="J17" s="261" t="s">
        <v>1765</v>
      </c>
      <c r="K17" s="233"/>
      <c r="L17" s="182" t="s">
        <v>56</v>
      </c>
      <c r="M17" s="180"/>
      <c r="N17" s="180"/>
      <c r="O17" s="180"/>
      <c r="P17" s="180"/>
      <c r="Q17" s="181"/>
    </row>
    <row r="18" spans="1:17" x14ac:dyDescent="0.25">
      <c r="A18" s="183"/>
      <c r="B18" s="177"/>
      <c r="C18" s="179"/>
      <c r="D18" s="192" t="s">
        <v>45</v>
      </c>
      <c r="E18" s="180"/>
      <c r="F18" s="180"/>
      <c r="G18" s="180"/>
      <c r="H18" s="192"/>
      <c r="I18" s="192"/>
      <c r="J18" s="261" t="s">
        <v>1766</v>
      </c>
      <c r="K18" s="233"/>
      <c r="L18" s="182" t="s">
        <v>56</v>
      </c>
      <c r="M18" s="180"/>
      <c r="N18" s="180"/>
      <c r="O18" s="180"/>
      <c r="P18" s="180"/>
      <c r="Q18" s="181"/>
    </row>
    <row r="19" spans="1:17" x14ac:dyDescent="0.25">
      <c r="A19" s="183"/>
      <c r="B19" s="177"/>
      <c r="C19" s="179"/>
      <c r="D19" s="192" t="s">
        <v>107</v>
      </c>
      <c r="E19" s="180"/>
      <c r="F19" s="180"/>
      <c r="G19" s="180"/>
      <c r="H19" s="192"/>
      <c r="I19" s="192"/>
      <c r="J19" s="261" t="s">
        <v>1767</v>
      </c>
      <c r="K19" s="233"/>
      <c r="L19" s="182" t="s">
        <v>56</v>
      </c>
      <c r="M19" s="180"/>
      <c r="N19" s="180"/>
      <c r="O19" s="180"/>
      <c r="P19" s="180"/>
      <c r="Q19" s="181"/>
    </row>
    <row r="20" spans="1:17" x14ac:dyDescent="0.25">
      <c r="A20" s="183"/>
      <c r="B20" s="177"/>
      <c r="C20" s="179"/>
      <c r="D20" s="192" t="s">
        <v>42</v>
      </c>
      <c r="E20" s="180"/>
      <c r="F20" s="180"/>
      <c r="G20" s="180"/>
      <c r="H20" s="192"/>
      <c r="I20" s="192"/>
      <c r="J20" s="261" t="s">
        <v>1768</v>
      </c>
      <c r="K20" s="233"/>
      <c r="L20" s="182" t="s">
        <v>43</v>
      </c>
      <c r="M20" s="180"/>
      <c r="N20" s="180"/>
      <c r="O20" s="180"/>
      <c r="P20" s="180"/>
      <c r="Q20" s="181"/>
    </row>
    <row r="21" spans="1:17" x14ac:dyDescent="0.25">
      <c r="A21" s="183"/>
      <c r="B21" s="177"/>
      <c r="C21" s="179"/>
      <c r="D21" s="196" t="s">
        <v>1769</v>
      </c>
      <c r="E21" s="180"/>
      <c r="F21" s="180"/>
      <c r="G21" s="180"/>
      <c r="H21" s="180"/>
      <c r="I21" s="180"/>
      <c r="J21" s="180"/>
      <c r="K21" s="215"/>
      <c r="L21" s="180"/>
      <c r="M21" s="180"/>
      <c r="N21" s="180"/>
      <c r="O21" s="180"/>
      <c r="P21" s="180"/>
      <c r="Q21" s="181"/>
    </row>
    <row r="22" spans="1:17" x14ac:dyDescent="0.25">
      <c r="A22" s="183"/>
      <c r="B22" s="177"/>
      <c r="C22" s="178"/>
      <c r="D22" s="179"/>
      <c r="E22" s="183"/>
      <c r="F22" s="180"/>
      <c r="G22" s="180"/>
      <c r="H22" s="180"/>
      <c r="I22" s="180"/>
      <c r="J22" s="180"/>
      <c r="K22" s="215"/>
      <c r="L22" s="180"/>
      <c r="M22" s="180"/>
      <c r="N22" s="180"/>
      <c r="O22" s="180"/>
      <c r="P22" s="180"/>
      <c r="Q22" s="181"/>
    </row>
    <row r="23" spans="1:17" x14ac:dyDescent="0.25">
      <c r="A23" s="183"/>
      <c r="B23" s="177"/>
      <c r="C23" s="178"/>
      <c r="D23" s="179"/>
      <c r="E23" s="183"/>
      <c r="F23" s="180"/>
      <c r="G23" s="180"/>
      <c r="H23" s="180"/>
      <c r="I23" s="180"/>
      <c r="J23" s="180"/>
      <c r="K23" s="215"/>
      <c r="L23" s="180"/>
      <c r="M23" s="180"/>
      <c r="N23" s="180"/>
      <c r="O23" s="180"/>
      <c r="P23" s="180"/>
      <c r="Q23" s="181"/>
    </row>
    <row r="24" spans="1:17" x14ac:dyDescent="0.25">
      <c r="A24" s="263" t="s">
        <v>26</v>
      </c>
      <c r="B24" s="268" t="s">
        <v>1542</v>
      </c>
      <c r="C24" s="263" t="s">
        <v>70</v>
      </c>
      <c r="D24" s="263" t="s">
        <v>69</v>
      </c>
      <c r="E24" s="263" t="s">
        <v>68</v>
      </c>
      <c r="F24" s="263" t="s">
        <v>55</v>
      </c>
      <c r="G24" s="266"/>
      <c r="H24" s="266"/>
      <c r="I24" s="266"/>
      <c r="J24" s="263" t="s">
        <v>54</v>
      </c>
      <c r="K24" s="264"/>
      <c r="L24" s="264"/>
      <c r="M24" s="264"/>
      <c r="N24" s="264"/>
      <c r="O24" s="263" t="s">
        <v>67</v>
      </c>
      <c r="P24" s="263" t="s">
        <v>66</v>
      </c>
      <c r="Q24" s="265" t="s">
        <v>1543</v>
      </c>
    </row>
    <row r="25" spans="1:17" x14ac:dyDescent="0.25">
      <c r="A25" s="266"/>
      <c r="B25" s="269"/>
      <c r="C25" s="267"/>
      <c r="D25" s="263"/>
      <c r="E25" s="263"/>
      <c r="F25" s="263" t="s">
        <v>27</v>
      </c>
      <c r="G25" s="263" t="s">
        <v>65</v>
      </c>
      <c r="H25" s="266"/>
      <c r="I25" s="266"/>
      <c r="J25" s="263" t="s">
        <v>1544</v>
      </c>
      <c r="K25" s="277" t="s">
        <v>27</v>
      </c>
      <c r="L25" s="263" t="s">
        <v>65</v>
      </c>
      <c r="M25" s="266"/>
      <c r="N25" s="266"/>
      <c r="O25" s="263"/>
      <c r="P25" s="263"/>
      <c r="Q25" s="265"/>
    </row>
    <row r="26" spans="1:17" x14ac:dyDescent="0.25">
      <c r="A26" s="266"/>
      <c r="B26" s="269"/>
      <c r="C26" s="267"/>
      <c r="D26" s="263"/>
      <c r="E26" s="263"/>
      <c r="F26" s="266"/>
      <c r="G26" s="197" t="s">
        <v>64</v>
      </c>
      <c r="H26" s="197" t="s">
        <v>63</v>
      </c>
      <c r="I26" s="197" t="s">
        <v>62</v>
      </c>
      <c r="J26" s="267"/>
      <c r="K26" s="278"/>
      <c r="L26" s="197" t="s">
        <v>64</v>
      </c>
      <c r="M26" s="197" t="s">
        <v>63</v>
      </c>
      <c r="N26" s="197" t="s">
        <v>62</v>
      </c>
      <c r="O26" s="263"/>
      <c r="P26" s="263"/>
      <c r="Q26" s="265"/>
    </row>
    <row r="27" spans="1:17" x14ac:dyDescent="0.25">
      <c r="A27" s="198">
        <v>1</v>
      </c>
      <c r="B27" s="199">
        <v>2</v>
      </c>
      <c r="C27" s="197">
        <v>3</v>
      </c>
      <c r="D27" s="197">
        <v>4</v>
      </c>
      <c r="E27" s="200">
        <v>5</v>
      </c>
      <c r="F27" s="201">
        <v>6</v>
      </c>
      <c r="G27" s="201">
        <v>7</v>
      </c>
      <c r="H27" s="201">
        <v>8</v>
      </c>
      <c r="I27" s="201">
        <v>9</v>
      </c>
      <c r="J27" s="201">
        <v>10</v>
      </c>
      <c r="K27" s="217">
        <v>11</v>
      </c>
      <c r="L27" s="201">
        <v>12</v>
      </c>
      <c r="M27" s="201">
        <v>13</v>
      </c>
      <c r="N27" s="201">
        <v>14</v>
      </c>
      <c r="O27" s="201">
        <v>15</v>
      </c>
      <c r="P27" s="201">
        <v>16</v>
      </c>
      <c r="Q27" s="201">
        <v>17</v>
      </c>
    </row>
    <row r="28" spans="1:17" x14ac:dyDescent="0.25">
      <c r="A28" s="270" t="s">
        <v>1770</v>
      </c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6"/>
      <c r="O28" s="236"/>
      <c r="P28" s="236"/>
      <c r="Q28" s="236"/>
    </row>
    <row r="29" spans="1:17" ht="53.4" x14ac:dyDescent="0.25">
      <c r="A29" s="198">
        <v>1</v>
      </c>
      <c r="B29" s="202" t="s">
        <v>904</v>
      </c>
      <c r="C29" s="203" t="s">
        <v>1771</v>
      </c>
      <c r="D29" s="200" t="s">
        <v>1701</v>
      </c>
      <c r="E29" s="207" t="s">
        <v>1772</v>
      </c>
      <c r="F29" s="205">
        <v>2725.52</v>
      </c>
      <c r="G29" s="205">
        <v>2725.52</v>
      </c>
      <c r="H29" s="206"/>
      <c r="I29" s="206"/>
      <c r="J29" s="206"/>
      <c r="K29" s="218">
        <v>48</v>
      </c>
      <c r="L29" s="206">
        <v>48</v>
      </c>
      <c r="M29" s="206"/>
      <c r="N29" s="206"/>
      <c r="O29" s="206">
        <v>248</v>
      </c>
      <c r="P29" s="206">
        <v>4.34</v>
      </c>
      <c r="Q29" s="206"/>
    </row>
    <row r="30" spans="1:17" ht="64.8" x14ac:dyDescent="0.25">
      <c r="A30" s="198">
        <v>2</v>
      </c>
      <c r="B30" s="202" t="s">
        <v>915</v>
      </c>
      <c r="C30" s="203" t="s">
        <v>1773</v>
      </c>
      <c r="D30" s="200" t="s">
        <v>1716</v>
      </c>
      <c r="E30" s="207" t="s">
        <v>1774</v>
      </c>
      <c r="F30" s="205">
        <v>5315.48</v>
      </c>
      <c r="G30" s="206"/>
      <c r="H30" s="205">
        <v>5315.48</v>
      </c>
      <c r="I30" s="205">
        <v>559.04</v>
      </c>
      <c r="J30" s="206"/>
      <c r="K30" s="218">
        <v>47</v>
      </c>
      <c r="L30" s="206"/>
      <c r="M30" s="206">
        <v>47</v>
      </c>
      <c r="N30" s="206">
        <v>5</v>
      </c>
      <c r="O30" s="206"/>
      <c r="P30" s="206"/>
      <c r="Q30" s="206"/>
    </row>
    <row r="31" spans="1:17" ht="64.8" x14ac:dyDescent="0.25">
      <c r="A31" s="198">
        <v>3</v>
      </c>
      <c r="B31" s="202" t="s">
        <v>921</v>
      </c>
      <c r="C31" s="203" t="s">
        <v>1775</v>
      </c>
      <c r="D31" s="200" t="s">
        <v>1716</v>
      </c>
      <c r="E31" s="207" t="s">
        <v>1776</v>
      </c>
      <c r="F31" s="205">
        <v>573.73</v>
      </c>
      <c r="G31" s="206"/>
      <c r="H31" s="205">
        <v>573.73</v>
      </c>
      <c r="I31" s="205">
        <v>57.51</v>
      </c>
      <c r="J31" s="206"/>
      <c r="K31" s="218">
        <v>6</v>
      </c>
      <c r="L31" s="206"/>
      <c r="M31" s="206">
        <v>6</v>
      </c>
      <c r="N31" s="206">
        <v>1</v>
      </c>
      <c r="O31" s="206"/>
      <c r="P31" s="206"/>
      <c r="Q31" s="206"/>
    </row>
    <row r="32" spans="1:17" x14ac:dyDescent="0.25">
      <c r="A32" s="262" t="s">
        <v>169</v>
      </c>
      <c r="B32" s="236"/>
      <c r="C32" s="236"/>
      <c r="D32" s="236"/>
      <c r="E32" s="236"/>
      <c r="F32" s="236"/>
      <c r="G32" s="236"/>
      <c r="H32" s="236"/>
      <c r="I32" s="236"/>
      <c r="J32" s="236"/>
      <c r="K32" s="219">
        <v>101</v>
      </c>
      <c r="L32" s="205">
        <v>48</v>
      </c>
      <c r="M32" s="205">
        <v>53</v>
      </c>
      <c r="N32" s="205">
        <v>6</v>
      </c>
      <c r="O32" s="206"/>
      <c r="P32" s="205">
        <v>4.34</v>
      </c>
      <c r="Q32" s="206"/>
    </row>
    <row r="33" spans="1:17" x14ac:dyDescent="0.25">
      <c r="A33" s="262" t="s">
        <v>1777</v>
      </c>
      <c r="B33" s="236"/>
      <c r="C33" s="236"/>
      <c r="D33" s="236"/>
      <c r="E33" s="236"/>
      <c r="F33" s="236"/>
      <c r="G33" s="236"/>
      <c r="H33" s="236"/>
      <c r="I33" s="236"/>
      <c r="J33" s="236"/>
      <c r="K33" s="219">
        <v>103</v>
      </c>
      <c r="L33" s="205">
        <v>50</v>
      </c>
      <c r="M33" s="205">
        <v>53</v>
      </c>
      <c r="N33" s="205">
        <v>6</v>
      </c>
      <c r="O33" s="206"/>
      <c r="P33" s="205">
        <v>4.34</v>
      </c>
      <c r="Q33" s="206"/>
    </row>
    <row r="34" spans="1:17" x14ac:dyDescent="0.25">
      <c r="A34" s="262" t="s">
        <v>52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18"/>
      <c r="L34" s="206"/>
      <c r="M34" s="206"/>
      <c r="N34" s="206"/>
      <c r="O34" s="206"/>
      <c r="P34" s="206"/>
      <c r="Q34" s="206"/>
    </row>
    <row r="35" spans="1:17" x14ac:dyDescent="0.25">
      <c r="A35" s="262" t="s">
        <v>1778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19">
        <v>2</v>
      </c>
      <c r="L35" s="205">
        <v>2</v>
      </c>
      <c r="M35" s="206"/>
      <c r="N35" s="206"/>
      <c r="O35" s="206"/>
      <c r="P35" s="206"/>
      <c r="Q35" s="206"/>
    </row>
    <row r="36" spans="1:17" x14ac:dyDescent="0.25">
      <c r="A36" s="262" t="s">
        <v>31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19">
        <v>46</v>
      </c>
      <c r="L36" s="206"/>
      <c r="M36" s="206"/>
      <c r="N36" s="206"/>
      <c r="O36" s="206"/>
      <c r="P36" s="206"/>
      <c r="Q36" s="206"/>
    </row>
    <row r="37" spans="1:17" x14ac:dyDescent="0.25">
      <c r="A37" s="262" t="s">
        <v>32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19">
        <v>26</v>
      </c>
      <c r="L37" s="206"/>
      <c r="M37" s="206"/>
      <c r="N37" s="206"/>
      <c r="O37" s="206"/>
      <c r="P37" s="206"/>
      <c r="Q37" s="206"/>
    </row>
    <row r="38" spans="1:17" x14ac:dyDescent="0.25">
      <c r="A38" s="271" t="s">
        <v>1779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20">
        <v>175</v>
      </c>
      <c r="L38" s="206"/>
      <c r="M38" s="206"/>
      <c r="N38" s="206"/>
      <c r="O38" s="206"/>
      <c r="P38" s="208">
        <v>4.34</v>
      </c>
      <c r="Q38" s="206"/>
    </row>
    <row r="39" spans="1:17" x14ac:dyDescent="0.25">
      <c r="A39" s="262" t="s">
        <v>1780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19">
        <v>113</v>
      </c>
      <c r="L39" s="206"/>
      <c r="M39" s="206"/>
      <c r="N39" s="206"/>
      <c r="O39" s="206"/>
      <c r="P39" s="205">
        <v>4.34</v>
      </c>
      <c r="Q39" s="206"/>
    </row>
    <row r="40" spans="1:17" x14ac:dyDescent="0.25">
      <c r="A40" s="262" t="s">
        <v>1781</v>
      </c>
      <c r="B40" s="236"/>
      <c r="C40" s="236"/>
      <c r="D40" s="236"/>
      <c r="E40" s="236"/>
      <c r="F40" s="236"/>
      <c r="G40" s="236"/>
      <c r="H40" s="236"/>
      <c r="I40" s="236"/>
      <c r="J40" s="236"/>
      <c r="K40" s="219">
        <v>62</v>
      </c>
      <c r="L40" s="206"/>
      <c r="M40" s="206"/>
      <c r="N40" s="206"/>
      <c r="O40" s="206"/>
      <c r="P40" s="206"/>
      <c r="Q40" s="206"/>
    </row>
    <row r="41" spans="1:17" x14ac:dyDescent="0.25">
      <c r="A41" s="262" t="s">
        <v>34</v>
      </c>
      <c r="B41" s="236"/>
      <c r="C41" s="236"/>
      <c r="D41" s="236"/>
      <c r="E41" s="236"/>
      <c r="F41" s="236"/>
      <c r="G41" s="236"/>
      <c r="H41" s="236"/>
      <c r="I41" s="236"/>
      <c r="J41" s="236"/>
      <c r="K41" s="219">
        <v>175</v>
      </c>
      <c r="L41" s="206"/>
      <c r="M41" s="206"/>
      <c r="N41" s="206"/>
      <c r="O41" s="206"/>
      <c r="P41" s="205">
        <v>4.34</v>
      </c>
      <c r="Q41" s="206"/>
    </row>
    <row r="42" spans="1:17" x14ac:dyDescent="0.25">
      <c r="A42" s="262" t="s">
        <v>35</v>
      </c>
      <c r="B42" s="236"/>
      <c r="C42" s="236"/>
      <c r="D42" s="236"/>
      <c r="E42" s="236"/>
      <c r="F42" s="236"/>
      <c r="G42" s="236"/>
      <c r="H42" s="236"/>
      <c r="I42" s="236"/>
      <c r="J42" s="236"/>
      <c r="K42" s="218"/>
      <c r="L42" s="206"/>
      <c r="M42" s="206"/>
      <c r="N42" s="206"/>
      <c r="O42" s="206"/>
      <c r="P42" s="206"/>
      <c r="Q42" s="206"/>
    </row>
    <row r="43" spans="1:17" x14ac:dyDescent="0.25">
      <c r="A43" s="262" t="s">
        <v>37</v>
      </c>
      <c r="B43" s="236"/>
      <c r="C43" s="236"/>
      <c r="D43" s="236"/>
      <c r="E43" s="236"/>
      <c r="F43" s="236"/>
      <c r="G43" s="236"/>
      <c r="H43" s="236"/>
      <c r="I43" s="236"/>
      <c r="J43" s="236"/>
      <c r="K43" s="219">
        <v>53</v>
      </c>
      <c r="L43" s="206"/>
      <c r="M43" s="206"/>
      <c r="N43" s="206"/>
      <c r="O43" s="206"/>
      <c r="P43" s="206"/>
      <c r="Q43" s="206"/>
    </row>
    <row r="44" spans="1:17" x14ac:dyDescent="0.25">
      <c r="A44" s="262" t="s">
        <v>38</v>
      </c>
      <c r="B44" s="236"/>
      <c r="C44" s="236"/>
      <c r="D44" s="236"/>
      <c r="E44" s="236"/>
      <c r="F44" s="236"/>
      <c r="G44" s="236"/>
      <c r="H44" s="236"/>
      <c r="I44" s="236"/>
      <c r="J44" s="236"/>
      <c r="K44" s="219">
        <v>56</v>
      </c>
      <c r="L44" s="206"/>
      <c r="M44" s="206"/>
      <c r="N44" s="206"/>
      <c r="O44" s="206"/>
      <c r="P44" s="206"/>
      <c r="Q44" s="206"/>
    </row>
    <row r="45" spans="1:17" x14ac:dyDescent="0.25">
      <c r="A45" s="262" t="s">
        <v>39</v>
      </c>
      <c r="B45" s="236"/>
      <c r="C45" s="236"/>
      <c r="D45" s="236"/>
      <c r="E45" s="236"/>
      <c r="F45" s="236"/>
      <c r="G45" s="236"/>
      <c r="H45" s="236"/>
      <c r="I45" s="236"/>
      <c r="J45" s="236"/>
      <c r="K45" s="219">
        <v>46</v>
      </c>
      <c r="L45" s="206"/>
      <c r="M45" s="206"/>
      <c r="N45" s="206"/>
      <c r="O45" s="206"/>
      <c r="P45" s="206"/>
      <c r="Q45" s="206"/>
    </row>
    <row r="46" spans="1:17" x14ac:dyDescent="0.25">
      <c r="A46" s="262" t="s">
        <v>40</v>
      </c>
      <c r="B46" s="236"/>
      <c r="C46" s="236"/>
      <c r="D46" s="236"/>
      <c r="E46" s="236"/>
      <c r="F46" s="236"/>
      <c r="G46" s="236"/>
      <c r="H46" s="236"/>
      <c r="I46" s="236"/>
      <c r="J46" s="236"/>
      <c r="K46" s="219">
        <v>26</v>
      </c>
      <c r="L46" s="206"/>
      <c r="M46" s="206"/>
      <c r="N46" s="206"/>
      <c r="O46" s="206"/>
      <c r="P46" s="206"/>
      <c r="Q46" s="206"/>
    </row>
    <row r="47" spans="1:17" x14ac:dyDescent="0.25">
      <c r="A47" s="271" t="s">
        <v>1782</v>
      </c>
      <c r="B47" s="236"/>
      <c r="C47" s="236"/>
      <c r="D47" s="236"/>
      <c r="E47" s="236"/>
      <c r="F47" s="236"/>
      <c r="G47" s="236"/>
      <c r="H47" s="236"/>
      <c r="I47" s="236"/>
      <c r="J47" s="236"/>
      <c r="K47" s="220">
        <v>175</v>
      </c>
      <c r="L47" s="206"/>
      <c r="M47" s="206"/>
      <c r="N47" s="206"/>
      <c r="O47" s="206"/>
      <c r="P47" s="208">
        <v>4.34</v>
      </c>
      <c r="Q47" s="206"/>
    </row>
    <row r="48" spans="1:17" x14ac:dyDescent="0.25">
      <c r="A48" s="270" t="s">
        <v>1783</v>
      </c>
      <c r="B48" s="236"/>
      <c r="C48" s="236"/>
      <c r="D48" s="236"/>
      <c r="E48" s="236"/>
      <c r="F48" s="236"/>
      <c r="G48" s="236"/>
      <c r="H48" s="236"/>
      <c r="I48" s="236"/>
      <c r="J48" s="236"/>
      <c r="K48" s="236"/>
      <c r="L48" s="236"/>
      <c r="M48" s="236"/>
      <c r="N48" s="236"/>
      <c r="O48" s="236"/>
      <c r="P48" s="236"/>
      <c r="Q48" s="236"/>
    </row>
    <row r="49" spans="1:17" ht="42" x14ac:dyDescent="0.25">
      <c r="A49" s="198">
        <v>4</v>
      </c>
      <c r="B49" s="202" t="s">
        <v>806</v>
      </c>
      <c r="C49" s="203" t="s">
        <v>1784</v>
      </c>
      <c r="D49" s="200" t="s">
        <v>1590</v>
      </c>
      <c r="E49" s="207" t="s">
        <v>1785</v>
      </c>
      <c r="F49" s="205">
        <v>1549.97</v>
      </c>
      <c r="G49" s="205">
        <v>89.84</v>
      </c>
      <c r="H49" s="205">
        <v>1458.33</v>
      </c>
      <c r="I49" s="205">
        <v>90.82</v>
      </c>
      <c r="J49" s="206"/>
      <c r="K49" s="218">
        <v>465</v>
      </c>
      <c r="L49" s="206">
        <v>27</v>
      </c>
      <c r="M49" s="206">
        <v>437</v>
      </c>
      <c r="N49" s="206">
        <v>27</v>
      </c>
      <c r="O49" s="206">
        <v>6.63</v>
      </c>
      <c r="P49" s="206">
        <v>1.99</v>
      </c>
      <c r="Q49" s="206"/>
    </row>
    <row r="50" spans="1:17" ht="42" x14ac:dyDescent="0.25">
      <c r="A50" s="198">
        <v>5</v>
      </c>
      <c r="B50" s="202" t="s">
        <v>835</v>
      </c>
      <c r="C50" s="203" t="s">
        <v>1786</v>
      </c>
      <c r="D50" s="200" t="s">
        <v>1590</v>
      </c>
      <c r="E50" s="207" t="s">
        <v>1785</v>
      </c>
      <c r="F50" s="205">
        <v>1329.11</v>
      </c>
      <c r="G50" s="205">
        <v>88.21</v>
      </c>
      <c r="H50" s="205">
        <v>1239.1400000000001</v>
      </c>
      <c r="I50" s="205">
        <v>77.17</v>
      </c>
      <c r="J50" s="206"/>
      <c r="K50" s="218">
        <v>399</v>
      </c>
      <c r="L50" s="206">
        <v>26</v>
      </c>
      <c r="M50" s="206">
        <v>372</v>
      </c>
      <c r="N50" s="206">
        <v>23</v>
      </c>
      <c r="O50" s="206">
        <v>6.51</v>
      </c>
      <c r="P50" s="206">
        <v>1.95</v>
      </c>
      <c r="Q50" s="206"/>
    </row>
    <row r="51" spans="1:17" ht="42" x14ac:dyDescent="0.25">
      <c r="A51" s="198">
        <v>6</v>
      </c>
      <c r="B51" s="202" t="s">
        <v>1787</v>
      </c>
      <c r="C51" s="203" t="s">
        <v>1788</v>
      </c>
      <c r="D51" s="200" t="s">
        <v>23</v>
      </c>
      <c r="E51" s="204">
        <v>34</v>
      </c>
      <c r="F51" s="205">
        <v>125.2</v>
      </c>
      <c r="G51" s="205">
        <v>17.010000000000002</v>
      </c>
      <c r="H51" s="205">
        <v>57.27</v>
      </c>
      <c r="I51" s="205">
        <v>6.37</v>
      </c>
      <c r="J51" s="206"/>
      <c r="K51" s="218">
        <v>4257</v>
      </c>
      <c r="L51" s="206">
        <v>578</v>
      </c>
      <c r="M51" s="206">
        <v>1947</v>
      </c>
      <c r="N51" s="206">
        <v>217</v>
      </c>
      <c r="O51" s="206">
        <v>1.1499999999999999</v>
      </c>
      <c r="P51" s="206">
        <v>39.1</v>
      </c>
      <c r="Q51" s="206"/>
    </row>
    <row r="52" spans="1:17" ht="53.4" x14ac:dyDescent="0.25">
      <c r="A52" s="198">
        <v>7</v>
      </c>
      <c r="B52" s="202" t="s">
        <v>1789</v>
      </c>
      <c r="C52" s="203" t="s">
        <v>1790</v>
      </c>
      <c r="D52" s="200" t="s">
        <v>23</v>
      </c>
      <c r="E52" s="204">
        <v>9</v>
      </c>
      <c r="F52" s="205">
        <v>283.70999999999998</v>
      </c>
      <c r="G52" s="205">
        <v>46.92</v>
      </c>
      <c r="H52" s="205">
        <v>213.1</v>
      </c>
      <c r="I52" s="205">
        <v>24.57</v>
      </c>
      <c r="J52" s="206"/>
      <c r="K52" s="218">
        <v>2553</v>
      </c>
      <c r="L52" s="206">
        <v>422</v>
      </c>
      <c r="M52" s="206">
        <v>1918</v>
      </c>
      <c r="N52" s="206">
        <v>221</v>
      </c>
      <c r="O52" s="206">
        <v>3.41</v>
      </c>
      <c r="P52" s="206">
        <v>30.69</v>
      </c>
      <c r="Q52" s="206"/>
    </row>
    <row r="53" spans="1:17" ht="53.4" x14ac:dyDescent="0.25">
      <c r="A53" s="198">
        <v>8</v>
      </c>
      <c r="B53" s="202" t="s">
        <v>1791</v>
      </c>
      <c r="C53" s="203" t="s">
        <v>1792</v>
      </c>
      <c r="D53" s="200" t="s">
        <v>23</v>
      </c>
      <c r="E53" s="204">
        <v>13</v>
      </c>
      <c r="F53" s="205">
        <v>344.42</v>
      </c>
      <c r="G53" s="205">
        <v>62.61</v>
      </c>
      <c r="H53" s="205">
        <v>251.86</v>
      </c>
      <c r="I53" s="205">
        <v>28.94</v>
      </c>
      <c r="J53" s="206"/>
      <c r="K53" s="218">
        <v>4477</v>
      </c>
      <c r="L53" s="206">
        <v>814</v>
      </c>
      <c r="M53" s="206">
        <v>3274</v>
      </c>
      <c r="N53" s="206">
        <v>376</v>
      </c>
      <c r="O53" s="206">
        <v>4.55</v>
      </c>
      <c r="P53" s="206">
        <v>59.15</v>
      </c>
      <c r="Q53" s="206"/>
    </row>
    <row r="54" spans="1:17" ht="76.2" x14ac:dyDescent="0.25">
      <c r="A54" s="198">
        <v>9</v>
      </c>
      <c r="B54" s="202" t="s">
        <v>1793</v>
      </c>
      <c r="C54" s="203" t="s">
        <v>1794</v>
      </c>
      <c r="D54" s="200" t="s">
        <v>76</v>
      </c>
      <c r="E54" s="204">
        <v>0.79</v>
      </c>
      <c r="F54" s="205">
        <v>676.59</v>
      </c>
      <c r="G54" s="205">
        <v>89.31</v>
      </c>
      <c r="H54" s="205">
        <v>5.85</v>
      </c>
      <c r="I54" s="205">
        <v>0.36</v>
      </c>
      <c r="J54" s="206"/>
      <c r="K54" s="218">
        <v>535</v>
      </c>
      <c r="L54" s="206">
        <v>71</v>
      </c>
      <c r="M54" s="206">
        <v>5</v>
      </c>
      <c r="N54" s="206"/>
      <c r="O54" s="206">
        <v>6.74</v>
      </c>
      <c r="P54" s="206">
        <v>5.32</v>
      </c>
      <c r="Q54" s="206"/>
    </row>
    <row r="55" spans="1:17" ht="30.6" x14ac:dyDescent="0.25">
      <c r="A55" s="198">
        <v>10</v>
      </c>
      <c r="B55" s="202" t="s">
        <v>400</v>
      </c>
      <c r="C55" s="203" t="s">
        <v>1795</v>
      </c>
      <c r="D55" s="200" t="s">
        <v>1796</v>
      </c>
      <c r="E55" s="207" t="s">
        <v>1797</v>
      </c>
      <c r="F55" s="205">
        <v>18456.73</v>
      </c>
      <c r="G55" s="205">
        <v>842.81</v>
      </c>
      <c r="H55" s="205">
        <v>643.96</v>
      </c>
      <c r="I55" s="205">
        <v>31.67</v>
      </c>
      <c r="J55" s="206"/>
      <c r="K55" s="218">
        <v>805</v>
      </c>
      <c r="L55" s="206">
        <v>37</v>
      </c>
      <c r="M55" s="206">
        <v>28</v>
      </c>
      <c r="N55" s="206">
        <v>1</v>
      </c>
      <c r="O55" s="206">
        <v>62.2</v>
      </c>
      <c r="P55" s="206">
        <v>2.71</v>
      </c>
      <c r="Q55" s="206"/>
    </row>
    <row r="56" spans="1:17" ht="30.6" x14ac:dyDescent="0.25">
      <c r="A56" s="198">
        <v>11</v>
      </c>
      <c r="B56" s="202" t="s">
        <v>1798</v>
      </c>
      <c r="C56" s="203" t="s">
        <v>1799</v>
      </c>
      <c r="D56" s="200" t="s">
        <v>76</v>
      </c>
      <c r="E56" s="204">
        <v>0.66</v>
      </c>
      <c r="F56" s="205">
        <v>1055.5999999999999</v>
      </c>
      <c r="G56" s="205">
        <v>266.33</v>
      </c>
      <c r="H56" s="205">
        <v>62.29</v>
      </c>
      <c r="I56" s="205">
        <v>2</v>
      </c>
      <c r="J56" s="206"/>
      <c r="K56" s="218">
        <v>697</v>
      </c>
      <c r="L56" s="206">
        <v>176</v>
      </c>
      <c r="M56" s="206">
        <v>41</v>
      </c>
      <c r="N56" s="206">
        <v>1</v>
      </c>
      <c r="O56" s="206">
        <v>20.100000000000001</v>
      </c>
      <c r="P56" s="206">
        <v>13.27</v>
      </c>
      <c r="Q56" s="206"/>
    </row>
    <row r="57" spans="1:17" ht="30.6" x14ac:dyDescent="0.25">
      <c r="A57" s="198">
        <v>12</v>
      </c>
      <c r="B57" s="202" t="s">
        <v>1800</v>
      </c>
      <c r="C57" s="203" t="s">
        <v>1801</v>
      </c>
      <c r="D57" s="200" t="s">
        <v>75</v>
      </c>
      <c r="E57" s="204">
        <v>1.41</v>
      </c>
      <c r="F57" s="205">
        <v>1335.56</v>
      </c>
      <c r="G57" s="205">
        <v>636.85</v>
      </c>
      <c r="H57" s="205">
        <v>33.85</v>
      </c>
      <c r="I57" s="205">
        <v>2</v>
      </c>
      <c r="J57" s="206"/>
      <c r="K57" s="218">
        <v>1883</v>
      </c>
      <c r="L57" s="206">
        <v>898</v>
      </c>
      <c r="M57" s="206">
        <v>48</v>
      </c>
      <c r="N57" s="206">
        <v>3</v>
      </c>
      <c r="O57" s="206">
        <v>47</v>
      </c>
      <c r="P57" s="206">
        <v>66.27</v>
      </c>
      <c r="Q57" s="206"/>
    </row>
    <row r="58" spans="1:17" ht="68.400000000000006" x14ac:dyDescent="0.25">
      <c r="A58" s="198">
        <v>13</v>
      </c>
      <c r="B58" s="202" t="s">
        <v>1802</v>
      </c>
      <c r="C58" s="203" t="s">
        <v>1803</v>
      </c>
      <c r="D58" s="200" t="s">
        <v>1804</v>
      </c>
      <c r="E58" s="204">
        <v>0.6</v>
      </c>
      <c r="F58" s="205">
        <v>916.74</v>
      </c>
      <c r="G58" s="205">
        <v>231.24</v>
      </c>
      <c r="H58" s="205">
        <v>458.95</v>
      </c>
      <c r="I58" s="205">
        <v>56.29</v>
      </c>
      <c r="J58" s="206"/>
      <c r="K58" s="218">
        <v>550</v>
      </c>
      <c r="L58" s="206">
        <v>139</v>
      </c>
      <c r="M58" s="206">
        <v>275</v>
      </c>
      <c r="N58" s="206">
        <v>34</v>
      </c>
      <c r="O58" s="206">
        <v>17.87</v>
      </c>
      <c r="P58" s="206">
        <v>10.72</v>
      </c>
      <c r="Q58" s="206"/>
    </row>
    <row r="59" spans="1:17" ht="53.4" x14ac:dyDescent="0.25">
      <c r="A59" s="198">
        <v>14</v>
      </c>
      <c r="B59" s="202" t="s">
        <v>1805</v>
      </c>
      <c r="C59" s="203" t="s">
        <v>1806</v>
      </c>
      <c r="D59" s="200" t="s">
        <v>76</v>
      </c>
      <c r="E59" s="207" t="s">
        <v>1807</v>
      </c>
      <c r="F59" s="205">
        <v>2522.0100000000002</v>
      </c>
      <c r="G59" s="205">
        <v>722.13</v>
      </c>
      <c r="H59" s="205">
        <v>590.48</v>
      </c>
      <c r="I59" s="205">
        <v>34.4</v>
      </c>
      <c r="J59" s="206"/>
      <c r="K59" s="218">
        <v>227</v>
      </c>
      <c r="L59" s="206">
        <v>65</v>
      </c>
      <c r="M59" s="206">
        <v>53</v>
      </c>
      <c r="N59" s="206">
        <v>3</v>
      </c>
      <c r="O59" s="206">
        <v>54.5</v>
      </c>
      <c r="P59" s="206">
        <v>4.91</v>
      </c>
      <c r="Q59" s="206"/>
    </row>
    <row r="60" spans="1:17" x14ac:dyDescent="0.25">
      <c r="A60" s="262" t="s">
        <v>169</v>
      </c>
      <c r="B60" s="236"/>
      <c r="C60" s="236"/>
      <c r="D60" s="236"/>
      <c r="E60" s="236"/>
      <c r="F60" s="236"/>
      <c r="G60" s="236"/>
      <c r="H60" s="236"/>
      <c r="I60" s="236"/>
      <c r="J60" s="236"/>
      <c r="K60" s="219">
        <v>16848</v>
      </c>
      <c r="L60" s="205">
        <v>3253</v>
      </c>
      <c r="M60" s="205">
        <v>8398</v>
      </c>
      <c r="N60" s="205">
        <v>906</v>
      </c>
      <c r="O60" s="206"/>
      <c r="P60" s="205">
        <v>236.08</v>
      </c>
      <c r="Q60" s="206"/>
    </row>
    <row r="61" spans="1:17" x14ac:dyDescent="0.25">
      <c r="A61" s="262" t="s">
        <v>1777</v>
      </c>
      <c r="B61" s="236"/>
      <c r="C61" s="236"/>
      <c r="D61" s="236"/>
      <c r="E61" s="236"/>
      <c r="F61" s="236"/>
      <c r="G61" s="236"/>
      <c r="H61" s="236"/>
      <c r="I61" s="236"/>
      <c r="J61" s="236"/>
      <c r="K61" s="219">
        <v>17026</v>
      </c>
      <c r="L61" s="205">
        <v>3393</v>
      </c>
      <c r="M61" s="205">
        <v>8436</v>
      </c>
      <c r="N61" s="205">
        <v>944</v>
      </c>
      <c r="O61" s="206"/>
      <c r="P61" s="205">
        <v>236.08</v>
      </c>
      <c r="Q61" s="206"/>
    </row>
    <row r="62" spans="1:17" x14ac:dyDescent="0.25">
      <c r="A62" s="262" t="s">
        <v>52</v>
      </c>
      <c r="B62" s="236"/>
      <c r="C62" s="236"/>
      <c r="D62" s="236"/>
      <c r="E62" s="236"/>
      <c r="F62" s="236"/>
      <c r="G62" s="236"/>
      <c r="H62" s="236"/>
      <c r="I62" s="236"/>
      <c r="J62" s="236"/>
      <c r="K62" s="218"/>
      <c r="L62" s="206"/>
      <c r="M62" s="206"/>
      <c r="N62" s="206"/>
      <c r="O62" s="206"/>
      <c r="P62" s="206"/>
      <c r="Q62" s="206"/>
    </row>
    <row r="63" spans="1:17" x14ac:dyDescent="0.25">
      <c r="A63" s="262" t="s">
        <v>1808</v>
      </c>
      <c r="B63" s="236"/>
      <c r="C63" s="236"/>
      <c r="D63" s="236"/>
      <c r="E63" s="236"/>
      <c r="F63" s="236"/>
      <c r="G63" s="236"/>
      <c r="H63" s="236"/>
      <c r="I63" s="236"/>
      <c r="J63" s="236"/>
      <c r="K63" s="219">
        <v>178</v>
      </c>
      <c r="L63" s="205">
        <v>140</v>
      </c>
      <c r="M63" s="205">
        <v>39</v>
      </c>
      <c r="N63" s="205">
        <v>39</v>
      </c>
      <c r="O63" s="206"/>
      <c r="P63" s="206"/>
      <c r="Q63" s="206"/>
    </row>
    <row r="64" spans="1:17" x14ac:dyDescent="0.25">
      <c r="A64" s="262" t="s">
        <v>31</v>
      </c>
      <c r="B64" s="236"/>
      <c r="C64" s="236"/>
      <c r="D64" s="236"/>
      <c r="E64" s="236"/>
      <c r="F64" s="236"/>
      <c r="G64" s="236"/>
      <c r="H64" s="236"/>
      <c r="I64" s="236"/>
      <c r="J64" s="236"/>
      <c r="K64" s="219">
        <v>4138</v>
      </c>
      <c r="L64" s="206"/>
      <c r="M64" s="206"/>
      <c r="N64" s="206"/>
      <c r="O64" s="206"/>
      <c r="P64" s="206"/>
      <c r="Q64" s="206"/>
    </row>
    <row r="65" spans="1:17" x14ac:dyDescent="0.25">
      <c r="A65" s="262" t="s">
        <v>32</v>
      </c>
      <c r="B65" s="236"/>
      <c r="C65" s="236"/>
      <c r="D65" s="236"/>
      <c r="E65" s="236"/>
      <c r="F65" s="236"/>
      <c r="G65" s="236"/>
      <c r="H65" s="236"/>
      <c r="I65" s="236"/>
      <c r="J65" s="236"/>
      <c r="K65" s="219">
        <v>2810</v>
      </c>
      <c r="L65" s="206"/>
      <c r="M65" s="206"/>
      <c r="N65" s="206"/>
      <c r="O65" s="206"/>
      <c r="P65" s="206"/>
      <c r="Q65" s="206"/>
    </row>
    <row r="66" spans="1:17" x14ac:dyDescent="0.25">
      <c r="A66" s="271" t="s">
        <v>1809</v>
      </c>
      <c r="B66" s="236"/>
      <c r="C66" s="236"/>
      <c r="D66" s="236"/>
      <c r="E66" s="236"/>
      <c r="F66" s="236"/>
      <c r="G66" s="236"/>
      <c r="H66" s="236"/>
      <c r="I66" s="236"/>
      <c r="J66" s="236"/>
      <c r="K66" s="220">
        <v>23974</v>
      </c>
      <c r="L66" s="206"/>
      <c r="M66" s="206"/>
      <c r="N66" s="206"/>
      <c r="O66" s="206"/>
      <c r="P66" s="208">
        <v>236.08</v>
      </c>
      <c r="Q66" s="206"/>
    </row>
    <row r="67" spans="1:17" x14ac:dyDescent="0.25">
      <c r="A67" s="270" t="s">
        <v>1810</v>
      </c>
      <c r="B67" s="236"/>
      <c r="C67" s="236"/>
      <c r="D67" s="236"/>
      <c r="E67" s="236"/>
      <c r="F67" s="236"/>
      <c r="G67" s="236"/>
      <c r="H67" s="236"/>
      <c r="I67" s="236"/>
      <c r="J67" s="236"/>
      <c r="K67" s="236"/>
      <c r="L67" s="236"/>
      <c r="M67" s="236"/>
      <c r="N67" s="236"/>
      <c r="O67" s="236"/>
      <c r="P67" s="236"/>
      <c r="Q67" s="236"/>
    </row>
    <row r="68" spans="1:17" ht="45.6" x14ac:dyDescent="0.25">
      <c r="A68" s="198">
        <v>15</v>
      </c>
      <c r="B68" s="202" t="s">
        <v>21</v>
      </c>
      <c r="C68" s="203" t="s">
        <v>1811</v>
      </c>
      <c r="D68" s="200" t="s">
        <v>1812</v>
      </c>
      <c r="E68" s="204">
        <v>0.6</v>
      </c>
      <c r="F68" s="205">
        <v>8477.84</v>
      </c>
      <c r="G68" s="206"/>
      <c r="H68" s="206"/>
      <c r="I68" s="206"/>
      <c r="J68" s="206"/>
      <c r="K68" s="218">
        <v>5087</v>
      </c>
      <c r="L68" s="206"/>
      <c r="M68" s="206"/>
      <c r="N68" s="206"/>
      <c r="O68" s="206"/>
      <c r="P68" s="206"/>
      <c r="Q68" s="206"/>
    </row>
    <row r="69" spans="1:17" ht="22.8" x14ac:dyDescent="0.25">
      <c r="A69" s="198">
        <v>16</v>
      </c>
      <c r="B69" s="202" t="s">
        <v>1813</v>
      </c>
      <c r="C69" s="203" t="s">
        <v>1814</v>
      </c>
      <c r="D69" s="200" t="s">
        <v>22</v>
      </c>
      <c r="E69" s="204">
        <v>34</v>
      </c>
      <c r="F69" s="205">
        <v>856.94</v>
      </c>
      <c r="G69" s="206"/>
      <c r="H69" s="206"/>
      <c r="I69" s="206"/>
      <c r="J69" s="206"/>
      <c r="K69" s="218">
        <v>29136</v>
      </c>
      <c r="L69" s="206"/>
      <c r="M69" s="206"/>
      <c r="N69" s="206"/>
      <c r="O69" s="206"/>
      <c r="P69" s="206"/>
      <c r="Q69" s="206"/>
    </row>
    <row r="70" spans="1:17" ht="22.8" x14ac:dyDescent="0.25">
      <c r="A70" s="198">
        <v>17</v>
      </c>
      <c r="B70" s="202" t="s">
        <v>1815</v>
      </c>
      <c r="C70" s="203" t="s">
        <v>1816</v>
      </c>
      <c r="D70" s="200" t="s">
        <v>79</v>
      </c>
      <c r="E70" s="207" t="s">
        <v>1817</v>
      </c>
      <c r="F70" s="205">
        <v>666.4</v>
      </c>
      <c r="G70" s="206"/>
      <c r="H70" s="206"/>
      <c r="I70" s="206"/>
      <c r="J70" s="206"/>
      <c r="K70" s="218">
        <v>2332</v>
      </c>
      <c r="L70" s="206"/>
      <c r="M70" s="206"/>
      <c r="N70" s="206"/>
      <c r="O70" s="206"/>
      <c r="P70" s="206"/>
      <c r="Q70" s="206"/>
    </row>
    <row r="71" spans="1:17" ht="45.6" x14ac:dyDescent="0.25">
      <c r="A71" s="198">
        <v>18</v>
      </c>
      <c r="B71" s="202" t="s">
        <v>21</v>
      </c>
      <c r="C71" s="203" t="s">
        <v>1818</v>
      </c>
      <c r="D71" s="200" t="s">
        <v>1819</v>
      </c>
      <c r="E71" s="204">
        <v>13</v>
      </c>
      <c r="F71" s="205">
        <v>815.26</v>
      </c>
      <c r="G71" s="206"/>
      <c r="H71" s="206"/>
      <c r="I71" s="206"/>
      <c r="J71" s="206"/>
      <c r="K71" s="218">
        <v>10598</v>
      </c>
      <c r="L71" s="206"/>
      <c r="M71" s="206"/>
      <c r="N71" s="206"/>
      <c r="O71" s="206"/>
      <c r="P71" s="206"/>
      <c r="Q71" s="206"/>
    </row>
    <row r="72" spans="1:17" ht="45.6" x14ac:dyDescent="0.25">
      <c r="A72" s="198">
        <v>46</v>
      </c>
      <c r="B72" s="202" t="s">
        <v>21</v>
      </c>
      <c r="C72" s="203" t="s">
        <v>1820</v>
      </c>
      <c r="D72" s="200" t="s">
        <v>1819</v>
      </c>
      <c r="E72" s="204">
        <v>9</v>
      </c>
      <c r="F72" s="205">
        <v>450.99</v>
      </c>
      <c r="G72" s="206"/>
      <c r="H72" s="206"/>
      <c r="I72" s="206"/>
      <c r="J72" s="206"/>
      <c r="K72" s="218">
        <v>4059</v>
      </c>
      <c r="L72" s="206"/>
      <c r="M72" s="206"/>
      <c r="N72" s="206"/>
      <c r="O72" s="206"/>
      <c r="P72" s="206"/>
      <c r="Q72" s="206"/>
    </row>
    <row r="73" spans="1:17" ht="57" x14ac:dyDescent="0.25">
      <c r="A73" s="198">
        <v>19</v>
      </c>
      <c r="B73" s="202" t="s">
        <v>1821</v>
      </c>
      <c r="C73" s="203" t="s">
        <v>1822</v>
      </c>
      <c r="D73" s="200" t="s">
        <v>80</v>
      </c>
      <c r="E73" s="204">
        <v>0.79</v>
      </c>
      <c r="F73" s="205">
        <v>7745.6</v>
      </c>
      <c r="G73" s="206"/>
      <c r="H73" s="206"/>
      <c r="I73" s="206"/>
      <c r="J73" s="206"/>
      <c r="K73" s="218">
        <v>6119</v>
      </c>
      <c r="L73" s="206"/>
      <c r="M73" s="206"/>
      <c r="N73" s="206"/>
      <c r="O73" s="206"/>
      <c r="P73" s="206"/>
      <c r="Q73" s="206"/>
    </row>
    <row r="74" spans="1:17" ht="34.200000000000003" x14ac:dyDescent="0.25">
      <c r="A74" s="198">
        <v>20</v>
      </c>
      <c r="B74" s="202" t="s">
        <v>21</v>
      </c>
      <c r="C74" s="203" t="s">
        <v>1823</v>
      </c>
      <c r="D74" s="200" t="s">
        <v>1819</v>
      </c>
      <c r="E74" s="204">
        <v>18</v>
      </c>
      <c r="F74" s="205">
        <v>70.680000000000007</v>
      </c>
      <c r="G74" s="206"/>
      <c r="H74" s="206"/>
      <c r="I74" s="206"/>
      <c r="J74" s="206"/>
      <c r="K74" s="218">
        <v>1272</v>
      </c>
      <c r="L74" s="206"/>
      <c r="M74" s="206"/>
      <c r="N74" s="206"/>
      <c r="O74" s="206"/>
      <c r="P74" s="206"/>
      <c r="Q74" s="206"/>
    </row>
    <row r="75" spans="1:17" ht="34.200000000000003" x14ac:dyDescent="0.25">
      <c r="A75" s="198">
        <v>21</v>
      </c>
      <c r="B75" s="202" t="s">
        <v>21</v>
      </c>
      <c r="C75" s="203" t="s">
        <v>1824</v>
      </c>
      <c r="D75" s="200" t="s">
        <v>1819</v>
      </c>
      <c r="E75" s="204">
        <v>6</v>
      </c>
      <c r="F75" s="205">
        <v>96.27</v>
      </c>
      <c r="G75" s="206"/>
      <c r="H75" s="206"/>
      <c r="I75" s="206"/>
      <c r="J75" s="206"/>
      <c r="K75" s="218">
        <v>578</v>
      </c>
      <c r="L75" s="206"/>
      <c r="M75" s="206"/>
      <c r="N75" s="206"/>
      <c r="O75" s="206"/>
      <c r="P75" s="206"/>
      <c r="Q75" s="206"/>
    </row>
    <row r="76" spans="1:17" ht="34.200000000000003" x14ac:dyDescent="0.25">
      <c r="A76" s="198">
        <v>22</v>
      </c>
      <c r="B76" s="202" t="s">
        <v>21</v>
      </c>
      <c r="C76" s="203" t="s">
        <v>1825</v>
      </c>
      <c r="D76" s="200" t="s">
        <v>1819</v>
      </c>
      <c r="E76" s="204">
        <v>17</v>
      </c>
      <c r="F76" s="205">
        <v>212.05</v>
      </c>
      <c r="G76" s="206"/>
      <c r="H76" s="206"/>
      <c r="I76" s="206"/>
      <c r="J76" s="206"/>
      <c r="K76" s="218">
        <v>3605</v>
      </c>
      <c r="L76" s="206"/>
      <c r="M76" s="206"/>
      <c r="N76" s="206"/>
      <c r="O76" s="206"/>
      <c r="P76" s="206"/>
      <c r="Q76" s="206"/>
    </row>
    <row r="77" spans="1:17" ht="34.200000000000003" x14ac:dyDescent="0.25">
      <c r="A77" s="198">
        <v>23</v>
      </c>
      <c r="B77" s="202" t="s">
        <v>21</v>
      </c>
      <c r="C77" s="203" t="s">
        <v>1826</v>
      </c>
      <c r="D77" s="200" t="s">
        <v>1819</v>
      </c>
      <c r="E77" s="204">
        <v>6</v>
      </c>
      <c r="F77" s="205">
        <v>63.89</v>
      </c>
      <c r="G77" s="206"/>
      <c r="H77" s="206"/>
      <c r="I77" s="206"/>
      <c r="J77" s="206"/>
      <c r="K77" s="218">
        <v>383</v>
      </c>
      <c r="L77" s="206"/>
      <c r="M77" s="206"/>
      <c r="N77" s="206"/>
      <c r="O77" s="206"/>
      <c r="P77" s="206"/>
      <c r="Q77" s="206"/>
    </row>
    <row r="78" spans="1:17" ht="34.200000000000003" x14ac:dyDescent="0.25">
      <c r="A78" s="198">
        <v>24</v>
      </c>
      <c r="B78" s="202" t="s">
        <v>21</v>
      </c>
      <c r="C78" s="203" t="s">
        <v>1827</v>
      </c>
      <c r="D78" s="200" t="s">
        <v>1819</v>
      </c>
      <c r="E78" s="204">
        <v>10</v>
      </c>
      <c r="F78" s="205">
        <v>31.37</v>
      </c>
      <c r="G78" s="206"/>
      <c r="H78" s="206"/>
      <c r="I78" s="206"/>
      <c r="J78" s="206"/>
      <c r="K78" s="218">
        <v>314</v>
      </c>
      <c r="L78" s="206"/>
      <c r="M78" s="206"/>
      <c r="N78" s="206"/>
      <c r="O78" s="206"/>
      <c r="P78" s="206"/>
      <c r="Q78" s="206"/>
    </row>
    <row r="79" spans="1:17" ht="34.200000000000003" x14ac:dyDescent="0.25">
      <c r="A79" s="198">
        <v>25</v>
      </c>
      <c r="B79" s="202" t="s">
        <v>21</v>
      </c>
      <c r="C79" s="203" t="s">
        <v>1828</v>
      </c>
      <c r="D79" s="200" t="s">
        <v>1819</v>
      </c>
      <c r="E79" s="204">
        <v>88</v>
      </c>
      <c r="F79" s="205">
        <v>50.01</v>
      </c>
      <c r="G79" s="206"/>
      <c r="H79" s="206"/>
      <c r="I79" s="206"/>
      <c r="J79" s="206"/>
      <c r="K79" s="218">
        <v>4401</v>
      </c>
      <c r="L79" s="206"/>
      <c r="M79" s="206"/>
      <c r="N79" s="206"/>
      <c r="O79" s="206"/>
      <c r="P79" s="206"/>
      <c r="Q79" s="206"/>
    </row>
    <row r="80" spans="1:17" ht="34.200000000000003" x14ac:dyDescent="0.25">
      <c r="A80" s="198">
        <v>26</v>
      </c>
      <c r="B80" s="202" t="s">
        <v>21</v>
      </c>
      <c r="C80" s="203" t="s">
        <v>1829</v>
      </c>
      <c r="D80" s="200" t="s">
        <v>1819</v>
      </c>
      <c r="E80" s="204">
        <v>22</v>
      </c>
      <c r="F80" s="205">
        <v>50.01</v>
      </c>
      <c r="G80" s="206"/>
      <c r="H80" s="206"/>
      <c r="I80" s="206"/>
      <c r="J80" s="206"/>
      <c r="K80" s="218">
        <v>1100</v>
      </c>
      <c r="L80" s="206"/>
      <c r="M80" s="206"/>
      <c r="N80" s="206"/>
      <c r="O80" s="206"/>
      <c r="P80" s="206"/>
      <c r="Q80" s="206"/>
    </row>
    <row r="81" spans="1:17" ht="34.200000000000003" x14ac:dyDescent="0.25">
      <c r="A81" s="198">
        <v>27</v>
      </c>
      <c r="B81" s="202" t="s">
        <v>21</v>
      </c>
      <c r="C81" s="203" t="s">
        <v>1830</v>
      </c>
      <c r="D81" s="200" t="s">
        <v>1819</v>
      </c>
      <c r="E81" s="204">
        <v>20</v>
      </c>
      <c r="F81" s="205">
        <v>14.89</v>
      </c>
      <c r="G81" s="206"/>
      <c r="H81" s="206"/>
      <c r="I81" s="206"/>
      <c r="J81" s="206"/>
      <c r="K81" s="218">
        <v>298</v>
      </c>
      <c r="L81" s="206"/>
      <c r="M81" s="206"/>
      <c r="N81" s="206"/>
      <c r="O81" s="206"/>
      <c r="P81" s="206"/>
      <c r="Q81" s="206"/>
    </row>
    <row r="82" spans="1:17" ht="34.200000000000003" x14ac:dyDescent="0.25">
      <c r="A82" s="198">
        <v>28</v>
      </c>
      <c r="B82" s="202" t="s">
        <v>21</v>
      </c>
      <c r="C82" s="203" t="s">
        <v>1831</v>
      </c>
      <c r="D82" s="200" t="s">
        <v>1819</v>
      </c>
      <c r="E82" s="204">
        <v>20</v>
      </c>
      <c r="F82" s="205">
        <v>6.64</v>
      </c>
      <c r="G82" s="206"/>
      <c r="H82" s="206"/>
      <c r="I82" s="206"/>
      <c r="J82" s="206"/>
      <c r="K82" s="218">
        <v>133</v>
      </c>
      <c r="L82" s="206"/>
      <c r="M82" s="206"/>
      <c r="N82" s="206"/>
      <c r="O82" s="206"/>
      <c r="P82" s="206"/>
      <c r="Q82" s="206"/>
    </row>
    <row r="83" spans="1:17" ht="34.200000000000003" x14ac:dyDescent="0.25">
      <c r="A83" s="198">
        <v>29</v>
      </c>
      <c r="B83" s="202" t="s">
        <v>21</v>
      </c>
      <c r="C83" s="203" t="s">
        <v>1832</v>
      </c>
      <c r="D83" s="200" t="s">
        <v>1819</v>
      </c>
      <c r="E83" s="204">
        <v>49</v>
      </c>
      <c r="F83" s="205">
        <v>11.82</v>
      </c>
      <c r="G83" s="206"/>
      <c r="H83" s="206"/>
      <c r="I83" s="206"/>
      <c r="J83" s="206"/>
      <c r="K83" s="218">
        <v>579</v>
      </c>
      <c r="L83" s="206"/>
      <c r="M83" s="206"/>
      <c r="N83" s="206"/>
      <c r="O83" s="206"/>
      <c r="P83" s="206"/>
      <c r="Q83" s="206"/>
    </row>
    <row r="84" spans="1:17" ht="34.200000000000003" x14ac:dyDescent="0.25">
      <c r="A84" s="198">
        <v>30</v>
      </c>
      <c r="B84" s="202" t="s">
        <v>21</v>
      </c>
      <c r="C84" s="203" t="s">
        <v>1833</v>
      </c>
      <c r="D84" s="200" t="s">
        <v>1819</v>
      </c>
      <c r="E84" s="204">
        <v>4</v>
      </c>
      <c r="F84" s="205">
        <v>212.05</v>
      </c>
      <c r="G84" s="206"/>
      <c r="H84" s="206"/>
      <c r="I84" s="206"/>
      <c r="J84" s="206"/>
      <c r="K84" s="218">
        <v>848</v>
      </c>
      <c r="L84" s="206"/>
      <c r="M84" s="206"/>
      <c r="N84" s="206"/>
      <c r="O84" s="206"/>
      <c r="P84" s="206"/>
      <c r="Q84" s="206"/>
    </row>
    <row r="85" spans="1:17" ht="34.200000000000003" x14ac:dyDescent="0.25">
      <c r="A85" s="198">
        <v>31</v>
      </c>
      <c r="B85" s="202" t="s">
        <v>21</v>
      </c>
      <c r="C85" s="203" t="s">
        <v>1834</v>
      </c>
      <c r="D85" s="200" t="s">
        <v>77</v>
      </c>
      <c r="E85" s="204">
        <v>40</v>
      </c>
      <c r="F85" s="205">
        <v>36.93</v>
      </c>
      <c r="G85" s="206"/>
      <c r="H85" s="206"/>
      <c r="I85" s="206"/>
      <c r="J85" s="206"/>
      <c r="K85" s="218">
        <v>1477</v>
      </c>
      <c r="L85" s="206"/>
      <c r="M85" s="206"/>
      <c r="N85" s="206"/>
      <c r="O85" s="206"/>
      <c r="P85" s="206"/>
      <c r="Q85" s="206"/>
    </row>
    <row r="86" spans="1:17" ht="57" x14ac:dyDescent="0.25">
      <c r="A86" s="198">
        <v>32</v>
      </c>
      <c r="B86" s="202" t="s">
        <v>1835</v>
      </c>
      <c r="C86" s="203" t="s">
        <v>1836</v>
      </c>
      <c r="D86" s="200" t="s">
        <v>77</v>
      </c>
      <c r="E86" s="204">
        <v>9</v>
      </c>
      <c r="F86" s="205">
        <v>92.12</v>
      </c>
      <c r="G86" s="206"/>
      <c r="H86" s="206"/>
      <c r="I86" s="206"/>
      <c r="J86" s="206"/>
      <c r="K86" s="218">
        <v>829</v>
      </c>
      <c r="L86" s="206"/>
      <c r="M86" s="206"/>
      <c r="N86" s="206"/>
      <c r="O86" s="206"/>
      <c r="P86" s="206"/>
      <c r="Q86" s="206"/>
    </row>
    <row r="87" spans="1:17" ht="22.8" x14ac:dyDescent="0.25">
      <c r="A87" s="198">
        <v>33</v>
      </c>
      <c r="B87" s="202" t="s">
        <v>893</v>
      </c>
      <c r="C87" s="203" t="s">
        <v>1837</v>
      </c>
      <c r="D87" s="200" t="s">
        <v>1838</v>
      </c>
      <c r="E87" s="207" t="s">
        <v>1839</v>
      </c>
      <c r="F87" s="205">
        <v>1141.94</v>
      </c>
      <c r="G87" s="206"/>
      <c r="H87" s="206"/>
      <c r="I87" s="206"/>
      <c r="J87" s="206"/>
      <c r="K87" s="218">
        <v>238</v>
      </c>
      <c r="L87" s="206"/>
      <c r="M87" s="206"/>
      <c r="N87" s="206"/>
      <c r="O87" s="206"/>
      <c r="P87" s="206"/>
      <c r="Q87" s="206"/>
    </row>
    <row r="88" spans="1:17" ht="22.8" x14ac:dyDescent="0.25">
      <c r="A88" s="198">
        <v>34</v>
      </c>
      <c r="B88" s="202" t="s">
        <v>891</v>
      </c>
      <c r="C88" s="203" t="s">
        <v>1840</v>
      </c>
      <c r="D88" s="200" t="s">
        <v>85</v>
      </c>
      <c r="E88" s="204">
        <v>4.5</v>
      </c>
      <c r="F88" s="205">
        <v>135.61000000000001</v>
      </c>
      <c r="G88" s="206"/>
      <c r="H88" s="206"/>
      <c r="I88" s="206"/>
      <c r="J88" s="206"/>
      <c r="K88" s="218">
        <v>610</v>
      </c>
      <c r="L88" s="206"/>
      <c r="M88" s="206"/>
      <c r="N88" s="206"/>
      <c r="O88" s="206"/>
      <c r="P88" s="206"/>
      <c r="Q88" s="206"/>
    </row>
    <row r="89" spans="1:17" ht="34.200000000000003" x14ac:dyDescent="0.25">
      <c r="A89" s="198">
        <v>35</v>
      </c>
      <c r="B89" s="202" t="s">
        <v>21</v>
      </c>
      <c r="C89" s="203" t="s">
        <v>1841</v>
      </c>
      <c r="D89" s="200" t="s">
        <v>1819</v>
      </c>
      <c r="E89" s="204">
        <v>1</v>
      </c>
      <c r="F89" s="205">
        <v>1.46</v>
      </c>
      <c r="G89" s="206"/>
      <c r="H89" s="206"/>
      <c r="I89" s="206"/>
      <c r="J89" s="206"/>
      <c r="K89" s="218">
        <v>1</v>
      </c>
      <c r="L89" s="206"/>
      <c r="M89" s="206"/>
      <c r="N89" s="206"/>
      <c r="O89" s="206"/>
      <c r="P89" s="206"/>
      <c r="Q89" s="206"/>
    </row>
    <row r="90" spans="1:17" ht="45.6" x14ac:dyDescent="0.25">
      <c r="A90" s="198">
        <v>36</v>
      </c>
      <c r="B90" s="202" t="s">
        <v>21</v>
      </c>
      <c r="C90" s="203" t="s">
        <v>1842</v>
      </c>
      <c r="D90" s="200" t="s">
        <v>1819</v>
      </c>
      <c r="E90" s="204">
        <v>2</v>
      </c>
      <c r="F90" s="205">
        <v>17.78</v>
      </c>
      <c r="G90" s="206"/>
      <c r="H90" s="206"/>
      <c r="I90" s="206"/>
      <c r="J90" s="206"/>
      <c r="K90" s="218">
        <v>36</v>
      </c>
      <c r="L90" s="206"/>
      <c r="M90" s="206"/>
      <c r="N90" s="206"/>
      <c r="O90" s="206"/>
      <c r="P90" s="206"/>
      <c r="Q90" s="206"/>
    </row>
    <row r="91" spans="1:17" ht="34.200000000000003" x14ac:dyDescent="0.25">
      <c r="A91" s="198">
        <v>37</v>
      </c>
      <c r="B91" s="202" t="s">
        <v>21</v>
      </c>
      <c r="C91" s="203" t="s">
        <v>1843</v>
      </c>
      <c r="D91" s="200" t="s">
        <v>77</v>
      </c>
      <c r="E91" s="204">
        <v>3</v>
      </c>
      <c r="F91" s="205">
        <v>19.510000000000002</v>
      </c>
      <c r="G91" s="206"/>
      <c r="H91" s="206"/>
      <c r="I91" s="206"/>
      <c r="J91" s="206"/>
      <c r="K91" s="218">
        <v>59</v>
      </c>
      <c r="L91" s="206"/>
      <c r="M91" s="206"/>
      <c r="N91" s="206"/>
      <c r="O91" s="206"/>
      <c r="P91" s="206"/>
      <c r="Q91" s="206"/>
    </row>
    <row r="92" spans="1:17" x14ac:dyDescent="0.25">
      <c r="A92" s="262" t="s">
        <v>169</v>
      </c>
      <c r="B92" s="236"/>
      <c r="C92" s="236"/>
      <c r="D92" s="236"/>
      <c r="E92" s="236"/>
      <c r="F92" s="236"/>
      <c r="G92" s="236"/>
      <c r="H92" s="236"/>
      <c r="I92" s="236"/>
      <c r="J92" s="236"/>
      <c r="K92" s="219">
        <v>74092</v>
      </c>
      <c r="L92" s="206"/>
      <c r="M92" s="206"/>
      <c r="N92" s="206"/>
      <c r="O92" s="206"/>
      <c r="P92" s="206"/>
      <c r="Q92" s="206"/>
    </row>
    <row r="93" spans="1:17" x14ac:dyDescent="0.25">
      <c r="A93" s="271" t="s">
        <v>1844</v>
      </c>
      <c r="B93" s="236"/>
      <c r="C93" s="236"/>
      <c r="D93" s="236"/>
      <c r="E93" s="236"/>
      <c r="F93" s="236"/>
      <c r="G93" s="236"/>
      <c r="H93" s="236"/>
      <c r="I93" s="236"/>
      <c r="J93" s="236"/>
      <c r="K93" s="220">
        <v>74092</v>
      </c>
      <c r="L93" s="206"/>
      <c r="M93" s="206"/>
      <c r="N93" s="206"/>
      <c r="O93" s="206"/>
      <c r="P93" s="206"/>
      <c r="Q93" s="206"/>
    </row>
    <row r="94" spans="1:17" x14ac:dyDescent="0.25">
      <c r="A94" s="270" t="s">
        <v>1845</v>
      </c>
      <c r="B94" s="236"/>
      <c r="C94" s="236"/>
      <c r="D94" s="236"/>
      <c r="E94" s="236"/>
      <c r="F94" s="236"/>
      <c r="G94" s="236"/>
      <c r="H94" s="236"/>
      <c r="I94" s="236"/>
      <c r="J94" s="236"/>
      <c r="K94" s="236"/>
      <c r="L94" s="236"/>
      <c r="M94" s="236"/>
      <c r="N94" s="236"/>
      <c r="O94" s="236"/>
      <c r="P94" s="236"/>
      <c r="Q94" s="236"/>
    </row>
    <row r="95" spans="1:17" ht="42" x14ac:dyDescent="0.25">
      <c r="A95" s="198">
        <v>38</v>
      </c>
      <c r="B95" s="202" t="s">
        <v>1846</v>
      </c>
      <c r="C95" s="203" t="s">
        <v>1847</v>
      </c>
      <c r="D95" s="200" t="s">
        <v>1848</v>
      </c>
      <c r="E95" s="204">
        <v>40</v>
      </c>
      <c r="F95" s="205">
        <v>41.77</v>
      </c>
      <c r="G95" s="205">
        <v>21.44</v>
      </c>
      <c r="H95" s="205">
        <v>19.07</v>
      </c>
      <c r="I95" s="206"/>
      <c r="J95" s="206"/>
      <c r="K95" s="218">
        <v>1671</v>
      </c>
      <c r="L95" s="206">
        <v>858</v>
      </c>
      <c r="M95" s="206">
        <v>763</v>
      </c>
      <c r="N95" s="206"/>
      <c r="O95" s="206">
        <v>1.8</v>
      </c>
      <c r="P95" s="206">
        <v>72</v>
      </c>
      <c r="Q95" s="206"/>
    </row>
    <row r="96" spans="1:17" ht="34.200000000000003" x14ac:dyDescent="0.25">
      <c r="A96" s="198">
        <v>39</v>
      </c>
      <c r="B96" s="202" t="s">
        <v>1849</v>
      </c>
      <c r="C96" s="203" t="s">
        <v>1850</v>
      </c>
      <c r="D96" s="200" t="s">
        <v>1719</v>
      </c>
      <c r="E96" s="204">
        <v>7.1099999999999997E-2</v>
      </c>
      <c r="F96" s="205">
        <v>5721.78</v>
      </c>
      <c r="G96" s="206"/>
      <c r="H96" s="206"/>
      <c r="I96" s="206"/>
      <c r="J96" s="206"/>
      <c r="K96" s="218">
        <v>407</v>
      </c>
      <c r="L96" s="206"/>
      <c r="M96" s="206"/>
      <c r="N96" s="206"/>
      <c r="O96" s="206"/>
      <c r="P96" s="206"/>
      <c r="Q96" s="206"/>
    </row>
    <row r="97" spans="1:17" ht="53.4" x14ac:dyDescent="0.25">
      <c r="A97" s="198">
        <v>40</v>
      </c>
      <c r="B97" s="202" t="s">
        <v>1851</v>
      </c>
      <c r="C97" s="203" t="s">
        <v>1852</v>
      </c>
      <c r="D97" s="200" t="s">
        <v>1853</v>
      </c>
      <c r="E97" s="204">
        <v>22</v>
      </c>
      <c r="F97" s="205">
        <v>58.81</v>
      </c>
      <c r="G97" s="205">
        <v>5.0599999999999996</v>
      </c>
      <c r="H97" s="205">
        <v>53.75</v>
      </c>
      <c r="I97" s="205">
        <v>7.62</v>
      </c>
      <c r="J97" s="206"/>
      <c r="K97" s="218">
        <v>1294</v>
      </c>
      <c r="L97" s="206">
        <v>111</v>
      </c>
      <c r="M97" s="206">
        <v>1183</v>
      </c>
      <c r="N97" s="206">
        <v>168</v>
      </c>
      <c r="O97" s="206">
        <v>0.44</v>
      </c>
      <c r="P97" s="206">
        <v>9.68</v>
      </c>
      <c r="Q97" s="206"/>
    </row>
    <row r="98" spans="1:17" ht="64.8" x14ac:dyDescent="0.25">
      <c r="A98" s="198">
        <v>41</v>
      </c>
      <c r="B98" s="202" t="s">
        <v>1854</v>
      </c>
      <c r="C98" s="203" t="s">
        <v>1855</v>
      </c>
      <c r="D98" s="200" t="s">
        <v>1853</v>
      </c>
      <c r="E98" s="204">
        <v>20</v>
      </c>
      <c r="F98" s="205">
        <v>16.39</v>
      </c>
      <c r="G98" s="205">
        <v>2.88</v>
      </c>
      <c r="H98" s="205">
        <v>13.51</v>
      </c>
      <c r="I98" s="205">
        <v>1.9</v>
      </c>
      <c r="J98" s="206"/>
      <c r="K98" s="218">
        <v>328</v>
      </c>
      <c r="L98" s="206">
        <v>58</v>
      </c>
      <c r="M98" s="206">
        <v>270</v>
      </c>
      <c r="N98" s="206">
        <v>38</v>
      </c>
      <c r="O98" s="206">
        <v>0.25</v>
      </c>
      <c r="P98" s="206">
        <v>5</v>
      </c>
      <c r="Q98" s="206"/>
    </row>
    <row r="99" spans="1:17" ht="53.4" x14ac:dyDescent="0.25">
      <c r="A99" s="198">
        <v>42</v>
      </c>
      <c r="B99" s="202" t="s">
        <v>1856</v>
      </c>
      <c r="C99" s="203" t="s">
        <v>1857</v>
      </c>
      <c r="D99" s="200" t="s">
        <v>1853</v>
      </c>
      <c r="E99" s="204">
        <v>2</v>
      </c>
      <c r="F99" s="205">
        <v>18.89</v>
      </c>
      <c r="G99" s="205">
        <v>3.45</v>
      </c>
      <c r="H99" s="205">
        <v>15.44</v>
      </c>
      <c r="I99" s="205">
        <v>2.17</v>
      </c>
      <c r="J99" s="206"/>
      <c r="K99" s="218">
        <v>38</v>
      </c>
      <c r="L99" s="206">
        <v>7</v>
      </c>
      <c r="M99" s="206">
        <v>31</v>
      </c>
      <c r="N99" s="206">
        <v>4</v>
      </c>
      <c r="O99" s="206">
        <v>0.3</v>
      </c>
      <c r="P99" s="206">
        <v>0.6</v>
      </c>
      <c r="Q99" s="206"/>
    </row>
    <row r="100" spans="1:17" ht="53.4" x14ac:dyDescent="0.25">
      <c r="A100" s="198">
        <v>43</v>
      </c>
      <c r="B100" s="202" t="s">
        <v>1858</v>
      </c>
      <c r="C100" s="203" t="s">
        <v>1859</v>
      </c>
      <c r="D100" s="200" t="s">
        <v>1853</v>
      </c>
      <c r="E100" s="204">
        <v>20</v>
      </c>
      <c r="F100" s="205">
        <v>267.85000000000002</v>
      </c>
      <c r="G100" s="205">
        <v>47.42</v>
      </c>
      <c r="H100" s="205">
        <v>163.32</v>
      </c>
      <c r="I100" s="205">
        <v>12.18</v>
      </c>
      <c r="J100" s="206"/>
      <c r="K100" s="218">
        <v>5357</v>
      </c>
      <c r="L100" s="206">
        <v>948</v>
      </c>
      <c r="M100" s="206">
        <v>3266</v>
      </c>
      <c r="N100" s="206">
        <v>244</v>
      </c>
      <c r="O100" s="206">
        <v>3.8</v>
      </c>
      <c r="P100" s="206">
        <v>76</v>
      </c>
      <c r="Q100" s="206"/>
    </row>
    <row r="101" spans="1:17" ht="64.8" x14ac:dyDescent="0.25">
      <c r="A101" s="198">
        <v>44</v>
      </c>
      <c r="B101" s="202" t="s">
        <v>1860</v>
      </c>
      <c r="C101" s="203" t="s">
        <v>1861</v>
      </c>
      <c r="D101" s="200" t="s">
        <v>1853</v>
      </c>
      <c r="E101" s="204">
        <v>2</v>
      </c>
      <c r="F101" s="205">
        <v>539.36</v>
      </c>
      <c r="G101" s="205">
        <v>98.59</v>
      </c>
      <c r="H101" s="205">
        <v>383.66</v>
      </c>
      <c r="I101" s="205">
        <v>29.05</v>
      </c>
      <c r="J101" s="206"/>
      <c r="K101" s="218">
        <v>1079</v>
      </c>
      <c r="L101" s="206">
        <v>197</v>
      </c>
      <c r="M101" s="206">
        <v>767</v>
      </c>
      <c r="N101" s="206">
        <v>58</v>
      </c>
      <c r="O101" s="206">
        <v>7.9</v>
      </c>
      <c r="P101" s="206">
        <v>15.8</v>
      </c>
      <c r="Q101" s="206"/>
    </row>
    <row r="102" spans="1:17" ht="34.200000000000003" x14ac:dyDescent="0.25">
      <c r="A102" s="198">
        <v>45</v>
      </c>
      <c r="B102" s="202" t="s">
        <v>1862</v>
      </c>
      <c r="C102" s="203" t="s">
        <v>1863</v>
      </c>
      <c r="D102" s="200" t="s">
        <v>22</v>
      </c>
      <c r="E102" s="204">
        <v>24</v>
      </c>
      <c r="F102" s="205">
        <v>1024.18</v>
      </c>
      <c r="G102" s="206"/>
      <c r="H102" s="206"/>
      <c r="I102" s="206"/>
      <c r="J102" s="206"/>
      <c r="K102" s="218">
        <v>24580</v>
      </c>
      <c r="L102" s="206"/>
      <c r="M102" s="206"/>
      <c r="N102" s="206"/>
      <c r="O102" s="206"/>
      <c r="P102" s="206"/>
      <c r="Q102" s="206"/>
    </row>
    <row r="103" spans="1:17" x14ac:dyDescent="0.25">
      <c r="A103" s="262" t="s">
        <v>169</v>
      </c>
      <c r="B103" s="236"/>
      <c r="C103" s="236"/>
      <c r="D103" s="236"/>
      <c r="E103" s="236"/>
      <c r="F103" s="236"/>
      <c r="G103" s="236"/>
      <c r="H103" s="236"/>
      <c r="I103" s="236"/>
      <c r="J103" s="236"/>
      <c r="K103" s="219">
        <v>34754</v>
      </c>
      <c r="L103" s="205">
        <v>2179</v>
      </c>
      <c r="M103" s="205">
        <v>6280</v>
      </c>
      <c r="N103" s="205">
        <v>512</v>
      </c>
      <c r="O103" s="206"/>
      <c r="P103" s="205">
        <v>179.08</v>
      </c>
      <c r="Q103" s="206"/>
    </row>
    <row r="104" spans="1:17" x14ac:dyDescent="0.25">
      <c r="A104" s="262" t="s">
        <v>1777</v>
      </c>
      <c r="B104" s="236"/>
      <c r="C104" s="236"/>
      <c r="D104" s="236"/>
      <c r="E104" s="236"/>
      <c r="F104" s="236"/>
      <c r="G104" s="236"/>
      <c r="H104" s="236"/>
      <c r="I104" s="236"/>
      <c r="J104" s="236"/>
      <c r="K104" s="219">
        <v>34870</v>
      </c>
      <c r="L104" s="205">
        <v>2273</v>
      </c>
      <c r="M104" s="205">
        <v>6302</v>
      </c>
      <c r="N104" s="205">
        <v>534</v>
      </c>
      <c r="O104" s="206"/>
      <c r="P104" s="205">
        <v>179.08</v>
      </c>
      <c r="Q104" s="206"/>
    </row>
    <row r="105" spans="1:17" x14ac:dyDescent="0.25">
      <c r="A105" s="262" t="s">
        <v>52</v>
      </c>
      <c r="B105" s="236"/>
      <c r="C105" s="236"/>
      <c r="D105" s="236"/>
      <c r="E105" s="236"/>
      <c r="F105" s="236"/>
      <c r="G105" s="236"/>
      <c r="H105" s="236"/>
      <c r="I105" s="236"/>
      <c r="J105" s="236"/>
      <c r="K105" s="218"/>
      <c r="L105" s="206"/>
      <c r="M105" s="206"/>
      <c r="N105" s="206"/>
      <c r="O105" s="206"/>
      <c r="P105" s="206"/>
      <c r="Q105" s="206"/>
    </row>
    <row r="106" spans="1:17" x14ac:dyDescent="0.25">
      <c r="A106" s="262" t="s">
        <v>1864</v>
      </c>
      <c r="B106" s="236"/>
      <c r="C106" s="236"/>
      <c r="D106" s="236"/>
      <c r="E106" s="236"/>
      <c r="F106" s="236"/>
      <c r="G106" s="236"/>
      <c r="H106" s="236"/>
      <c r="I106" s="236"/>
      <c r="J106" s="236"/>
      <c r="K106" s="219">
        <v>116</v>
      </c>
      <c r="L106" s="205">
        <v>94</v>
      </c>
      <c r="M106" s="205">
        <v>22</v>
      </c>
      <c r="N106" s="205">
        <v>22</v>
      </c>
      <c r="O106" s="206"/>
      <c r="P106" s="206"/>
      <c r="Q106" s="206"/>
    </row>
    <row r="107" spans="1:17" x14ac:dyDescent="0.25">
      <c r="A107" s="262" t="s">
        <v>31</v>
      </c>
      <c r="B107" s="236"/>
      <c r="C107" s="236"/>
      <c r="D107" s="236"/>
      <c r="E107" s="236"/>
      <c r="F107" s="236"/>
      <c r="G107" s="236"/>
      <c r="H107" s="236"/>
      <c r="I107" s="236"/>
      <c r="J107" s="236"/>
      <c r="K107" s="219">
        <v>2947</v>
      </c>
      <c r="L107" s="206"/>
      <c r="M107" s="206"/>
      <c r="N107" s="206"/>
      <c r="O107" s="206"/>
      <c r="P107" s="206"/>
      <c r="Q107" s="206"/>
    </row>
    <row r="108" spans="1:17" x14ac:dyDescent="0.25">
      <c r="A108" s="262" t="s">
        <v>32</v>
      </c>
      <c r="B108" s="236"/>
      <c r="C108" s="236"/>
      <c r="D108" s="236"/>
      <c r="E108" s="236"/>
      <c r="F108" s="236"/>
      <c r="G108" s="236"/>
      <c r="H108" s="236"/>
      <c r="I108" s="236"/>
      <c r="J108" s="236"/>
      <c r="K108" s="219">
        <v>1684</v>
      </c>
      <c r="L108" s="206"/>
      <c r="M108" s="206"/>
      <c r="N108" s="206"/>
      <c r="O108" s="206"/>
      <c r="P108" s="206"/>
      <c r="Q108" s="206"/>
    </row>
    <row r="109" spans="1:17" x14ac:dyDescent="0.25">
      <c r="A109" s="271" t="s">
        <v>1865</v>
      </c>
      <c r="B109" s="236"/>
      <c r="C109" s="236"/>
      <c r="D109" s="236"/>
      <c r="E109" s="236"/>
      <c r="F109" s="236"/>
      <c r="G109" s="236"/>
      <c r="H109" s="236"/>
      <c r="I109" s="236"/>
      <c r="J109" s="236"/>
      <c r="K109" s="220">
        <v>39501</v>
      </c>
      <c r="L109" s="206"/>
      <c r="M109" s="206"/>
      <c r="N109" s="206"/>
      <c r="O109" s="206"/>
      <c r="P109" s="208">
        <v>179.08</v>
      </c>
      <c r="Q109" s="206"/>
    </row>
    <row r="110" spans="1:17" x14ac:dyDescent="0.25">
      <c r="A110" s="272" t="s">
        <v>84</v>
      </c>
      <c r="B110" s="241"/>
      <c r="C110" s="241"/>
      <c r="D110" s="241"/>
      <c r="E110" s="241"/>
      <c r="F110" s="241"/>
      <c r="G110" s="241"/>
      <c r="H110" s="241"/>
      <c r="I110" s="241"/>
      <c r="J110" s="241"/>
      <c r="K110" s="241"/>
      <c r="L110" s="241"/>
      <c r="M110" s="241"/>
      <c r="N110" s="241"/>
      <c r="O110" s="241"/>
      <c r="P110" s="241"/>
      <c r="Q110" s="241"/>
    </row>
    <row r="111" spans="1:17" x14ac:dyDescent="0.25">
      <c r="A111" s="262" t="s">
        <v>30</v>
      </c>
      <c r="B111" s="236"/>
      <c r="C111" s="236"/>
      <c r="D111" s="236"/>
      <c r="E111" s="236"/>
      <c r="F111" s="236"/>
      <c r="G111" s="236"/>
      <c r="H111" s="236"/>
      <c r="I111" s="236"/>
      <c r="J111" s="236"/>
      <c r="K111" s="219">
        <v>125795</v>
      </c>
      <c r="L111" s="205">
        <v>5480</v>
      </c>
      <c r="M111" s="205">
        <v>14731</v>
      </c>
      <c r="N111" s="205">
        <v>1424</v>
      </c>
      <c r="O111" s="206"/>
      <c r="P111" s="205">
        <v>419.5</v>
      </c>
      <c r="Q111" s="206"/>
    </row>
    <row r="112" spans="1:17" x14ac:dyDescent="0.25">
      <c r="A112" s="262" t="s">
        <v>78</v>
      </c>
      <c r="B112" s="236"/>
      <c r="C112" s="236"/>
      <c r="D112" s="236"/>
      <c r="E112" s="236"/>
      <c r="F112" s="236"/>
      <c r="G112" s="236"/>
      <c r="H112" s="236"/>
      <c r="I112" s="236"/>
      <c r="J112" s="236"/>
      <c r="K112" s="219">
        <v>126091</v>
      </c>
      <c r="L112" s="205">
        <v>5716</v>
      </c>
      <c r="M112" s="205">
        <v>14791</v>
      </c>
      <c r="N112" s="205">
        <v>1484</v>
      </c>
      <c r="O112" s="206"/>
      <c r="P112" s="205">
        <v>419.5</v>
      </c>
      <c r="Q112" s="206"/>
    </row>
    <row r="113" spans="1:17" x14ac:dyDescent="0.25">
      <c r="A113" s="262" t="s">
        <v>52</v>
      </c>
      <c r="B113" s="236"/>
      <c r="C113" s="236"/>
      <c r="D113" s="236"/>
      <c r="E113" s="236"/>
      <c r="F113" s="236"/>
      <c r="G113" s="236"/>
      <c r="H113" s="236"/>
      <c r="I113" s="236"/>
      <c r="J113" s="236"/>
      <c r="K113" s="218"/>
      <c r="L113" s="206"/>
      <c r="M113" s="206"/>
      <c r="N113" s="206"/>
      <c r="O113" s="206"/>
      <c r="P113" s="206"/>
      <c r="Q113" s="206"/>
    </row>
    <row r="114" spans="1:17" x14ac:dyDescent="0.25">
      <c r="A114" s="262" t="s">
        <v>1866</v>
      </c>
      <c r="B114" s="236"/>
      <c r="C114" s="236"/>
      <c r="D114" s="236"/>
      <c r="E114" s="236"/>
      <c r="F114" s="236"/>
      <c r="G114" s="236"/>
      <c r="H114" s="236"/>
      <c r="I114" s="236"/>
      <c r="J114" s="236"/>
      <c r="K114" s="219">
        <v>296</v>
      </c>
      <c r="L114" s="205">
        <v>236</v>
      </c>
      <c r="M114" s="205">
        <v>61</v>
      </c>
      <c r="N114" s="205">
        <v>61</v>
      </c>
      <c r="O114" s="206"/>
      <c r="P114" s="206"/>
      <c r="Q114" s="206"/>
    </row>
    <row r="115" spans="1:17" x14ac:dyDescent="0.25">
      <c r="A115" s="262" t="s">
        <v>31</v>
      </c>
      <c r="B115" s="236"/>
      <c r="C115" s="236"/>
      <c r="D115" s="236"/>
      <c r="E115" s="236"/>
      <c r="F115" s="236"/>
      <c r="G115" s="236"/>
      <c r="H115" s="236"/>
      <c r="I115" s="236"/>
      <c r="J115" s="236"/>
      <c r="K115" s="219">
        <v>7131</v>
      </c>
      <c r="L115" s="206"/>
      <c r="M115" s="206"/>
      <c r="N115" s="206"/>
      <c r="O115" s="206"/>
      <c r="P115" s="206"/>
      <c r="Q115" s="206"/>
    </row>
    <row r="116" spans="1:17" x14ac:dyDescent="0.25">
      <c r="A116" s="262" t="s">
        <v>32</v>
      </c>
      <c r="B116" s="236"/>
      <c r="C116" s="236"/>
      <c r="D116" s="236"/>
      <c r="E116" s="236"/>
      <c r="F116" s="236"/>
      <c r="G116" s="236"/>
      <c r="H116" s="236"/>
      <c r="I116" s="236"/>
      <c r="J116" s="236"/>
      <c r="K116" s="219">
        <v>4520</v>
      </c>
      <c r="L116" s="206"/>
      <c r="M116" s="206"/>
      <c r="N116" s="206"/>
      <c r="O116" s="206"/>
      <c r="P116" s="206"/>
      <c r="Q116" s="206"/>
    </row>
    <row r="117" spans="1:17" x14ac:dyDescent="0.25">
      <c r="A117" s="271" t="s">
        <v>937</v>
      </c>
      <c r="B117" s="236"/>
      <c r="C117" s="236"/>
      <c r="D117" s="236"/>
      <c r="E117" s="236"/>
      <c r="F117" s="236"/>
      <c r="G117" s="236"/>
      <c r="H117" s="236"/>
      <c r="I117" s="236"/>
      <c r="J117" s="236"/>
      <c r="K117" s="220">
        <v>137742</v>
      </c>
      <c r="L117" s="206"/>
      <c r="M117" s="206"/>
      <c r="N117" s="206"/>
      <c r="O117" s="206"/>
      <c r="P117" s="208">
        <v>419.5</v>
      </c>
      <c r="Q117" s="206"/>
    </row>
    <row r="118" spans="1:17" x14ac:dyDescent="0.25">
      <c r="A118" s="262" t="s">
        <v>182</v>
      </c>
      <c r="B118" s="236"/>
      <c r="C118" s="236"/>
      <c r="D118" s="236"/>
      <c r="E118" s="236"/>
      <c r="F118" s="236"/>
      <c r="G118" s="236"/>
      <c r="H118" s="236"/>
      <c r="I118" s="236"/>
      <c r="J118" s="236"/>
      <c r="K118" s="218"/>
      <c r="L118" s="206"/>
      <c r="M118" s="206"/>
      <c r="N118" s="206"/>
      <c r="O118" s="206"/>
      <c r="P118" s="206"/>
      <c r="Q118" s="206"/>
    </row>
    <row r="119" spans="1:17" x14ac:dyDescent="0.25">
      <c r="A119" s="262" t="s">
        <v>1867</v>
      </c>
      <c r="B119" s="236"/>
      <c r="C119" s="236"/>
      <c r="D119" s="236"/>
      <c r="E119" s="236"/>
      <c r="F119" s="236"/>
      <c r="G119" s="236"/>
      <c r="H119" s="236"/>
      <c r="I119" s="236"/>
      <c r="J119" s="236"/>
      <c r="K119" s="219">
        <v>113</v>
      </c>
      <c r="L119" s="206"/>
      <c r="M119" s="206"/>
      <c r="N119" s="206"/>
      <c r="O119" s="206"/>
      <c r="P119" s="205">
        <v>4.34</v>
      </c>
      <c r="Q119" s="206"/>
    </row>
    <row r="120" spans="1:17" x14ac:dyDescent="0.25">
      <c r="A120" s="262" t="s">
        <v>1868</v>
      </c>
      <c r="B120" s="236"/>
      <c r="C120" s="236"/>
      <c r="D120" s="236"/>
      <c r="E120" s="236"/>
      <c r="F120" s="236"/>
      <c r="G120" s="236"/>
      <c r="H120" s="236"/>
      <c r="I120" s="236"/>
      <c r="J120" s="236"/>
      <c r="K120" s="219">
        <v>62</v>
      </c>
      <c r="L120" s="206"/>
      <c r="M120" s="206"/>
      <c r="N120" s="206"/>
      <c r="O120" s="206"/>
      <c r="P120" s="206"/>
      <c r="Q120" s="206"/>
    </row>
    <row r="121" spans="1:17" x14ac:dyDescent="0.25">
      <c r="A121" s="262" t="s">
        <v>1869</v>
      </c>
      <c r="B121" s="236"/>
      <c r="C121" s="236"/>
      <c r="D121" s="236"/>
      <c r="E121" s="236"/>
      <c r="F121" s="236"/>
      <c r="G121" s="236"/>
      <c r="H121" s="236"/>
      <c r="I121" s="236"/>
      <c r="J121" s="236"/>
      <c r="K121" s="219">
        <v>40355</v>
      </c>
      <c r="L121" s="206"/>
      <c r="M121" s="206"/>
      <c r="N121" s="206"/>
      <c r="O121" s="206"/>
      <c r="P121" s="205">
        <v>189.8</v>
      </c>
      <c r="Q121" s="206"/>
    </row>
    <row r="122" spans="1:17" x14ac:dyDescent="0.25">
      <c r="A122" s="262" t="s">
        <v>198</v>
      </c>
      <c r="B122" s="236"/>
      <c r="C122" s="236"/>
      <c r="D122" s="236"/>
      <c r="E122" s="236"/>
      <c r="F122" s="236"/>
      <c r="G122" s="236"/>
      <c r="H122" s="236"/>
      <c r="I122" s="236"/>
      <c r="J122" s="236"/>
      <c r="K122" s="219">
        <v>40530</v>
      </c>
      <c r="L122" s="206"/>
      <c r="M122" s="206"/>
      <c r="N122" s="206"/>
      <c r="O122" s="206"/>
      <c r="P122" s="205">
        <v>194.14</v>
      </c>
      <c r="Q122" s="206"/>
    </row>
    <row r="123" spans="1:17" x14ac:dyDescent="0.25">
      <c r="A123" s="262" t="s">
        <v>51</v>
      </c>
      <c r="B123" s="236"/>
      <c r="C123" s="236"/>
      <c r="D123" s="236"/>
      <c r="E123" s="236"/>
      <c r="F123" s="236"/>
      <c r="G123" s="236"/>
      <c r="H123" s="236"/>
      <c r="I123" s="236"/>
      <c r="J123" s="236"/>
      <c r="K123" s="219">
        <v>97212</v>
      </c>
      <c r="L123" s="206"/>
      <c r="M123" s="206"/>
      <c r="N123" s="206"/>
      <c r="O123" s="206"/>
      <c r="P123" s="205">
        <v>225.36</v>
      </c>
      <c r="Q123" s="206"/>
    </row>
    <row r="124" spans="1:17" x14ac:dyDescent="0.25">
      <c r="A124" s="262" t="s">
        <v>34</v>
      </c>
      <c r="B124" s="236"/>
      <c r="C124" s="236"/>
      <c r="D124" s="236"/>
      <c r="E124" s="236"/>
      <c r="F124" s="236"/>
      <c r="G124" s="236"/>
      <c r="H124" s="236"/>
      <c r="I124" s="236"/>
      <c r="J124" s="236"/>
      <c r="K124" s="219">
        <v>137742</v>
      </c>
      <c r="L124" s="206"/>
      <c r="M124" s="206"/>
      <c r="N124" s="206"/>
      <c r="O124" s="206"/>
      <c r="P124" s="205">
        <v>419.5</v>
      </c>
      <c r="Q124" s="206"/>
    </row>
    <row r="125" spans="1:17" x14ac:dyDescent="0.25">
      <c r="A125" s="262" t="s">
        <v>35</v>
      </c>
      <c r="B125" s="236"/>
      <c r="C125" s="236"/>
      <c r="D125" s="236"/>
      <c r="E125" s="236"/>
      <c r="F125" s="236"/>
      <c r="G125" s="236"/>
      <c r="H125" s="236"/>
      <c r="I125" s="236"/>
      <c r="J125" s="236"/>
      <c r="K125" s="218"/>
      <c r="L125" s="206"/>
      <c r="M125" s="206"/>
      <c r="N125" s="206"/>
      <c r="O125" s="206"/>
      <c r="P125" s="206"/>
      <c r="Q125" s="206"/>
    </row>
    <row r="126" spans="1:17" x14ac:dyDescent="0.25">
      <c r="A126" s="262" t="s">
        <v>36</v>
      </c>
      <c r="B126" s="236"/>
      <c r="C126" s="236"/>
      <c r="D126" s="236"/>
      <c r="E126" s="236"/>
      <c r="F126" s="236"/>
      <c r="G126" s="236"/>
      <c r="H126" s="236"/>
      <c r="I126" s="236"/>
      <c r="J126" s="236"/>
      <c r="K126" s="219">
        <v>105584</v>
      </c>
      <c r="L126" s="206"/>
      <c r="M126" s="206"/>
      <c r="N126" s="206"/>
      <c r="O126" s="206"/>
      <c r="P126" s="206"/>
      <c r="Q126" s="206"/>
    </row>
    <row r="127" spans="1:17" x14ac:dyDescent="0.25">
      <c r="A127" s="262" t="s">
        <v>37</v>
      </c>
      <c r="B127" s="236"/>
      <c r="C127" s="236"/>
      <c r="D127" s="236"/>
      <c r="E127" s="236"/>
      <c r="F127" s="236"/>
      <c r="G127" s="236"/>
      <c r="H127" s="236"/>
      <c r="I127" s="236"/>
      <c r="J127" s="236"/>
      <c r="K127" s="219">
        <v>14791</v>
      </c>
      <c r="L127" s="206"/>
      <c r="M127" s="206"/>
      <c r="N127" s="206"/>
      <c r="O127" s="206"/>
      <c r="P127" s="206"/>
      <c r="Q127" s="206"/>
    </row>
    <row r="128" spans="1:17" x14ac:dyDescent="0.25">
      <c r="A128" s="262" t="s">
        <v>38</v>
      </c>
      <c r="B128" s="236"/>
      <c r="C128" s="236"/>
      <c r="D128" s="236"/>
      <c r="E128" s="236"/>
      <c r="F128" s="236"/>
      <c r="G128" s="236"/>
      <c r="H128" s="236"/>
      <c r="I128" s="236"/>
      <c r="J128" s="236"/>
      <c r="K128" s="219">
        <v>7200</v>
      </c>
      <c r="L128" s="206"/>
      <c r="M128" s="206"/>
      <c r="N128" s="206"/>
      <c r="O128" s="206"/>
      <c r="P128" s="206"/>
      <c r="Q128" s="206"/>
    </row>
    <row r="129" spans="1:17" x14ac:dyDescent="0.25">
      <c r="A129" s="262" t="s">
        <v>39</v>
      </c>
      <c r="B129" s="236"/>
      <c r="C129" s="236"/>
      <c r="D129" s="236"/>
      <c r="E129" s="236"/>
      <c r="F129" s="236"/>
      <c r="G129" s="236"/>
      <c r="H129" s="236"/>
      <c r="I129" s="236"/>
      <c r="J129" s="236"/>
      <c r="K129" s="219">
        <v>7131</v>
      </c>
      <c r="L129" s="206"/>
      <c r="M129" s="206"/>
      <c r="N129" s="206"/>
      <c r="O129" s="206"/>
      <c r="P129" s="206"/>
      <c r="Q129" s="206"/>
    </row>
    <row r="130" spans="1:17" x14ac:dyDescent="0.25">
      <c r="A130" s="262" t="s">
        <v>40</v>
      </c>
      <c r="B130" s="236"/>
      <c r="C130" s="236"/>
      <c r="D130" s="236"/>
      <c r="E130" s="236"/>
      <c r="F130" s="236"/>
      <c r="G130" s="236"/>
      <c r="H130" s="236"/>
      <c r="I130" s="236"/>
      <c r="J130" s="236"/>
      <c r="K130" s="219">
        <v>4520</v>
      </c>
      <c r="L130" s="206"/>
      <c r="M130" s="206"/>
      <c r="N130" s="206"/>
      <c r="O130" s="206"/>
      <c r="P130" s="206"/>
      <c r="Q130" s="206"/>
    </row>
    <row r="131" spans="1:17" x14ac:dyDescent="0.25">
      <c r="A131" s="271" t="s">
        <v>41</v>
      </c>
      <c r="B131" s="236"/>
      <c r="C131" s="236"/>
      <c r="D131" s="236"/>
      <c r="E131" s="236"/>
      <c r="F131" s="236"/>
      <c r="G131" s="236"/>
      <c r="H131" s="236"/>
      <c r="I131" s="236"/>
      <c r="J131" s="236"/>
      <c r="K131" s="220">
        <v>137742</v>
      </c>
      <c r="L131" s="206"/>
      <c r="M131" s="206"/>
      <c r="N131" s="206"/>
      <c r="O131" s="206"/>
      <c r="P131" s="208">
        <v>419.5</v>
      </c>
      <c r="Q131" s="206"/>
    </row>
    <row r="132" spans="1:17" x14ac:dyDescent="0.25">
      <c r="A132" s="209"/>
      <c r="B132" s="210"/>
      <c r="C132" s="211"/>
      <c r="D132" s="212"/>
      <c r="E132" s="213"/>
      <c r="F132" s="214"/>
      <c r="G132" s="214"/>
      <c r="H132" s="214"/>
      <c r="I132" s="214"/>
      <c r="J132" s="214"/>
      <c r="K132" s="221"/>
      <c r="L132" s="214"/>
      <c r="M132" s="214"/>
      <c r="N132" s="214"/>
      <c r="O132" s="214"/>
      <c r="P132" s="214"/>
      <c r="Q132" s="214"/>
    </row>
    <row r="133" spans="1:17" x14ac:dyDescent="0.25">
      <c r="A133" s="209"/>
      <c r="B133" s="210"/>
      <c r="C133" s="211"/>
      <c r="D133" s="212"/>
      <c r="E133" s="213"/>
      <c r="F133" s="214"/>
      <c r="G133" s="214"/>
      <c r="H133" s="214"/>
      <c r="I133" s="214"/>
      <c r="J133" s="214"/>
      <c r="K133" s="221"/>
      <c r="L133" s="214"/>
      <c r="M133" s="214"/>
      <c r="N133" s="214"/>
      <c r="O133" s="214"/>
      <c r="P133" s="214"/>
      <c r="Q133" s="214"/>
    </row>
    <row r="134" spans="1:17" x14ac:dyDescent="0.25">
      <c r="A134" s="209"/>
      <c r="B134" s="210"/>
      <c r="C134" s="211"/>
      <c r="D134" s="212"/>
      <c r="E134" s="213"/>
      <c r="F134" s="214"/>
      <c r="G134" s="214"/>
      <c r="H134" s="214"/>
      <c r="I134" s="214"/>
      <c r="J134" s="214"/>
      <c r="K134" s="221"/>
      <c r="L134" s="214"/>
      <c r="M134" s="214"/>
      <c r="N134" s="214"/>
      <c r="O134" s="214"/>
      <c r="P134" s="214"/>
      <c r="Q134" s="214"/>
    </row>
    <row r="135" spans="1:17" x14ac:dyDescent="0.25">
      <c r="A135" s="273" t="s">
        <v>1870</v>
      </c>
      <c r="B135" s="243"/>
      <c r="C135" s="243"/>
      <c r="D135" s="243"/>
      <c r="E135" s="243"/>
      <c r="F135" s="243"/>
      <c r="G135" s="243"/>
      <c r="H135" s="243"/>
      <c r="I135" s="243"/>
      <c r="J135" s="243"/>
      <c r="K135" s="243"/>
      <c r="L135" s="243"/>
      <c r="M135" s="243"/>
      <c r="N135" s="243"/>
      <c r="O135" s="243"/>
      <c r="P135" s="243"/>
      <c r="Q135" s="243"/>
    </row>
    <row r="136" spans="1:17" x14ac:dyDescent="0.25">
      <c r="A136" s="274" t="s">
        <v>208</v>
      </c>
      <c r="B136" s="243"/>
      <c r="C136" s="243"/>
      <c r="D136" s="243"/>
      <c r="E136" s="243"/>
      <c r="F136" s="243"/>
      <c r="G136" s="243"/>
      <c r="H136" s="243"/>
      <c r="I136" s="243"/>
      <c r="J136" s="243"/>
      <c r="K136" s="243"/>
      <c r="L136" s="243"/>
      <c r="M136" s="243"/>
      <c r="N136" s="243"/>
      <c r="O136" s="243"/>
      <c r="P136" s="243"/>
      <c r="Q136" s="243"/>
    </row>
    <row r="137" spans="1:17" x14ac:dyDescent="0.25">
      <c r="A137" s="209"/>
      <c r="B137" s="210"/>
      <c r="C137" s="211"/>
      <c r="D137" s="212"/>
      <c r="E137" s="213"/>
      <c r="F137" s="214"/>
      <c r="G137" s="214"/>
      <c r="H137" s="214"/>
      <c r="I137" s="214"/>
      <c r="J137" s="214"/>
      <c r="K137" s="221"/>
      <c r="L137" s="214"/>
      <c r="M137" s="214"/>
      <c r="N137" s="214"/>
      <c r="O137" s="214"/>
      <c r="P137" s="214"/>
      <c r="Q137" s="214"/>
    </row>
    <row r="138" spans="1:17" x14ac:dyDescent="0.25">
      <c r="A138" s="273" t="s">
        <v>1871</v>
      </c>
      <c r="B138" s="243"/>
      <c r="C138" s="243"/>
      <c r="D138" s="243"/>
      <c r="E138" s="243"/>
      <c r="F138" s="243"/>
      <c r="G138" s="243"/>
      <c r="H138" s="243"/>
      <c r="I138" s="243"/>
      <c r="J138" s="243"/>
      <c r="K138" s="243"/>
      <c r="L138" s="243"/>
      <c r="M138" s="243"/>
      <c r="N138" s="243"/>
      <c r="O138" s="243"/>
      <c r="P138" s="243"/>
      <c r="Q138" s="243"/>
    </row>
    <row r="139" spans="1:17" x14ac:dyDescent="0.25">
      <c r="A139" s="274" t="s">
        <v>208</v>
      </c>
      <c r="B139" s="243"/>
      <c r="C139" s="243"/>
      <c r="D139" s="243"/>
      <c r="E139" s="243"/>
      <c r="F139" s="243"/>
      <c r="G139" s="243"/>
      <c r="H139" s="243"/>
      <c r="I139" s="243"/>
      <c r="J139" s="243"/>
      <c r="K139" s="243"/>
      <c r="L139" s="243"/>
      <c r="M139" s="243"/>
      <c r="N139" s="243"/>
      <c r="O139" s="243"/>
      <c r="P139" s="243"/>
      <c r="Q139" s="243"/>
    </row>
    <row r="140" spans="1:17" x14ac:dyDescent="0.25">
      <c r="A140" s="209"/>
      <c r="B140" s="210"/>
      <c r="C140" s="211"/>
      <c r="D140" s="212"/>
      <c r="E140" s="213"/>
      <c r="F140" s="214"/>
      <c r="G140" s="214"/>
      <c r="H140" s="214"/>
      <c r="I140" s="214"/>
      <c r="J140" s="214"/>
      <c r="K140" s="221"/>
      <c r="L140" s="214"/>
      <c r="M140" s="214"/>
      <c r="N140" s="214"/>
      <c r="O140" s="214"/>
      <c r="P140" s="214"/>
      <c r="Q140" s="214"/>
    </row>
    <row r="141" spans="1:17" x14ac:dyDescent="0.25">
      <c r="A141" s="209"/>
      <c r="B141" s="210"/>
      <c r="C141" s="211"/>
      <c r="D141" s="212"/>
      <c r="E141" s="213"/>
      <c r="F141" s="214"/>
      <c r="G141" s="214"/>
      <c r="H141" s="214"/>
      <c r="I141" s="214"/>
      <c r="J141" s="214"/>
      <c r="K141" s="221"/>
      <c r="L141" s="214"/>
      <c r="M141" s="214"/>
      <c r="N141" s="214"/>
      <c r="O141" s="214"/>
      <c r="P141" s="214"/>
      <c r="Q141" s="214"/>
    </row>
    <row r="142" spans="1:17" x14ac:dyDescent="0.25">
      <c r="A142" s="209"/>
      <c r="B142" s="210"/>
      <c r="C142" s="211"/>
      <c r="D142" s="212"/>
      <c r="E142" s="213"/>
      <c r="F142" s="214"/>
      <c r="G142" s="214"/>
      <c r="H142" s="214"/>
      <c r="I142" s="214"/>
      <c r="J142" s="214"/>
      <c r="K142" s="221"/>
      <c r="L142" s="214"/>
      <c r="M142" s="214"/>
      <c r="N142" s="214"/>
      <c r="O142" s="214"/>
      <c r="P142" s="214"/>
      <c r="Q142" s="214"/>
    </row>
  </sheetData>
  <mergeCells count="84">
    <mergeCell ref="A138:Q138"/>
    <mergeCell ref="A139:Q139"/>
    <mergeCell ref="A128:J128"/>
    <mergeCell ref="A129:J129"/>
    <mergeCell ref="A130:J130"/>
    <mergeCell ref="A131:J131"/>
    <mergeCell ref="A135:Q135"/>
    <mergeCell ref="A136:Q136"/>
    <mergeCell ref="A127:J127"/>
    <mergeCell ref="A116:J116"/>
    <mergeCell ref="A117:J117"/>
    <mergeCell ref="A118:J118"/>
    <mergeCell ref="A119:J119"/>
    <mergeCell ref="A120:J120"/>
    <mergeCell ref="A121:J121"/>
    <mergeCell ref="A122:J122"/>
    <mergeCell ref="A123:J123"/>
    <mergeCell ref="A124:J124"/>
    <mergeCell ref="A125:J125"/>
    <mergeCell ref="A126:J126"/>
    <mergeCell ref="A115:J115"/>
    <mergeCell ref="A104:J104"/>
    <mergeCell ref="A105:J105"/>
    <mergeCell ref="A106:J106"/>
    <mergeCell ref="A107:J107"/>
    <mergeCell ref="A108:J108"/>
    <mergeCell ref="A109:J109"/>
    <mergeCell ref="A110:Q110"/>
    <mergeCell ref="A111:J111"/>
    <mergeCell ref="A112:J112"/>
    <mergeCell ref="A113:J113"/>
    <mergeCell ref="A114:J114"/>
    <mergeCell ref="A103:J103"/>
    <mergeCell ref="A60:J60"/>
    <mergeCell ref="A61:J61"/>
    <mergeCell ref="A62:J62"/>
    <mergeCell ref="A63:J63"/>
    <mergeCell ref="A64:J64"/>
    <mergeCell ref="A65:J65"/>
    <mergeCell ref="A66:J66"/>
    <mergeCell ref="A67:Q67"/>
    <mergeCell ref="A92:J92"/>
    <mergeCell ref="A93:J93"/>
    <mergeCell ref="A94:Q94"/>
    <mergeCell ref="A48:Q48"/>
    <mergeCell ref="A37:J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36:J36"/>
    <mergeCell ref="O24:O26"/>
    <mergeCell ref="P24:P26"/>
    <mergeCell ref="Q24:Q26"/>
    <mergeCell ref="F25:F26"/>
    <mergeCell ref="G25:I25"/>
    <mergeCell ref="J25:J26"/>
    <mergeCell ref="K25:K26"/>
    <mergeCell ref="L25:N25"/>
    <mergeCell ref="A28:Q28"/>
    <mergeCell ref="A32:J32"/>
    <mergeCell ref="A33:J33"/>
    <mergeCell ref="A34:J34"/>
    <mergeCell ref="A35:J35"/>
    <mergeCell ref="J20:K20"/>
    <mergeCell ref="A24:A26"/>
    <mergeCell ref="B24:B26"/>
    <mergeCell ref="C24:C26"/>
    <mergeCell ref="D24:D26"/>
    <mergeCell ref="E24:E26"/>
    <mergeCell ref="F24:I24"/>
    <mergeCell ref="J24:N24"/>
    <mergeCell ref="J19:K19"/>
    <mergeCell ref="O4:P4"/>
    <mergeCell ref="E6:I6"/>
    <mergeCell ref="J16:K16"/>
    <mergeCell ref="J17:K17"/>
    <mergeCell ref="J18:K1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R48"/>
  <sheetViews>
    <sheetView showZeros="0" tabSelected="1" zoomScale="80" zoomScaleNormal="80" workbookViewId="0">
      <selection activeCell="G10" sqref="G10"/>
    </sheetView>
  </sheetViews>
  <sheetFormatPr defaultColWidth="9.109375" defaultRowHeight="15.6" x14ac:dyDescent="0.3"/>
  <cols>
    <col min="1" max="1" width="44.109375" style="12" customWidth="1"/>
    <col min="2" max="4" width="15.6640625" style="11" customWidth="1"/>
    <col min="5" max="5" width="11.6640625" style="11" customWidth="1"/>
    <col min="6" max="8" width="15.6640625" style="11" customWidth="1"/>
    <col min="9" max="9" width="11.6640625" style="11" customWidth="1"/>
    <col min="10" max="12" width="15.6640625" style="11" customWidth="1"/>
    <col min="13" max="13" width="12.5546875" style="11" customWidth="1"/>
    <col min="14" max="14" width="18" style="11" customWidth="1"/>
    <col min="15" max="15" width="18.77734375" style="11" customWidth="1"/>
    <col min="16" max="16" width="17.5546875" style="10" customWidth="1"/>
    <col min="17" max="17" width="17.33203125" style="10" customWidth="1"/>
    <col min="18" max="18" width="12.77734375" style="10" customWidth="1"/>
    <col min="19" max="16384" width="9.109375" style="10"/>
  </cols>
  <sheetData>
    <row r="1" spans="1:18" ht="18.75" customHeight="1" x14ac:dyDescent="0.3">
      <c r="A1" s="285" t="s">
        <v>20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</row>
    <row r="2" spans="1:18" ht="18.75" customHeight="1" x14ac:dyDescent="0.3">
      <c r="A2" s="285" t="s">
        <v>1908</v>
      </c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</row>
    <row r="3" spans="1:18" ht="15" customHeight="1" x14ac:dyDescent="0.35">
      <c r="A3" s="279"/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</row>
    <row r="4" spans="1:18" s="23" customFormat="1" ht="35.25" customHeight="1" x14ac:dyDescent="0.25">
      <c r="A4" s="280" t="s">
        <v>8</v>
      </c>
      <c r="B4" s="281" t="s">
        <v>7</v>
      </c>
      <c r="C4" s="282"/>
      <c r="D4" s="282"/>
      <c r="E4" s="283"/>
      <c r="F4" s="281" t="s">
        <v>92</v>
      </c>
      <c r="G4" s="282"/>
      <c r="H4" s="282"/>
      <c r="I4" s="283"/>
      <c r="J4" s="281" t="s">
        <v>6</v>
      </c>
      <c r="K4" s="282"/>
      <c r="L4" s="282"/>
      <c r="M4" s="283"/>
      <c r="N4" s="284" t="s">
        <v>47</v>
      </c>
      <c r="O4" s="284" t="s">
        <v>48</v>
      </c>
      <c r="P4" s="280" t="s">
        <v>89</v>
      </c>
      <c r="Q4" s="280"/>
      <c r="R4" s="280"/>
    </row>
    <row r="5" spans="1:18" s="23" customFormat="1" ht="73.5" customHeight="1" x14ac:dyDescent="0.25">
      <c r="A5" s="280"/>
      <c r="B5" s="24" t="s">
        <v>27</v>
      </c>
      <c r="C5" s="24" t="s">
        <v>5</v>
      </c>
      <c r="D5" s="24" t="s">
        <v>4</v>
      </c>
      <c r="E5" s="24" t="s">
        <v>3</v>
      </c>
      <c r="F5" s="24" t="s">
        <v>27</v>
      </c>
      <c r="G5" s="24" t="s">
        <v>5</v>
      </c>
      <c r="H5" s="24" t="s">
        <v>4</v>
      </c>
      <c r="I5" s="24" t="s">
        <v>3</v>
      </c>
      <c r="J5" s="24" t="s">
        <v>27</v>
      </c>
      <c r="K5" s="24" t="s">
        <v>5</v>
      </c>
      <c r="L5" s="24" t="s">
        <v>4</v>
      </c>
      <c r="M5" s="24" t="s">
        <v>3</v>
      </c>
      <c r="N5" s="284"/>
      <c r="O5" s="284"/>
      <c r="P5" s="24" t="s">
        <v>5</v>
      </c>
      <c r="Q5" s="24" t="s">
        <v>4</v>
      </c>
      <c r="R5" s="24" t="s">
        <v>3</v>
      </c>
    </row>
    <row r="6" spans="1:18" s="21" customFormat="1" x14ac:dyDescent="0.25">
      <c r="A6" s="22">
        <v>1</v>
      </c>
      <c r="B6" s="22">
        <v>2</v>
      </c>
      <c r="C6" s="22">
        <v>3</v>
      </c>
      <c r="D6" s="22">
        <v>4</v>
      </c>
      <c r="E6" s="22">
        <v>5</v>
      </c>
      <c r="F6" s="22">
        <v>6</v>
      </c>
      <c r="G6" s="22">
        <v>7</v>
      </c>
      <c r="H6" s="22">
        <v>8</v>
      </c>
      <c r="I6" s="22">
        <v>9</v>
      </c>
      <c r="J6" s="22">
        <v>10</v>
      </c>
      <c r="K6" s="22">
        <v>11</v>
      </c>
      <c r="L6" s="22">
        <v>12</v>
      </c>
      <c r="M6" s="22">
        <v>13</v>
      </c>
      <c r="N6" s="22">
        <v>14</v>
      </c>
      <c r="O6" s="22">
        <v>15</v>
      </c>
      <c r="P6" s="22">
        <v>19</v>
      </c>
      <c r="Q6" s="22">
        <v>20</v>
      </c>
      <c r="R6" s="22">
        <v>21</v>
      </c>
    </row>
    <row r="7" spans="1:18" s="21" customFormat="1" ht="72" customHeight="1" x14ac:dyDescent="0.25">
      <c r="A7" s="46" t="s">
        <v>1875</v>
      </c>
      <c r="B7" s="223">
        <f t="shared" ref="B7:B8" si="0">SUM(C7:E7)</f>
        <v>58304</v>
      </c>
      <c r="C7" s="223">
        <f>'19-4-1223'!G101+'19-4-1223'!G108</f>
        <v>58304</v>
      </c>
      <c r="D7" s="223"/>
      <c r="E7" s="57">
        <v>0</v>
      </c>
      <c r="F7" s="223">
        <f t="shared" ref="F7:F8" si="1">SUM(G7:I7)</f>
        <v>58304</v>
      </c>
      <c r="G7" s="223">
        <f>C7</f>
        <v>58304</v>
      </c>
      <c r="H7" s="223">
        <f>D7</f>
        <v>0</v>
      </c>
      <c r="I7" s="223">
        <f>E7</f>
        <v>0</v>
      </c>
      <c r="J7" s="223">
        <f>SUM(K7:M7)</f>
        <v>58304</v>
      </c>
      <c r="K7" s="223">
        <f>G7</f>
        <v>58304</v>
      </c>
      <c r="L7" s="223">
        <f>H7</f>
        <v>0</v>
      </c>
      <c r="M7" s="223"/>
      <c r="N7" s="223">
        <f>SUM(P7:R7)</f>
        <v>334665</v>
      </c>
      <c r="O7" s="22" t="s">
        <v>1909</v>
      </c>
      <c r="P7" s="223">
        <f>ROUND(K7*5.74,0)</f>
        <v>334665</v>
      </c>
      <c r="Q7" s="223">
        <f>ROUND(L7*4.04,0)</f>
        <v>0</v>
      </c>
      <c r="R7" s="223"/>
    </row>
    <row r="8" spans="1:18" s="48" customFormat="1" ht="59.25" customHeight="1" x14ac:dyDescent="0.25">
      <c r="A8" s="47" t="s">
        <v>1877</v>
      </c>
      <c r="B8" s="223">
        <f t="shared" si="0"/>
        <v>37749</v>
      </c>
      <c r="C8" s="223">
        <f>'19-4-1230'!G197+'19-4-1230'!G208</f>
        <v>37749</v>
      </c>
      <c r="D8" s="223"/>
      <c r="E8" s="223">
        <v>0</v>
      </c>
      <c r="F8" s="223">
        <f t="shared" si="1"/>
        <v>37749</v>
      </c>
      <c r="G8" s="223">
        <f t="shared" ref="G8" si="2">C8</f>
        <v>37749</v>
      </c>
      <c r="H8" s="223">
        <f t="shared" ref="H8:H20" si="3">D8</f>
        <v>0</v>
      </c>
      <c r="I8" s="223">
        <f t="shared" ref="I8" si="4">E8</f>
        <v>0</v>
      </c>
      <c r="J8" s="223">
        <f t="shared" ref="J8" si="5">SUM(K8:M8)</f>
        <v>37749</v>
      </c>
      <c r="K8" s="223">
        <f>G8</f>
        <v>37749</v>
      </c>
      <c r="L8" s="223">
        <f>H8</f>
        <v>0</v>
      </c>
      <c r="M8" s="223"/>
      <c r="N8" s="223">
        <f t="shared" ref="N8:N28" si="6">SUM(P8:R8)</f>
        <v>216679</v>
      </c>
      <c r="O8" s="56" t="s">
        <v>1910</v>
      </c>
      <c r="P8" s="223">
        <f t="shared" ref="P8:P28" si="7">ROUND(K8*5.74,0)</f>
        <v>216679</v>
      </c>
      <c r="Q8" s="223">
        <f>ROUND(L8*4.04,0)</f>
        <v>0</v>
      </c>
      <c r="R8" s="76"/>
    </row>
    <row r="9" spans="1:18" s="48" customFormat="1" ht="59.25" customHeight="1" x14ac:dyDescent="0.25">
      <c r="A9" s="47" t="s">
        <v>549</v>
      </c>
      <c r="B9" s="223">
        <f>SUM(C9:E9)</f>
        <v>77458</v>
      </c>
      <c r="C9" s="223">
        <f>'02-01-14--4-1541'!G148+'02-01-14--4-1541'!G159</f>
        <v>77458</v>
      </c>
      <c r="D9" s="223"/>
      <c r="E9" s="223">
        <v>0</v>
      </c>
      <c r="F9" s="223">
        <f>SUM(G9:I9)</f>
        <v>77458</v>
      </c>
      <c r="G9" s="223">
        <f>C9</f>
        <v>77458</v>
      </c>
      <c r="H9" s="223">
        <f t="shared" si="3"/>
        <v>0</v>
      </c>
      <c r="I9" s="223"/>
      <c r="J9" s="223">
        <f>SUM(K9:M9)</f>
        <v>77458</v>
      </c>
      <c r="K9" s="223">
        <f>C9</f>
        <v>77458</v>
      </c>
      <c r="L9" s="223">
        <f t="shared" ref="L9:L20" si="8">H9</f>
        <v>0</v>
      </c>
      <c r="M9" s="223"/>
      <c r="N9" s="223">
        <f t="shared" si="6"/>
        <v>444609</v>
      </c>
      <c r="O9" s="56" t="s">
        <v>1911</v>
      </c>
      <c r="P9" s="223">
        <f t="shared" si="7"/>
        <v>444609</v>
      </c>
      <c r="Q9" s="223">
        <f>ROUND(L9*4.48,0)</f>
        <v>0</v>
      </c>
      <c r="R9" s="76"/>
    </row>
    <row r="10" spans="1:18" s="48" customFormat="1" ht="59.25" customHeight="1" x14ac:dyDescent="0.25">
      <c r="A10" s="47" t="s">
        <v>788</v>
      </c>
      <c r="B10" s="223">
        <f>SUM(C10:E10)</f>
        <v>43932</v>
      </c>
      <c r="C10" s="223">
        <f>'04-03-14--4-1545'!G143</f>
        <v>43932</v>
      </c>
      <c r="D10" s="223"/>
      <c r="E10" s="223"/>
      <c r="F10" s="223">
        <f>SUM(G10:I10)</f>
        <v>43932</v>
      </c>
      <c r="G10" s="223">
        <f>C10</f>
        <v>43932</v>
      </c>
      <c r="H10" s="223">
        <f t="shared" si="3"/>
        <v>0</v>
      </c>
      <c r="I10" s="223"/>
      <c r="J10" s="223">
        <f>SUM(K10:M10)</f>
        <v>43932</v>
      </c>
      <c r="K10" s="223">
        <f>G10</f>
        <v>43932</v>
      </c>
      <c r="L10" s="223">
        <f t="shared" si="8"/>
        <v>0</v>
      </c>
      <c r="M10" s="223"/>
      <c r="N10" s="223">
        <f t="shared" si="6"/>
        <v>252170</v>
      </c>
      <c r="O10" s="56" t="s">
        <v>1912</v>
      </c>
      <c r="P10" s="223">
        <f t="shared" si="7"/>
        <v>252170</v>
      </c>
      <c r="Q10" s="223">
        <f>ROUND(L10*4.48,0)</f>
        <v>0</v>
      </c>
      <c r="R10" s="76"/>
    </row>
    <row r="11" spans="1:18" s="48" customFormat="1" ht="59.25" customHeight="1" x14ac:dyDescent="0.25">
      <c r="A11" s="47" t="s">
        <v>964</v>
      </c>
      <c r="B11" s="223">
        <f t="shared" ref="B11:B28" si="9">SUM(C11:E11)</f>
        <v>27713</v>
      </c>
      <c r="C11" s="223">
        <f>'02-01-22--4-1544'!G131+'02-01-22--4-1544'!G142</f>
        <v>27713</v>
      </c>
      <c r="D11" s="223"/>
      <c r="E11" s="223"/>
      <c r="F11" s="223">
        <f t="shared" ref="F11:F28" si="10">SUM(G11:I11)</f>
        <v>27713</v>
      </c>
      <c r="G11" s="223">
        <f t="shared" ref="G11:G28" si="11">C11</f>
        <v>27713</v>
      </c>
      <c r="H11" s="223">
        <f t="shared" si="3"/>
        <v>0</v>
      </c>
      <c r="I11" s="223"/>
      <c r="J11" s="223">
        <f t="shared" ref="J11:J28" si="12">SUM(K11:M11)</f>
        <v>27713</v>
      </c>
      <c r="K11" s="223">
        <f t="shared" ref="K11:K28" si="13">G11</f>
        <v>27713</v>
      </c>
      <c r="L11" s="223">
        <f t="shared" si="8"/>
        <v>0</v>
      </c>
      <c r="M11" s="223"/>
      <c r="N11" s="223">
        <f t="shared" si="6"/>
        <v>159073</v>
      </c>
      <c r="O11" s="56" t="s">
        <v>1913</v>
      </c>
      <c r="P11" s="223">
        <f t="shared" si="7"/>
        <v>159073</v>
      </c>
      <c r="Q11" s="223">
        <f>ROUND(L11*4.48,0)</f>
        <v>0</v>
      </c>
      <c r="R11" s="76"/>
    </row>
    <row r="12" spans="1:18" s="48" customFormat="1" ht="59.25" customHeight="1" x14ac:dyDescent="0.25">
      <c r="A12" s="47" t="s">
        <v>1894</v>
      </c>
      <c r="B12" s="223">
        <f t="shared" si="9"/>
        <v>7158</v>
      </c>
      <c r="C12" s="223">
        <f>'05-05-08--4-1551'!G84</f>
        <v>7158</v>
      </c>
      <c r="D12" s="223"/>
      <c r="E12" s="223"/>
      <c r="F12" s="223">
        <f t="shared" si="10"/>
        <v>7158</v>
      </c>
      <c r="G12" s="223">
        <f t="shared" si="11"/>
        <v>7158</v>
      </c>
      <c r="H12" s="223">
        <f t="shared" si="3"/>
        <v>0</v>
      </c>
      <c r="I12" s="223"/>
      <c r="J12" s="223">
        <f t="shared" si="12"/>
        <v>7158</v>
      </c>
      <c r="K12" s="223">
        <f t="shared" si="13"/>
        <v>7158</v>
      </c>
      <c r="L12" s="223">
        <f t="shared" si="8"/>
        <v>0</v>
      </c>
      <c r="M12" s="223"/>
      <c r="N12" s="223">
        <f t="shared" si="6"/>
        <v>41087</v>
      </c>
      <c r="O12" s="56" t="s">
        <v>1914</v>
      </c>
      <c r="P12" s="223">
        <f t="shared" si="7"/>
        <v>41087</v>
      </c>
      <c r="Q12" s="223">
        <f t="shared" ref="Q12:Q20" si="14">ROUND(L12*3.76,0)</f>
        <v>0</v>
      </c>
      <c r="R12" s="76"/>
    </row>
    <row r="13" spans="1:18" s="48" customFormat="1" ht="59.25" customHeight="1" x14ac:dyDescent="0.25">
      <c r="A13" s="47" t="s">
        <v>1893</v>
      </c>
      <c r="B13" s="223">
        <f t="shared" si="9"/>
        <v>13592</v>
      </c>
      <c r="C13" s="223">
        <f>'05-05-09--4-1552'!G175</f>
        <v>13592</v>
      </c>
      <c r="D13" s="223"/>
      <c r="E13" s="223"/>
      <c r="F13" s="223">
        <f t="shared" si="10"/>
        <v>13592</v>
      </c>
      <c r="G13" s="223">
        <f t="shared" si="11"/>
        <v>13592</v>
      </c>
      <c r="H13" s="223">
        <f t="shared" si="3"/>
        <v>0</v>
      </c>
      <c r="I13" s="223"/>
      <c r="J13" s="223">
        <f t="shared" si="12"/>
        <v>13592</v>
      </c>
      <c r="K13" s="223">
        <f t="shared" si="13"/>
        <v>13592</v>
      </c>
      <c r="L13" s="223">
        <f t="shared" si="8"/>
        <v>0</v>
      </c>
      <c r="M13" s="223"/>
      <c r="N13" s="223">
        <f t="shared" si="6"/>
        <v>78018</v>
      </c>
      <c r="O13" s="56" t="s">
        <v>1915</v>
      </c>
      <c r="P13" s="223">
        <f t="shared" si="7"/>
        <v>78018</v>
      </c>
      <c r="Q13" s="223">
        <f t="shared" si="14"/>
        <v>0</v>
      </c>
      <c r="R13" s="76"/>
    </row>
    <row r="14" spans="1:18" s="48" customFormat="1" ht="59.25" customHeight="1" x14ac:dyDescent="0.25">
      <c r="A14" s="47" t="s">
        <v>1895</v>
      </c>
      <c r="B14" s="223">
        <f t="shared" si="9"/>
        <v>9329</v>
      </c>
      <c r="C14" s="223">
        <f>'05-05-10--4-1553'!G189-'05-05-10--4-1553'!G186</f>
        <v>9329</v>
      </c>
      <c r="D14" s="223"/>
      <c r="E14" s="223"/>
      <c r="F14" s="223">
        <f t="shared" si="10"/>
        <v>9329</v>
      </c>
      <c r="G14" s="223">
        <f t="shared" si="11"/>
        <v>9329</v>
      </c>
      <c r="H14" s="223">
        <f t="shared" si="3"/>
        <v>0</v>
      </c>
      <c r="I14" s="223"/>
      <c r="J14" s="223">
        <f t="shared" si="12"/>
        <v>9329</v>
      </c>
      <c r="K14" s="223">
        <f t="shared" si="13"/>
        <v>9329</v>
      </c>
      <c r="L14" s="223">
        <f t="shared" si="8"/>
        <v>0</v>
      </c>
      <c r="M14" s="223"/>
      <c r="N14" s="223">
        <f t="shared" si="6"/>
        <v>53548</v>
      </c>
      <c r="O14" s="56" t="s">
        <v>1916</v>
      </c>
      <c r="P14" s="223">
        <f t="shared" si="7"/>
        <v>53548</v>
      </c>
      <c r="Q14" s="223">
        <f>ROUND(L14*4.48,0)</f>
        <v>0</v>
      </c>
      <c r="R14" s="76"/>
    </row>
    <row r="15" spans="1:18" s="48" customFormat="1" ht="59.25" customHeight="1" x14ac:dyDescent="0.25">
      <c r="A15" s="47" t="s">
        <v>1896</v>
      </c>
      <c r="B15" s="223">
        <f t="shared" si="9"/>
        <v>14924</v>
      </c>
      <c r="C15" s="223">
        <f>'05-05-11--4-1554'!G115+'05-05-11--4-1554'!G126</f>
        <v>14924</v>
      </c>
      <c r="D15" s="223"/>
      <c r="E15" s="223"/>
      <c r="F15" s="223">
        <f t="shared" si="10"/>
        <v>14924</v>
      </c>
      <c r="G15" s="223">
        <f t="shared" si="11"/>
        <v>14924</v>
      </c>
      <c r="H15" s="223">
        <f t="shared" si="3"/>
        <v>0</v>
      </c>
      <c r="I15" s="223"/>
      <c r="J15" s="223">
        <f t="shared" si="12"/>
        <v>14924</v>
      </c>
      <c r="K15" s="223">
        <f t="shared" si="13"/>
        <v>14924</v>
      </c>
      <c r="L15" s="223">
        <f t="shared" si="8"/>
        <v>0</v>
      </c>
      <c r="M15" s="223"/>
      <c r="N15" s="223">
        <f t="shared" si="6"/>
        <v>85664</v>
      </c>
      <c r="O15" s="56" t="s">
        <v>1917</v>
      </c>
      <c r="P15" s="223">
        <f t="shared" si="7"/>
        <v>85664</v>
      </c>
      <c r="Q15" s="223">
        <f>ROUND(L15*4.48,0)</f>
        <v>0</v>
      </c>
      <c r="R15" s="76"/>
    </row>
    <row r="16" spans="1:18" s="48" customFormat="1" ht="59.25" customHeight="1" x14ac:dyDescent="0.25">
      <c r="A16" s="47" t="s">
        <v>1897</v>
      </c>
      <c r="B16" s="223">
        <f t="shared" si="9"/>
        <v>5800</v>
      </c>
      <c r="C16" s="223">
        <f>'05-05-12--4-1555'!G85</f>
        <v>5800</v>
      </c>
      <c r="D16" s="223"/>
      <c r="E16" s="223"/>
      <c r="F16" s="223">
        <f t="shared" si="10"/>
        <v>5800</v>
      </c>
      <c r="G16" s="223">
        <f t="shared" si="11"/>
        <v>5800</v>
      </c>
      <c r="H16" s="223">
        <f t="shared" si="3"/>
        <v>0</v>
      </c>
      <c r="I16" s="223"/>
      <c r="J16" s="223">
        <f t="shared" si="12"/>
        <v>5800</v>
      </c>
      <c r="K16" s="223">
        <f t="shared" si="13"/>
        <v>5800</v>
      </c>
      <c r="L16" s="223">
        <f t="shared" si="8"/>
        <v>0</v>
      </c>
      <c r="M16" s="223"/>
      <c r="N16" s="223">
        <f t="shared" si="6"/>
        <v>33292</v>
      </c>
      <c r="O16" s="56" t="s">
        <v>1918</v>
      </c>
      <c r="P16" s="223">
        <f t="shared" si="7"/>
        <v>33292</v>
      </c>
      <c r="Q16" s="223">
        <f t="shared" si="14"/>
        <v>0</v>
      </c>
      <c r="R16" s="76"/>
    </row>
    <row r="17" spans="1:18" s="48" customFormat="1" ht="59.25" customHeight="1" x14ac:dyDescent="0.25">
      <c r="A17" s="47" t="s">
        <v>1898</v>
      </c>
      <c r="B17" s="223">
        <f>SUM(C17:E17)</f>
        <v>15479</v>
      </c>
      <c r="C17" s="223">
        <f>'05-05-13--4-1556'!G104</f>
        <v>15479</v>
      </c>
      <c r="D17" s="223"/>
      <c r="E17" s="223"/>
      <c r="F17" s="223">
        <f t="shared" si="10"/>
        <v>15479</v>
      </c>
      <c r="G17" s="223">
        <f t="shared" si="11"/>
        <v>15479</v>
      </c>
      <c r="H17" s="223">
        <f>D17</f>
        <v>0</v>
      </c>
      <c r="I17" s="223"/>
      <c r="J17" s="223">
        <f t="shared" si="12"/>
        <v>15479</v>
      </c>
      <c r="K17" s="223">
        <f t="shared" si="13"/>
        <v>15479</v>
      </c>
      <c r="L17" s="223">
        <f t="shared" si="8"/>
        <v>0</v>
      </c>
      <c r="M17" s="223"/>
      <c r="N17" s="223">
        <f t="shared" si="6"/>
        <v>88849</v>
      </c>
      <c r="O17" s="56" t="s">
        <v>1919</v>
      </c>
      <c r="P17" s="223">
        <f t="shared" si="7"/>
        <v>88849</v>
      </c>
      <c r="Q17" s="223">
        <f t="shared" si="14"/>
        <v>0</v>
      </c>
      <c r="R17" s="76"/>
    </row>
    <row r="18" spans="1:18" s="48" customFormat="1" ht="59.25" customHeight="1" x14ac:dyDescent="0.25">
      <c r="A18" s="47" t="s">
        <v>1533</v>
      </c>
      <c r="B18" s="223">
        <f t="shared" si="9"/>
        <v>44190</v>
      </c>
      <c r="C18" s="223">
        <f>'19-4-2098'!K101+'19-4-2098'!K102</f>
        <v>44190</v>
      </c>
      <c r="D18" s="223"/>
      <c r="E18" s="223"/>
      <c r="F18" s="223">
        <f t="shared" si="10"/>
        <v>44190</v>
      </c>
      <c r="G18" s="223">
        <f t="shared" si="11"/>
        <v>44190</v>
      </c>
      <c r="H18" s="223">
        <f t="shared" si="3"/>
        <v>0</v>
      </c>
      <c r="I18" s="223"/>
      <c r="J18" s="223">
        <f t="shared" si="12"/>
        <v>44190</v>
      </c>
      <c r="K18" s="223">
        <f t="shared" si="13"/>
        <v>44190</v>
      </c>
      <c r="L18" s="223">
        <f t="shared" si="8"/>
        <v>0</v>
      </c>
      <c r="M18" s="223"/>
      <c r="N18" s="223">
        <f t="shared" si="6"/>
        <v>253651</v>
      </c>
      <c r="O18" s="56" t="s">
        <v>1920</v>
      </c>
      <c r="P18" s="223">
        <f t="shared" si="7"/>
        <v>253651</v>
      </c>
      <c r="Q18" s="223">
        <f>ROUND(L18*4.04,0)</f>
        <v>0</v>
      </c>
      <c r="R18" s="76"/>
    </row>
    <row r="19" spans="1:18" s="48" customFormat="1" ht="59.25" customHeight="1" x14ac:dyDescent="0.25">
      <c r="A19" s="47" t="s">
        <v>1644</v>
      </c>
      <c r="B19" s="91">
        <f t="shared" si="9"/>
        <v>311831</v>
      </c>
      <c r="C19" s="91">
        <f>'19-4-2099'!K131+'19-4-2099'!K132</f>
        <v>311831</v>
      </c>
      <c r="D19" s="91"/>
      <c r="E19" s="91"/>
      <c r="F19" s="91">
        <f t="shared" si="10"/>
        <v>311831</v>
      </c>
      <c r="G19" s="91">
        <f t="shared" si="11"/>
        <v>311831</v>
      </c>
      <c r="H19" s="91">
        <f t="shared" si="3"/>
        <v>0</v>
      </c>
      <c r="I19" s="91"/>
      <c r="J19" s="91">
        <f t="shared" si="12"/>
        <v>311831</v>
      </c>
      <c r="K19" s="91">
        <f t="shared" si="13"/>
        <v>311831</v>
      </c>
      <c r="L19" s="91">
        <f t="shared" si="8"/>
        <v>0</v>
      </c>
      <c r="M19" s="91"/>
      <c r="N19" s="91">
        <f t="shared" si="6"/>
        <v>1789910</v>
      </c>
      <c r="O19" s="56" t="s">
        <v>1921</v>
      </c>
      <c r="P19" s="91">
        <f t="shared" si="7"/>
        <v>1789910</v>
      </c>
      <c r="Q19" s="92">
        <f>ROUND(L19*4.04,0)</f>
        <v>0</v>
      </c>
      <c r="R19" s="76"/>
    </row>
    <row r="20" spans="1:18" s="48" customFormat="1" ht="59.25" customHeight="1" x14ac:dyDescent="0.25">
      <c r="A20" s="47" t="s">
        <v>1762</v>
      </c>
      <c r="B20" s="91">
        <f t="shared" si="9"/>
        <v>137742</v>
      </c>
      <c r="C20" s="91">
        <f>'1720'!K122+'1720'!K123</f>
        <v>137742</v>
      </c>
      <c r="D20" s="91"/>
      <c r="E20" s="91"/>
      <c r="F20" s="91">
        <f t="shared" si="10"/>
        <v>137742</v>
      </c>
      <c r="G20" s="91">
        <f t="shared" si="11"/>
        <v>137742</v>
      </c>
      <c r="H20" s="91">
        <f t="shared" si="3"/>
        <v>0</v>
      </c>
      <c r="I20" s="91"/>
      <c r="J20" s="91">
        <f t="shared" si="12"/>
        <v>137742</v>
      </c>
      <c r="K20" s="91">
        <f t="shared" si="13"/>
        <v>137742</v>
      </c>
      <c r="L20" s="91">
        <f t="shared" si="8"/>
        <v>0</v>
      </c>
      <c r="M20" s="91"/>
      <c r="N20" s="91">
        <f t="shared" si="6"/>
        <v>790639</v>
      </c>
      <c r="O20" s="56">
        <v>1720</v>
      </c>
      <c r="P20" s="91">
        <f t="shared" si="7"/>
        <v>790639</v>
      </c>
      <c r="Q20" s="91">
        <f t="shared" si="14"/>
        <v>0</v>
      </c>
      <c r="R20" s="76"/>
    </row>
    <row r="21" spans="1:18" s="48" customFormat="1" ht="59.25" customHeight="1" x14ac:dyDescent="0.25">
      <c r="A21" s="47" t="s">
        <v>1899</v>
      </c>
      <c r="B21" s="226">
        <f>SUM(C21:E21)</f>
        <v>460039</v>
      </c>
      <c r="C21" s="226">
        <v>460039</v>
      </c>
      <c r="D21" s="226"/>
      <c r="E21" s="226"/>
      <c r="F21" s="226">
        <f>SUM(G21:I21)</f>
        <v>460039</v>
      </c>
      <c r="G21" s="226">
        <f>C21</f>
        <v>460039</v>
      </c>
      <c r="H21" s="226"/>
      <c r="I21" s="226"/>
      <c r="J21" s="226">
        <f>SUM(K21:M21)</f>
        <v>460039</v>
      </c>
      <c r="K21" s="226">
        <f t="shared" si="13"/>
        <v>460039</v>
      </c>
      <c r="L21" s="226"/>
      <c r="M21" s="226"/>
      <c r="N21" s="226">
        <f>P21</f>
        <v>2640624</v>
      </c>
      <c r="O21" s="56">
        <v>7144</v>
      </c>
      <c r="P21" s="226">
        <f t="shared" si="7"/>
        <v>2640624</v>
      </c>
      <c r="Q21" s="226"/>
      <c r="R21" s="76"/>
    </row>
    <row r="22" spans="1:18" s="48" customFormat="1" ht="59.25" customHeight="1" x14ac:dyDescent="0.25">
      <c r="A22" s="47" t="s">
        <v>1905</v>
      </c>
      <c r="B22" s="223">
        <f t="shared" si="9"/>
        <v>649560</v>
      </c>
      <c r="C22" s="223">
        <v>649560</v>
      </c>
      <c r="D22" s="223"/>
      <c r="E22" s="223"/>
      <c r="F22" s="223">
        <f t="shared" si="10"/>
        <v>649560</v>
      </c>
      <c r="G22" s="223">
        <f t="shared" si="11"/>
        <v>649560</v>
      </c>
      <c r="H22" s="223"/>
      <c r="I22" s="223"/>
      <c r="J22" s="223">
        <f t="shared" si="12"/>
        <v>649560</v>
      </c>
      <c r="K22" s="223">
        <f t="shared" si="13"/>
        <v>649560</v>
      </c>
      <c r="L22" s="223"/>
      <c r="M22" s="223"/>
      <c r="N22" s="223">
        <f t="shared" si="6"/>
        <v>3728474</v>
      </c>
      <c r="O22" s="56">
        <v>7141</v>
      </c>
      <c r="P22" s="223">
        <f t="shared" si="7"/>
        <v>3728474</v>
      </c>
      <c r="Q22" s="223"/>
      <c r="R22" s="76"/>
    </row>
    <row r="23" spans="1:18" s="231" customFormat="1" ht="59.25" customHeight="1" x14ac:dyDescent="0.25">
      <c r="A23" s="227" t="s">
        <v>1903</v>
      </c>
      <c r="B23" s="228">
        <f t="shared" si="9"/>
        <v>3153295</v>
      </c>
      <c r="C23" s="228">
        <v>3153295</v>
      </c>
      <c r="D23" s="228"/>
      <c r="E23" s="228"/>
      <c r="F23" s="228">
        <f t="shared" si="10"/>
        <v>3153295</v>
      </c>
      <c r="G23" s="228">
        <f t="shared" si="11"/>
        <v>3153295</v>
      </c>
      <c r="H23" s="228"/>
      <c r="I23" s="228"/>
      <c r="J23" s="228">
        <f t="shared" si="12"/>
        <v>3153295</v>
      </c>
      <c r="K23" s="228">
        <f t="shared" si="13"/>
        <v>3153295</v>
      </c>
      <c r="L23" s="228"/>
      <c r="M23" s="228"/>
      <c r="N23" s="228">
        <f t="shared" si="6"/>
        <v>18099913</v>
      </c>
      <c r="O23" s="229" t="s">
        <v>1892</v>
      </c>
      <c r="P23" s="228">
        <f t="shared" si="7"/>
        <v>18099913</v>
      </c>
      <c r="Q23" s="228"/>
      <c r="R23" s="230"/>
    </row>
    <row r="24" spans="1:18" s="231" customFormat="1" ht="59.25" customHeight="1" x14ac:dyDescent="0.25">
      <c r="A24" s="227" t="s">
        <v>1900</v>
      </c>
      <c r="B24" s="228">
        <f t="shared" si="9"/>
        <v>133684</v>
      </c>
      <c r="C24" s="228">
        <v>133684</v>
      </c>
      <c r="D24" s="228"/>
      <c r="E24" s="228"/>
      <c r="F24" s="228">
        <f t="shared" si="10"/>
        <v>133684</v>
      </c>
      <c r="G24" s="228">
        <f t="shared" si="11"/>
        <v>133684</v>
      </c>
      <c r="H24" s="228"/>
      <c r="I24" s="228"/>
      <c r="J24" s="228">
        <f t="shared" si="12"/>
        <v>133684</v>
      </c>
      <c r="K24" s="228">
        <f t="shared" si="13"/>
        <v>133684</v>
      </c>
      <c r="L24" s="228"/>
      <c r="M24" s="228"/>
      <c r="N24" s="228">
        <f t="shared" si="6"/>
        <v>767346</v>
      </c>
      <c r="O24" s="229">
        <v>7139</v>
      </c>
      <c r="P24" s="228">
        <f t="shared" si="7"/>
        <v>767346</v>
      </c>
      <c r="Q24" s="228"/>
      <c r="R24" s="230"/>
    </row>
    <row r="25" spans="1:18" s="231" customFormat="1" ht="59.25" customHeight="1" x14ac:dyDescent="0.25">
      <c r="A25" s="227" t="s">
        <v>1900</v>
      </c>
      <c r="B25" s="228">
        <f t="shared" si="9"/>
        <v>51075</v>
      </c>
      <c r="C25" s="228">
        <v>51075</v>
      </c>
      <c r="D25" s="228"/>
      <c r="E25" s="228"/>
      <c r="F25" s="228">
        <f t="shared" si="10"/>
        <v>51075</v>
      </c>
      <c r="G25" s="228">
        <f t="shared" si="11"/>
        <v>51075</v>
      </c>
      <c r="H25" s="228"/>
      <c r="I25" s="228"/>
      <c r="J25" s="228">
        <f t="shared" si="12"/>
        <v>51075</v>
      </c>
      <c r="K25" s="228">
        <f t="shared" si="13"/>
        <v>51075</v>
      </c>
      <c r="L25" s="228"/>
      <c r="M25" s="228"/>
      <c r="N25" s="228">
        <f t="shared" si="6"/>
        <v>293171</v>
      </c>
      <c r="O25" s="229">
        <v>7140</v>
      </c>
      <c r="P25" s="228">
        <f t="shared" si="7"/>
        <v>293171</v>
      </c>
      <c r="Q25" s="228"/>
      <c r="R25" s="230"/>
    </row>
    <row r="26" spans="1:18" s="231" customFormat="1" ht="59.25" customHeight="1" x14ac:dyDescent="0.25">
      <c r="A26" s="227" t="s">
        <v>1902</v>
      </c>
      <c r="B26" s="228">
        <f t="shared" si="9"/>
        <v>101005</v>
      </c>
      <c r="C26" s="228">
        <v>101005</v>
      </c>
      <c r="D26" s="228"/>
      <c r="E26" s="228"/>
      <c r="F26" s="228">
        <f t="shared" si="10"/>
        <v>101005</v>
      </c>
      <c r="G26" s="228">
        <f t="shared" si="11"/>
        <v>101005</v>
      </c>
      <c r="H26" s="228"/>
      <c r="I26" s="228"/>
      <c r="J26" s="228">
        <f t="shared" si="12"/>
        <v>101005</v>
      </c>
      <c r="K26" s="228">
        <f t="shared" si="13"/>
        <v>101005</v>
      </c>
      <c r="L26" s="228"/>
      <c r="M26" s="228"/>
      <c r="N26" s="228">
        <f t="shared" si="6"/>
        <v>579769</v>
      </c>
      <c r="O26" s="229">
        <v>7147</v>
      </c>
      <c r="P26" s="228">
        <f t="shared" si="7"/>
        <v>579769</v>
      </c>
      <c r="Q26" s="228"/>
      <c r="R26" s="230"/>
    </row>
    <row r="27" spans="1:18" s="231" customFormat="1" ht="59.25" customHeight="1" x14ac:dyDescent="0.25">
      <c r="A27" s="227" t="s">
        <v>1901</v>
      </c>
      <c r="B27" s="228">
        <f t="shared" si="9"/>
        <v>3180</v>
      </c>
      <c r="C27" s="228">
        <v>3180</v>
      </c>
      <c r="D27" s="228"/>
      <c r="E27" s="228"/>
      <c r="F27" s="228">
        <f t="shared" si="10"/>
        <v>3180</v>
      </c>
      <c r="G27" s="228">
        <f t="shared" si="11"/>
        <v>3180</v>
      </c>
      <c r="H27" s="228"/>
      <c r="I27" s="228"/>
      <c r="J27" s="228">
        <f t="shared" si="12"/>
        <v>3180</v>
      </c>
      <c r="K27" s="228">
        <f t="shared" si="13"/>
        <v>3180</v>
      </c>
      <c r="L27" s="228"/>
      <c r="M27" s="228"/>
      <c r="N27" s="228">
        <f t="shared" si="6"/>
        <v>18253</v>
      </c>
      <c r="O27" s="229">
        <v>7146</v>
      </c>
      <c r="P27" s="228">
        <f t="shared" si="7"/>
        <v>18253</v>
      </c>
      <c r="Q27" s="228"/>
      <c r="R27" s="230"/>
    </row>
    <row r="28" spans="1:18" s="231" customFormat="1" ht="59.25" customHeight="1" x14ac:dyDescent="0.25">
      <c r="A28" s="227" t="s">
        <v>1904</v>
      </c>
      <c r="B28" s="228">
        <f>SUM(C28:E28)</f>
        <v>1343</v>
      </c>
      <c r="C28" s="228">
        <v>1343</v>
      </c>
      <c r="D28" s="228"/>
      <c r="E28" s="228"/>
      <c r="F28" s="228">
        <f t="shared" si="10"/>
        <v>1343</v>
      </c>
      <c r="G28" s="228">
        <f t="shared" si="11"/>
        <v>1343</v>
      </c>
      <c r="H28" s="228"/>
      <c r="I28" s="228"/>
      <c r="J28" s="228">
        <f t="shared" si="12"/>
        <v>1343</v>
      </c>
      <c r="K28" s="228">
        <f t="shared" si="13"/>
        <v>1343</v>
      </c>
      <c r="L28" s="228"/>
      <c r="M28" s="228"/>
      <c r="N28" s="228">
        <f t="shared" si="6"/>
        <v>7709</v>
      </c>
      <c r="O28" s="229">
        <v>7145</v>
      </c>
      <c r="P28" s="228">
        <f t="shared" si="7"/>
        <v>7709</v>
      </c>
      <c r="Q28" s="228"/>
      <c r="R28" s="230"/>
    </row>
    <row r="29" spans="1:18" s="16" customFormat="1" ht="24.9" customHeight="1" x14ac:dyDescent="0.3">
      <c r="A29" s="20" t="s">
        <v>2</v>
      </c>
      <c r="B29" s="17">
        <f>SUM(B7:B28)</f>
        <v>5358382</v>
      </c>
      <c r="C29" s="17">
        <f>SUM(C7:C25)</f>
        <v>5252854</v>
      </c>
      <c r="D29" s="17">
        <f>SUM(D7:D25)</f>
        <v>0</v>
      </c>
      <c r="E29" s="17">
        <f t="shared" ref="E29" si="15">SUM(E7:E10)</f>
        <v>0</v>
      </c>
      <c r="F29" s="17">
        <f>SUM(G29:I29)</f>
        <v>5358382</v>
      </c>
      <c r="G29" s="17">
        <f>SUM(G7:G28)</f>
        <v>5358382</v>
      </c>
      <c r="H29" s="17">
        <f>SUM(H7:H25)</f>
        <v>0</v>
      </c>
      <c r="I29" s="17"/>
      <c r="J29" s="17">
        <f>SUM(J7:J28)</f>
        <v>5358382</v>
      </c>
      <c r="K29" s="17">
        <f>SUM(K7:K28)</f>
        <v>5358382</v>
      </c>
      <c r="L29" s="17">
        <f>SUM(L7:L25)</f>
        <v>0</v>
      </c>
      <c r="M29" s="17">
        <f>SUM(M7:M10)</f>
        <v>0</v>
      </c>
      <c r="N29" s="17">
        <f>SUM(N7:N28)</f>
        <v>30757113</v>
      </c>
      <c r="O29" s="17"/>
      <c r="P29" s="83">
        <f>SUM(P7:P28)</f>
        <v>30757113</v>
      </c>
      <c r="Q29" s="78"/>
      <c r="R29" s="78"/>
    </row>
    <row r="30" spans="1:18" ht="24.9" customHeight="1" x14ac:dyDescent="0.3">
      <c r="A30" s="19" t="s">
        <v>49</v>
      </c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>
        <f>SUM(P30:R30)</f>
        <v>5536280.3399999999</v>
      </c>
      <c r="O30" s="74"/>
      <c r="P30" s="84">
        <f>ROUND(P29*18%,2)</f>
        <v>5536280.3399999999</v>
      </c>
      <c r="Q30" s="79"/>
      <c r="R30" s="79"/>
    </row>
    <row r="31" spans="1:18" s="16" customFormat="1" ht="24.9" customHeight="1" x14ac:dyDescent="0.3">
      <c r="A31" s="18" t="s">
        <v>1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>
        <f>SUM(P31:R31)</f>
        <v>36293393.340000004</v>
      </c>
      <c r="O31" s="17"/>
      <c r="P31" s="83">
        <f>SUM(P29:P30)</f>
        <v>36293393.340000004</v>
      </c>
      <c r="Q31" s="78"/>
      <c r="R31" s="78"/>
    </row>
    <row r="32" spans="1:18" s="16" customFormat="1" ht="24.9" customHeight="1" x14ac:dyDescent="0.3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2"/>
      <c r="Q32" s="82"/>
      <c r="R32" s="82"/>
    </row>
    <row r="33" spans="1:17" ht="24.9" customHeight="1" x14ac:dyDescent="0.3">
      <c r="A33" s="290" t="s">
        <v>0</v>
      </c>
      <c r="B33" s="290"/>
      <c r="C33" s="290"/>
      <c r="D33" s="290"/>
      <c r="E33" s="290"/>
      <c r="F33" s="290"/>
      <c r="G33" s="290"/>
      <c r="H33" s="290"/>
      <c r="I33" s="290"/>
      <c r="J33" s="290"/>
      <c r="K33" s="290"/>
      <c r="L33" s="290"/>
      <c r="M33" s="290"/>
      <c r="N33" s="290"/>
      <c r="O33" s="290"/>
      <c r="P33" s="222"/>
      <c r="Q33" s="12"/>
    </row>
    <row r="34" spans="1:17" ht="24.9" customHeight="1" x14ac:dyDescent="0.3">
      <c r="A34" s="290" t="s">
        <v>1891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</row>
    <row r="35" spans="1:17" ht="27" customHeight="1" x14ac:dyDescent="0.3">
      <c r="A35" s="291"/>
      <c r="B35" s="291"/>
      <c r="C35" s="291"/>
      <c r="D35" s="291"/>
      <c r="E35" s="291"/>
      <c r="F35" s="291"/>
      <c r="G35" s="291"/>
      <c r="H35" s="291"/>
      <c r="I35" s="291"/>
      <c r="J35" s="291"/>
      <c r="K35" s="291"/>
      <c r="L35" s="291"/>
      <c r="M35" s="291"/>
      <c r="N35" s="291"/>
      <c r="O35" s="291"/>
      <c r="P35" s="291"/>
      <c r="Q35" s="291"/>
    </row>
    <row r="36" spans="1:17" s="16" customFormat="1" ht="24.9" customHeight="1" x14ac:dyDescent="0.3">
      <c r="A36" s="12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</row>
    <row r="37" spans="1:17" ht="24.9" customHeight="1" x14ac:dyDescent="0.35">
      <c r="A37" s="287" t="s">
        <v>1873</v>
      </c>
      <c r="B37" s="287"/>
      <c r="C37" s="28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4"/>
    </row>
    <row r="38" spans="1:17" s="16" customFormat="1" ht="24.9" customHeight="1" x14ac:dyDescent="0.35">
      <c r="A38" s="287" t="s">
        <v>46</v>
      </c>
      <c r="B38" s="287"/>
      <c r="C38" s="287"/>
      <c r="D38" s="13"/>
      <c r="E38" s="13"/>
      <c r="F38" s="13"/>
      <c r="G38" s="43"/>
      <c r="H38" s="288" t="s">
        <v>1874</v>
      </c>
      <c r="I38" s="288"/>
      <c r="J38" s="43"/>
      <c r="K38" s="13"/>
      <c r="L38" s="13"/>
      <c r="M38" s="13"/>
      <c r="N38" s="13"/>
      <c r="O38" s="13"/>
    </row>
    <row r="39" spans="1:17" ht="20.25" customHeight="1" x14ac:dyDescent="0.3">
      <c r="H39" s="286"/>
      <c r="I39" s="286"/>
      <c r="Q39" s="15"/>
    </row>
    <row r="40" spans="1:17" ht="24.9" customHeight="1" x14ac:dyDescent="0.35">
      <c r="A40" s="287" t="s">
        <v>50</v>
      </c>
      <c r="B40" s="287"/>
      <c r="C40" s="49"/>
      <c r="D40" s="49"/>
      <c r="E40" s="49"/>
      <c r="F40" s="49"/>
      <c r="G40" s="49"/>
      <c r="H40" s="289" t="s">
        <v>82</v>
      </c>
      <c r="I40" s="289"/>
      <c r="J40" s="49"/>
      <c r="K40" s="49"/>
      <c r="L40" s="49"/>
      <c r="M40" s="49"/>
      <c r="N40" s="49"/>
      <c r="O40" s="49"/>
      <c r="P40" s="12"/>
      <c r="Q40" s="12"/>
    </row>
    <row r="41" spans="1:17" ht="24.9" customHeight="1" x14ac:dyDescent="0.3">
      <c r="H41" s="286"/>
      <c r="I41" s="286"/>
      <c r="P41" s="12"/>
      <c r="Q41" s="12"/>
    </row>
    <row r="42" spans="1:17" ht="12.75" customHeight="1" x14ac:dyDescent="0.3">
      <c r="A42" s="41" t="s">
        <v>72</v>
      </c>
      <c r="B42" s="14"/>
      <c r="C42" s="14"/>
      <c r="D42" s="14"/>
      <c r="E42" s="14"/>
      <c r="F42" s="14"/>
      <c r="G42" s="14"/>
      <c r="H42" s="42" t="s">
        <v>73</v>
      </c>
      <c r="I42" s="14"/>
      <c r="J42" s="14"/>
      <c r="K42" s="14"/>
      <c r="L42" s="14"/>
      <c r="M42" s="14"/>
      <c r="N42" s="14"/>
      <c r="O42" s="14"/>
    </row>
    <row r="43" spans="1:17" s="13" customFormat="1" ht="18.75" customHeight="1" x14ac:dyDescent="0.35">
      <c r="A43" s="12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</row>
    <row r="44" spans="1:17" s="13" customFormat="1" ht="18.75" customHeight="1" x14ac:dyDescent="0.35">
      <c r="A44" s="12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 t="s">
        <v>61</v>
      </c>
      <c r="N44" s="11"/>
      <c r="O44" s="11"/>
    </row>
    <row r="45" spans="1:17" ht="18.75" customHeight="1" x14ac:dyDescent="0.3"/>
    <row r="46" spans="1:17" s="13" customFormat="1" ht="19.5" customHeight="1" x14ac:dyDescent="0.35">
      <c r="A46" s="12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</row>
    <row r="48" spans="1:17" s="13" customFormat="1" ht="18" x14ac:dyDescent="0.35">
      <c r="A48" s="12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</row>
  </sheetData>
  <mergeCells count="20">
    <mergeCell ref="A1:R1"/>
    <mergeCell ref="A2:R2"/>
    <mergeCell ref="H41:I41"/>
    <mergeCell ref="A40:B40"/>
    <mergeCell ref="A38:C38"/>
    <mergeCell ref="H38:I38"/>
    <mergeCell ref="H39:I39"/>
    <mergeCell ref="H40:I40"/>
    <mergeCell ref="A37:C37"/>
    <mergeCell ref="N4:N5"/>
    <mergeCell ref="A33:O33"/>
    <mergeCell ref="A34:O34"/>
    <mergeCell ref="A35:Q35"/>
    <mergeCell ref="P4:R4"/>
    <mergeCell ref="A3:O3"/>
    <mergeCell ref="A4:A5"/>
    <mergeCell ref="B4:E4"/>
    <mergeCell ref="F4:I4"/>
    <mergeCell ref="O4:O5"/>
    <mergeCell ref="J4:M4"/>
  </mergeCells>
  <phoneticPr fontId="42" type="noConversion"/>
  <pageMargins left="0.39370078740157483" right="0.19685039370078741" top="0.19685039370078741" bottom="0" header="0.31496062992125984" footer="0.31496062992125984"/>
  <pageSetup paperSize="9" scale="47" fitToHeight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5"/>
  <sheetViews>
    <sheetView workbookViewId="0">
      <selection activeCell="A8" sqref="A8:G8"/>
    </sheetView>
  </sheetViews>
  <sheetFormatPr defaultColWidth="9.109375" defaultRowHeight="13.8" x14ac:dyDescent="0.25"/>
  <cols>
    <col min="1" max="1" width="9.5546875" style="25" customWidth="1"/>
    <col min="2" max="2" width="7.44140625" style="25" customWidth="1"/>
    <col min="3" max="3" width="23" style="25" customWidth="1"/>
    <col min="4" max="4" width="9.109375" style="25"/>
    <col min="5" max="5" width="12.33203125" style="25" customWidth="1"/>
    <col min="6" max="6" width="19.88671875" style="25" customWidth="1"/>
    <col min="7" max="7" width="27" style="25" customWidth="1"/>
    <col min="8" max="16384" width="9.109375" style="25"/>
  </cols>
  <sheetData>
    <row r="1" spans="1:7" ht="15.6" x14ac:dyDescent="0.3">
      <c r="G1" s="40"/>
    </row>
    <row r="2" spans="1:7" ht="15.6" x14ac:dyDescent="0.25">
      <c r="G2" s="36"/>
    </row>
    <row r="3" spans="1:7" ht="15.6" x14ac:dyDescent="0.25">
      <c r="G3" s="36"/>
    </row>
    <row r="4" spans="1:7" ht="15.6" x14ac:dyDescent="0.25">
      <c r="G4" s="36"/>
    </row>
    <row r="5" spans="1:7" ht="18" x14ac:dyDescent="0.35">
      <c r="A5" s="310" t="s">
        <v>19</v>
      </c>
      <c r="B5" s="310"/>
      <c r="C5" s="310"/>
      <c r="D5" s="310"/>
      <c r="E5" s="310"/>
      <c r="F5" s="310"/>
      <c r="G5" s="310"/>
    </row>
    <row r="6" spans="1:7" ht="63" customHeight="1" x14ac:dyDescent="0.25">
      <c r="A6" s="311" t="s">
        <v>1907</v>
      </c>
      <c r="B6" s="311"/>
      <c r="C6" s="311"/>
      <c r="D6" s="311"/>
      <c r="E6" s="311"/>
      <c r="F6" s="311"/>
      <c r="G6" s="311"/>
    </row>
    <row r="7" spans="1:7" ht="18" x14ac:dyDescent="0.35">
      <c r="A7" s="310" t="s">
        <v>93</v>
      </c>
      <c r="B7" s="310"/>
      <c r="C7" s="310"/>
      <c r="D7" s="310"/>
      <c r="E7" s="310"/>
      <c r="F7" s="310"/>
      <c r="G7" s="310"/>
    </row>
    <row r="8" spans="1:7" ht="49.2" customHeight="1" x14ac:dyDescent="0.3">
      <c r="A8" s="316"/>
      <c r="B8" s="316"/>
      <c r="C8" s="316"/>
      <c r="D8" s="316"/>
      <c r="E8" s="316"/>
      <c r="F8" s="316"/>
      <c r="G8" s="316"/>
    </row>
    <row r="9" spans="1:7" ht="15.6" x14ac:dyDescent="0.3">
      <c r="A9" s="292" t="s">
        <v>91</v>
      </c>
      <c r="B9" s="292"/>
      <c r="C9" s="292"/>
      <c r="D9" s="292"/>
      <c r="E9" s="26"/>
      <c r="F9" s="26"/>
      <c r="G9" s="26"/>
    </row>
    <row r="10" spans="1:7" ht="15.6" x14ac:dyDescent="0.3">
      <c r="A10" s="26"/>
      <c r="B10" s="26"/>
      <c r="C10" s="26"/>
      <c r="D10" s="26"/>
      <c r="E10" s="26"/>
      <c r="F10" s="35"/>
      <c r="G10" s="77" t="s">
        <v>18</v>
      </c>
    </row>
    <row r="11" spans="1:7" ht="12.75" customHeight="1" x14ac:dyDescent="0.25">
      <c r="A11" s="300" t="s">
        <v>17</v>
      </c>
      <c r="B11" s="301"/>
      <c r="C11" s="305" t="s">
        <v>16</v>
      </c>
      <c r="D11" s="300" t="s">
        <v>15</v>
      </c>
      <c r="E11" s="301"/>
      <c r="F11" s="305" t="s">
        <v>14</v>
      </c>
      <c r="G11" s="293" t="s">
        <v>13</v>
      </c>
    </row>
    <row r="12" spans="1:7" ht="31.5" customHeight="1" x14ac:dyDescent="0.25">
      <c r="A12" s="302"/>
      <c r="B12" s="303"/>
      <c r="C12" s="306"/>
      <c r="D12" s="302"/>
      <c r="E12" s="303"/>
      <c r="F12" s="306"/>
      <c r="G12" s="293"/>
    </row>
    <row r="13" spans="1:7" ht="13.8" customHeight="1" x14ac:dyDescent="0.25">
      <c r="A13" s="302"/>
      <c r="B13" s="303"/>
      <c r="C13" s="306"/>
      <c r="D13" s="302"/>
      <c r="E13" s="303"/>
      <c r="F13" s="306"/>
      <c r="G13" s="293"/>
    </row>
    <row r="14" spans="1:7" ht="13.8" customHeight="1" x14ac:dyDescent="0.25">
      <c r="A14" s="302"/>
      <c r="B14" s="303"/>
      <c r="C14" s="306"/>
      <c r="D14" s="302"/>
      <c r="E14" s="303"/>
      <c r="F14" s="306"/>
      <c r="G14" s="304" t="s">
        <v>90</v>
      </c>
    </row>
    <row r="15" spans="1:7" ht="13.8" customHeight="1" x14ac:dyDescent="0.25">
      <c r="A15" s="302"/>
      <c r="B15" s="303"/>
      <c r="C15" s="306"/>
      <c r="D15" s="302"/>
      <c r="E15" s="303"/>
      <c r="F15" s="306"/>
      <c r="G15" s="304"/>
    </row>
    <row r="16" spans="1:7" ht="13.8" customHeight="1" x14ac:dyDescent="0.25">
      <c r="A16" s="302"/>
      <c r="B16" s="303"/>
      <c r="C16" s="306"/>
      <c r="D16" s="302"/>
      <c r="E16" s="303"/>
      <c r="F16" s="306"/>
      <c r="G16" s="304"/>
    </row>
    <row r="17" spans="1:12" ht="13.8" customHeight="1" x14ac:dyDescent="0.25">
      <c r="A17" s="302"/>
      <c r="B17" s="303"/>
      <c r="C17" s="307"/>
      <c r="D17" s="302"/>
      <c r="E17" s="303"/>
      <c r="F17" s="307"/>
      <c r="G17" s="304"/>
    </row>
    <row r="18" spans="1:12" ht="15.6" x14ac:dyDescent="0.3">
      <c r="A18" s="308">
        <v>1</v>
      </c>
      <c r="B18" s="309"/>
      <c r="C18" s="34">
        <v>2</v>
      </c>
      <c r="D18" s="308">
        <v>3</v>
      </c>
      <c r="E18" s="309"/>
      <c r="F18" s="34">
        <v>4</v>
      </c>
      <c r="G18" s="33">
        <v>5</v>
      </c>
    </row>
    <row r="19" spans="1:12" ht="32.25" customHeight="1" x14ac:dyDescent="0.25">
      <c r="A19" s="313" t="s">
        <v>5</v>
      </c>
      <c r="B19" s="314"/>
      <c r="C19" s="30">
        <f>СМР!J29</f>
        <v>5358382</v>
      </c>
      <c r="D19" s="294">
        <f>СМР!P29</f>
        <v>30757113</v>
      </c>
      <c r="E19" s="295"/>
      <c r="F19" s="30">
        <f>D19</f>
        <v>30757113</v>
      </c>
      <c r="G19" s="75">
        <f>F19</f>
        <v>30757113</v>
      </c>
    </row>
    <row r="20" spans="1:12" ht="32.25" customHeight="1" x14ac:dyDescent="0.25">
      <c r="A20" s="313" t="s">
        <v>4</v>
      </c>
      <c r="B20" s="314"/>
      <c r="C20" s="30">
        <v>0</v>
      </c>
      <c r="D20" s="294">
        <v>0</v>
      </c>
      <c r="E20" s="295"/>
      <c r="F20" s="30">
        <f>G20</f>
        <v>0</v>
      </c>
      <c r="G20" s="28">
        <v>0</v>
      </c>
    </row>
    <row r="21" spans="1:12" ht="32.25" customHeight="1" x14ac:dyDescent="0.25">
      <c r="A21" s="313" t="s">
        <v>12</v>
      </c>
      <c r="B21" s="314"/>
      <c r="C21" s="30">
        <v>0</v>
      </c>
      <c r="D21" s="294">
        <v>0</v>
      </c>
      <c r="E21" s="295"/>
      <c r="F21" s="30">
        <f>G21</f>
        <v>0</v>
      </c>
      <c r="G21" s="28">
        <v>0</v>
      </c>
    </row>
    <row r="22" spans="1:12" ht="21.75" customHeight="1" x14ac:dyDescent="0.25">
      <c r="A22" s="315" t="s">
        <v>1</v>
      </c>
      <c r="B22" s="315"/>
      <c r="C22" s="32">
        <f>SUM(C19:C21)</f>
        <v>5358382</v>
      </c>
      <c r="D22" s="294">
        <f t="shared" ref="D22" si="0">F22</f>
        <v>30757113</v>
      </c>
      <c r="E22" s="295"/>
      <c r="F22" s="30">
        <f>G22</f>
        <v>30757113</v>
      </c>
      <c r="G22" s="28">
        <f>SUM(G19:G21)</f>
        <v>30757113</v>
      </c>
    </row>
    <row r="23" spans="1:12" ht="22.5" customHeight="1" x14ac:dyDescent="0.3">
      <c r="A23" s="298" t="s">
        <v>11</v>
      </c>
      <c r="B23" s="299"/>
      <c r="C23" s="31"/>
      <c r="D23" s="294">
        <f>СМР!P30</f>
        <v>5536280.3399999999</v>
      </c>
      <c r="E23" s="295"/>
      <c r="F23" s="30">
        <f>D23</f>
        <v>5536280.3399999999</v>
      </c>
      <c r="G23" s="28">
        <f>D23</f>
        <v>5536280.3399999999</v>
      </c>
    </row>
    <row r="24" spans="1:12" ht="21" customHeight="1" x14ac:dyDescent="0.3">
      <c r="A24" s="296" t="s">
        <v>10</v>
      </c>
      <c r="B24" s="296"/>
      <c r="C24" s="29"/>
      <c r="D24" s="297">
        <f>СМР!P31</f>
        <v>36293393.340000004</v>
      </c>
      <c r="E24" s="297"/>
      <c r="F24" s="28">
        <f>SUM(F22:F23)</f>
        <v>36293393.340000004</v>
      </c>
      <c r="G24" s="28">
        <f>SUM(G22:G23)</f>
        <v>36293393.340000004</v>
      </c>
    </row>
    <row r="25" spans="1:12" ht="15.75" customHeight="1" x14ac:dyDescent="0.3">
      <c r="A25" s="27"/>
      <c r="B25" s="27"/>
      <c r="C25" s="27"/>
      <c r="D25" s="27"/>
      <c r="E25" s="27"/>
      <c r="F25" s="27"/>
      <c r="G25" s="27"/>
    </row>
    <row r="26" spans="1:12" s="37" customFormat="1" ht="18" x14ac:dyDescent="0.35">
      <c r="A26" s="38" t="s">
        <v>9</v>
      </c>
      <c r="B26" s="38"/>
      <c r="C26" s="38"/>
      <c r="D26" s="38"/>
      <c r="E26" s="38"/>
      <c r="F26" s="38"/>
      <c r="G26" s="38"/>
    </row>
    <row r="27" spans="1:12" s="37" customFormat="1" ht="12" customHeight="1" x14ac:dyDescent="0.35">
      <c r="A27" s="39"/>
      <c r="B27" s="39"/>
      <c r="C27" s="39"/>
      <c r="D27" s="39"/>
      <c r="E27" s="39"/>
      <c r="F27" s="39"/>
      <c r="G27" s="39"/>
    </row>
    <row r="28" spans="1:12" s="37" customFormat="1" ht="49.8" customHeight="1" x14ac:dyDescent="0.3">
      <c r="A28" s="312" t="s">
        <v>1906</v>
      </c>
      <c r="B28" s="312"/>
      <c r="C28" s="312"/>
      <c r="D28" s="312"/>
      <c r="E28" s="312"/>
      <c r="F28" s="312"/>
      <c r="G28" s="312"/>
    </row>
    <row r="29" spans="1:12" ht="57.6" customHeight="1" x14ac:dyDescent="0.25"/>
    <row r="30" spans="1:12" s="13" customFormat="1" ht="18.75" customHeight="1" x14ac:dyDescent="0.35">
      <c r="A30" s="287" t="s">
        <v>1873</v>
      </c>
      <c r="B30" s="287"/>
      <c r="C30" s="287"/>
      <c r="D30" s="287"/>
      <c r="I30" s="14"/>
      <c r="J30" s="14"/>
      <c r="K30" s="14"/>
      <c r="L30" s="14"/>
    </row>
    <row r="31" spans="1:12" s="13" customFormat="1" ht="18.75" customHeight="1" x14ac:dyDescent="0.35">
      <c r="A31" s="287" t="s">
        <v>46</v>
      </c>
      <c r="B31" s="287"/>
      <c r="C31" s="287"/>
      <c r="D31" s="287"/>
      <c r="F31" s="44"/>
      <c r="G31" s="55" t="s">
        <v>1874</v>
      </c>
      <c r="J31" s="14"/>
      <c r="K31" s="14"/>
      <c r="L31" s="14"/>
    </row>
    <row r="32" spans="1:12" s="10" customFormat="1" ht="18.75" customHeight="1" x14ac:dyDescent="0.35">
      <c r="A32" s="12"/>
      <c r="B32" s="11"/>
      <c r="C32" s="11"/>
      <c r="D32" s="11"/>
      <c r="E32" s="11"/>
      <c r="F32" s="45"/>
      <c r="G32" s="55"/>
      <c r="H32" s="11"/>
      <c r="I32" s="11"/>
      <c r="J32" s="11"/>
      <c r="K32" s="11"/>
      <c r="L32" s="11"/>
    </row>
    <row r="33" spans="1:12" s="13" customFormat="1" ht="19.5" customHeight="1" x14ac:dyDescent="0.35">
      <c r="A33" s="287" t="s">
        <v>50</v>
      </c>
      <c r="B33" s="287"/>
      <c r="C33" s="287"/>
      <c r="D33" s="287"/>
      <c r="E33" s="49"/>
      <c r="F33" s="54"/>
      <c r="G33" s="55" t="s">
        <v>82</v>
      </c>
      <c r="H33" s="49"/>
      <c r="I33" s="49"/>
      <c r="J33" s="49"/>
      <c r="K33" s="49"/>
      <c r="L33" s="49"/>
    </row>
    <row r="34" spans="1:12" x14ac:dyDescent="0.25">
      <c r="F34" s="52"/>
      <c r="G34" s="50"/>
    </row>
    <row r="35" spans="1:12" s="39" customFormat="1" ht="18" x14ac:dyDescent="0.35">
      <c r="A35" s="39" t="s">
        <v>72</v>
      </c>
      <c r="F35" s="53"/>
      <c r="G35" s="51" t="s">
        <v>73</v>
      </c>
    </row>
  </sheetData>
  <mergeCells count="29">
    <mergeCell ref="A5:G5"/>
    <mergeCell ref="A6:G6"/>
    <mergeCell ref="A7:G7"/>
    <mergeCell ref="A33:D33"/>
    <mergeCell ref="A28:G28"/>
    <mergeCell ref="A30:D30"/>
    <mergeCell ref="A31:D31"/>
    <mergeCell ref="F11:F17"/>
    <mergeCell ref="A18:B18"/>
    <mergeCell ref="A21:B21"/>
    <mergeCell ref="A20:B20"/>
    <mergeCell ref="D20:E20"/>
    <mergeCell ref="A19:B19"/>
    <mergeCell ref="A22:B22"/>
    <mergeCell ref="D21:E21"/>
    <mergeCell ref="A8:G8"/>
    <mergeCell ref="A9:D9"/>
    <mergeCell ref="G11:G13"/>
    <mergeCell ref="D23:E23"/>
    <mergeCell ref="D22:E22"/>
    <mergeCell ref="A24:B24"/>
    <mergeCell ref="D24:E24"/>
    <mergeCell ref="A23:B23"/>
    <mergeCell ref="D19:E19"/>
    <mergeCell ref="A11:B17"/>
    <mergeCell ref="D11:E17"/>
    <mergeCell ref="G14:G17"/>
    <mergeCell ref="C11:C17"/>
    <mergeCell ref="D18:E18"/>
  </mergeCells>
  <phoneticPr fontId="42" type="noConversion"/>
  <pageMargins left="0.59055118110236227" right="0.39370078740157483" top="0.59055118110236227" bottom="0.39370078740157483" header="0.31496062992125984" footer="0.31496062992125984"/>
  <pageSetup paperSize="9" scale="87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opLeftCell="C1" zoomScale="80" zoomScaleNormal="80" workbookViewId="0">
      <selection activeCell="R12" sqref="R12"/>
    </sheetView>
  </sheetViews>
  <sheetFormatPr defaultRowHeight="13.2" x14ac:dyDescent="0.25"/>
  <cols>
    <col min="1" max="1" width="35.88671875" customWidth="1"/>
    <col min="2" max="18" width="15.6640625" customWidth="1"/>
    <col min="19" max="22" width="15.77734375" customWidth="1"/>
  </cols>
  <sheetData>
    <row r="1" spans="1:18" ht="18" customHeight="1" x14ac:dyDescent="0.3">
      <c r="A1" s="317" t="s">
        <v>20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10"/>
      <c r="Q1" s="10"/>
      <c r="R1" s="10"/>
    </row>
    <row r="2" spans="1:18" ht="15.6" x14ac:dyDescent="0.3">
      <c r="A2" s="317" t="s">
        <v>1872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10"/>
      <c r="Q2" s="10"/>
      <c r="R2" s="10"/>
    </row>
    <row r="3" spans="1:18" ht="15.6" x14ac:dyDescent="0.3">
      <c r="A3" s="318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10"/>
      <c r="Q3" s="10"/>
      <c r="R3" s="10"/>
    </row>
    <row r="4" spans="1:18" ht="15.6" x14ac:dyDescent="0.25">
      <c r="A4" s="280" t="s">
        <v>8</v>
      </c>
      <c r="B4" s="281" t="s">
        <v>7</v>
      </c>
      <c r="C4" s="282"/>
      <c r="D4" s="282"/>
      <c r="E4" s="283"/>
      <c r="F4" s="281" t="s">
        <v>92</v>
      </c>
      <c r="G4" s="282"/>
      <c r="H4" s="282"/>
      <c r="I4" s="283"/>
      <c r="J4" s="281" t="s">
        <v>6</v>
      </c>
      <c r="K4" s="282"/>
      <c r="L4" s="282"/>
      <c r="M4" s="283"/>
      <c r="N4" s="284" t="s">
        <v>47</v>
      </c>
      <c r="O4" s="284" t="s">
        <v>48</v>
      </c>
      <c r="P4" s="280" t="s">
        <v>89</v>
      </c>
      <c r="Q4" s="280"/>
      <c r="R4" s="280"/>
    </row>
    <row r="5" spans="1:18" ht="62.4" customHeight="1" x14ac:dyDescent="0.25">
      <c r="A5" s="280"/>
      <c r="B5" s="24" t="s">
        <v>27</v>
      </c>
      <c r="C5" s="24" t="s">
        <v>5</v>
      </c>
      <c r="D5" s="24" t="s">
        <v>4</v>
      </c>
      <c r="E5" s="24" t="s">
        <v>3</v>
      </c>
      <c r="F5" s="24" t="s">
        <v>27</v>
      </c>
      <c r="G5" s="24" t="s">
        <v>5</v>
      </c>
      <c r="H5" s="24" t="s">
        <v>4</v>
      </c>
      <c r="I5" s="24" t="s">
        <v>3</v>
      </c>
      <c r="J5" s="24" t="s">
        <v>27</v>
      </c>
      <c r="K5" s="24" t="s">
        <v>5</v>
      </c>
      <c r="L5" s="24" t="s">
        <v>4</v>
      </c>
      <c r="M5" s="24" t="s">
        <v>3</v>
      </c>
      <c r="N5" s="284"/>
      <c r="O5" s="284"/>
      <c r="P5" s="24" t="s">
        <v>5</v>
      </c>
      <c r="Q5" s="24" t="s">
        <v>4</v>
      </c>
      <c r="R5" s="24" t="s">
        <v>3</v>
      </c>
    </row>
    <row r="6" spans="1:18" ht="15.6" x14ac:dyDescent="0.25">
      <c r="A6" s="22">
        <v>1</v>
      </c>
      <c r="B6" s="22">
        <v>2</v>
      </c>
      <c r="C6" s="22">
        <v>3</v>
      </c>
      <c r="D6" s="22">
        <v>4</v>
      </c>
      <c r="E6" s="22">
        <v>5</v>
      </c>
      <c r="F6" s="22">
        <v>6</v>
      </c>
      <c r="G6" s="22">
        <v>7</v>
      </c>
      <c r="H6" s="22">
        <v>8</v>
      </c>
      <c r="I6" s="22">
        <v>9</v>
      </c>
      <c r="J6" s="22">
        <v>10</v>
      </c>
      <c r="K6" s="22">
        <v>11</v>
      </c>
      <c r="L6" s="22">
        <v>12</v>
      </c>
      <c r="M6" s="22">
        <v>13</v>
      </c>
      <c r="N6" s="22">
        <v>14</v>
      </c>
      <c r="O6" s="22">
        <v>15</v>
      </c>
      <c r="P6" s="22">
        <v>19</v>
      </c>
      <c r="Q6" s="22">
        <v>20</v>
      </c>
      <c r="R6" s="22">
        <v>21</v>
      </c>
    </row>
    <row r="7" spans="1:18" s="21" customFormat="1" ht="72" customHeight="1" x14ac:dyDescent="0.25">
      <c r="A7" s="46" t="s">
        <v>1875</v>
      </c>
      <c r="B7" s="223">
        <f t="shared" ref="B7:B8" si="0">SUM(C7:E7)</f>
        <v>80719</v>
      </c>
      <c r="C7" s="223">
        <f>'19-4-1223'!G101+'19-4-1223'!G108</f>
        <v>58304</v>
      </c>
      <c r="D7" s="223">
        <f>'19-4-1223'!G112</f>
        <v>22415</v>
      </c>
      <c r="E7" s="57">
        <v>0</v>
      </c>
      <c r="F7" s="223">
        <f t="shared" ref="F7:F10" si="1">SUM(G7:I7)</f>
        <v>80719</v>
      </c>
      <c r="G7" s="223">
        <f>C7</f>
        <v>58304</v>
      </c>
      <c r="H7" s="223">
        <f>D7</f>
        <v>22415</v>
      </c>
      <c r="I7" s="223">
        <f>E7</f>
        <v>0</v>
      </c>
      <c r="J7" s="223">
        <f>SUM(K7:M7)</f>
        <v>80719</v>
      </c>
      <c r="K7" s="223">
        <f>G7</f>
        <v>58304</v>
      </c>
      <c r="L7" s="223">
        <f>H7</f>
        <v>22415</v>
      </c>
      <c r="M7" s="223"/>
      <c r="N7" s="223">
        <f>SUM(P7:R7)</f>
        <v>425222</v>
      </c>
      <c r="O7" s="22" t="s">
        <v>1876</v>
      </c>
      <c r="P7" s="223">
        <f>ROUND(K7*5.74,0)</f>
        <v>334665</v>
      </c>
      <c r="Q7" s="223">
        <f>ROUND(L7*4.04,0)</f>
        <v>90557</v>
      </c>
      <c r="R7" s="223"/>
    </row>
    <row r="8" spans="1:18" s="48" customFormat="1" ht="59.25" customHeight="1" x14ac:dyDescent="0.25">
      <c r="A8" s="47" t="s">
        <v>1877</v>
      </c>
      <c r="B8" s="223">
        <f t="shared" si="0"/>
        <v>85698</v>
      </c>
      <c r="C8" s="223">
        <f>'19-4-1230'!G197+'19-4-1230'!G208</f>
        <v>37749</v>
      </c>
      <c r="D8" s="223">
        <f>'19-4-1230'!G201</f>
        <v>47949</v>
      </c>
      <c r="E8" s="223">
        <v>0</v>
      </c>
      <c r="F8" s="223">
        <f t="shared" si="1"/>
        <v>85698</v>
      </c>
      <c r="G8" s="223">
        <f t="shared" ref="G8:I10" si="2">C8</f>
        <v>37749</v>
      </c>
      <c r="H8" s="223">
        <f t="shared" si="2"/>
        <v>47949</v>
      </c>
      <c r="I8" s="223">
        <f t="shared" si="2"/>
        <v>0</v>
      </c>
      <c r="J8" s="223">
        <f t="shared" ref="J8" si="3">SUM(K8:M8)</f>
        <v>85698</v>
      </c>
      <c r="K8" s="223">
        <f>G8</f>
        <v>37749</v>
      </c>
      <c r="L8" s="223">
        <f>H8</f>
        <v>47949</v>
      </c>
      <c r="M8" s="223"/>
      <c r="N8" s="223">
        <f t="shared" ref="N8:N10" si="4">SUM(P8:R8)</f>
        <v>410393</v>
      </c>
      <c r="O8" s="56" t="s">
        <v>1878</v>
      </c>
      <c r="P8" s="223">
        <f t="shared" ref="P8:P10" si="5">ROUND(K8*5.74,0)</f>
        <v>216679</v>
      </c>
      <c r="Q8" s="223">
        <f>ROUND(L8*4.04,0)</f>
        <v>193714</v>
      </c>
      <c r="R8" s="76"/>
    </row>
    <row r="9" spans="1:18" s="48" customFormat="1" ht="59.25" customHeight="1" x14ac:dyDescent="0.25">
      <c r="A9" s="47" t="s">
        <v>1533</v>
      </c>
      <c r="B9" s="223">
        <f t="shared" ref="B9:B10" si="6">SUM(C9:E9)</f>
        <v>127903</v>
      </c>
      <c r="C9" s="223">
        <f>'19-4-2098'!K101+'19-4-2098'!K102</f>
        <v>44190</v>
      </c>
      <c r="D9" s="223">
        <f>'19-4-2098'!K103</f>
        <v>83713</v>
      </c>
      <c r="E9" s="223"/>
      <c r="F9" s="223">
        <f t="shared" si="1"/>
        <v>127903</v>
      </c>
      <c r="G9" s="223">
        <f t="shared" si="2"/>
        <v>44190</v>
      </c>
      <c r="H9" s="223">
        <f t="shared" si="2"/>
        <v>83713</v>
      </c>
      <c r="I9" s="223"/>
      <c r="J9" s="223">
        <f t="shared" ref="J9:J10" si="7">SUM(K9:M9)</f>
        <v>127903</v>
      </c>
      <c r="K9" s="223">
        <f t="shared" ref="K9:L10" si="8">G9</f>
        <v>44190</v>
      </c>
      <c r="L9" s="223">
        <f t="shared" si="8"/>
        <v>83713</v>
      </c>
      <c r="M9" s="223"/>
      <c r="N9" s="223">
        <f t="shared" si="4"/>
        <v>591852</v>
      </c>
      <c r="O9" s="56" t="s">
        <v>1888</v>
      </c>
      <c r="P9" s="223">
        <f t="shared" si="5"/>
        <v>253651</v>
      </c>
      <c r="Q9" s="223">
        <f>ROUND(L9*4.04,0)</f>
        <v>338201</v>
      </c>
      <c r="R9" s="76"/>
    </row>
    <row r="10" spans="1:18" s="48" customFormat="1" ht="59.25" customHeight="1" x14ac:dyDescent="0.25">
      <c r="A10" s="47" t="s">
        <v>1644</v>
      </c>
      <c r="B10" s="223">
        <f t="shared" si="6"/>
        <v>680291</v>
      </c>
      <c r="C10" s="223">
        <f>'19-4-2099'!K131+'19-4-2099'!K132</f>
        <v>311831</v>
      </c>
      <c r="D10" s="223">
        <f>'19-4-2099'!K133</f>
        <v>368460</v>
      </c>
      <c r="E10" s="223"/>
      <c r="F10" s="223">
        <f t="shared" si="1"/>
        <v>680291</v>
      </c>
      <c r="G10" s="223">
        <f t="shared" si="2"/>
        <v>311831</v>
      </c>
      <c r="H10" s="223">
        <f t="shared" si="2"/>
        <v>368460</v>
      </c>
      <c r="I10" s="223"/>
      <c r="J10" s="223">
        <f t="shared" si="7"/>
        <v>680291</v>
      </c>
      <c r="K10" s="223">
        <f t="shared" si="8"/>
        <v>311831</v>
      </c>
      <c r="L10" s="223">
        <f t="shared" si="8"/>
        <v>368460</v>
      </c>
      <c r="M10" s="223"/>
      <c r="N10" s="223">
        <f t="shared" si="4"/>
        <v>3278488</v>
      </c>
      <c r="O10" s="56" t="s">
        <v>1889</v>
      </c>
      <c r="P10" s="223">
        <f t="shared" si="5"/>
        <v>1789910</v>
      </c>
      <c r="Q10" s="223">
        <f>ROUND(L10*4.04,0)</f>
        <v>1488578</v>
      </c>
      <c r="R10" s="76"/>
    </row>
    <row r="11" spans="1:18" s="16" customFormat="1" ht="24.9" customHeight="1" x14ac:dyDescent="0.3">
      <c r="A11" s="20" t="s">
        <v>2</v>
      </c>
      <c r="B11" s="17">
        <f>SUM(C11:E11)</f>
        <v>974611</v>
      </c>
      <c r="C11" s="17">
        <f t="shared" ref="C11:M11" si="9">SUM(C7:C10)</f>
        <v>452074</v>
      </c>
      <c r="D11" s="17">
        <f t="shared" si="9"/>
        <v>522537</v>
      </c>
      <c r="E11" s="17">
        <f t="shared" si="9"/>
        <v>0</v>
      </c>
      <c r="F11" s="17">
        <f t="shared" si="9"/>
        <v>974611</v>
      </c>
      <c r="G11" s="17">
        <f t="shared" si="9"/>
        <v>452074</v>
      </c>
      <c r="H11" s="17">
        <f t="shared" si="9"/>
        <v>522537</v>
      </c>
      <c r="I11" s="17">
        <f t="shared" si="9"/>
        <v>0</v>
      </c>
      <c r="J11" s="17">
        <f t="shared" si="9"/>
        <v>974611</v>
      </c>
      <c r="K11" s="17">
        <f t="shared" si="9"/>
        <v>452074</v>
      </c>
      <c r="L11" s="17">
        <f t="shared" si="9"/>
        <v>522537</v>
      </c>
      <c r="M11" s="17">
        <f t="shared" si="9"/>
        <v>0</v>
      </c>
      <c r="N11" s="17">
        <f>SUM(P11:R11)</f>
        <v>4705955</v>
      </c>
      <c r="O11" s="17"/>
      <c r="P11" s="83">
        <f>SUM(P7:P10)</f>
        <v>2594905</v>
      </c>
      <c r="Q11" s="78">
        <f>SUM(Q7:Q10)</f>
        <v>2111050</v>
      </c>
      <c r="R11" s="78">
        <f>SUM(R7:R10)</f>
        <v>0</v>
      </c>
    </row>
    <row r="12" spans="1:18" s="10" customFormat="1" ht="24.9" customHeight="1" x14ac:dyDescent="0.3">
      <c r="A12" s="19" t="s">
        <v>49</v>
      </c>
      <c r="B12" s="223"/>
      <c r="C12" s="223"/>
      <c r="D12" s="223"/>
      <c r="E12" s="223"/>
      <c r="F12" s="223"/>
      <c r="G12" s="223"/>
      <c r="H12" s="223"/>
      <c r="I12" s="223"/>
      <c r="J12" s="223"/>
      <c r="K12" s="223"/>
      <c r="L12" s="223"/>
      <c r="M12" s="223"/>
      <c r="N12" s="223">
        <f>SUM(P12:R12)</f>
        <v>847071.9</v>
      </c>
      <c r="O12" s="223"/>
      <c r="P12" s="84">
        <f>ROUND(P11*18%,2)</f>
        <v>467082.9</v>
      </c>
      <c r="Q12" s="79">
        <f>ROUND(Q11*18%,2)</f>
        <v>379989</v>
      </c>
      <c r="R12" s="79"/>
    </row>
    <row r="13" spans="1:18" s="16" customFormat="1" ht="24.9" customHeight="1" x14ac:dyDescent="0.3">
      <c r="A13" s="18" t="s">
        <v>1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>
        <f>SUM(P13:R13)</f>
        <v>5553026.9000000004</v>
      </c>
      <c r="O13" s="17"/>
      <c r="P13" s="83">
        <f>SUM(P11:P12)</f>
        <v>3061987.9</v>
      </c>
      <c r="Q13" s="78">
        <f>SUM(Q11:Q12)</f>
        <v>2491039</v>
      </c>
      <c r="R13" s="78"/>
    </row>
    <row r="17" spans="16:16" x14ac:dyDescent="0.25">
      <c r="P17" s="225"/>
    </row>
  </sheetData>
  <mergeCells count="10">
    <mergeCell ref="P4:R4"/>
    <mergeCell ref="A1:O1"/>
    <mergeCell ref="A2:O2"/>
    <mergeCell ref="A3:O3"/>
    <mergeCell ref="A4:A5"/>
    <mergeCell ref="B4:E4"/>
    <mergeCell ref="F4:I4"/>
    <mergeCell ref="J4:M4"/>
    <mergeCell ref="N4:N5"/>
    <mergeCell ref="O4:O5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zoomScale="80" zoomScaleNormal="80" workbookViewId="0">
      <selection activeCell="D9" sqref="D9"/>
    </sheetView>
  </sheetViews>
  <sheetFormatPr defaultRowHeight="13.2" x14ac:dyDescent="0.25"/>
  <cols>
    <col min="1" max="1" width="40.6640625" customWidth="1"/>
    <col min="2" max="28" width="15.77734375" customWidth="1"/>
  </cols>
  <sheetData>
    <row r="1" spans="1:18" ht="15.6" x14ac:dyDescent="0.3">
      <c r="A1" s="317" t="s">
        <v>20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10"/>
      <c r="Q1" s="10"/>
      <c r="R1" s="10"/>
    </row>
    <row r="2" spans="1:18" ht="15.6" x14ac:dyDescent="0.3">
      <c r="A2" s="317" t="s">
        <v>1872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10"/>
      <c r="Q2" s="10"/>
      <c r="R2" s="10"/>
    </row>
    <row r="3" spans="1:18" ht="15.6" x14ac:dyDescent="0.3">
      <c r="A3" s="318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10"/>
      <c r="Q3" s="10"/>
      <c r="R3" s="10"/>
    </row>
    <row r="4" spans="1:18" ht="15.6" x14ac:dyDescent="0.25">
      <c r="A4" s="280" t="s">
        <v>8</v>
      </c>
      <c r="B4" s="281" t="s">
        <v>7</v>
      </c>
      <c r="C4" s="282"/>
      <c r="D4" s="282"/>
      <c r="E4" s="283"/>
      <c r="F4" s="281" t="s">
        <v>92</v>
      </c>
      <c r="G4" s="282"/>
      <c r="H4" s="282"/>
      <c r="I4" s="283"/>
      <c r="J4" s="281" t="s">
        <v>6</v>
      </c>
      <c r="K4" s="282"/>
      <c r="L4" s="282"/>
      <c r="M4" s="283"/>
      <c r="N4" s="284" t="s">
        <v>47</v>
      </c>
      <c r="O4" s="284" t="s">
        <v>48</v>
      </c>
      <c r="P4" s="280" t="s">
        <v>89</v>
      </c>
      <c r="Q4" s="280"/>
      <c r="R4" s="280"/>
    </row>
    <row r="5" spans="1:18" ht="50.4" customHeight="1" x14ac:dyDescent="0.25">
      <c r="A5" s="280"/>
      <c r="B5" s="24" t="s">
        <v>27</v>
      </c>
      <c r="C5" s="24" t="s">
        <v>5</v>
      </c>
      <c r="D5" s="24" t="s">
        <v>4</v>
      </c>
      <c r="E5" s="24" t="s">
        <v>3</v>
      </c>
      <c r="F5" s="24" t="s">
        <v>27</v>
      </c>
      <c r="G5" s="24" t="s">
        <v>5</v>
      </c>
      <c r="H5" s="24" t="s">
        <v>4</v>
      </c>
      <c r="I5" s="24" t="s">
        <v>3</v>
      </c>
      <c r="J5" s="24" t="s">
        <v>27</v>
      </c>
      <c r="K5" s="24" t="s">
        <v>5</v>
      </c>
      <c r="L5" s="24" t="s">
        <v>4</v>
      </c>
      <c r="M5" s="24" t="s">
        <v>3</v>
      </c>
      <c r="N5" s="284"/>
      <c r="O5" s="284"/>
      <c r="P5" s="24" t="s">
        <v>5</v>
      </c>
      <c r="Q5" s="24" t="s">
        <v>4</v>
      </c>
      <c r="R5" s="24" t="s">
        <v>3</v>
      </c>
    </row>
    <row r="6" spans="1:18" ht="15.6" x14ac:dyDescent="0.25">
      <c r="A6" s="22">
        <v>1</v>
      </c>
      <c r="B6" s="22">
        <v>2</v>
      </c>
      <c r="C6" s="22">
        <v>3</v>
      </c>
      <c r="D6" s="22">
        <v>4</v>
      </c>
      <c r="E6" s="22">
        <v>5</v>
      </c>
      <c r="F6" s="22">
        <v>6</v>
      </c>
      <c r="G6" s="22">
        <v>7</v>
      </c>
      <c r="H6" s="22">
        <v>8</v>
      </c>
      <c r="I6" s="22">
        <v>9</v>
      </c>
      <c r="J6" s="22">
        <v>10</v>
      </c>
      <c r="K6" s="22">
        <v>11</v>
      </c>
      <c r="L6" s="22">
        <v>12</v>
      </c>
      <c r="M6" s="22">
        <v>13</v>
      </c>
      <c r="N6" s="22">
        <v>14</v>
      </c>
      <c r="O6" s="22">
        <v>15</v>
      </c>
      <c r="P6" s="22">
        <v>19</v>
      </c>
      <c r="Q6" s="22">
        <v>20</v>
      </c>
      <c r="R6" s="22">
        <v>21</v>
      </c>
    </row>
    <row r="7" spans="1:18" s="48" customFormat="1" ht="59.25" customHeight="1" x14ac:dyDescent="0.25">
      <c r="A7" s="47" t="s">
        <v>549</v>
      </c>
      <c r="B7" s="223">
        <f>SUM(C7:E7)</f>
        <v>140380</v>
      </c>
      <c r="C7" s="223">
        <f>'02-01-14--4-1541'!G148+'02-01-14--4-1541'!G159</f>
        <v>77458</v>
      </c>
      <c r="D7" s="223">
        <f>'02-01-14--4-1541'!G152</f>
        <v>62922</v>
      </c>
      <c r="E7" s="223">
        <v>0</v>
      </c>
      <c r="F7" s="223">
        <f>SUM(G7:I7)</f>
        <v>140380</v>
      </c>
      <c r="G7" s="223">
        <f>C7</f>
        <v>77458</v>
      </c>
      <c r="H7" s="223">
        <f t="shared" ref="H7" si="0">D7</f>
        <v>62922</v>
      </c>
      <c r="I7" s="223"/>
      <c r="J7" s="223">
        <f>SUM(K7:M7)</f>
        <v>140380</v>
      </c>
      <c r="K7" s="223">
        <f>C7</f>
        <v>77458</v>
      </c>
      <c r="L7" s="223">
        <f t="shared" ref="L7" si="1">H7</f>
        <v>62922</v>
      </c>
      <c r="M7" s="223"/>
      <c r="N7" s="223">
        <f t="shared" ref="N7" si="2">SUM(P7:R7)</f>
        <v>726500</v>
      </c>
      <c r="O7" s="56" t="s">
        <v>1879</v>
      </c>
      <c r="P7" s="223">
        <f t="shared" ref="P7" si="3">ROUND(K7*5.74,0)</f>
        <v>444609</v>
      </c>
      <c r="Q7" s="223">
        <f>ROUND(L7*4.48,0)</f>
        <v>281891</v>
      </c>
      <c r="R7" s="76"/>
    </row>
    <row r="8" spans="1:18" s="48" customFormat="1" ht="59.25" customHeight="1" x14ac:dyDescent="0.25">
      <c r="A8" s="47" t="s">
        <v>788</v>
      </c>
      <c r="B8" s="223">
        <f>SUM(C8:E8)</f>
        <v>43932</v>
      </c>
      <c r="C8" s="223">
        <f>'04-03-14--4-1545'!G143</f>
        <v>43932</v>
      </c>
      <c r="D8" s="223">
        <v>0</v>
      </c>
      <c r="E8" s="223">
        <v>0</v>
      </c>
      <c r="F8" s="223">
        <f>SUM(G8:I8)</f>
        <v>43932</v>
      </c>
      <c r="G8" s="223">
        <f>C8</f>
        <v>43932</v>
      </c>
      <c r="H8" s="223">
        <f t="shared" ref="H8" si="4">D8</f>
        <v>0</v>
      </c>
      <c r="I8" s="223"/>
      <c r="J8" s="223">
        <f>SUM(K8:M8)</f>
        <v>43932</v>
      </c>
      <c r="K8" s="223">
        <f>C8</f>
        <v>43932</v>
      </c>
      <c r="L8" s="223">
        <f t="shared" ref="L8" si="5">H8</f>
        <v>0</v>
      </c>
      <c r="M8" s="223"/>
      <c r="N8" s="223">
        <f t="shared" ref="N8" si="6">SUM(P8:R8)</f>
        <v>252170</v>
      </c>
      <c r="O8" s="56" t="s">
        <v>1879</v>
      </c>
      <c r="P8" s="223">
        <f t="shared" ref="P8" si="7">ROUND(K8*5.74,0)</f>
        <v>252170</v>
      </c>
      <c r="Q8" s="223">
        <f>ROUND(L8*4.48,0)</f>
        <v>0</v>
      </c>
      <c r="R8" s="76"/>
    </row>
    <row r="9" spans="1:18" s="48" customFormat="1" ht="59.25" customHeight="1" x14ac:dyDescent="0.25">
      <c r="A9" s="47" t="s">
        <v>964</v>
      </c>
      <c r="B9" s="223">
        <f>SUM(C9:E9)</f>
        <v>38240</v>
      </c>
      <c r="C9" s="223">
        <f>'02-01-22--4-1544'!G151-'СМР 7Б'!D9</f>
        <v>35501</v>
      </c>
      <c r="D9" s="223">
        <f>'02-01-22--4-1544'!G149</f>
        <v>2739</v>
      </c>
      <c r="E9" s="223"/>
      <c r="F9" s="223">
        <f>SUM(G9:I9)</f>
        <v>38240</v>
      </c>
      <c r="G9" s="223">
        <f>C9</f>
        <v>35501</v>
      </c>
      <c r="H9" s="223">
        <f t="shared" ref="H9:H15" si="8">D9</f>
        <v>2739</v>
      </c>
      <c r="I9" s="223"/>
      <c r="J9" s="223">
        <f>SUM(K9:M9)</f>
        <v>38240</v>
      </c>
      <c r="K9" s="223">
        <f>G9</f>
        <v>35501</v>
      </c>
      <c r="L9" s="223">
        <f t="shared" ref="L9:L17" si="9">H9</f>
        <v>2739</v>
      </c>
      <c r="M9" s="223"/>
      <c r="N9" s="223">
        <f t="shared" ref="N9:N18" si="10">SUM(P9:R9)</f>
        <v>216047</v>
      </c>
      <c r="O9" s="56" t="s">
        <v>1880</v>
      </c>
      <c r="P9" s="223">
        <f t="shared" ref="P9:P18" si="11">ROUND(K9*5.74,0)</f>
        <v>203776</v>
      </c>
      <c r="Q9" s="223">
        <f>ROUND(L9*4.48,0)</f>
        <v>12271</v>
      </c>
      <c r="R9" s="76"/>
    </row>
    <row r="10" spans="1:18" s="48" customFormat="1" ht="59.25" customHeight="1" x14ac:dyDescent="0.25">
      <c r="A10" s="47" t="s">
        <v>1079</v>
      </c>
      <c r="B10" s="223">
        <f t="shared" ref="B10:B17" si="12">SUM(C10:E10)</f>
        <v>0</v>
      </c>
      <c r="C10" s="223"/>
      <c r="D10" s="223"/>
      <c r="E10" s="223"/>
      <c r="F10" s="223">
        <f t="shared" ref="F10:F18" si="13">SUM(G10:I10)</f>
        <v>0</v>
      </c>
      <c r="G10" s="223">
        <f t="shared" ref="G10:H18" si="14">C10</f>
        <v>0</v>
      </c>
      <c r="H10" s="223">
        <f t="shared" si="8"/>
        <v>0</v>
      </c>
      <c r="I10" s="223"/>
      <c r="J10" s="223">
        <f t="shared" ref="J10:J18" si="15">SUM(K10:M10)</f>
        <v>0</v>
      </c>
      <c r="K10" s="223">
        <f t="shared" ref="K10:K18" si="16">G10</f>
        <v>0</v>
      </c>
      <c r="L10" s="223">
        <f t="shared" si="9"/>
        <v>0</v>
      </c>
      <c r="M10" s="223"/>
      <c r="N10" s="223">
        <f t="shared" si="10"/>
        <v>0</v>
      </c>
      <c r="O10" s="56" t="s">
        <v>1881</v>
      </c>
      <c r="P10" s="223">
        <f t="shared" si="11"/>
        <v>0</v>
      </c>
      <c r="Q10" s="223">
        <f>ROUND(L10*4.48,0)</f>
        <v>0</v>
      </c>
      <c r="R10" s="76"/>
    </row>
    <row r="11" spans="1:18" s="48" customFormat="1" ht="59.25" customHeight="1" x14ac:dyDescent="0.25">
      <c r="A11" s="47" t="s">
        <v>1125</v>
      </c>
      <c r="B11" s="223">
        <f t="shared" si="12"/>
        <v>0</v>
      </c>
      <c r="C11" s="223"/>
      <c r="D11" s="223"/>
      <c r="E11" s="223"/>
      <c r="F11" s="223">
        <f t="shared" si="13"/>
        <v>0</v>
      </c>
      <c r="G11" s="223">
        <f t="shared" si="14"/>
        <v>0</v>
      </c>
      <c r="H11" s="223">
        <f t="shared" si="8"/>
        <v>0</v>
      </c>
      <c r="I11" s="223"/>
      <c r="J11" s="223">
        <f t="shared" si="15"/>
        <v>0</v>
      </c>
      <c r="K11" s="223">
        <f t="shared" si="16"/>
        <v>0</v>
      </c>
      <c r="L11" s="223">
        <f t="shared" si="9"/>
        <v>0</v>
      </c>
      <c r="M11" s="223"/>
      <c r="N11" s="223">
        <f t="shared" si="10"/>
        <v>0</v>
      </c>
      <c r="O11" s="56" t="s">
        <v>1882</v>
      </c>
      <c r="P11" s="223">
        <f t="shared" si="11"/>
        <v>0</v>
      </c>
      <c r="Q11" s="223">
        <f t="shared" ref="Q11:Q18" si="17">ROUND(L11*3.76,0)</f>
        <v>0</v>
      </c>
      <c r="R11" s="76"/>
    </row>
    <row r="12" spans="1:18" s="48" customFormat="1" ht="59.25" customHeight="1" x14ac:dyDescent="0.25">
      <c r="A12" s="47" t="s">
        <v>1272</v>
      </c>
      <c r="B12" s="223">
        <f t="shared" si="12"/>
        <v>0</v>
      </c>
      <c r="C12" s="223"/>
      <c r="D12" s="223"/>
      <c r="E12" s="223"/>
      <c r="F12" s="223">
        <f t="shared" si="13"/>
        <v>0</v>
      </c>
      <c r="G12" s="223">
        <f t="shared" si="14"/>
        <v>0</v>
      </c>
      <c r="H12" s="223">
        <f t="shared" si="8"/>
        <v>0</v>
      </c>
      <c r="I12" s="223"/>
      <c r="J12" s="223">
        <f t="shared" si="15"/>
        <v>0</v>
      </c>
      <c r="K12" s="223">
        <f t="shared" si="16"/>
        <v>0</v>
      </c>
      <c r="L12" s="223">
        <f t="shared" si="9"/>
        <v>0</v>
      </c>
      <c r="M12" s="223"/>
      <c r="N12" s="223">
        <f t="shared" si="10"/>
        <v>0</v>
      </c>
      <c r="O12" s="56" t="s">
        <v>1883</v>
      </c>
      <c r="P12" s="223">
        <f t="shared" si="11"/>
        <v>0</v>
      </c>
      <c r="Q12" s="223">
        <f t="shared" si="17"/>
        <v>0</v>
      </c>
      <c r="R12" s="76"/>
    </row>
    <row r="13" spans="1:18" s="48" customFormat="1" ht="59.25" customHeight="1" x14ac:dyDescent="0.25">
      <c r="A13" s="47" t="s">
        <v>1377</v>
      </c>
      <c r="B13" s="223">
        <f t="shared" si="12"/>
        <v>0</v>
      </c>
      <c r="C13" s="223"/>
      <c r="D13" s="223"/>
      <c r="E13" s="223"/>
      <c r="F13" s="223">
        <f t="shared" si="13"/>
        <v>0</v>
      </c>
      <c r="G13" s="223">
        <f t="shared" si="14"/>
        <v>0</v>
      </c>
      <c r="H13" s="223">
        <f t="shared" si="8"/>
        <v>0</v>
      </c>
      <c r="I13" s="223"/>
      <c r="J13" s="223">
        <f t="shared" si="15"/>
        <v>0</v>
      </c>
      <c r="K13" s="223">
        <f t="shared" si="16"/>
        <v>0</v>
      </c>
      <c r="L13" s="223">
        <f t="shared" si="9"/>
        <v>0</v>
      </c>
      <c r="M13" s="223"/>
      <c r="N13" s="223">
        <f t="shared" si="10"/>
        <v>0</v>
      </c>
      <c r="O13" s="56" t="s">
        <v>1884</v>
      </c>
      <c r="P13" s="223">
        <f t="shared" si="11"/>
        <v>0</v>
      </c>
      <c r="Q13" s="223">
        <f>ROUND(L13*4.48,0)</f>
        <v>0</v>
      </c>
      <c r="R13" s="76"/>
    </row>
    <row r="14" spans="1:18" s="48" customFormat="1" ht="59.25" customHeight="1" x14ac:dyDescent="0.25">
      <c r="A14" s="47" t="s">
        <v>1459</v>
      </c>
      <c r="B14" s="223">
        <f t="shared" si="12"/>
        <v>0</v>
      </c>
      <c r="C14" s="223"/>
      <c r="D14" s="223"/>
      <c r="E14" s="223"/>
      <c r="F14" s="223">
        <f t="shared" si="13"/>
        <v>0</v>
      </c>
      <c r="G14" s="223">
        <f t="shared" si="14"/>
        <v>0</v>
      </c>
      <c r="H14" s="223">
        <f t="shared" si="8"/>
        <v>0</v>
      </c>
      <c r="I14" s="223"/>
      <c r="J14" s="223">
        <f t="shared" si="15"/>
        <v>0</v>
      </c>
      <c r="K14" s="223">
        <f t="shared" si="16"/>
        <v>0</v>
      </c>
      <c r="L14" s="223">
        <f t="shared" si="9"/>
        <v>0</v>
      </c>
      <c r="M14" s="223"/>
      <c r="N14" s="223">
        <f t="shared" si="10"/>
        <v>0</v>
      </c>
      <c r="O14" s="56" t="s">
        <v>1885</v>
      </c>
      <c r="P14" s="223">
        <f t="shared" si="11"/>
        <v>0</v>
      </c>
      <c r="Q14" s="223">
        <f>ROUND(L14*4.48,0)</f>
        <v>0</v>
      </c>
      <c r="R14" s="76"/>
    </row>
    <row r="15" spans="1:18" s="48" customFormat="1" ht="59.25" customHeight="1" x14ac:dyDescent="0.25">
      <c r="A15" s="47" t="s">
        <v>1486</v>
      </c>
      <c r="B15" s="223">
        <f t="shared" si="12"/>
        <v>0</v>
      </c>
      <c r="C15" s="223"/>
      <c r="D15" s="223"/>
      <c r="E15" s="223"/>
      <c r="F15" s="223">
        <f t="shared" si="13"/>
        <v>0</v>
      </c>
      <c r="G15" s="223">
        <f t="shared" si="14"/>
        <v>0</v>
      </c>
      <c r="H15" s="223">
        <f t="shared" si="8"/>
        <v>0</v>
      </c>
      <c r="I15" s="223"/>
      <c r="J15" s="223">
        <f t="shared" si="15"/>
        <v>0</v>
      </c>
      <c r="K15" s="223">
        <f t="shared" si="16"/>
        <v>0</v>
      </c>
      <c r="L15" s="223">
        <f t="shared" si="9"/>
        <v>0</v>
      </c>
      <c r="M15" s="223"/>
      <c r="N15" s="223">
        <f t="shared" si="10"/>
        <v>0</v>
      </c>
      <c r="O15" s="56" t="s">
        <v>1886</v>
      </c>
      <c r="P15" s="223">
        <f t="shared" si="11"/>
        <v>0</v>
      </c>
      <c r="Q15" s="223">
        <f t="shared" si="17"/>
        <v>0</v>
      </c>
      <c r="R15" s="76"/>
    </row>
    <row r="16" spans="1:18" s="48" customFormat="1" ht="59.25" customHeight="1" x14ac:dyDescent="0.25">
      <c r="A16" s="47" t="s">
        <v>1762</v>
      </c>
      <c r="B16" s="223">
        <f t="shared" si="12"/>
        <v>0</v>
      </c>
      <c r="C16" s="223"/>
      <c r="D16" s="223"/>
      <c r="E16" s="223"/>
      <c r="F16" s="223">
        <f t="shared" si="13"/>
        <v>0</v>
      </c>
      <c r="G16" s="223">
        <f t="shared" si="14"/>
        <v>0</v>
      </c>
      <c r="H16" s="223">
        <f>D16</f>
        <v>0</v>
      </c>
      <c r="I16" s="223"/>
      <c r="J16" s="223">
        <f t="shared" si="15"/>
        <v>0</v>
      </c>
      <c r="K16" s="223">
        <f t="shared" si="16"/>
        <v>0</v>
      </c>
      <c r="L16" s="223">
        <f t="shared" si="9"/>
        <v>0</v>
      </c>
      <c r="M16" s="223"/>
      <c r="N16" s="223">
        <f t="shared" si="10"/>
        <v>0</v>
      </c>
      <c r="O16" s="56" t="s">
        <v>1887</v>
      </c>
      <c r="P16" s="223">
        <f t="shared" si="11"/>
        <v>0</v>
      </c>
      <c r="Q16" s="223">
        <f t="shared" si="17"/>
        <v>0</v>
      </c>
      <c r="R16" s="76"/>
    </row>
    <row r="17" spans="1:18" s="48" customFormat="1" ht="59.25" customHeight="1" x14ac:dyDescent="0.25">
      <c r="A17" s="47" t="s">
        <v>1890</v>
      </c>
      <c r="B17" s="223">
        <f t="shared" si="12"/>
        <v>0</v>
      </c>
      <c r="C17" s="223"/>
      <c r="D17" s="223"/>
      <c r="E17" s="223"/>
      <c r="F17" s="223">
        <f t="shared" si="13"/>
        <v>0</v>
      </c>
      <c r="G17" s="223">
        <f t="shared" si="14"/>
        <v>0</v>
      </c>
      <c r="H17" s="223">
        <f t="shared" si="14"/>
        <v>0</v>
      </c>
      <c r="I17" s="223"/>
      <c r="J17" s="223">
        <f t="shared" si="15"/>
        <v>0</v>
      </c>
      <c r="K17" s="223">
        <f t="shared" si="16"/>
        <v>0</v>
      </c>
      <c r="L17" s="223">
        <f t="shared" si="9"/>
        <v>0</v>
      </c>
      <c r="M17" s="223"/>
      <c r="N17" s="223">
        <f t="shared" si="10"/>
        <v>0</v>
      </c>
      <c r="O17" s="56">
        <v>1720</v>
      </c>
      <c r="P17" s="223">
        <f t="shared" si="11"/>
        <v>0</v>
      </c>
      <c r="Q17" s="223">
        <f t="shared" si="17"/>
        <v>0</v>
      </c>
      <c r="R17" s="76"/>
    </row>
    <row r="18" spans="1:18" s="16" customFormat="1" ht="24.9" customHeight="1" x14ac:dyDescent="0.3">
      <c r="A18" s="20" t="s">
        <v>2</v>
      </c>
      <c r="B18" s="223">
        <f t="shared" ref="B18" si="18">SUM(C18:E18)</f>
        <v>4191451</v>
      </c>
      <c r="C18" s="223">
        <v>4191451</v>
      </c>
      <c r="D18" s="223"/>
      <c r="E18" s="223"/>
      <c r="F18" s="223">
        <f t="shared" si="13"/>
        <v>4191451</v>
      </c>
      <c r="G18" s="223">
        <f t="shared" si="14"/>
        <v>4191451</v>
      </c>
      <c r="H18" s="223"/>
      <c r="I18" s="223"/>
      <c r="J18" s="223">
        <f t="shared" si="15"/>
        <v>4191451</v>
      </c>
      <c r="K18" s="223">
        <f t="shared" si="16"/>
        <v>4191451</v>
      </c>
      <c r="L18" s="223"/>
      <c r="M18" s="223"/>
      <c r="N18" s="223">
        <f t="shared" si="10"/>
        <v>24058929</v>
      </c>
      <c r="O18" s="56"/>
      <c r="P18" s="223">
        <f t="shared" si="11"/>
        <v>24058929</v>
      </c>
      <c r="Q18" s="223">
        <f t="shared" si="17"/>
        <v>0</v>
      </c>
      <c r="R18" s="76"/>
    </row>
    <row r="19" spans="1:18" s="10" customFormat="1" ht="24.9" customHeight="1" x14ac:dyDescent="0.3">
      <c r="A19" s="19" t="s">
        <v>49</v>
      </c>
      <c r="B19" s="17">
        <f>SUM(C19:E19)</f>
        <v>4273623</v>
      </c>
      <c r="C19" s="17">
        <f t="shared" ref="C19:H19" si="19">SUM(C8:C18)</f>
        <v>4270884</v>
      </c>
      <c r="D19" s="17">
        <f t="shared" si="19"/>
        <v>2739</v>
      </c>
      <c r="E19" s="17">
        <f t="shared" si="19"/>
        <v>0</v>
      </c>
      <c r="F19" s="17">
        <f t="shared" si="19"/>
        <v>4273623</v>
      </c>
      <c r="G19" s="17">
        <f t="shared" si="19"/>
        <v>4270884</v>
      </c>
      <c r="H19" s="17">
        <f t="shared" si="19"/>
        <v>2739</v>
      </c>
      <c r="I19" s="17"/>
      <c r="J19" s="17">
        <f>SUM(K19:M19)</f>
        <v>4336557</v>
      </c>
      <c r="K19" s="17">
        <f>SUM(K8:K18)</f>
        <v>4270884</v>
      </c>
      <c r="L19" s="17">
        <f>SUM(L6:L18)</f>
        <v>65673</v>
      </c>
      <c r="M19" s="17">
        <f>SUM(M8:M18)</f>
        <v>0</v>
      </c>
      <c r="N19" s="17">
        <f>SUM(P19:R19)</f>
        <v>25253685</v>
      </c>
      <c r="O19" s="17"/>
      <c r="P19" s="83">
        <f>SUM(P3:P18)</f>
        <v>24959503</v>
      </c>
      <c r="Q19" s="78">
        <f>SUM(Q3:Q18)</f>
        <v>294182</v>
      </c>
      <c r="R19" s="78"/>
    </row>
    <row r="20" spans="1:18" s="16" customFormat="1" ht="24.9" customHeight="1" x14ac:dyDescent="0.3">
      <c r="A20" s="18" t="s">
        <v>1</v>
      </c>
      <c r="B20" s="223"/>
      <c r="C20" s="223"/>
      <c r="D20" s="223"/>
      <c r="E20" s="223"/>
      <c r="F20" s="223"/>
      <c r="G20" s="223"/>
      <c r="H20" s="223"/>
      <c r="I20" s="223"/>
      <c r="J20" s="223"/>
      <c r="K20" s="223"/>
      <c r="L20" s="223"/>
      <c r="M20" s="223"/>
      <c r="N20" s="223">
        <f>SUM(P20:R20)</f>
        <v>4545663.3</v>
      </c>
      <c r="O20" s="223"/>
      <c r="P20" s="84">
        <f>ROUND(P19*18%,2)</f>
        <v>4492710.54</v>
      </c>
      <c r="Q20" s="79">
        <f>ROUND(Q19*18%,2)</f>
        <v>52952.76</v>
      </c>
      <c r="R20" s="79"/>
    </row>
    <row r="21" spans="1:18" ht="15.6" x14ac:dyDescent="0.25">
      <c r="A21" s="224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>
        <f>SUM(P21:R21)</f>
        <v>29799348.300000001</v>
      </c>
      <c r="O21" s="17"/>
      <c r="P21" s="83">
        <f>SUM(P19:P20)</f>
        <v>29452213.539999999</v>
      </c>
      <c r="Q21" s="78">
        <f>SUM(Q19:Q20)</f>
        <v>347134.76</v>
      </c>
      <c r="R21" s="78"/>
    </row>
    <row r="22" spans="1:18" ht="15" x14ac:dyDescent="0.25">
      <c r="A22" s="224"/>
      <c r="B22" s="224"/>
      <c r="C22" s="224"/>
      <c r="D22" s="224"/>
      <c r="E22" s="224"/>
      <c r="F22" s="224"/>
      <c r="G22" s="224"/>
      <c r="H22" s="224"/>
      <c r="I22" s="224"/>
      <c r="J22" s="224"/>
      <c r="K22" s="224"/>
      <c r="L22" s="224"/>
      <c r="M22" s="224"/>
      <c r="N22" s="224"/>
      <c r="O22" s="224"/>
      <c r="P22" s="224"/>
      <c r="Q22" s="224"/>
      <c r="R22" s="224"/>
    </row>
    <row r="23" spans="1:18" ht="15" x14ac:dyDescent="0.25">
      <c r="A23" s="224"/>
      <c r="B23" s="224"/>
      <c r="C23" s="224"/>
      <c r="D23" s="224"/>
      <c r="E23" s="224"/>
      <c r="F23" s="224"/>
      <c r="G23" s="224"/>
      <c r="H23" s="224"/>
      <c r="I23" s="224"/>
      <c r="J23" s="224"/>
      <c r="K23" s="224"/>
      <c r="L23" s="224"/>
      <c r="M23" s="224"/>
      <c r="N23" s="224"/>
      <c r="O23" s="224"/>
      <c r="P23" s="224"/>
      <c r="Q23" s="224"/>
      <c r="R23" s="224"/>
    </row>
    <row r="24" spans="1:18" ht="15" x14ac:dyDescent="0.25">
      <c r="A24" s="224"/>
      <c r="B24" s="224"/>
      <c r="C24" s="224"/>
      <c r="D24" s="224"/>
      <c r="E24" s="224"/>
      <c r="F24" s="224"/>
      <c r="G24" s="224"/>
      <c r="H24" s="224"/>
      <c r="I24" s="224"/>
      <c r="J24" s="224"/>
      <c r="K24" s="224"/>
      <c r="L24" s="224"/>
      <c r="M24" s="224"/>
      <c r="N24" s="224"/>
      <c r="O24" s="224"/>
      <c r="P24" s="224"/>
      <c r="Q24" s="224"/>
      <c r="R24" s="224"/>
    </row>
    <row r="25" spans="1:18" ht="15" x14ac:dyDescent="0.25">
      <c r="A25" s="224"/>
      <c r="B25" s="224"/>
      <c r="C25" s="224"/>
      <c r="D25" s="224"/>
      <c r="E25" s="224"/>
      <c r="F25" s="224"/>
      <c r="G25" s="224"/>
      <c r="H25" s="224"/>
      <c r="I25" s="224"/>
      <c r="J25" s="224"/>
      <c r="K25" s="224"/>
      <c r="L25" s="224"/>
      <c r="M25" s="224"/>
      <c r="N25" s="224"/>
      <c r="O25" s="224"/>
      <c r="P25" s="224"/>
      <c r="Q25" s="224"/>
      <c r="R25" s="224"/>
    </row>
    <row r="26" spans="1:18" ht="15" x14ac:dyDescent="0.25">
      <c r="A26" s="224"/>
      <c r="B26" s="224"/>
      <c r="C26" s="224"/>
      <c r="D26" s="224"/>
      <c r="E26" s="224"/>
      <c r="F26" s="224"/>
      <c r="G26" s="224"/>
      <c r="H26" s="224"/>
      <c r="I26" s="224"/>
      <c r="J26" s="224"/>
      <c r="K26" s="224"/>
      <c r="L26" s="224"/>
      <c r="M26" s="224"/>
      <c r="N26" s="224"/>
      <c r="O26" s="224"/>
      <c r="P26" s="224"/>
      <c r="Q26" s="224"/>
      <c r="R26" s="224"/>
    </row>
    <row r="27" spans="1:18" ht="15" x14ac:dyDescent="0.25">
      <c r="A27" s="224"/>
      <c r="B27" s="224"/>
      <c r="C27" s="224"/>
      <c r="D27" s="224"/>
      <c r="E27" s="224"/>
      <c r="F27" s="224"/>
      <c r="G27" s="224"/>
      <c r="H27" s="224"/>
      <c r="I27" s="224"/>
      <c r="J27" s="224"/>
      <c r="K27" s="224"/>
      <c r="L27" s="224"/>
      <c r="M27" s="224"/>
      <c r="N27" s="224"/>
      <c r="O27" s="224"/>
      <c r="P27" s="224"/>
      <c r="Q27" s="224"/>
      <c r="R27" s="224"/>
    </row>
    <row r="28" spans="1:18" ht="15" x14ac:dyDescent="0.25">
      <c r="A28" s="224"/>
      <c r="B28" s="224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</row>
    <row r="29" spans="1:18" ht="15" x14ac:dyDescent="0.25">
      <c r="A29" s="224"/>
      <c r="B29" s="224"/>
      <c r="C29" s="224"/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</row>
    <row r="30" spans="1:18" ht="15" x14ac:dyDescent="0.25">
      <c r="A30" s="224"/>
      <c r="B30" s="224"/>
      <c r="C30" s="224"/>
      <c r="D30" s="224"/>
      <c r="E30" s="224"/>
      <c r="F30" s="224"/>
      <c r="G30" s="224"/>
      <c r="H30" s="224"/>
      <c r="I30" s="224"/>
      <c r="J30" s="224"/>
      <c r="K30" s="224"/>
      <c r="L30" s="224"/>
      <c r="M30" s="224"/>
      <c r="N30" s="224"/>
      <c r="O30" s="224"/>
      <c r="P30" s="224"/>
      <c r="Q30" s="224"/>
      <c r="R30" s="224"/>
    </row>
    <row r="31" spans="1:18" ht="15" x14ac:dyDescent="0.25">
      <c r="A31" s="224"/>
      <c r="B31" s="224"/>
      <c r="C31" s="224"/>
      <c r="D31" s="224"/>
      <c r="E31" s="224"/>
      <c r="F31" s="224"/>
      <c r="G31" s="224"/>
      <c r="H31" s="224"/>
      <c r="I31" s="224"/>
      <c r="J31" s="224"/>
      <c r="K31" s="224"/>
      <c r="L31" s="224"/>
      <c r="M31" s="224"/>
      <c r="N31" s="224"/>
      <c r="O31" s="224"/>
      <c r="P31" s="224"/>
      <c r="Q31" s="224"/>
      <c r="R31" s="224"/>
    </row>
    <row r="32" spans="1:18" ht="15" x14ac:dyDescent="0.25">
      <c r="A32" s="224"/>
      <c r="B32" s="224"/>
      <c r="C32" s="224"/>
      <c r="D32" s="224"/>
      <c r="E32" s="224"/>
      <c r="F32" s="224"/>
      <c r="G32" s="224"/>
      <c r="H32" s="224"/>
      <c r="I32" s="224"/>
      <c r="J32" s="224"/>
      <c r="K32" s="224"/>
      <c r="L32" s="224"/>
      <c r="M32" s="224"/>
      <c r="N32" s="224"/>
      <c r="O32" s="224"/>
      <c r="P32" s="224"/>
      <c r="Q32" s="224"/>
      <c r="R32" s="224"/>
    </row>
    <row r="33" spans="1:18" ht="15" x14ac:dyDescent="0.25">
      <c r="A33" s="224"/>
      <c r="B33" s="224"/>
      <c r="C33" s="224"/>
      <c r="D33" s="224"/>
      <c r="E33" s="224"/>
      <c r="F33" s="224"/>
      <c r="G33" s="224"/>
      <c r="H33" s="224"/>
      <c r="I33" s="224"/>
      <c r="J33" s="224"/>
      <c r="K33" s="224"/>
      <c r="L33" s="224"/>
      <c r="M33" s="224"/>
      <c r="N33" s="224"/>
      <c r="O33" s="224"/>
      <c r="P33" s="224"/>
      <c r="Q33" s="224"/>
      <c r="R33" s="224"/>
    </row>
    <row r="34" spans="1:18" ht="15" x14ac:dyDescent="0.25">
      <c r="A34" s="224"/>
      <c r="B34" s="224"/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  <c r="R34" s="224"/>
    </row>
    <row r="35" spans="1:18" ht="15" x14ac:dyDescent="0.25">
      <c r="A35" s="224"/>
      <c r="B35" s="224"/>
      <c r="C35" s="224"/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4"/>
      <c r="R35" s="224"/>
    </row>
    <row r="36" spans="1:18" ht="15" x14ac:dyDescent="0.25"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</row>
  </sheetData>
  <mergeCells count="10">
    <mergeCell ref="P4:R4"/>
    <mergeCell ref="A1:O1"/>
    <mergeCell ref="A2:O2"/>
    <mergeCell ref="A3:O3"/>
    <mergeCell ref="A4:A5"/>
    <mergeCell ref="B4:E4"/>
    <mergeCell ref="F4:I4"/>
    <mergeCell ref="J4:M4"/>
    <mergeCell ref="N4:N5"/>
    <mergeCell ref="O4:O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18</vt:i4>
      </vt:variant>
      <vt:variant>
        <vt:lpstr>Именованные диапазоны</vt:lpstr>
      </vt:variant>
      <vt:variant>
        <vt:i4>4</vt:i4>
      </vt:variant>
    </vt:vector>
  </HeadingPairs>
  <TitlesOfParts>
    <vt:vector size="22" baseType="lpstr">
      <vt:lpstr>19-4-1223</vt:lpstr>
      <vt:lpstr>19-4-1230</vt:lpstr>
      <vt:lpstr>02-01-14--4-1541</vt:lpstr>
      <vt:lpstr>04-03-14--4-1545</vt:lpstr>
      <vt:lpstr>02-01-22--4-1544</vt:lpstr>
      <vt:lpstr>05-05-08--4-1551</vt:lpstr>
      <vt:lpstr>05-05-09--4-1552</vt:lpstr>
      <vt:lpstr>05-05-10--4-1553</vt:lpstr>
      <vt:lpstr>05-05-11--4-1554</vt:lpstr>
      <vt:lpstr>05-05-12--4-1555</vt:lpstr>
      <vt:lpstr>05-05-13--4-1556</vt:lpstr>
      <vt:lpstr>19-4-2098</vt:lpstr>
      <vt:lpstr>19-4-2099</vt:lpstr>
      <vt:lpstr>1720</vt:lpstr>
      <vt:lpstr>СМР</vt:lpstr>
      <vt:lpstr>НМЦ договора</vt:lpstr>
      <vt:lpstr>СМР 7А</vt:lpstr>
      <vt:lpstr>СМР 7Б</vt:lpstr>
      <vt:lpstr>'19-4-1223'!Заголовки_для_печати</vt:lpstr>
      <vt:lpstr>'19-4-1230'!Заголовки_для_печати</vt:lpstr>
      <vt:lpstr>СМР!Заголовки_для_печати</vt:lpstr>
      <vt:lpstr>СМР!Область_печати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Admin</cp:lastModifiedBy>
  <cp:lastPrinted>2015-06-05T11:33:08Z</cp:lastPrinted>
  <dcterms:created xsi:type="dcterms:W3CDTF">2002-02-11T05:58:42Z</dcterms:created>
  <dcterms:modified xsi:type="dcterms:W3CDTF">2015-06-08T09:38:21Z</dcterms:modified>
</cp:coreProperties>
</file>