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52" windowWidth="11340" windowHeight="9168" tabRatio="866" activeTab="11"/>
  </bookViews>
  <sheets>
    <sheet name="01-02" sheetId="69" r:id="rId1"/>
    <sheet name="02-01-01 изм.3" sheetId="87" r:id="rId2"/>
    <sheet name="02-01-02" sheetId="88" r:id="rId3"/>
    <sheet name="07-01" sheetId="89" r:id="rId4"/>
    <sheet name="07-02" sheetId="90" r:id="rId5"/>
    <sheet name="07-03" sheetId="91" r:id="rId6"/>
    <sheet name="07-04" sheetId="92" r:id="rId7"/>
    <sheet name="07-05" sheetId="93" r:id="rId8"/>
    <sheet name="07-06" sheetId="94" r:id="rId9"/>
    <sheet name="07-07" sheetId="95" r:id="rId10"/>
    <sheet name="СМР" sheetId="79" r:id="rId11"/>
    <sheet name="НМЦ договора" sheetId="80" r:id="rId12"/>
  </sheets>
  <externalReferences>
    <externalReference r:id="rId13"/>
  </externalReferences>
  <definedNames>
    <definedName name="Constr" localSheetId="0">'01-02'!$A$1</definedName>
    <definedName name="FOT" localSheetId="0">'01-02'!$B$20</definedName>
    <definedName name="Ind" localSheetId="0">'01-02'!$D$9</definedName>
    <definedName name="Obj" localSheetId="0">'01-02'!#REF!</definedName>
    <definedName name="Obosn" localSheetId="0">'01-02'!$B$15</definedName>
    <definedName name="SmPr" localSheetId="0">'01-02'!$B$16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'01-02'!$29:$29</definedName>
    <definedName name="_xlnm.Print_Titles" localSheetId="10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10">СМР!$A$1:$R$33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G26" i="80" l="1"/>
  <c r="H23" i="80"/>
  <c r="H22" i="80"/>
  <c r="H25" i="80" s="1"/>
  <c r="G22" i="80"/>
  <c r="F22" i="80" s="1"/>
  <c r="D27" i="80"/>
  <c r="D26" i="80"/>
  <c r="D25" i="80"/>
  <c r="D23" i="80"/>
  <c r="D22" i="80"/>
  <c r="T18" i="79"/>
  <c r="T19" i="79" s="1"/>
  <c r="S18" i="79"/>
  <c r="S19" i="79" s="1"/>
  <c r="T17" i="79"/>
  <c r="S17" i="79"/>
  <c r="L9" i="79"/>
  <c r="L10" i="79"/>
  <c r="L11" i="79"/>
  <c r="L12" i="79"/>
  <c r="L13" i="79"/>
  <c r="L14" i="79"/>
  <c r="L15" i="79"/>
  <c r="L16" i="79"/>
  <c r="K11" i="79"/>
  <c r="K12" i="79"/>
  <c r="K13" i="79"/>
  <c r="K14" i="79"/>
  <c r="K15" i="79"/>
  <c r="K16" i="79"/>
  <c r="K10" i="79"/>
  <c r="L8" i="79"/>
  <c r="K8" i="79"/>
  <c r="H26" i="80" l="1"/>
  <c r="H27" i="80" s="1"/>
  <c r="S21" i="79"/>
  <c r="S20" i="79"/>
  <c r="T21" i="79"/>
  <c r="T20" i="79"/>
  <c r="C16" i="79" l="1"/>
  <c r="C15" i="79"/>
  <c r="C14" i="79"/>
  <c r="C13" i="79"/>
  <c r="C12" i="79"/>
  <c r="C11" i="79"/>
  <c r="C10" i="79"/>
  <c r="C9" i="79"/>
  <c r="C8" i="79"/>
  <c r="D8" i="79"/>
  <c r="B8" i="79" l="1"/>
  <c r="C7" i="79"/>
  <c r="D17" i="79" l="1"/>
  <c r="C17" i="79" l="1"/>
  <c r="G15" i="79"/>
  <c r="H15" i="79"/>
  <c r="Q15" i="79" s="1"/>
  <c r="I15" i="79"/>
  <c r="I10" i="79"/>
  <c r="R10" i="79" s="1"/>
  <c r="M10" i="79" s="1"/>
  <c r="H10" i="79"/>
  <c r="B10" i="79"/>
  <c r="F15" i="79" l="1"/>
  <c r="R15" i="79"/>
  <c r="M15" i="79" s="1"/>
  <c r="Q10" i="79"/>
  <c r="B15" i="79"/>
  <c r="G10" i="79"/>
  <c r="F10" i="79" s="1"/>
  <c r="I7" i="79"/>
  <c r="H8" i="79"/>
  <c r="I8" i="79"/>
  <c r="I9" i="79"/>
  <c r="H11" i="79"/>
  <c r="Q11" i="79" s="1"/>
  <c r="I11" i="79"/>
  <c r="H12" i="79"/>
  <c r="Q12" i="79" s="1"/>
  <c r="I12" i="79"/>
  <c r="H13" i="79"/>
  <c r="Q13" i="79" s="1"/>
  <c r="I13" i="79"/>
  <c r="I14" i="79"/>
  <c r="H16" i="79"/>
  <c r="I16" i="79"/>
  <c r="E17" i="79"/>
  <c r="H14" i="79"/>
  <c r="Q14" i="79" s="1"/>
  <c r="G13" i="79"/>
  <c r="G12" i="79"/>
  <c r="H9" i="79"/>
  <c r="G9" i="79"/>
  <c r="G8" i="79"/>
  <c r="G7" i="79"/>
  <c r="H7" i="79"/>
  <c r="Q7" i="79" s="1"/>
  <c r="L7" i="79" s="1"/>
  <c r="H17" i="79" l="1"/>
  <c r="R16" i="79"/>
  <c r="M16" i="79" s="1"/>
  <c r="R14" i="79"/>
  <c r="M14" i="79" s="1"/>
  <c r="R8" i="79"/>
  <c r="M8" i="79" s="1"/>
  <c r="R7" i="79"/>
  <c r="M7" i="79" s="1"/>
  <c r="I17" i="79"/>
  <c r="R13" i="79"/>
  <c r="M13" i="79" s="1"/>
  <c r="R12" i="79"/>
  <c r="M12" i="79" s="1"/>
  <c r="R11" i="79"/>
  <c r="M11" i="79" s="1"/>
  <c r="R9" i="79"/>
  <c r="M9" i="79" s="1"/>
  <c r="J15" i="79"/>
  <c r="Q16" i="79"/>
  <c r="G11" i="79"/>
  <c r="Q9" i="79"/>
  <c r="G16" i="79"/>
  <c r="G14" i="79"/>
  <c r="F14" i="79" s="1"/>
  <c r="F8" i="79"/>
  <c r="J12" i="79"/>
  <c r="F12" i="79"/>
  <c r="B12" i="79"/>
  <c r="B11" i="79"/>
  <c r="B16" i="79"/>
  <c r="B13" i="79"/>
  <c r="F13" i="79"/>
  <c r="B14" i="79"/>
  <c r="P9" i="79"/>
  <c r="K9" i="79" s="1"/>
  <c r="B9" i="79"/>
  <c r="R17" i="79" l="1"/>
  <c r="J8" i="79"/>
  <c r="Q17" i="79"/>
  <c r="Q18" i="79" s="1"/>
  <c r="G17" i="79"/>
  <c r="J16" i="79"/>
  <c r="F11" i="79"/>
  <c r="J10" i="79"/>
  <c r="F16" i="79"/>
  <c r="M17" i="79"/>
  <c r="C24" i="80" s="1"/>
  <c r="R18" i="79"/>
  <c r="J9" i="79"/>
  <c r="P7" i="79"/>
  <c r="K7" i="79" s="1"/>
  <c r="B7" i="79"/>
  <c r="B17" i="79" s="1"/>
  <c r="F9" i="79"/>
  <c r="L17" i="79" l="1"/>
  <c r="C23" i="80" s="1"/>
  <c r="P17" i="79"/>
  <c r="N17" i="79" s="1"/>
  <c r="J14" i="79"/>
  <c r="J11" i="79"/>
  <c r="Q20" i="79"/>
  <c r="Q21" i="79" s="1"/>
  <c r="G23" i="80"/>
  <c r="F23" i="80" s="1"/>
  <c r="G24" i="80"/>
  <c r="R20" i="79"/>
  <c r="R21" i="79" s="1"/>
  <c r="J13" i="79"/>
  <c r="F7" i="79"/>
  <c r="F17" i="79" s="1"/>
  <c r="F24" i="80" l="1"/>
  <c r="D24" i="80" s="1"/>
  <c r="P18" i="79"/>
  <c r="N19" i="79" s="1"/>
  <c r="K17" i="79"/>
  <c r="C22" i="80" s="1"/>
  <c r="F25" i="80" l="1"/>
  <c r="F26" i="80"/>
  <c r="F27" i="80" s="1"/>
  <c r="P20" i="79"/>
  <c r="N18" i="79"/>
  <c r="G25" i="80"/>
  <c r="J7" i="79"/>
  <c r="J17" i="79" s="1"/>
  <c r="N20" i="79" l="1"/>
  <c r="P21" i="79"/>
  <c r="N21" i="79" s="1"/>
  <c r="G27" i="80"/>
  <c r="C25" i="80" l="1"/>
  <c r="Q23" i="79" l="1"/>
</calcChain>
</file>

<file path=xl/sharedStrings.xml><?xml version="1.0" encoding="utf-8"?>
<sst xmlns="http://schemas.openxmlformats.org/spreadsheetml/2006/main" count="1685" uniqueCount="780">
  <si>
    <t xml:space="preserve">      Оборудование</t>
  </si>
  <si>
    <t xml:space="preserve">      оборудования _______________________________________________________________________________________________</t>
  </si>
  <si>
    <t>(наименование стройки)</t>
  </si>
  <si>
    <t xml:space="preserve">на </t>
  </si>
  <si>
    <t>№ пп</t>
  </si>
  <si>
    <t>Всего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</si>
  <si>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</si>
  <si>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</si>
  <si>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</si>
  <si>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</si>
  <si>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</si>
  <si>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</si>
  <si>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</si>
  <si>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</si>
  <si>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</si>
  <si>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</si>
  <si>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</si>
  <si>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</si>
  <si>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</si>
  <si>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</si>
  <si>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</si>
  <si>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</si>
  <si>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</si>
  <si>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</si>
  <si>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</si>
  <si>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</si>
  <si>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</si>
  <si>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 xml:space="preserve">  В том числе, справочно: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</si>
  <si>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</si>
  <si>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</si>
  <si>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</si>
  <si>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</si>
  <si>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ТЕРм08-03-545-01</t>
  </si>
  <si>
    <t>ТЕРм08-03-573-04</t>
  </si>
  <si>
    <t>ТЕРм08-03-526-01</t>
  </si>
  <si>
    <t>ТЕРм10-02-016-06</t>
  </si>
  <si>
    <t>(локальная смета)</t>
  </si>
  <si>
    <t>В.В. Моляков</t>
  </si>
  <si>
    <t xml:space="preserve">      строительных работ _______________________________________________________________________________________________</t>
  </si>
  <si>
    <t>ИТОГИ ПО СМЕТЕ:</t>
  </si>
  <si>
    <t>Итого прямые затраты по разделу в ценах 2001г.</t>
  </si>
  <si>
    <t>Сметная стоимость строительных работ _______________________________________________________________________________________________</t>
  </si>
  <si>
    <t xml:space="preserve">  Материалы</t>
  </si>
  <si>
    <t xml:space="preserve"> </t>
  </si>
  <si>
    <t xml:space="preserve">    Итого</t>
  </si>
  <si>
    <t xml:space="preserve">      Итого</t>
  </si>
  <si>
    <t xml:space="preserve">    Оборудование:</t>
  </si>
  <si>
    <t xml:space="preserve">  Итоги по Оборудованию</t>
  </si>
  <si>
    <t>ТЕРм08-03-591-08</t>
  </si>
  <si>
    <t>ТЕРм08-03-575-01</t>
  </si>
  <si>
    <t>ТЕРм08-03-532-04</t>
  </si>
  <si>
    <t>ТЕРм08-03-573-05</t>
  </si>
  <si>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</si>
  <si>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</si>
  <si>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</si>
  <si>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</si>
  <si>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</si>
  <si>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</si>
  <si>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</si>
  <si>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2014 год</t>
  </si>
  <si>
    <t>Сметная стоимость строительства в базисном уровне цен на 01.01.2000г., выставленная на конкурс</t>
  </si>
  <si>
    <t>Остаток сметной стоимости в базисном уровне цен на 01.01.2014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</si>
  <si>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</si>
  <si>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</si>
  <si>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</si>
  <si>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</si>
  <si>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</si>
  <si>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</si>
  <si>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2014 г.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</si>
  <si>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</si>
  <si>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</si>
  <si>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</si>
  <si>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</si>
  <si>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</si>
  <si>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</si>
  <si>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</si>
  <si>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Расчет начальной (максимальной) цены на</t>
  </si>
  <si>
    <t>на 2014 год</t>
  </si>
  <si>
    <t>Начальник отдела капитального строительства</t>
  </si>
  <si>
    <t>(должность, подпись, расшифровка)</t>
  </si>
  <si>
    <t>шт.</t>
  </si>
  <si>
    <t>1 шт.</t>
  </si>
  <si>
    <t>100 м кабеля</t>
  </si>
  <si>
    <t>З/пМех</t>
  </si>
  <si>
    <t>Эк.Маш</t>
  </si>
  <si>
    <t>Осн.З/п</t>
  </si>
  <si>
    <t>В том числе</t>
  </si>
  <si>
    <t>Т/з осн.
раб.
Всего</t>
  </si>
  <si>
    <t>Т/з осн.
раб.на ед.</t>
  </si>
  <si>
    <t>Кол.</t>
  </si>
  <si>
    <t>Ед. изм.</t>
  </si>
  <si>
    <t>Наименование</t>
  </si>
  <si>
    <t>Средства  на оплату труда _______________________________________________________________________________________________</t>
  </si>
  <si>
    <t>Согласовано</t>
  </si>
  <si>
    <t>отд. 028</t>
  </si>
  <si>
    <t>Обосно-
вание</t>
  </si>
  <si>
    <t>Т/з мех. на ед.</t>
  </si>
  <si>
    <t>Т/з мех.
Всего</t>
  </si>
  <si>
    <t>1 т конструкций</t>
  </si>
  <si>
    <t>100 м2</t>
  </si>
  <si>
    <t>т</t>
  </si>
  <si>
    <t>100 м2 окрашиваемой поверхности</t>
  </si>
  <si>
    <t>ТЕР27-03-008-04</t>
  </si>
  <si>
    <t>100 м3 конструкций</t>
  </si>
  <si>
    <t xml:space="preserve">  Автомобильные дороги</t>
  </si>
  <si>
    <t xml:space="preserve">  Перевозка грузов автотранспортом</t>
  </si>
  <si>
    <t>Составлен(а) в текущих (прогнозных) ценах 2001г.</t>
  </si>
  <si>
    <t>ТЕР01-02-057-01</t>
  </si>
  <si>
    <t>100 м3 грунта</t>
  </si>
  <si>
    <t>1 канало-километр трубопровода</t>
  </si>
  <si>
    <t>м</t>
  </si>
  <si>
    <t>ТЕРм08-02-142-01</t>
  </si>
  <si>
    <t>м3</t>
  </si>
  <si>
    <t>ТЕР01-02-061-01</t>
  </si>
  <si>
    <t>ТЕРм08-02-147-10</t>
  </si>
  <si>
    <t>1000 м</t>
  </si>
  <si>
    <t>ТЕРм08-02-141-01</t>
  </si>
  <si>
    <t>шт</t>
  </si>
  <si>
    <t>100 м</t>
  </si>
  <si>
    <t>1 т</t>
  </si>
  <si>
    <t>100 шт.</t>
  </si>
  <si>
    <t>кг</t>
  </si>
  <si>
    <t>Итого прямые затраты по смете с учетом коэффициентов к итогам</t>
  </si>
  <si>
    <t>Итого прямые затраты по разделу с учетом коэффициентов к итогам</t>
  </si>
  <si>
    <t>1000 м3 грунта</t>
  </si>
  <si>
    <t>ТЕР01-02-057-02</t>
  </si>
  <si>
    <t>ТЕР01-02-061-02</t>
  </si>
  <si>
    <t>ТЕР01-01-033-02</t>
  </si>
  <si>
    <t>ТЕР01-02-005-01</t>
  </si>
  <si>
    <t>100 м3 уплотненного грунта</t>
  </si>
  <si>
    <t>ТЕР27-04-001-02</t>
  </si>
  <si>
    <t>ТСЦ-408-0200</t>
  </si>
  <si>
    <t>Смесь песчано-гравийная природная</t>
  </si>
  <si>
    <t>ТЕР27-06-020-01</t>
  </si>
  <si>
    <t>1000 м2 покрытия</t>
  </si>
  <si>
    <t>ТЕР27-06-020-03</t>
  </si>
  <si>
    <t>ТЕР27-06-021-03</t>
  </si>
  <si>
    <t>100 м бортового камня</t>
  </si>
  <si>
    <t xml:space="preserve">  Земляные работы, выполняемые механизированным способом</t>
  </si>
  <si>
    <t xml:space="preserve">  Земляные работы, выполняемые ручным способом</t>
  </si>
  <si>
    <t>ТЕР27-07-001-01</t>
  </si>
  <si>
    <t>100 м2 покрытия</t>
  </si>
  <si>
    <t xml:space="preserve">  Отделочные работы</t>
  </si>
  <si>
    <t>компл.</t>
  </si>
  <si>
    <t xml:space="preserve">100 м3 </t>
  </si>
  <si>
    <t>ТЕР11-01-004-09</t>
  </si>
  <si>
    <t>ТЕР06-01-001-01</t>
  </si>
  <si>
    <t>ТСЦ-401-0063</t>
  </si>
  <si>
    <t>Бетон тяжелый, крупность заполнителя 20 мм, класс В7,5 (М100)</t>
  </si>
  <si>
    <r>
      <t>0,06</t>
    </r>
    <r>
      <rPr>
        <i/>
        <sz val="6"/>
        <rFont val="Arial"/>
        <family val="2"/>
        <charset val="204"/>
      </rPr>
      <t xml:space="preserve">
6/100</t>
    </r>
  </si>
  <si>
    <t xml:space="preserve">1000 м2 </t>
  </si>
  <si>
    <t>ТЕР27-06-021-01</t>
  </si>
  <si>
    <t>100 м3 бетона, бутобетона и железобетона в деле</t>
  </si>
  <si>
    <t>100 м2 изолируемой поверхности</t>
  </si>
  <si>
    <r>
      <t>0,01</t>
    </r>
    <r>
      <rPr>
        <i/>
        <sz val="6"/>
        <rFont val="Arial"/>
        <family val="2"/>
        <charset val="204"/>
      </rPr>
      <t xml:space="preserve">
1/100</t>
    </r>
  </si>
  <si>
    <t>1 м3 основания</t>
  </si>
  <si>
    <t>ТЕР06-01-001-16</t>
  </si>
  <si>
    <t xml:space="preserve">  Полы</t>
  </si>
  <si>
    <t xml:space="preserve">  Бетонные и железобетонные монолитные конструкции в промышленном строительстве</t>
  </si>
  <si>
    <t xml:space="preserve">  Конструкции из кирпича и блоков</t>
  </si>
  <si>
    <t xml:space="preserve">  Земляные работы, выполняемые по другим видам работ (подготовительным, сопутствующим, укрепительным)</t>
  </si>
  <si>
    <t xml:space="preserve">  Озеленение. Защитные лесонасаждения</t>
  </si>
  <si>
    <t xml:space="preserve">                           Раздел 1. Земляные работы</t>
  </si>
  <si>
    <r>
      <t>ТСЦ-408-0200</t>
    </r>
    <r>
      <rPr>
        <i/>
        <sz val="9"/>
        <rFont val="Arial"/>
        <family val="2"/>
        <charset val="204"/>
      </rPr>
      <t xml:space="preserve">
примен.</t>
    </r>
  </si>
  <si>
    <t>Непучинистый грунт для обратной засыпки</t>
  </si>
  <si>
    <t>ТСЦ-401-0067</t>
  </si>
  <si>
    <t>Бетон тяжелый, крупность заполнителя 20 мм, класс В20 (М250)</t>
  </si>
  <si>
    <t>ТЕР08-01-003-07</t>
  </si>
  <si>
    <t xml:space="preserve">                           Раздел 1. Вертикальная планировка</t>
  </si>
  <si>
    <t>ТЕР01-01-031-01</t>
  </si>
  <si>
    <t>ТЕР01-01-031-09</t>
  </si>
  <si>
    <t>ТЕР01-01-013-07</t>
  </si>
  <si>
    <t>ТЕР01-01-031-02</t>
  </si>
  <si>
    <t>ТЕР01-02-001-02</t>
  </si>
  <si>
    <t>1000 м3 уплотненного грунта</t>
  </si>
  <si>
    <t>ТЕР01-02-001-08</t>
  </si>
  <si>
    <t>ТЕР01-02-040-01</t>
  </si>
  <si>
    <t>ТСЦ-414-0310</t>
  </si>
  <si>
    <t>ТЕР27-04-003-05</t>
  </si>
  <si>
    <t>1000 м2 основания или покрытия</t>
  </si>
  <si>
    <t>ТЕР27-04-003-08</t>
  </si>
  <si>
    <t>Смесь песчано-гравийная природная (80%)</t>
  </si>
  <si>
    <t>ТСЦ-408-0006</t>
  </si>
  <si>
    <t>Щебень из природного камня для строительных работ марка 1200, фракция 10-20 мм  (20%)</t>
  </si>
  <si>
    <t>ТЕР27-06-026-01</t>
  </si>
  <si>
    <t xml:space="preserve">                           Укрепление обочин</t>
  </si>
  <si>
    <t>ТЕР27-07-001-02</t>
  </si>
  <si>
    <t>ТЕР27-02-010-02</t>
  </si>
  <si>
    <t>ТСЦ-403-8023</t>
  </si>
  <si>
    <t>Камни бортовые БР 100.20.8 / бетон В22,5 (М300), объем 0,016 м3/ (ГОСТ 6665-91)</t>
  </si>
  <si>
    <t>ЛОКАЛЬНЫЙ СМЕТНЫЙ РАСЧЕТ № 07-05</t>
  </si>
  <si>
    <t xml:space="preserve">                           Раздел 1. Озеленение</t>
  </si>
  <si>
    <t>ТЕР47-01-001-03</t>
  </si>
  <si>
    <t>ТЕР47-01-046-03</t>
  </si>
  <si>
    <t>ТЕР47-01-046-06</t>
  </si>
  <si>
    <t>ТЕР47-01-070-03</t>
  </si>
  <si>
    <t>100 м2 цветников и газонов</t>
  </si>
  <si>
    <t>Разработка грунта вручную в траншеях глубиной до 2 м без креплений с откосами, группа грунтов 2</t>
  </si>
  <si>
    <t>Засыпка траншей и котлованов с перемещением грунта до 5 м бульдозерами мощностью 59 кВт (80 л.с.), группа грунтов 2</t>
  </si>
  <si>
    <t>Уплотнение грунта пневматическими трамбовками, группа грунтов 1-2</t>
  </si>
  <si>
    <t>Засыпка вручную траншей, пазух котлованов и ям, группа грунтов 2</t>
  </si>
  <si>
    <t xml:space="preserve">                           Раздел 2. Фундаменты</t>
  </si>
  <si>
    <t>Гидроизоляция боковая обмазочная битумная в 2 слоя по выровненной поверхности бутовой кладки, кирпичу, бетону</t>
  </si>
  <si>
    <r>
      <t>3,4</t>
    </r>
    <r>
      <rPr>
        <i/>
        <sz val="6"/>
        <rFont val="Arial"/>
        <family val="2"/>
        <charset val="204"/>
      </rPr>
      <t xml:space="preserve">
340/100</t>
    </r>
  </si>
  <si>
    <t xml:space="preserve">                           Отмостка</t>
  </si>
  <si>
    <t>1 м3 подстилающего слоя</t>
  </si>
  <si>
    <r>
      <t>2</t>
    </r>
    <r>
      <rPr>
        <i/>
        <sz val="6"/>
        <rFont val="Arial"/>
        <family val="2"/>
        <charset val="204"/>
      </rPr>
      <t xml:space="preserve">
1+1</t>
    </r>
  </si>
  <si>
    <t>10 шт.</t>
  </si>
  <si>
    <r>
      <t>0,13</t>
    </r>
    <r>
      <rPr>
        <i/>
        <sz val="6"/>
        <rFont val="Arial"/>
        <family val="2"/>
        <charset val="204"/>
      </rPr>
      <t xml:space="preserve">
13/100</t>
    </r>
  </si>
  <si>
    <r>
      <t>0,37</t>
    </r>
    <r>
      <rPr>
        <i/>
        <sz val="6"/>
        <rFont val="Arial"/>
        <family val="2"/>
        <charset val="204"/>
      </rPr>
      <t xml:space="preserve">
37/100</t>
    </r>
  </si>
  <si>
    <t>1000 шт.</t>
  </si>
  <si>
    <r>
      <t>5</t>
    </r>
    <r>
      <rPr>
        <i/>
        <sz val="6"/>
        <rFont val="Arial"/>
        <family val="2"/>
        <charset val="204"/>
      </rPr>
      <t xml:space="preserve">
2+3</t>
    </r>
  </si>
  <si>
    <t>ТЕРм08-02-364-02</t>
  </si>
  <si>
    <t xml:space="preserve">      Всего с учетом "Транспорт оборудования ПЗ=1,03"</t>
  </si>
  <si>
    <t>Составил: ___________________________Т.П.Дьякович</t>
  </si>
  <si>
    <t>Проверил: ___________________________О.В. Элиович</t>
  </si>
  <si>
    <t>Озеленение</t>
  </si>
  <si>
    <t>Н.А. Басова</t>
  </si>
  <si>
    <t>Основание: П-055/10661-ППО</t>
  </si>
  <si>
    <t>100 ям</t>
  </si>
  <si>
    <t>СЦП1-1-27-А</t>
  </si>
  <si>
    <t>Погрузочные работы при автомобильных перевозках: мусор строительный</t>
  </si>
  <si>
    <t>СЦП3-3-40-1</t>
  </si>
  <si>
    <t>Перевозка грузов автомобилями-самосвалами (работающими вне карьеров): расстояние 40 км, класс груза I</t>
  </si>
  <si>
    <t xml:space="preserve">  Погрузо-разгрузочные работы при автоперевозках</t>
  </si>
  <si>
    <t>Составил ведущий инженер: ___________________________Ракевич О.Ю.</t>
  </si>
  <si>
    <t>Проверил начальник группы: ___________________________Труфанова Г.К.</t>
  </si>
  <si>
    <r>
      <t xml:space="preserve">ЛОКАЛЬНЫЙ СМЕТНЫЙ РАСЧЕТ № </t>
    </r>
    <r>
      <rPr>
        <sz val="10"/>
        <rFont val="Arial"/>
        <family val="2"/>
        <charset val="204"/>
      </rPr>
      <t>01-02</t>
    </r>
  </si>
  <si>
    <t>снятие и восстановление растительного слоя, Электроснабжение промплощадки №5</t>
  </si>
  <si>
    <t>___________________________3,418</t>
  </si>
  <si>
    <t>___________________________0,312</t>
  </si>
  <si>
    <t>_______________________________________________________________________________________________0</t>
  </si>
  <si>
    <t xml:space="preserve">                           Раздел 1. Снятие и восстановление растительного слоя</t>
  </si>
  <si>
    <t>Разработка грунта с перемещением до 10 м бульдозерами мощностью 96 кВт (130 л.с.), группа грунтов 1 (снятие растительного слоя толщиной 15 с перемещением до 50 м во временный отвал)</t>
  </si>
  <si>
    <r>
      <t>0,218</t>
    </r>
    <r>
      <rPr>
        <i/>
        <sz val="6"/>
        <rFont val="Arial"/>
        <family val="2"/>
        <charset val="204"/>
      </rPr>
      <t xml:space="preserve">
1456,20*0,15/1000</t>
    </r>
  </si>
  <si>
    <t>При перемещении грунта на каждые последующие 10 м добавлять к расценке 01-01-031-01</t>
  </si>
  <si>
    <t>Разработка грунта с перемещением до 10 м бульдозерами мощностью 96 кВт (130 л.с.), группа грунтов 1 (восстановление растительного слоя толщиной 15 с перемещением до 50 м из временного отвала)</t>
  </si>
  <si>
    <t xml:space="preserve">   95% ФОТ (от 312)  (Поз. 1-4)</t>
  </si>
  <si>
    <t xml:space="preserve">   50% ФОТ (от 312)  (Поз. 1-4)</t>
  </si>
  <si>
    <t>СОГЛАСОВАНО:</t>
  </si>
  <si>
    <t>УТВЕРЖДАЮ:</t>
  </si>
  <si>
    <t>_________________</t>
  </si>
  <si>
    <t>" _____ " ________________ 2014 г.</t>
  </si>
  <si>
    <t>"______ " _______________2014 г.</t>
  </si>
  <si>
    <t xml:space="preserve">ЛОКАЛЬНЫЙ СМЕТНЫЙ РАСЧЕТ № </t>
  </si>
  <si>
    <t>02-01-01 изм.3 Наружные сети электроснабжения</t>
  </si>
  <si>
    <t>Основание: Р-055/10661-ЭМ изм.4</t>
  </si>
  <si>
    <t>___________________________4303,242</t>
  </si>
  <si>
    <t>_______________________________________________________________________________________________522,624</t>
  </si>
  <si>
    <t>_______________________________________________________________________________________________1838,011</t>
  </si>
  <si>
    <t>_______________________________________________________________________________________________1942,607</t>
  </si>
  <si>
    <t>Средства на оплату труда _______________________________________________________________________________________________</t>
  </si>
  <si>
    <t>___________________________123,828</t>
  </si>
  <si>
    <t>_______________________________________________________________________________________________7576,59</t>
  </si>
  <si>
    <t>Составлен(а) в текущих (прогнозных) ценах по состоянию на ______________</t>
  </si>
  <si>
    <t>Общая масса обору-дования, т</t>
  </si>
  <si>
    <t>Обору-
дование</t>
  </si>
  <si>
    <t xml:space="preserve">                           Раздел 1. Электрооснабжение</t>
  </si>
  <si>
    <t xml:space="preserve">                           Силовое оборудование</t>
  </si>
  <si>
    <t>ТЕРм08-01-025-02</t>
  </si>
  <si>
    <r>
      <t>Подстанция комплектная трансформаторная напряжением до 10 кВ с трансформатором мощностью до 1000 кВ·А</t>
    </r>
    <r>
      <rPr>
        <i/>
        <sz val="7"/>
        <rFont val="Arial"/>
        <family val="2"/>
        <charset val="204"/>
      </rPr>
      <t xml:space="preserve">
НР (715 руб.): 95% от ФОТ
СП (489 руб.): 65% от ФОТ</t>
    </r>
  </si>
  <si>
    <t>1 подстанция</t>
  </si>
  <si>
    <t>ТЕРм08-01-062-03</t>
  </si>
  <si>
    <r>
      <t>Трансформатор силовой, автотрансформатор или масляный реактор, масса до 7 т (Дополнительно  установка 1 трансформатора)</t>
    </r>
    <r>
      <rPr>
        <i/>
        <sz val="7"/>
        <rFont val="Arial"/>
        <family val="2"/>
        <charset val="204"/>
      </rPr>
      <t xml:space="preserve">
НР (674 руб.): 95% от ФОТ
СП (461 руб.): 65% от ФОТ</t>
    </r>
  </si>
  <si>
    <t>ТЕРм08-01-085-01</t>
  </si>
  <si>
    <r>
      <t>Шкаф комплектных распределительных устройств с выключателем напряжением 6-10 кВ, на ток до 3200 А</t>
    </r>
    <r>
      <rPr>
        <i/>
        <sz val="7"/>
        <rFont val="Arial"/>
        <family val="2"/>
        <charset val="204"/>
      </rPr>
      <t xml:space="preserve">
НР (1533 руб.): 95% от ФОТ
СП (1049 руб.): 65% от ФОТ</t>
    </r>
  </si>
  <si>
    <t>ТЕРм08-01-080-03</t>
  </si>
  <si>
    <r>
      <t>Прибор измерения и защиты, количество подключаемых концов до 12</t>
    </r>
    <r>
      <rPr>
        <i/>
        <sz val="7"/>
        <rFont val="Arial"/>
        <family val="2"/>
        <charset val="204"/>
      </rPr>
      <t xml:space="preserve">
НР (61 руб.): 95% от ФОТ
СП (42 руб.): 65% от ФОТ</t>
    </r>
  </si>
  <si>
    <t>ТЕРм08-01-084-01</t>
  </si>
  <si>
    <r>
      <t>Камера сборных распределительных устройств с масляным выключателем</t>
    </r>
    <r>
      <rPr>
        <i/>
        <sz val="7"/>
        <rFont val="Arial"/>
        <family val="2"/>
        <charset val="204"/>
      </rPr>
      <t xml:space="preserve">
НР (674 руб.): 95% от ФОТ
СП (461 руб.): 65% от ФОТ</t>
    </r>
  </si>
  <si>
    <r>
      <t>6</t>
    </r>
    <r>
      <rPr>
        <i/>
        <sz val="9"/>
        <rFont val="Arial"/>
        <family val="2"/>
        <charset val="204"/>
      </rPr>
      <t xml:space="preserve">
О</t>
    </r>
  </si>
  <si>
    <t>Комерческое предложение №575 от 18 июля 2013г.</t>
  </si>
  <si>
    <t>2КТБ 1000/6/0,4 Цена=5 928 800/1,18/3,63</t>
  </si>
  <si>
    <r>
      <t>7</t>
    </r>
    <r>
      <rPr>
        <i/>
        <sz val="9"/>
        <rFont val="Arial"/>
        <family val="2"/>
        <charset val="204"/>
      </rPr>
      <t xml:space="preserve">
О</t>
    </r>
  </si>
  <si>
    <t>Трансформатор  ТМГ-1000/6/,04 Цена=428800/1,18/3,63</t>
  </si>
  <si>
    <r>
      <t>8</t>
    </r>
    <r>
      <rPr>
        <i/>
        <sz val="9"/>
        <rFont val="Arial"/>
        <family val="2"/>
        <charset val="204"/>
      </rPr>
      <t xml:space="preserve">
О</t>
    </r>
  </si>
  <si>
    <t>Комерческое предложение №578 от 19 июля 2013г.</t>
  </si>
  <si>
    <t>КСО298-7ВВ-1000У3 Цена=371600/1,18/3,63</t>
  </si>
  <si>
    <r>
      <t>Прибор или аппарат</t>
    </r>
    <r>
      <rPr>
        <i/>
        <sz val="7"/>
        <rFont val="Arial"/>
        <family val="2"/>
        <charset val="204"/>
      </rPr>
      <t xml:space="preserve">
НР (29 руб.): 95% от ФОТ
СП (20 руб.): 65% от ФОТ</t>
    </r>
  </si>
  <si>
    <r>
      <t>10</t>
    </r>
    <r>
      <rPr>
        <i/>
        <sz val="9"/>
        <rFont val="Arial"/>
        <family val="2"/>
        <charset val="204"/>
      </rPr>
      <t xml:space="preserve">
О</t>
    </r>
  </si>
  <si>
    <t>ИЦ БРЕСЛЕР</t>
  </si>
  <si>
    <t>Микропроцессорное устройство ТЭМП2501</t>
  </si>
  <si>
    <t xml:space="preserve">                           Наружное освещение</t>
  </si>
  <si>
    <t>ТЕР01-02-031-01</t>
  </si>
  <si>
    <r>
      <t>Бурение ям бурильно-крановыми машинами на тракторе глубиной до 2 м, группа грунтов 1</t>
    </r>
    <r>
      <rPr>
        <i/>
        <sz val="7"/>
        <rFont val="Arial"/>
        <family val="2"/>
        <charset val="204"/>
      </rPr>
      <t xml:space="preserve">
НР (211 руб.): 80% от ФОТ
СП (119 руб.): 45% от ФОТ</t>
    </r>
  </si>
  <si>
    <r>
      <t>0,82</t>
    </r>
    <r>
      <rPr>
        <i/>
        <sz val="6"/>
        <rFont val="Arial"/>
        <family val="2"/>
        <charset val="204"/>
      </rPr>
      <t xml:space="preserve">
82/100</t>
    </r>
  </si>
  <si>
    <t>ТЕР33-02-013-01</t>
  </si>
  <si>
    <r>
      <t>Установка стальных  стоек  массой до 0,7 т</t>
    </r>
    <r>
      <rPr>
        <i/>
        <sz val="7"/>
        <rFont val="Arial"/>
        <family val="2"/>
        <charset val="204"/>
      </rPr>
      <t xml:space="preserve">
989,62 = 13 349,62 - 1,03 x 12 000,00
НР (12291 руб.): 105% от ФОТ
СП (7024 руб.): 60% от ФОТ</t>
    </r>
  </si>
  <si>
    <r>
      <t>33,128</t>
    </r>
    <r>
      <rPr>
        <i/>
        <sz val="6"/>
        <rFont val="Arial"/>
        <family val="2"/>
        <charset val="204"/>
      </rPr>
      <t xml:space="preserve">
82*404/1000</t>
    </r>
  </si>
  <si>
    <t>Прайс-лист СитиСветМонтаж 2 квартал 2013г.</t>
  </si>
  <si>
    <t>ОПОРЫ  СИЛОВЫЕ  ТРУБЧАТЫЕ  ПРЯМОСТОЕЧНЫЕ СП 400-8,5/10,5  Цена=29000,48/1,18/5,53</t>
  </si>
  <si>
    <t>ТЕР33-04-014-02</t>
  </si>
  <si>
    <r>
      <t>Установка светильников с лампами люминесцентными</t>
    </r>
    <r>
      <rPr>
        <i/>
        <sz val="7"/>
        <rFont val="Arial"/>
        <family val="2"/>
        <charset val="204"/>
      </rPr>
      <t xml:space="preserve">
НР (3537 руб.): 105% от ФОТ
СП (2021 руб.): 60% от ФОТ</t>
    </r>
  </si>
  <si>
    <t>1 светильник</t>
  </si>
  <si>
    <t>Прайс- лист ООО «Электропоставка»</t>
  </si>
  <si>
    <t>Кронштейн 1.К-2,0-2,0-01  Цена=7690/1,18/5,53</t>
  </si>
  <si>
    <t>Прайс-лист Фокус 2 квартал 2013г.</t>
  </si>
  <si>
    <t>Светильник УСС70/100  Цена=18500/1,18/5,53</t>
  </si>
  <si>
    <t>ТЕРм08-02-369-02</t>
  </si>
  <si>
    <r>
      <t>Светильник, устанавливаемый вне зданий с лампами люминесцентными</t>
    </r>
    <r>
      <rPr>
        <i/>
        <sz val="7"/>
        <rFont val="Arial"/>
        <family val="2"/>
        <charset val="204"/>
      </rPr>
      <t xml:space="preserve">
НР (382 руб.): 95% от ФОТ
СП (261 руб.): 65% от ФОТ</t>
    </r>
  </si>
  <si>
    <r>
      <t>Кронштейн  на стене</t>
    </r>
    <r>
      <rPr>
        <i/>
        <sz val="7"/>
        <rFont val="Arial"/>
        <family val="2"/>
        <charset val="204"/>
      </rPr>
      <t xml:space="preserve">
НР (117 руб.): 95% от ФОТ
СП (80 руб.): 65% от ФОТ</t>
    </r>
  </si>
  <si>
    <t>Кронштейн настеный 1.КК1-1,5-1,0-Н3  Цена=2875,55/1,18/5,53</t>
  </si>
  <si>
    <t>ТЕРм08-02-370-02</t>
  </si>
  <si>
    <r>
      <t>Щиток до трех групп, устанавливаемый в нише цоколя</t>
    </r>
    <r>
      <rPr>
        <i/>
        <sz val="7"/>
        <rFont val="Arial"/>
        <family val="2"/>
        <charset val="204"/>
      </rPr>
      <t xml:space="preserve">
НР (18 руб.): 95% от ФОТ
СП (12 руб.): 65% от ФОТ</t>
    </r>
  </si>
  <si>
    <t>ФССЦ-504-0548</t>
  </si>
  <si>
    <r>
      <t>Ящик управления освещением ЯОУ 9602-3474-54 У3</t>
    </r>
    <r>
      <rPr>
        <i/>
        <sz val="7"/>
        <rFont val="Arial"/>
        <family val="2"/>
        <charset val="204"/>
      </rPr>
      <t xml:space="preserve">
(Материалы от ФЕР к ТЕР МАТ=1,052 к расх.)</t>
    </r>
  </si>
  <si>
    <r>
      <t>Пост управления кнопочный общего назначения, устанавливаемый на конструкции на стене или колонне, количество элементов поста до 3</t>
    </r>
    <r>
      <rPr>
        <i/>
        <sz val="7"/>
        <rFont val="Arial"/>
        <family val="2"/>
        <charset val="204"/>
      </rPr>
      <t xml:space="preserve">
НР (68 руб.): 95% от ФОТ
СП (47 руб.): 65% от ФОТ</t>
    </r>
  </si>
  <si>
    <t>ТСЦ-509-0558</t>
  </si>
  <si>
    <t>Посты управления кнопочные ПКЕ212-3 У3</t>
  </si>
  <si>
    <r>
      <t>Шкаф (пульт) управления навесной, высота, ширина и глубина до 600х600х350 мм</t>
    </r>
    <r>
      <rPr>
        <i/>
        <sz val="7"/>
        <rFont val="Arial"/>
        <family val="2"/>
        <charset val="204"/>
      </rPr>
      <t xml:space="preserve">
НР (2946 руб.): 95% от ФОТ
СП (2016 руб.): 65% от ФОТ</t>
    </r>
  </si>
  <si>
    <t>Энергопортал</t>
  </si>
  <si>
    <t>Вводный щиток с предохранителем 4А ТВ-2</t>
  </si>
  <si>
    <t>ТЕРм08-01-082-01</t>
  </si>
  <si>
    <r>
      <t>Зажим наборный без кожуха</t>
    </r>
    <r>
      <rPr>
        <i/>
        <sz val="7"/>
        <rFont val="Arial"/>
        <family val="2"/>
        <charset val="204"/>
      </rPr>
      <t xml:space="preserve">
НР (1991 руб.): 95% от ФОТ
СП (1362 руб.): 65% от ФОТ</t>
    </r>
  </si>
  <si>
    <r>
      <t>3,28</t>
    </r>
    <r>
      <rPr>
        <i/>
        <sz val="6"/>
        <rFont val="Arial"/>
        <family val="2"/>
        <charset val="204"/>
      </rPr>
      <t xml:space="preserve">
328/100</t>
    </r>
  </si>
  <si>
    <t>Aleksander Siilbaum Elktrikaup</t>
  </si>
  <si>
    <t>Ответвительная клемма  сечением 50мм2 ENSTO КЕ66.3</t>
  </si>
  <si>
    <t>ТЕРм08-02-397-01</t>
  </si>
  <si>
    <r>
      <t>Профиль перфорированный монтажный длиной 2 м</t>
    </r>
    <r>
      <rPr>
        <i/>
        <sz val="7"/>
        <rFont val="Arial"/>
        <family val="2"/>
        <charset val="204"/>
      </rPr>
      <t xml:space="preserve">
НР (30 руб.): 95% от ФОТ
СП (21 руб.): 65% от ФОТ</t>
    </r>
  </si>
  <si>
    <r>
      <t>0,164</t>
    </r>
    <r>
      <rPr>
        <i/>
        <sz val="6"/>
        <rFont val="Arial"/>
        <family val="2"/>
        <charset val="204"/>
      </rPr>
      <t xml:space="preserve">
82*0,2/100</t>
    </r>
  </si>
  <si>
    <t>ФССЦ-509-2642</t>
  </si>
  <si>
    <r>
      <t>DIN-рейка длиной 200 мм</t>
    </r>
    <r>
      <rPr>
        <i/>
        <sz val="7"/>
        <rFont val="Arial"/>
        <family val="2"/>
        <charset val="204"/>
      </rPr>
      <t xml:space="preserve">
(Материалы от ФЕР к ТЕР МАТ=1,052 к расх.)</t>
    </r>
  </si>
  <si>
    <t xml:space="preserve">                           Заземление</t>
  </si>
  <si>
    <r>
      <t>Разработка грунта вручную в траншеях глубиной до 2 м без креплений с откосами, группа грунтов 1</t>
    </r>
    <r>
      <rPr>
        <i/>
        <sz val="7"/>
        <rFont val="Arial"/>
        <family val="2"/>
        <charset val="204"/>
      </rPr>
      <t xml:space="preserve">
НР (163 руб.): 80% от ФОТ
СП (92 руб.): 45% от ФОТ</t>
    </r>
  </si>
  <si>
    <r>
      <t>0,1575</t>
    </r>
    <r>
      <rPr>
        <i/>
        <sz val="6"/>
        <rFont val="Arial"/>
        <family val="2"/>
        <charset val="204"/>
      </rPr>
      <t xml:space="preserve">
0,35*45/100</t>
    </r>
  </si>
  <si>
    <t>ТЕРм08-02-471-02</t>
  </si>
  <si>
    <r>
      <t>Заземлитель вертикальный из угловой стали размером 63х63х6 мм</t>
    </r>
    <r>
      <rPr>
        <i/>
        <sz val="7"/>
        <rFont val="Arial"/>
        <family val="2"/>
        <charset val="204"/>
      </rPr>
      <t xml:space="preserve">
НР (231 руб.): 95% от ФОТ
СП (158 руб.): 65% от ФОТ</t>
    </r>
  </si>
  <si>
    <r>
      <t>1,5</t>
    </r>
    <r>
      <rPr>
        <i/>
        <sz val="6"/>
        <rFont val="Arial"/>
        <family val="2"/>
        <charset val="204"/>
      </rPr>
      <t xml:space="preserve">
15/10</t>
    </r>
  </si>
  <si>
    <t>ТЕРм08-02-472-02</t>
  </si>
  <si>
    <r>
      <t>Заземлитель горизонтальный из стали полосовой сечением 160 мм2</t>
    </r>
    <r>
      <rPr>
        <i/>
        <sz val="7"/>
        <rFont val="Arial"/>
        <family val="2"/>
        <charset val="204"/>
      </rPr>
      <t xml:space="preserve">
НР (96 руб.): 95% от ФОТ
СП (66 руб.): 65% от ФОТ</t>
    </r>
  </si>
  <si>
    <r>
      <t>0,45</t>
    </r>
    <r>
      <rPr>
        <i/>
        <sz val="6"/>
        <rFont val="Arial"/>
        <family val="2"/>
        <charset val="204"/>
      </rPr>
      <t xml:space="preserve">
45/100</t>
    </r>
  </si>
  <si>
    <r>
      <t>Засыпка вручную траншей, пазух котлованов и ям, группа грунтов 1</t>
    </r>
    <r>
      <rPr>
        <i/>
        <sz val="7"/>
        <rFont val="Arial"/>
        <family val="2"/>
        <charset val="204"/>
      </rPr>
      <t xml:space="preserve">
НР (118 руб.): 80% от ФОТ
СП (66 руб.): 45% от ФОТ</t>
    </r>
  </si>
  <si>
    <t xml:space="preserve">                           Кабельная продукция</t>
  </si>
  <si>
    <r>
      <t>Разработка грунта вручную в траншеях глубиной до 2 м без креплений с откосами, группа грунтов 1</t>
    </r>
    <r>
      <rPr>
        <i/>
        <sz val="7"/>
        <rFont val="Arial"/>
        <family val="2"/>
        <charset val="204"/>
      </rPr>
      <t xml:space="preserve">
НР (4613 руб.): 80% от ФОТ
СП (2595 руб.): 45% от ФОТ</t>
    </r>
  </si>
  <si>
    <r>
      <t>4,4462</t>
    </r>
    <r>
      <rPr>
        <i/>
        <sz val="6"/>
        <rFont val="Arial"/>
        <family val="2"/>
        <charset val="204"/>
      </rPr>
      <t xml:space="preserve">
0,517*860/100</t>
    </r>
  </si>
  <si>
    <r>
      <t>Устройство постели при одном кабеле в траншее</t>
    </r>
    <r>
      <rPr>
        <i/>
        <sz val="7"/>
        <rFont val="Arial"/>
        <family val="2"/>
        <charset val="204"/>
      </rPr>
      <t xml:space="preserve">
НР (730 руб.): 95% от ФОТ
СП (499 руб.): 65% от ФОТ</t>
    </r>
  </si>
  <si>
    <r>
      <t>4,25</t>
    </r>
    <r>
      <rPr>
        <i/>
        <sz val="6"/>
        <rFont val="Arial"/>
        <family val="2"/>
        <charset val="204"/>
      </rPr>
      <t xml:space="preserve">
850/2/100</t>
    </r>
  </si>
  <si>
    <t>ТЕРм08-02-142-02</t>
  </si>
  <si>
    <r>
      <t>На каждый последующий кабель добавлять к расценке 08-02-142-01</t>
    </r>
    <r>
      <rPr>
        <i/>
        <sz val="7"/>
        <rFont val="Arial"/>
        <family val="2"/>
        <charset val="204"/>
      </rPr>
      <t xml:space="preserve">
НР (724 руб.): 95% от ФОТ
СП (495 руб.): 65% от ФОТ</t>
    </r>
  </si>
  <si>
    <r>
      <t>12,75</t>
    </r>
    <r>
      <rPr>
        <i/>
        <sz val="6"/>
        <rFont val="Arial"/>
        <family val="2"/>
        <charset val="204"/>
      </rPr>
      <t xml:space="preserve">
850*3/2/100</t>
    </r>
  </si>
  <si>
    <t>ТЕРм08-02-141-04</t>
  </si>
  <si>
    <r>
      <t>Кабель до 35 кВ в готовых траншеях без покрытий, масса 1 м до 6 кг</t>
    </r>
    <r>
      <rPr>
        <i/>
        <sz val="7"/>
        <rFont val="Arial"/>
        <family val="2"/>
        <charset val="204"/>
      </rPr>
      <t xml:space="preserve">
НР (13377 руб.): 95% от ФОТ
СП (9153 руб.): 65% от ФОТ</t>
    </r>
  </si>
  <si>
    <r>
      <t>34,4</t>
    </r>
    <r>
      <rPr>
        <i/>
        <sz val="6"/>
        <rFont val="Arial"/>
        <family val="2"/>
        <charset val="204"/>
      </rPr>
      <t xml:space="preserve">
3440/100</t>
    </r>
  </si>
  <si>
    <t>Прайс-лист Региональные кабельные базы.</t>
  </si>
  <si>
    <t>Кабель АСБл-6 3х50</t>
  </si>
  <si>
    <r>
      <t>3508,8</t>
    </r>
    <r>
      <rPr>
        <i/>
        <sz val="6"/>
        <rFont val="Arial"/>
        <family val="2"/>
        <charset val="204"/>
      </rPr>
      <t xml:space="preserve">
3440*1,02</t>
    </r>
  </si>
  <si>
    <t>ТЕРм08-02-143-01</t>
  </si>
  <si>
    <r>
      <t>Покрытие кабеля, проложенного в траншее кирпичом одного кабеля</t>
    </r>
    <r>
      <rPr>
        <i/>
        <sz val="7"/>
        <rFont val="Arial"/>
        <family val="2"/>
        <charset val="204"/>
      </rPr>
      <t xml:space="preserve">
НР (668 руб.): 95% от ФОТ
СП (457 руб.): 65% от ФОТ</t>
    </r>
  </si>
  <si>
    <t>ТЕРм08-02-143-02</t>
  </si>
  <si>
    <r>
      <t>Покрытие кабеля, проложенного в траншее кирпичом каждого последующего</t>
    </r>
    <r>
      <rPr>
        <i/>
        <sz val="7"/>
        <rFont val="Arial"/>
        <family val="2"/>
        <charset val="204"/>
      </rPr>
      <t xml:space="preserve">
НР (1117 руб.): 95% от ФОТ
СП (764 руб.): 65% от ФОТ</t>
    </r>
  </si>
  <si>
    <t>ТСЦ-404-0114</t>
  </si>
  <si>
    <t>Kирпич керамический полнотелый утолщенный, размером 250х120х88 мм, марка 25</t>
  </si>
  <si>
    <r>
      <t>3,04</t>
    </r>
    <r>
      <rPr>
        <i/>
        <sz val="6"/>
        <rFont val="Arial"/>
        <family val="2"/>
        <charset val="204"/>
      </rPr>
      <t xml:space="preserve">
3040/1000</t>
    </r>
  </si>
  <si>
    <r>
      <t>Засыпка вручную траншей, пазух котлованов и ям, группа грунтов 1</t>
    </r>
    <r>
      <rPr>
        <i/>
        <sz val="7"/>
        <rFont val="Arial"/>
        <family val="2"/>
        <charset val="204"/>
      </rPr>
      <t xml:space="preserve">
НР (3327 руб.): 80% от ФОТ
СП (1872 руб.): 45% от ФОТ</t>
    </r>
  </si>
  <si>
    <t>ТЕРм08-02-165-07</t>
  </si>
  <si>
    <r>
      <t>Муфта концевая эпоксидная для 3-жильного кабеля напряжением до 10 кВ, сечение одной жилы до 120 мм2</t>
    </r>
    <r>
      <rPr>
        <i/>
        <sz val="7"/>
        <rFont val="Arial"/>
        <family val="2"/>
        <charset val="204"/>
      </rPr>
      <t xml:space="preserve">
НР (1639 руб.): 95% от ФОТ
СП (1121 руб.): 65% от ФОТ</t>
    </r>
  </si>
  <si>
    <t>ТСЦ-502-0782</t>
  </si>
  <si>
    <t>Муфта термоусаживаемая концевая наружной установки для кабеля с пропитанной бумажной изоляцией на напряжение до 10 кВ, марки КНТп10-70/120 с болтовыми наконечниками и комплектом пайки для присоединения заземления (GUST 12/70-120/800-l12)</t>
  </si>
  <si>
    <r>
      <t>Разработка грунта вручную в траншеях глубиной до 2 м без креплений с откосами, группа грунтов 1</t>
    </r>
    <r>
      <rPr>
        <i/>
        <sz val="7"/>
        <rFont val="Arial"/>
        <family val="2"/>
        <charset val="204"/>
      </rPr>
      <t xml:space="preserve">
НР (1094 руб.): 80% от ФОТ
СП (615 руб.): 45% от ФОТ</t>
    </r>
  </si>
  <si>
    <r>
      <t>1,054</t>
    </r>
    <r>
      <rPr>
        <i/>
        <sz val="6"/>
        <rFont val="Arial"/>
        <family val="2"/>
        <charset val="204"/>
      </rPr>
      <t xml:space="preserve">
0,31*340/100</t>
    </r>
  </si>
  <si>
    <r>
      <t>Устройство постели при одном кабеле в траншее</t>
    </r>
    <r>
      <rPr>
        <i/>
        <sz val="7"/>
        <rFont val="Arial"/>
        <family val="2"/>
        <charset val="204"/>
      </rPr>
      <t xml:space="preserve">
НР (292 руб.): 95% от ФОТ
СП (200 руб.): 65% от ФОТ</t>
    </r>
  </si>
  <si>
    <r>
      <t>1,7</t>
    </r>
    <r>
      <rPr>
        <i/>
        <sz val="6"/>
        <rFont val="Arial"/>
        <family val="2"/>
        <charset val="204"/>
      </rPr>
      <t xml:space="preserve">
340/2/100</t>
    </r>
  </si>
  <si>
    <r>
      <t>На каждый последующий кабель добавлять к расценке 08-02-142-01</t>
    </r>
    <r>
      <rPr>
        <i/>
        <sz val="7"/>
        <rFont val="Arial"/>
        <family val="2"/>
        <charset val="204"/>
      </rPr>
      <t xml:space="preserve">
НР (96 руб.): 95% от ФОТ
СП (66 руб.): 65% от ФОТ</t>
    </r>
  </si>
  <si>
    <r>
      <t>Кабель до 35 кВ в готовых траншеях без покрытий, масса 1 м до 6 кг</t>
    </r>
    <r>
      <rPr>
        <i/>
        <sz val="7"/>
        <rFont val="Arial"/>
        <family val="2"/>
        <charset val="204"/>
      </rPr>
      <t xml:space="preserve">
НР (1321 руб.): 95% от ФОТ
СП (904 руб.): 65% от ФОТ</t>
    </r>
  </si>
  <si>
    <t>ФССЦ-501-8427</t>
  </si>
  <si>
    <r>
      <t>Кабель силовой с медными жилами с поливинилхлоридной изоляцией с броней из стальной ленты в шланге из поливинилхлорида ВБбШвнг, напряжением 1,0 Кв, число жил – 4 и сечением 70 мм2</t>
    </r>
    <r>
      <rPr>
        <i/>
        <sz val="7"/>
        <rFont val="Arial"/>
        <family val="2"/>
        <charset val="204"/>
      </rPr>
      <t xml:space="preserve">
(Материалы от ФЕР к ТЕР МАТ=1,052)</t>
    </r>
  </si>
  <si>
    <r>
      <t>0,3468</t>
    </r>
    <r>
      <rPr>
        <i/>
        <sz val="6"/>
        <rFont val="Arial"/>
        <family val="2"/>
        <charset val="204"/>
      </rPr>
      <t xml:space="preserve">
(340)*1,02/1000</t>
    </r>
  </si>
  <si>
    <r>
      <t>Засыпка вручную траншей, пазух котлованов и ям, группа грунтов 1</t>
    </r>
    <r>
      <rPr>
        <i/>
        <sz val="7"/>
        <rFont val="Arial"/>
        <family val="2"/>
        <charset val="204"/>
      </rPr>
      <t xml:space="preserve">
НР (789 руб.): 80% от ФОТ
СП (444 руб.): 45% от ФОТ</t>
    </r>
  </si>
  <si>
    <r>
      <t>Разработка грунта вручную в траншеях глубиной до 2 м без креплений с откосами, группа грунтов 1</t>
    </r>
    <r>
      <rPr>
        <i/>
        <sz val="7"/>
        <rFont val="Arial"/>
        <family val="2"/>
        <charset val="204"/>
      </rPr>
      <t xml:space="preserve">
НР (311 руб.): 80% от ФОТ
СП (175 руб.): 45% от ФОТ</t>
    </r>
  </si>
  <si>
    <r>
      <t>0,3</t>
    </r>
    <r>
      <rPr>
        <i/>
        <sz val="6"/>
        <rFont val="Arial"/>
        <family val="2"/>
        <charset val="204"/>
      </rPr>
      <t xml:space="preserve">
0,3*100/100</t>
    </r>
  </si>
  <si>
    <r>
      <t>Устройство постели при одном кабеле в траншее</t>
    </r>
    <r>
      <rPr>
        <i/>
        <sz val="7"/>
        <rFont val="Arial"/>
        <family val="2"/>
        <charset val="204"/>
      </rPr>
      <t xml:space="preserve">
НР (172 руб.): 95% от ФОТ
СП (118 руб.): 65% от ФОТ</t>
    </r>
  </si>
  <si>
    <r>
      <t>1</t>
    </r>
    <r>
      <rPr>
        <i/>
        <sz val="6"/>
        <rFont val="Arial"/>
        <family val="2"/>
        <charset val="204"/>
      </rPr>
      <t xml:space="preserve">
100/100</t>
    </r>
  </si>
  <si>
    <r>
      <t>Засыпка вручную траншей, пазух котлованов и ям, группа грунтов 1</t>
    </r>
    <r>
      <rPr>
        <i/>
        <sz val="7"/>
        <rFont val="Arial"/>
        <family val="2"/>
        <charset val="204"/>
      </rPr>
      <t xml:space="preserve">
НР (225 руб.): 80% от ФОТ
СП (126 руб.): 45% от ФОТ</t>
    </r>
  </si>
  <si>
    <r>
      <t>Разработка грунта вручную в траншеях глубиной до 2 м без креплений с откосами, группа грунтов 1</t>
    </r>
    <r>
      <rPr>
        <i/>
        <sz val="7"/>
        <rFont val="Arial"/>
        <family val="2"/>
        <charset val="204"/>
      </rPr>
      <t xml:space="preserve">
НР (1886 руб.): 80% от ФОТ
СП (1061 руб.): 45% от ФОТ</t>
    </r>
  </si>
  <si>
    <r>
      <t>1,8186</t>
    </r>
    <r>
      <rPr>
        <i/>
        <sz val="6"/>
        <rFont val="Arial"/>
        <family val="2"/>
        <charset val="204"/>
      </rPr>
      <t xml:space="preserve">
0,433*420/100</t>
    </r>
  </si>
  <si>
    <r>
      <t>Устройство постели при одном кабеле в траншее</t>
    </r>
    <r>
      <rPr>
        <i/>
        <sz val="7"/>
        <rFont val="Arial"/>
        <family val="2"/>
        <charset val="204"/>
      </rPr>
      <t xml:space="preserve">
НР (720 руб.): 95% от ФОТ
СП (493 руб.): 65% от ФОТ</t>
    </r>
  </si>
  <si>
    <r>
      <t>4,2</t>
    </r>
    <r>
      <rPr>
        <i/>
        <sz val="6"/>
        <rFont val="Arial"/>
        <family val="2"/>
        <charset val="204"/>
      </rPr>
      <t xml:space="preserve">
420/100</t>
    </r>
  </si>
  <si>
    <r>
      <t>На каждый последующий кабель добавлять к расценке 08-02-142-01</t>
    </r>
    <r>
      <rPr>
        <i/>
        <sz val="7"/>
        <rFont val="Arial"/>
        <family val="2"/>
        <charset val="204"/>
      </rPr>
      <t xml:space="preserve">
НР (57 руб.): 95% от ФОТ
СП (39 руб.): 65% от ФОТ</t>
    </r>
  </si>
  <si>
    <r>
      <t>1</t>
    </r>
    <r>
      <rPr>
        <i/>
        <sz val="6"/>
        <rFont val="Arial"/>
        <family val="2"/>
        <charset val="204"/>
      </rPr>
      <t xml:space="preserve">
300/3/100</t>
    </r>
  </si>
  <si>
    <r>
      <t>Засыпка вручную траншей, пазух котлованов и ям, группа грунтов 1</t>
    </r>
    <r>
      <rPr>
        <i/>
        <sz val="7"/>
        <rFont val="Arial"/>
        <family val="2"/>
        <charset val="204"/>
      </rPr>
      <t xml:space="preserve">
НР (1361 руб.): 80% от ФОТ
СП (765 руб.): 45% от ФОТ</t>
    </r>
  </si>
  <si>
    <r>
      <t>Кабель до 35 кВ в готовых траншеях без покрытий, масса 1 м до 1 кг</t>
    </r>
    <r>
      <rPr>
        <i/>
        <sz val="7"/>
        <rFont val="Arial"/>
        <family val="2"/>
        <charset val="204"/>
      </rPr>
      <t xml:space="preserve">
НР (1456 руб.): 95% от ФОТ
СП (996 руб.): 65% от ФОТ</t>
    </r>
  </si>
  <si>
    <r>
      <t>6,2</t>
    </r>
    <r>
      <rPr>
        <i/>
        <sz val="6"/>
        <rFont val="Arial"/>
        <family val="2"/>
        <charset val="204"/>
      </rPr>
      <t xml:space="preserve">
(520+100)/100</t>
    </r>
  </si>
  <si>
    <t>ФССЦ-501-8383</t>
  </si>
  <si>
    <r>
      <t>Кабель силовой с медными жилами с поливинилхлоридной изоляцией с броней из стальной ленты в шланге из поливинилхлорида ВБбШвнг, напряжением 0,66 Кв, число жил – 4 и сечением 10 мм2</t>
    </r>
    <r>
      <rPr>
        <i/>
        <sz val="7"/>
        <rFont val="Arial"/>
        <family val="2"/>
        <charset val="204"/>
      </rPr>
      <t xml:space="preserve">
(Материалы от ФЕР к ТЕР МАТ=1,052)</t>
    </r>
  </si>
  <si>
    <r>
      <t>0,5304</t>
    </r>
    <r>
      <rPr>
        <i/>
        <sz val="6"/>
        <rFont val="Arial"/>
        <family val="2"/>
        <charset val="204"/>
      </rPr>
      <t xml:space="preserve">
520*1,02/1000</t>
    </r>
  </si>
  <si>
    <t>Прайс-лист «Электрокабель »</t>
  </si>
  <si>
    <t>Кабель КВБбШнг 10х1,5</t>
  </si>
  <si>
    <r>
      <t>102</t>
    </r>
    <r>
      <rPr>
        <i/>
        <sz val="6"/>
        <rFont val="Arial"/>
        <family val="2"/>
        <charset val="204"/>
      </rPr>
      <t xml:space="preserve">
100*1,02</t>
    </r>
  </si>
  <si>
    <r>
      <t>Разработка грунта вручную в траншеях глубиной до 2 м без креплений с откосами, группа грунтов 1</t>
    </r>
    <r>
      <rPr>
        <i/>
        <sz val="7"/>
        <rFont val="Arial"/>
        <family val="2"/>
        <charset val="204"/>
      </rPr>
      <t xml:space="preserve">
НР (9270 руб.): 80% от ФОТ
СП (5214 руб.): 45% от ФОТ</t>
    </r>
  </si>
  <si>
    <r>
      <t>8,935</t>
    </r>
    <r>
      <rPr>
        <i/>
        <sz val="6"/>
        <rFont val="Arial"/>
        <family val="2"/>
        <charset val="204"/>
      </rPr>
      <t xml:space="preserve">
округл(0,33*(2347,5+220+140)/100;3</t>
    </r>
  </si>
  <si>
    <r>
      <t>Устройство постели при одном кабеле в траншее</t>
    </r>
    <r>
      <rPr>
        <i/>
        <sz val="7"/>
        <rFont val="Arial"/>
        <family val="2"/>
        <charset val="204"/>
      </rPr>
      <t xml:space="preserve">
НР (4646 руб.): 95% от ФОТ
СП (3179 руб.): 65% от ФОТ</t>
    </r>
  </si>
  <si>
    <r>
      <t>27,075</t>
    </r>
    <r>
      <rPr>
        <i/>
        <sz val="6"/>
        <rFont val="Arial"/>
        <family val="2"/>
        <charset val="204"/>
      </rPr>
      <t xml:space="preserve">
(2347,5+220+140)/100</t>
    </r>
  </si>
  <si>
    <t>ТЕРм08-02-141-03</t>
  </si>
  <si>
    <r>
      <t>Кабель до 35 кВ в готовых траншеях без покрытий, масса 1 м до 3 кг</t>
    </r>
    <r>
      <rPr>
        <i/>
        <sz val="7"/>
        <rFont val="Arial"/>
        <family val="2"/>
        <charset val="204"/>
      </rPr>
      <t xml:space="preserve">
НР (6898 руб.): 95% от ФОТ
СП (4720 руб.): 65% от ФОТ</t>
    </r>
  </si>
  <si>
    <r>
      <t>Засыпка вручную траншей, пазух котлованов и ям, группа грунтов 1</t>
    </r>
    <r>
      <rPr>
        <i/>
        <sz val="7"/>
        <rFont val="Arial"/>
        <family val="2"/>
        <charset val="204"/>
      </rPr>
      <t xml:space="preserve">
НР (6686 руб.): 80% от ФОТ
СП (3761 руб.): 45% от ФОТ</t>
    </r>
  </si>
  <si>
    <r>
      <t>8,93475</t>
    </r>
    <r>
      <rPr>
        <i/>
        <sz val="6"/>
        <rFont val="Arial"/>
        <family val="2"/>
        <charset val="204"/>
      </rPr>
      <t xml:space="preserve">
0,33*(2347,5+220+140)/100</t>
    </r>
  </si>
  <si>
    <t>ФССЦ-501-8426</t>
  </si>
  <si>
    <r>
      <t>Кабель силовой с медными жилами с поливинилхлоридной изоляцией с броней из стальной ленты в шланге из поливинилхлорида ВБбШвнг, напряжением 1,0 Кв, число жил – 4 и сечением 50 мм2</t>
    </r>
    <r>
      <rPr>
        <i/>
        <sz val="7"/>
        <rFont val="Arial"/>
        <family val="2"/>
        <charset val="204"/>
      </rPr>
      <t xml:space="preserve">
(Материалы от ФЕР к ТЕР МАТ=1,052)</t>
    </r>
  </si>
  <si>
    <r>
      <t>0,2244</t>
    </r>
    <r>
      <rPr>
        <i/>
        <sz val="6"/>
        <rFont val="Arial"/>
        <family val="2"/>
        <charset val="204"/>
      </rPr>
      <t xml:space="preserve">
220*1,02/1000</t>
    </r>
  </si>
  <si>
    <r>
      <t>ФССЦ-501-8426</t>
    </r>
    <r>
      <rPr>
        <i/>
        <sz val="9"/>
        <rFont val="Arial"/>
        <family val="2"/>
        <charset val="204"/>
      </rPr>
      <t xml:space="preserve">
применит.</t>
    </r>
  </si>
  <si>
    <r>
      <t>Кабель силовой с медными жилами с поливинилхлоридной изоляцией с броней из стальной ленты в шланге из поливинилхлорида ВБбШ, напряжением 1,0 Кв, число жил – 4 и сечением 50 мм2</t>
    </r>
    <r>
      <rPr>
        <i/>
        <sz val="7"/>
        <rFont val="Arial"/>
        <family val="2"/>
        <charset val="204"/>
      </rPr>
      <t xml:space="preserve">
(Материалы от ФЕР к ТЕР МАТ=1,052 к расх.)</t>
    </r>
  </si>
  <si>
    <r>
      <t>2,39445</t>
    </r>
    <r>
      <rPr>
        <i/>
        <sz val="6"/>
        <rFont val="Arial"/>
        <family val="2"/>
        <charset val="204"/>
      </rPr>
      <t xml:space="preserve">
2347,5*1,02/1000</t>
    </r>
  </si>
  <si>
    <r>
      <t>ФССЦ-501-8424</t>
    </r>
    <r>
      <rPr>
        <i/>
        <sz val="9"/>
        <rFont val="Arial"/>
        <family val="2"/>
        <charset val="204"/>
      </rPr>
      <t xml:space="preserve">
применит.</t>
    </r>
  </si>
  <si>
    <r>
      <t>Кабель силовой с медными жилами с поливинилхлоридной изоляцией с броней из стальной ленты в шланге из поливинилхлорида ВБбШвнг, напряжением 1,0 Кв, число жил – 4 и сечением 25 мм2</t>
    </r>
    <r>
      <rPr>
        <i/>
        <sz val="7"/>
        <rFont val="Arial"/>
        <family val="2"/>
        <charset val="204"/>
      </rPr>
      <t xml:space="preserve">
(Материалы от ФЕР к ТЕР МАТ=1,052 к расх.)</t>
    </r>
  </si>
  <si>
    <r>
      <t>0,1428</t>
    </r>
    <r>
      <rPr>
        <i/>
        <sz val="6"/>
        <rFont val="Arial"/>
        <family val="2"/>
        <charset val="204"/>
      </rPr>
      <t xml:space="preserve">
140*1,02/1000</t>
    </r>
  </si>
  <si>
    <t>ТЕР34-02-001-03</t>
  </si>
  <si>
    <r>
      <t>Устройство трубопроводов из асбестоцементных труб с соединением полиэтиленовыми муфтами до 2 отверстий</t>
    </r>
    <r>
      <rPr>
        <i/>
        <sz val="7"/>
        <rFont val="Arial"/>
        <family val="2"/>
        <charset val="204"/>
      </rPr>
      <t xml:space="preserve">
НР (173 руб.): 100% от ФОТ
СП (112 руб.): 65% от ФОТ</t>
    </r>
  </si>
  <si>
    <r>
      <t>0,1008</t>
    </r>
    <r>
      <rPr>
        <i/>
        <sz val="6"/>
        <rFont val="Arial"/>
        <family val="2"/>
        <charset val="204"/>
      </rPr>
      <t xml:space="preserve">
100,8/1000</t>
    </r>
  </si>
  <si>
    <t xml:space="preserve">                           Прокол</t>
  </si>
  <si>
    <t xml:space="preserve">                           №1 26,55м</t>
  </si>
  <si>
    <t>ТЕР34-02-019-01</t>
  </si>
  <si>
    <r>
      <t>Устройство переходов в грунтах I-III группы для прокладки труб диаметром до 160 мм, через автомобильные, железные дороги и другие коммуникации с помощью установок горизонтально-направленного бурения и проходческих машин с тяговым усилием 40 Кн</t>
    </r>
    <r>
      <rPr>
        <i/>
        <sz val="7"/>
        <rFont val="Arial"/>
        <family val="2"/>
        <charset val="204"/>
      </rPr>
      <t xml:space="preserve">
1 130,10 = 1 062,44 + 1 x 67,66
НР (4656 руб.): 100% от ФОТ
СП (3026 руб.): 65% от ФОТ</t>
    </r>
  </si>
  <si>
    <t>1 м</t>
  </si>
  <si>
    <r>
      <t>106,2</t>
    </r>
    <r>
      <rPr>
        <i/>
        <sz val="6"/>
        <rFont val="Arial"/>
        <family val="2"/>
        <charset val="204"/>
      </rPr>
      <t xml:space="preserve">
4*26,55</t>
    </r>
  </si>
  <si>
    <t xml:space="preserve">                           №2 10,450м</t>
  </si>
  <si>
    <r>
      <t>Устройство переходов в грунтах I-III группы для прокладки труб диаметром до 160 мм, через автомобильные, железные дороги и другие коммуникации с помощью установок горизонтально-направленного бурения и проходческих машин с тяговым усилием 40 Кн</t>
    </r>
    <r>
      <rPr>
        <i/>
        <sz val="7"/>
        <rFont val="Arial"/>
        <family val="2"/>
        <charset val="204"/>
      </rPr>
      <t xml:space="preserve">
1 130,10 = 1 062,44 + 1 x 67,66
НР (917 руб.): 100% от ФОТ
СП (596 руб.): 65% от ФОТ</t>
    </r>
  </si>
  <si>
    <r>
      <t>20,9</t>
    </r>
    <r>
      <rPr>
        <i/>
        <sz val="6"/>
        <rFont val="Arial"/>
        <family val="2"/>
        <charset val="204"/>
      </rPr>
      <t xml:space="preserve">
2*10,45</t>
    </r>
  </si>
  <si>
    <t xml:space="preserve">                           №3 21м</t>
  </si>
  <si>
    <r>
      <t>Устройство переходов в грунтах I-III группы для прокладки труб диаметром до 160 мм, через автомобильные, железные дороги и другие коммуникации с помощью установок горизонтально-направленного бурения и проходческих машин с тяговым усилием 40 Кн</t>
    </r>
    <r>
      <rPr>
        <i/>
        <sz val="7"/>
        <rFont val="Arial"/>
        <family val="2"/>
        <charset val="204"/>
      </rPr>
      <t xml:space="preserve">
1 130,10 = 1 062,44 + 1 x 67,66
НР (921 руб.): 100% от ФОТ
СП (599 руб.): 65% от ФОТ</t>
    </r>
  </si>
  <si>
    <r>
      <t>21</t>
    </r>
    <r>
      <rPr>
        <i/>
        <sz val="6"/>
        <rFont val="Arial"/>
        <family val="2"/>
        <charset val="204"/>
      </rPr>
      <t xml:space="preserve">
1*21</t>
    </r>
  </si>
  <si>
    <t xml:space="preserve">                           №4 15м</t>
  </si>
  <si>
    <r>
      <t>Устройство переходов в грунтах I-III группы для прокладки труб диаметром до 160 мм, через автомобильные, железные дороги и другие коммуникации с помощью установок горизонтально-направленного бурения и проходческих машин с тяговым усилием 40 Кн</t>
    </r>
    <r>
      <rPr>
        <i/>
        <sz val="7"/>
        <rFont val="Arial"/>
        <family val="2"/>
        <charset val="204"/>
      </rPr>
      <t xml:space="preserve">
1 130,10 = 1 062,44 + 1 x 67,66
НР (2630 руб.): 100% от ФОТ
СП (1710 руб.): 65% от ФОТ</t>
    </r>
  </si>
  <si>
    <r>
      <t>60</t>
    </r>
    <r>
      <rPr>
        <i/>
        <sz val="6"/>
        <rFont val="Arial"/>
        <family val="2"/>
        <charset val="204"/>
      </rPr>
      <t xml:space="preserve">
4*15</t>
    </r>
  </si>
  <si>
    <t xml:space="preserve">                           №5 10м</t>
  </si>
  <si>
    <r>
      <t>Устройство переходов в грунтах I-III группы для прокладки труб диаметром до 160 мм, через автомобильные, железные дороги и другие коммуникации с помощью установок горизонтально-направленного бурения и проходческих машин с тяговым усилием 40 Кн</t>
    </r>
    <r>
      <rPr>
        <i/>
        <sz val="7"/>
        <rFont val="Arial"/>
        <family val="2"/>
        <charset val="204"/>
      </rPr>
      <t xml:space="preserve">
1 130,10 = 1 062,44 + 1 x 67,66
НР (877 руб.): 100% от ФОТ
СП (570 руб.): 65% от ФОТ</t>
    </r>
  </si>
  <si>
    <r>
      <t>20</t>
    </r>
    <r>
      <rPr>
        <i/>
        <sz val="6"/>
        <rFont val="Arial"/>
        <family val="2"/>
        <charset val="204"/>
      </rPr>
      <t xml:space="preserve">
2*10</t>
    </r>
  </si>
  <si>
    <t xml:space="preserve">                           №6  39м</t>
  </si>
  <si>
    <r>
      <t>Устройство переходов в грунтах I-III группы для прокладки труб диаметром до 160 мм, через автомобильные, железные дороги и другие коммуникации с помощью установок горизонтально-направленного бурения и проходческих машин с тяговым усилием 40 Кн</t>
    </r>
    <r>
      <rPr>
        <i/>
        <sz val="7"/>
        <rFont val="Arial"/>
        <family val="2"/>
        <charset val="204"/>
      </rPr>
      <t xml:space="preserve">
1 130,10 = 1 062,44 + 1 x 67,66
НР (3420 руб.): 100% от ФОТ
СП (2223 руб.): 65% от ФОТ</t>
    </r>
  </si>
  <si>
    <r>
      <t>78</t>
    </r>
    <r>
      <rPr>
        <i/>
        <sz val="6"/>
        <rFont val="Arial"/>
        <family val="2"/>
        <charset val="204"/>
      </rPr>
      <t xml:space="preserve">
2*39</t>
    </r>
  </si>
  <si>
    <t xml:space="preserve">                           Шкаф учета электрической энергии тип 1</t>
  </si>
  <si>
    <r>
      <t>Шкаф (пульт) управления навесной, высота, ширина и глубина до 900х600х500 мм</t>
    </r>
    <r>
      <rPr>
        <i/>
        <sz val="7"/>
        <rFont val="Arial"/>
        <family val="2"/>
        <charset val="204"/>
      </rPr>
      <t xml:space="preserve">
НР (227 руб.): 95% от ФОТ
СП (155 руб.): 65% от ФОТ</t>
    </r>
  </si>
  <si>
    <r>
      <t>77</t>
    </r>
    <r>
      <rPr>
        <i/>
        <sz val="9"/>
        <rFont val="Arial"/>
        <family val="2"/>
        <charset val="204"/>
      </rPr>
      <t xml:space="preserve">
О</t>
    </r>
  </si>
  <si>
    <t>Прайс -лист Schneider Eiektrik</t>
  </si>
  <si>
    <t>ШКАФ S3D С ПЛАТОЙ 800Х600Х250 NSYS3D8625P Цена=7675,60/1,18/3,63</t>
  </si>
  <si>
    <r>
      <t>Отдельно устанавливаемый преобразователь или блок питания</t>
    </r>
    <r>
      <rPr>
        <i/>
        <sz val="7"/>
        <rFont val="Arial"/>
        <family val="2"/>
        <charset val="204"/>
      </rPr>
      <t xml:space="preserve">
НР (790 руб.): 80% от ФОТ
СП (593 руб.): 60% от ФОТ</t>
    </r>
  </si>
  <si>
    <r>
      <t>79</t>
    </r>
    <r>
      <rPr>
        <i/>
        <sz val="9"/>
        <rFont val="Arial"/>
        <family val="2"/>
        <charset val="204"/>
      </rPr>
      <t xml:space="preserve">
О</t>
    </r>
  </si>
  <si>
    <t>ПЛАТАН</t>
  </si>
  <si>
    <t>Блок питания DR-15-12 Цена=840/1,18/3,63</t>
  </si>
  <si>
    <r>
      <t>Прибор или аппарат</t>
    </r>
    <r>
      <rPr>
        <i/>
        <sz val="7"/>
        <rFont val="Arial"/>
        <family val="2"/>
        <charset val="204"/>
      </rPr>
      <t xml:space="preserve">
НР (89 руб.): 95% от ФОТ
СП (61 руб.): 65% от ФОТ</t>
    </r>
  </si>
  <si>
    <r>
      <t>81</t>
    </r>
    <r>
      <rPr>
        <i/>
        <sz val="9"/>
        <rFont val="Arial"/>
        <family val="2"/>
        <charset val="204"/>
      </rPr>
      <t xml:space="preserve">
О</t>
    </r>
  </si>
  <si>
    <t>Teltofis</t>
  </si>
  <si>
    <t>GSM модем iRZ MC52i-485GI Цена =3000/1,18/3,63</t>
  </si>
  <si>
    <t>ТЕРм08-01-080-04</t>
  </si>
  <si>
    <r>
      <t>Блок-контактор</t>
    </r>
    <r>
      <rPr>
        <i/>
        <sz val="7"/>
        <rFont val="Arial"/>
        <family val="2"/>
        <charset val="204"/>
      </rPr>
      <t xml:space="preserve">
НР (99 руб.): 95% от ФОТ
СП (68 руб.): 65% от ФОТ</t>
    </r>
  </si>
  <si>
    <r>
      <t>83</t>
    </r>
    <r>
      <rPr>
        <i/>
        <sz val="9"/>
        <rFont val="Arial"/>
        <family val="2"/>
        <charset val="204"/>
      </rPr>
      <t xml:space="preserve">
О</t>
    </r>
  </si>
  <si>
    <t>Прайс-лист Schneider Electric</t>
  </si>
  <si>
    <t>Контактор модульный СТ 2п 16А контакты 1НО+1НЗ 230/240V SchE 15956  Цена=1130,86</t>
  </si>
  <si>
    <r>
      <t>Автомат одно-, двух-, трехполюсный, устанавливаемый на конструкции на стене или колонне, на ток до 25 А</t>
    </r>
    <r>
      <rPr>
        <i/>
        <sz val="7"/>
        <rFont val="Arial"/>
        <family val="2"/>
        <charset val="204"/>
      </rPr>
      <t xml:space="preserve">
НР (714 руб.): 95% от ФОТ
СП (489 руб.): 65% от ФОТ</t>
    </r>
  </si>
  <si>
    <r>
      <t>36</t>
    </r>
    <r>
      <rPr>
        <i/>
        <sz val="6"/>
        <rFont val="Arial"/>
        <family val="2"/>
        <charset val="204"/>
      </rPr>
      <t xml:space="preserve">
12+24</t>
    </r>
  </si>
  <si>
    <r>
      <t>85</t>
    </r>
    <r>
      <rPr>
        <i/>
        <sz val="9"/>
        <rFont val="Arial"/>
        <family val="2"/>
        <charset val="204"/>
      </rPr>
      <t xml:space="preserve">
О</t>
    </r>
  </si>
  <si>
    <t>Прайс-лист АВВ</t>
  </si>
  <si>
    <t>Автомат.выкл-ль 2-полюсной S202 C3 2CDS252001R0034 Цена  23,48*41,3/3,63</t>
  </si>
  <si>
    <r>
      <t>86</t>
    </r>
    <r>
      <rPr>
        <i/>
        <sz val="9"/>
        <rFont val="Arial"/>
        <family val="2"/>
        <charset val="204"/>
      </rPr>
      <t xml:space="preserve">
О</t>
    </r>
  </si>
  <si>
    <t>Автомат.выкл-ль 1-полюсной S201 C32CDS251001R0034  Цена 9,13*41,3/3,63</t>
  </si>
  <si>
    <r>
      <t>Розетка штепсельная неутопленного типа при открытой проводке</t>
    </r>
    <r>
      <rPr>
        <i/>
        <sz val="7"/>
        <rFont val="Arial"/>
        <family val="2"/>
        <charset val="204"/>
      </rPr>
      <t xml:space="preserve">
НР (34 руб.): 95% от ФОТ
СП (23 руб.): 65% от ФОТ</t>
    </r>
  </si>
  <si>
    <t>Прайс IEK 2кв.2013г.</t>
  </si>
  <si>
    <t>Розетка РАр10-3-ОПс заземлением на DIN-рейку ИЭК MRD10-16 Цена=100,02/1,18/5,53</t>
  </si>
  <si>
    <r>
      <t>Зажим наборный без кожуха</t>
    </r>
    <r>
      <rPr>
        <i/>
        <sz val="7"/>
        <rFont val="Arial"/>
        <family val="2"/>
        <charset val="204"/>
      </rPr>
      <t xml:space="preserve">
НР (946 руб.): 95% от ФОТ
СП (647 руб.): 65% от ФОТ</t>
    </r>
  </si>
  <si>
    <r>
      <t>1,56</t>
    </r>
    <r>
      <rPr>
        <i/>
        <sz val="6"/>
        <rFont val="Arial"/>
        <family val="2"/>
        <charset val="204"/>
      </rPr>
      <t xml:space="preserve">
(144+12)/100</t>
    </r>
  </si>
  <si>
    <r>
      <t>90</t>
    </r>
    <r>
      <rPr>
        <i/>
        <sz val="9"/>
        <rFont val="Arial"/>
        <family val="2"/>
        <charset val="204"/>
      </rPr>
      <t xml:space="preserve">
О</t>
    </r>
  </si>
  <si>
    <t>Прайс- лист "Феникс Контакт РУС"</t>
  </si>
  <si>
    <t>Клемма проходная UT 2,5 арт.3044076 цена=0,73*41/1,18/3,59</t>
  </si>
  <si>
    <r>
      <t>144</t>
    </r>
    <r>
      <rPr>
        <i/>
        <sz val="6"/>
        <rFont val="Arial"/>
        <family val="2"/>
        <charset val="204"/>
      </rPr>
      <t xml:space="preserve">
12+12+12+18+12+12+18+24+24</t>
    </r>
  </si>
  <si>
    <r>
      <t>91</t>
    </r>
    <r>
      <rPr>
        <i/>
        <sz val="9"/>
        <rFont val="Arial"/>
        <family val="2"/>
        <charset val="204"/>
      </rPr>
      <t xml:space="preserve">
О</t>
    </r>
  </si>
  <si>
    <t>Клемма заземляющая UT 2,5-PE  арт.3044092 Цена=2,47*41/1,18/3,59</t>
  </si>
  <si>
    <r>
      <t>Прибор или аппарат</t>
    </r>
    <r>
      <rPr>
        <i/>
        <sz val="7"/>
        <rFont val="Arial"/>
        <family val="2"/>
        <charset val="204"/>
      </rPr>
      <t xml:space="preserve">
НР (1130 руб.): 95% от ФОТ
СП (773 руб.): 65% от ФОТ</t>
    </r>
  </si>
  <si>
    <r>
      <t>76</t>
    </r>
    <r>
      <rPr>
        <i/>
        <sz val="6"/>
        <rFont val="Arial"/>
        <family val="2"/>
        <charset val="204"/>
      </rPr>
      <t xml:space="preserve">
64+12</t>
    </r>
  </si>
  <si>
    <r>
      <t>93</t>
    </r>
    <r>
      <rPr>
        <i/>
        <sz val="9"/>
        <rFont val="Arial"/>
        <family val="2"/>
        <charset val="204"/>
      </rPr>
      <t xml:space="preserve">
О</t>
    </r>
  </si>
  <si>
    <t>Концевой держатель E/UK арт.1201442 Цена=0,74*41/1,18/3,59</t>
  </si>
  <si>
    <t>ТЕРм08-03-600-02</t>
  </si>
  <si>
    <r>
      <t>Счетчики, устанавливаемые на готовом основании трехфазные</t>
    </r>
    <r>
      <rPr>
        <i/>
        <sz val="7"/>
        <rFont val="Arial"/>
        <family val="2"/>
        <charset val="204"/>
      </rPr>
      <t xml:space="preserve">
НР (141 руб.): 95% от ФОТ
СП (96 руб.): 65% от ФОТ</t>
    </r>
  </si>
  <si>
    <r>
      <t>95</t>
    </r>
    <r>
      <rPr>
        <i/>
        <sz val="9"/>
        <rFont val="Arial"/>
        <family val="2"/>
        <charset val="204"/>
      </rPr>
      <t xml:space="preserve">
О</t>
    </r>
  </si>
  <si>
    <t>«Гермес-Трейд Комплект»</t>
  </si>
  <si>
    <t>Счетчик электрической энергии СЭТ-4 ТМ.03М.09 Цена=19289/1,18/3,63</t>
  </si>
  <si>
    <t>Анцер</t>
  </si>
  <si>
    <t>Разветвитель интерфейса RS-422/485 КРМ-3 Цена=1239/1,18/5,53</t>
  </si>
  <si>
    <r>
      <t>Коробка (ящик) с зажимами для кабелей и проводов сечением до 6 мм2, устанавливаемая на конструкции на стене или колонне, количество зажимов до 10</t>
    </r>
    <r>
      <rPr>
        <i/>
        <sz val="7"/>
        <rFont val="Arial"/>
        <family val="2"/>
        <charset val="204"/>
      </rPr>
      <t xml:space="preserve">
НР (500 руб.): 95% от ФОТ
СП (342 руб.): 65% от ФОТ</t>
    </r>
  </si>
  <si>
    <t>Прайс-лист ИНСТАЛ-ЭЛЕКТРО</t>
  </si>
  <si>
    <t>Коробка испытательная КИ-10 Цена=1239/1,18/5,53</t>
  </si>
  <si>
    <r>
      <t>Кабель до 35 кВ по установленным конструкциям и лоткам с креплением по всей длине, масса 1 м кабеля до 1 кг</t>
    </r>
    <r>
      <rPr>
        <i/>
        <sz val="7"/>
        <rFont val="Arial"/>
        <family val="2"/>
        <charset val="204"/>
      </rPr>
      <t xml:space="preserve">
НР (1967 руб.): 95% от ФОТ
СП (1346 руб.): 65% от ФОТ</t>
    </r>
  </si>
  <si>
    <r>
      <t>6,6</t>
    </r>
    <r>
      <rPr>
        <i/>
        <sz val="6"/>
        <rFont val="Arial"/>
        <family val="2"/>
        <charset val="204"/>
      </rPr>
      <t xml:space="preserve">
660/100</t>
    </r>
  </si>
  <si>
    <t>ФССЦ-501-8443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</si>
  <si>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t>
    </r>
    <r>
      <rPr>
        <i/>
        <sz val="7"/>
        <rFont val="Arial"/>
        <family val="2"/>
        <charset val="204"/>
      </rPr>
      <t xml:space="preserve">
(Материалы от ФЕР к ТЕР МАТ=1,052 к расх.)</t>
    </r>
  </si>
  <si>
    <r>
      <t>0,6732</t>
    </r>
    <r>
      <rPr>
        <i/>
        <sz val="6"/>
        <rFont val="Arial"/>
        <family val="2"/>
        <charset val="204"/>
      </rPr>
      <t xml:space="preserve">
660*1,02/1000</t>
    </r>
  </si>
  <si>
    <t xml:space="preserve">                           Шкаф учета электрической энергии тип 2</t>
  </si>
  <si>
    <r>
      <t>Шкаф (пульт) управления навесной, высота, ширина и глубина до 900х600х500 мм</t>
    </r>
    <r>
      <rPr>
        <i/>
        <sz val="7"/>
        <rFont val="Arial"/>
        <family val="2"/>
        <charset val="204"/>
      </rPr>
      <t xml:space="preserve">
НР (38 руб.): 95% от ФОТ
СП (26 руб.): 65% от ФОТ</t>
    </r>
  </si>
  <si>
    <r>
      <t>102</t>
    </r>
    <r>
      <rPr>
        <i/>
        <sz val="9"/>
        <rFont val="Arial"/>
        <family val="2"/>
        <charset val="204"/>
      </rPr>
      <t xml:space="preserve">
О</t>
    </r>
  </si>
  <si>
    <r>
      <t>Отдельно устанавливаемый преобразователь или блок питания</t>
    </r>
    <r>
      <rPr>
        <i/>
        <sz val="7"/>
        <rFont val="Arial"/>
        <family val="2"/>
        <charset val="204"/>
      </rPr>
      <t xml:space="preserve">
НР (132 руб.): 80% от ФОТ
СП (99 руб.): 60% от ФОТ</t>
    </r>
  </si>
  <si>
    <r>
      <t>104</t>
    </r>
    <r>
      <rPr>
        <i/>
        <sz val="9"/>
        <rFont val="Arial"/>
        <family val="2"/>
        <charset val="204"/>
      </rPr>
      <t xml:space="preserve">
О</t>
    </r>
  </si>
  <si>
    <t>Блок питания DRA-18-12 Цена=910/1,18/3,63</t>
  </si>
  <si>
    <r>
      <t>Прибор или аппарат</t>
    </r>
    <r>
      <rPr>
        <i/>
        <sz val="7"/>
        <rFont val="Arial"/>
        <family val="2"/>
        <charset val="204"/>
      </rPr>
      <t xml:space="preserve">
НР (15 руб.): 95% от ФОТ
СП (10 руб.): 65% от ФОТ</t>
    </r>
  </si>
  <si>
    <r>
      <t>106</t>
    </r>
    <r>
      <rPr>
        <i/>
        <sz val="9"/>
        <rFont val="Arial"/>
        <family val="2"/>
        <charset val="204"/>
      </rPr>
      <t xml:space="preserve">
О</t>
    </r>
  </si>
  <si>
    <r>
      <t>Блок-контактор</t>
    </r>
    <r>
      <rPr>
        <i/>
        <sz val="7"/>
        <rFont val="Arial"/>
        <family val="2"/>
        <charset val="204"/>
      </rPr>
      <t xml:space="preserve">
НР (16 руб.): 95% от ФОТ
СП (11 руб.): 65% от ФОТ</t>
    </r>
  </si>
  <si>
    <r>
      <t>108</t>
    </r>
    <r>
      <rPr>
        <i/>
        <sz val="9"/>
        <rFont val="Arial"/>
        <family val="2"/>
        <charset val="204"/>
      </rPr>
      <t xml:space="preserve">
О</t>
    </r>
  </si>
  <si>
    <r>
      <t>Автомат одно-, двух-, трехполюсный, устанавливаемый на конструкции на стене или колонне, на ток до 25 А</t>
    </r>
    <r>
      <rPr>
        <i/>
        <sz val="7"/>
        <rFont val="Arial"/>
        <family val="2"/>
        <charset val="204"/>
      </rPr>
      <t xml:space="preserve">
НР (100 руб.): 95% от ФОТ
СП (68 руб.): 65% от ФОТ</t>
    </r>
  </si>
  <si>
    <r>
      <t>110</t>
    </r>
    <r>
      <rPr>
        <i/>
        <sz val="9"/>
        <rFont val="Arial"/>
        <family val="2"/>
        <charset val="204"/>
      </rPr>
      <t xml:space="preserve">
О</t>
    </r>
  </si>
  <si>
    <r>
      <t>111</t>
    </r>
    <r>
      <rPr>
        <i/>
        <sz val="9"/>
        <rFont val="Arial"/>
        <family val="2"/>
        <charset val="204"/>
      </rPr>
      <t xml:space="preserve">
О</t>
    </r>
  </si>
  <si>
    <r>
      <t>Зажим наборный без кожуха</t>
    </r>
    <r>
      <rPr>
        <i/>
        <sz val="7"/>
        <rFont val="Arial"/>
        <family val="2"/>
        <charset val="204"/>
      </rPr>
      <t xml:space="preserve">
НР (103 руб.): 95% от ФОТ
СП (70 руб.): 65% от ФОТ</t>
    </r>
  </si>
  <si>
    <r>
      <t>0,17</t>
    </r>
    <r>
      <rPr>
        <i/>
        <sz val="6"/>
        <rFont val="Arial"/>
        <family val="2"/>
        <charset val="204"/>
      </rPr>
      <t xml:space="preserve">
17/100</t>
    </r>
  </si>
  <si>
    <r>
      <t>113</t>
    </r>
    <r>
      <rPr>
        <i/>
        <sz val="9"/>
        <rFont val="Arial"/>
        <family val="2"/>
        <charset val="204"/>
      </rPr>
      <t xml:space="preserve">
О</t>
    </r>
  </si>
  <si>
    <t>Клемма проходная UT 2,5 арт.3044076 Цена=0,73*41/1,18/3,59</t>
  </si>
  <si>
    <r>
      <t>15</t>
    </r>
    <r>
      <rPr>
        <i/>
        <sz val="6"/>
        <rFont val="Arial"/>
        <family val="2"/>
        <charset val="204"/>
      </rPr>
      <t xml:space="preserve">
2+2+2+3+2+4</t>
    </r>
  </si>
  <si>
    <r>
      <t>114</t>
    </r>
    <r>
      <rPr>
        <i/>
        <sz val="9"/>
        <rFont val="Arial"/>
        <family val="2"/>
        <charset val="204"/>
      </rPr>
      <t xml:space="preserve">
О</t>
    </r>
  </si>
  <si>
    <t>Клемма заземляющая UT 2,5-PE  арт.3044092  Цена=2,47*41/1,18/3,59</t>
  </si>
  <si>
    <r>
      <t>Розетка штепсельная неутопленного типа при открытой проводке</t>
    </r>
    <r>
      <rPr>
        <i/>
        <sz val="7"/>
        <rFont val="Arial"/>
        <family val="2"/>
        <charset val="204"/>
      </rPr>
      <t xml:space="preserve">
НР (6 руб.): 95% от ФОТ
СП (4 руб.): 65% от ФОТ</t>
    </r>
  </si>
  <si>
    <r>
      <t>Коробка (ящик) с зажимами для кабелей и проводов сечением до 6 мм2, устанавливаемая на конструкции на стене или колонне, количество зажимов до 10</t>
    </r>
    <r>
      <rPr>
        <i/>
        <sz val="7"/>
        <rFont val="Arial"/>
        <family val="2"/>
        <charset val="204"/>
      </rPr>
      <t xml:space="preserve">
НР (84 руб.): 95% от ФОТ
СП (57 руб.): 65% от ФОТ</t>
    </r>
  </si>
  <si>
    <t>Прайс-лист ИНСТАЛ-ЭЛЕКТРО 2 кв 2013г.</t>
  </si>
  <si>
    <r>
      <t>Прибор или аппарат</t>
    </r>
    <r>
      <rPr>
        <i/>
        <sz val="7"/>
        <rFont val="Arial"/>
        <family val="2"/>
        <charset val="204"/>
      </rPr>
      <t xml:space="preserve">
НР (238 руб.): 95% от ФОТ
СП (163 руб.): 65% от ФОТ</t>
    </r>
  </si>
  <si>
    <r>
      <t>121</t>
    </r>
    <r>
      <rPr>
        <i/>
        <sz val="9"/>
        <rFont val="Arial"/>
        <family val="2"/>
        <charset val="204"/>
      </rPr>
      <t xml:space="preserve">
О</t>
    </r>
  </si>
  <si>
    <r>
      <t>Счетчики, устанавливаемые на готовом основании трехфазные</t>
    </r>
    <r>
      <rPr>
        <i/>
        <sz val="7"/>
        <rFont val="Arial"/>
        <family val="2"/>
        <charset val="204"/>
      </rPr>
      <t xml:space="preserve">
НР (11 руб.): 95% от ФОТ
СП (8 руб.): 65% от ФОТ</t>
    </r>
  </si>
  <si>
    <r>
      <t>123</t>
    </r>
    <r>
      <rPr>
        <i/>
        <sz val="9"/>
        <rFont val="Arial"/>
        <family val="2"/>
        <charset val="204"/>
      </rPr>
      <t xml:space="preserve">
О</t>
    </r>
  </si>
  <si>
    <r>
      <t>Пост управления кнопочный общего назначения, устанавливаемый на конструкции на стене или колонне, количество элементов поста до 3</t>
    </r>
    <r>
      <rPr>
        <i/>
        <sz val="7"/>
        <rFont val="Arial"/>
        <family val="2"/>
        <charset val="204"/>
      </rPr>
      <t xml:space="preserve">
НР (23 руб.): 95% от ФОТ
СП (16 руб.): 65% от ФОТ</t>
    </r>
  </si>
  <si>
    <t>ФССЦ-509-1492</t>
  </si>
  <si>
    <r>
      <t>Посты управления кнопочные ПКЕ122-3М У3</t>
    </r>
    <r>
      <rPr>
        <i/>
        <sz val="7"/>
        <rFont val="Arial"/>
        <family val="2"/>
        <charset val="204"/>
      </rPr>
      <t xml:space="preserve">
(Материалы от ФЕР к ТЕР МАТ=1,052 к расх.)</t>
    </r>
  </si>
  <si>
    <t>ТЕРм08-02-407-10</t>
  </si>
  <si>
    <r>
      <t>Труба стальная по установленным конструкциям, в готовых бороздах, по основанию пола, диаметр до 100 мм</t>
    </r>
    <r>
      <rPr>
        <i/>
        <sz val="7"/>
        <rFont val="Arial"/>
        <family val="2"/>
        <charset val="204"/>
      </rPr>
      <t xml:space="preserve">
НР (3658 руб.): 95% от ФОТ
СП (2503 руб.): 65% от ФОТ</t>
    </r>
  </si>
  <si>
    <r>
      <t>5,09</t>
    </r>
    <r>
      <rPr>
        <i/>
        <sz val="6"/>
        <rFont val="Arial"/>
        <family val="2"/>
        <charset val="204"/>
      </rPr>
      <t xml:space="preserve">
509/100</t>
    </r>
  </si>
  <si>
    <t>ТСЦ-103-0010</t>
  </si>
  <si>
    <t>Трубы стальные сварные водогазопроводные с резьбой черные легкие (неоцинкованные) диаметр условного прохода 100 мм, толщина стенки 4 мм</t>
  </si>
  <si>
    <t>Итого по разделу 1 Электрооснабжение</t>
  </si>
  <si>
    <t xml:space="preserve">  Итоги по Строительным работам</t>
  </si>
  <si>
    <t xml:space="preserve">    Земляные работы, выполняемые по другим видам работ (подготовительным, сопутствующим, укрепительным):</t>
  </si>
  <si>
    <t xml:space="preserve">      Итого Поз. 11</t>
  </si>
  <si>
    <t xml:space="preserve">      Накладные расходы 80% ФОТ (от 264)</t>
  </si>
  <si>
    <t xml:space="preserve">      Сметная прибыль 45% ФОТ (от 264)</t>
  </si>
  <si>
    <t xml:space="preserve">      Итого c накладными и см. прибылью</t>
  </si>
  <si>
    <t xml:space="preserve">    Линии электропередачи:</t>
  </si>
  <si>
    <t xml:space="preserve">      Итого Поз. 12, 14</t>
  </si>
  <si>
    <t xml:space="preserve">      Накладные расходы 105% ФОТ (от 15 075)</t>
  </si>
  <si>
    <t xml:space="preserve">      Сметная прибыль 60% ФОТ (от 15 075)</t>
  </si>
  <si>
    <t xml:space="preserve">    Земляные работы, выполняемые ручным способом:</t>
  </si>
  <si>
    <t xml:space="preserve">      Итого Поз. 31, 34-35, 43, 46, 51-52, 54-55, 58, 62, 65</t>
  </si>
  <si>
    <t xml:space="preserve">      Накладные расходы 80% ФОТ (от 37 303)</t>
  </si>
  <si>
    <t xml:space="preserve">      Сметная прибыль 45% ФОТ (от 37 303)</t>
  </si>
  <si>
    <t xml:space="preserve">    Прокладка и монтаж сетей связи:</t>
  </si>
  <si>
    <t xml:space="preserve">      Итого Поз. 69-75</t>
  </si>
  <si>
    <t xml:space="preserve">      Накладные расходы 100% ФОТ (от 13 594)</t>
  </si>
  <si>
    <t xml:space="preserve">      Сметная прибыль 65% ФОТ (от 13 594)</t>
  </si>
  <si>
    <t xml:space="preserve">  Итоги по Монтажным работам</t>
  </si>
  <si>
    <t xml:space="preserve">    Электромонтажные работы на других объектах:</t>
  </si>
  <si>
    <t xml:space="preserve">      Итого Поз. 1-5, 9, 17-18, 21, 23, 25, 27, 29, 32-33, 36-38, 40-41, 44, 47-49, 53, 56-57, 59, 63-64, 76, 80, 82, 84, 87, 89, 92, 94, 97, 99, 101, 105, 107, 109, 112, 115, 117, 120, 122, 124, 126</t>
  </si>
  <si>
    <t xml:space="preserve">      Накладные расходы 95% ФОТ (от 56 439)</t>
  </si>
  <si>
    <t xml:space="preserve">      Сметная прибыль 65% ФОТ (от 56 439)</t>
  </si>
  <si>
    <t xml:space="preserve">    Материалы для монтажных работ:</t>
  </si>
  <si>
    <t xml:space="preserve">      Итоги по Поз. 13, 15-16, 19-20, 26, 28, 39, 61, 88, 96, 98, 116, 118-119</t>
  </si>
  <si>
    <t xml:space="preserve">        Итого Поз. 13, 15-16, 19-20, 26, 28, 39, 61, 88, 96, 98, 116, 118-119</t>
  </si>
  <si>
    <t xml:space="preserve">        Всего с учетом "Транспорт материалов МАТ=1%"</t>
  </si>
  <si>
    <t xml:space="preserve">        Всего с учетом "Заготовительно-складские расходы на материалы МАТ=2%"</t>
  </si>
  <si>
    <t xml:space="preserve">      Итоги по Поз. 22, 24, 30, 42, 45, 50, 60, 66-68, 100, 125, 127</t>
  </si>
  <si>
    <t xml:space="preserve">        Итого Поз. 22, 24, 30, 42, 45, 50, 60, 66-68, 100, 125, 127</t>
  </si>
  <si>
    <t xml:space="preserve">    Монтаж оборудования:</t>
  </si>
  <si>
    <t xml:space="preserve">      Итого Поз. 78, 103</t>
  </si>
  <si>
    <t xml:space="preserve">      Накладные расходы 80% ФОТ (от 1 153)</t>
  </si>
  <si>
    <t xml:space="preserve">      Сметная прибыль 60% ФОТ (от 1 153)</t>
  </si>
  <si>
    <t xml:space="preserve">      Итого Поз. 6-8, 10, 77, 79, 81, 83, 85-86, 90-91, 93, 95, 102, 104, 106, 108, 110-111, 113-114, 121, 123</t>
  </si>
  <si>
    <t xml:space="preserve">      Всего с учетом "Заготовительно-складские расходы ПЗ=1,012 (ОЗП=1,012; ЭМ=1,012; МАТ=1,012)"</t>
  </si>
  <si>
    <t xml:space="preserve">  Итого по разделу 1 Электрооснабжение</t>
  </si>
  <si>
    <t>ВСЕГО по смете</t>
  </si>
  <si>
    <t>ЛОКАЛЬНЫЙ СМЕТНЫЙ РАСЧЕТ № 02-01-02</t>
  </si>
  <si>
    <t>устройство фундаментной плиты ФП1, Электроснабжение промплощадки №5</t>
  </si>
  <si>
    <t>Основание: П-055/10661-ТКР</t>
  </si>
  <si>
    <t>___________________________24,919</t>
  </si>
  <si>
    <t>___________________________1,323</t>
  </si>
  <si>
    <t>_______________________________________________________________________________________________98,35</t>
  </si>
  <si>
    <t>Разработка грунта с погрузкой на автомобили-самосвалы экскаваторами с ковшом вместимостью 0,65 (0,5-1) м3, группа грунтов 1</t>
  </si>
  <si>
    <r>
      <t>0,066</t>
    </r>
    <r>
      <rPr>
        <i/>
        <sz val="6"/>
        <rFont val="Arial"/>
        <family val="2"/>
        <charset val="204"/>
      </rPr>
      <t xml:space="preserve">
котлов*0,93/1000</t>
    </r>
  </si>
  <si>
    <r>
      <t>0,05</t>
    </r>
    <r>
      <rPr>
        <i/>
        <sz val="6"/>
        <rFont val="Arial"/>
        <family val="2"/>
        <charset val="204"/>
      </rPr>
      <t xml:space="preserve">
котлов*0,07/100</t>
    </r>
  </si>
  <si>
    <t>Разработка грунта с погрузкой на автомобили-самосвалы экскаваторами с ковшом вместимостью 0,65 (0,5-1) м3, группа грунтов 1 (погрузка грунта от ручной доработки)</t>
  </si>
  <si>
    <r>
      <t>0,005</t>
    </r>
    <r>
      <rPr>
        <i/>
        <sz val="6"/>
        <rFont val="Arial"/>
        <family val="2"/>
        <charset val="204"/>
      </rPr>
      <t xml:space="preserve">
котлов*0,07/1000</t>
    </r>
  </si>
  <si>
    <t>СЦП3-3-1-1</t>
  </si>
  <si>
    <t>Перевозка грузов автомобилями-самосвалами (работающими вне карьеров): расстояние 1 км, класс груза I</t>
  </si>
  <si>
    <r>
      <t>127,8</t>
    </r>
    <r>
      <rPr>
        <i/>
        <sz val="6"/>
        <rFont val="Arial"/>
        <family val="2"/>
        <charset val="204"/>
      </rPr>
      <t xml:space="preserve">
котлов*1,8</t>
    </r>
  </si>
  <si>
    <r>
      <t>27</t>
    </r>
    <r>
      <rPr>
        <i/>
        <sz val="6"/>
        <rFont val="Arial"/>
        <family val="2"/>
        <charset val="204"/>
      </rPr>
      <t xml:space="preserve">
засып</t>
    </r>
  </si>
  <si>
    <r>
      <t>0,026</t>
    </r>
    <r>
      <rPr>
        <i/>
        <sz val="6"/>
        <rFont val="Arial"/>
        <family val="2"/>
        <charset val="204"/>
      </rPr>
      <t xml:space="preserve">
засып*0,95/1000</t>
    </r>
  </si>
  <si>
    <r>
      <t>0,26</t>
    </r>
    <r>
      <rPr>
        <i/>
        <sz val="6"/>
        <rFont val="Arial"/>
        <family val="2"/>
        <charset val="204"/>
      </rPr>
      <t xml:space="preserve">
засып*0,95/100</t>
    </r>
  </si>
  <si>
    <r>
      <t>0,01</t>
    </r>
    <r>
      <rPr>
        <i/>
        <sz val="6"/>
        <rFont val="Arial"/>
        <family val="2"/>
        <charset val="204"/>
      </rPr>
      <t xml:space="preserve">
засып*0,05/100</t>
    </r>
  </si>
  <si>
    <r>
      <t>ТЕР08-01-002-01</t>
    </r>
    <r>
      <rPr>
        <i/>
        <sz val="9"/>
        <rFont val="Arial"/>
        <family val="2"/>
        <charset val="204"/>
      </rPr>
      <t xml:space="preserve">
примен.</t>
    </r>
  </si>
  <si>
    <r>
      <t>Устройство основания под фундаменты песчано-гравийного</t>
    </r>
    <r>
      <rPr>
        <i/>
        <sz val="7"/>
        <rFont val="Arial"/>
        <family val="2"/>
        <charset val="204"/>
      </rPr>
      <t xml:space="preserve">
68,31 = 238,30 - 1,2 x 141,66</t>
    </r>
  </si>
  <si>
    <r>
      <t>9,7</t>
    </r>
    <r>
      <rPr>
        <i/>
        <sz val="6"/>
        <rFont val="Arial"/>
        <family val="2"/>
        <charset val="204"/>
      </rPr>
      <t xml:space="preserve">
0,2*(6,9*6,9+(6,9+6,9)*0,2*0,25+1,33*0,05*0,05)</t>
    </r>
  </si>
  <si>
    <r>
      <t>Устройство бетонной подготовки (из бетона класса В7,5)</t>
    </r>
    <r>
      <rPr>
        <i/>
        <sz val="7"/>
        <rFont val="Arial"/>
        <family val="2"/>
        <charset val="204"/>
      </rPr>
      <t xml:space="preserve">
9 627,53 = 64 980,89 - 102 x 542,68</t>
    </r>
  </si>
  <si>
    <r>
      <t>0,037</t>
    </r>
    <r>
      <rPr>
        <i/>
        <sz val="6"/>
        <rFont val="Arial"/>
        <family val="2"/>
        <charset val="204"/>
      </rPr>
      <t xml:space="preserve">
3,7/100</t>
    </r>
  </si>
  <si>
    <r>
      <t>Устройство фундаментных плит железобетонных плоских (из бетона класса В20, F100, W6)</t>
    </r>
    <r>
      <rPr>
        <i/>
        <sz val="7"/>
        <rFont val="Arial"/>
        <family val="2"/>
        <charset val="204"/>
      </rPr>
      <t xml:space="preserve">
10 431,98 = 70 670,20 - 101,5 x 593,48</t>
    </r>
  </si>
  <si>
    <r>
      <t>0,07</t>
    </r>
    <r>
      <rPr>
        <i/>
        <sz val="6"/>
        <rFont val="Arial"/>
        <family val="2"/>
        <charset val="204"/>
      </rPr>
      <t xml:space="preserve">
7/100</t>
    </r>
  </si>
  <si>
    <t>Тех. часть IV табл. 2</t>
  </si>
  <si>
    <t>Надбавки к оптовой цене на 1 м3 бетона</t>
  </si>
  <si>
    <r>
      <t>ТСЦ-204-0002</t>
    </r>
    <r>
      <rPr>
        <i/>
        <sz val="9"/>
        <rFont val="Arial"/>
        <family val="2"/>
        <charset val="204"/>
      </rPr>
      <t xml:space="preserve">
примен.</t>
    </r>
  </si>
  <si>
    <t>Горячекатаная арматурная сталь гладкая класса А-I, диаметром 8 мм (8A240)</t>
  </si>
  <si>
    <r>
      <t>0,042</t>
    </r>
    <r>
      <rPr>
        <i/>
        <sz val="6"/>
        <rFont val="Arial"/>
        <family val="2"/>
        <charset val="204"/>
      </rPr>
      <t xml:space="preserve">
42*0,001</t>
    </r>
  </si>
  <si>
    <r>
      <t>ТСЦ-204-0021</t>
    </r>
    <r>
      <rPr>
        <i/>
        <sz val="9"/>
        <rFont val="Arial"/>
        <family val="2"/>
        <charset val="204"/>
      </rPr>
      <t xml:space="preserve">
примен.</t>
    </r>
  </si>
  <si>
    <t>Горячекатаная арматурная сталь периодического профиля класса А-III, диаметром 10 мм (10A400)</t>
  </si>
  <si>
    <r>
      <t>0,6</t>
    </r>
    <r>
      <rPr>
        <i/>
        <sz val="6"/>
        <rFont val="Arial"/>
        <family val="2"/>
        <charset val="204"/>
      </rPr>
      <t xml:space="preserve">
600*0,001</t>
    </r>
  </si>
  <si>
    <r>
      <t>ТСЦ-204-0036</t>
    </r>
    <r>
      <rPr>
        <i/>
        <sz val="9"/>
        <rFont val="Arial"/>
        <family val="2"/>
        <charset val="204"/>
      </rPr>
      <t xml:space="preserve">
примен.</t>
    </r>
  </si>
  <si>
    <t>Надбавки к ценам заготовок за сборку и сварку каркасов и сеток плоских, диаметром 10 мм (10A400)</t>
  </si>
  <si>
    <r>
      <t>0,227</t>
    </r>
    <r>
      <rPr>
        <i/>
        <sz val="6"/>
        <rFont val="Arial"/>
        <family val="2"/>
        <charset val="204"/>
      </rPr>
      <t xml:space="preserve">
(5.9*4*0.2+5,3*4*0,85)/100</t>
    </r>
  </si>
  <si>
    <t>Устройство гидроизоляции обмазочной в один слой праймером (2 слоя)</t>
  </si>
  <si>
    <r>
      <t>0,067</t>
    </r>
    <r>
      <rPr>
        <i/>
        <sz val="6"/>
        <rFont val="Arial"/>
        <family val="2"/>
        <charset val="204"/>
      </rPr>
      <t xml:space="preserve">
(5.9*5.9-5.3*5.3)/100</t>
    </r>
  </si>
  <si>
    <t xml:space="preserve">                           Раздел 3. Наружняя отделка</t>
  </si>
  <si>
    <r>
      <t>ТЕР15-04-012-01</t>
    </r>
    <r>
      <rPr>
        <i/>
        <sz val="9"/>
        <rFont val="Arial"/>
        <family val="2"/>
        <charset val="204"/>
      </rPr>
      <t xml:space="preserve">
примен.</t>
    </r>
  </si>
  <si>
    <t>Окраска выступающей части подземного приямка на h=500 мм акриловой фасадной краской цвет RAL7037 за 2 раза по акриловой грунтовке</t>
  </si>
  <si>
    <r>
      <t>0,11</t>
    </r>
    <r>
      <rPr>
        <i/>
        <sz val="6"/>
        <rFont val="Arial"/>
        <family val="2"/>
        <charset val="204"/>
      </rPr>
      <t xml:space="preserve">
11/100</t>
    </r>
  </si>
  <si>
    <t>Окраска наружной поверхности стен по периметру акриловой фасадной краской цвет RAL7047 за 2 раза по акриловой грунтовке</t>
  </si>
  <si>
    <r>
      <t>0,429</t>
    </r>
    <r>
      <rPr>
        <i/>
        <sz val="6"/>
        <rFont val="Arial"/>
        <family val="2"/>
        <charset val="204"/>
      </rPr>
      <t xml:space="preserve">
42,9/100</t>
    </r>
  </si>
  <si>
    <t>ТЕР15-04-040-10</t>
  </si>
  <si>
    <t>Окраска вентиляционных решеток и дверных полотен порошковыми краскапми цвет RAL5017</t>
  </si>
  <si>
    <r>
      <t>0,145</t>
    </r>
    <r>
      <rPr>
        <i/>
        <sz val="6"/>
        <rFont val="Arial"/>
        <family val="2"/>
        <charset val="204"/>
      </rPr>
      <t xml:space="preserve">
14,5/100</t>
    </r>
  </si>
  <si>
    <t xml:space="preserve">                           Раздел 4. Разные работы</t>
  </si>
  <si>
    <t>ТЕР11-01-002-09</t>
  </si>
  <si>
    <r>
      <t>Устройство подстилающих слоев бетонных (из бетона класса В15)</t>
    </r>
    <r>
      <rPr>
        <i/>
        <sz val="7"/>
        <rFont val="Arial"/>
        <family val="2"/>
        <charset val="204"/>
      </rPr>
      <t xml:space="preserve">
52,12 = 613,48 - 1,02 x 550,35</t>
    </r>
  </si>
  <si>
    <r>
      <t>2,52</t>
    </r>
    <r>
      <rPr>
        <i/>
        <sz val="6"/>
        <rFont val="Arial"/>
        <family val="2"/>
        <charset val="204"/>
      </rPr>
      <t xml:space="preserve">
(5,3*4+4)*1*0,1</t>
    </r>
  </si>
  <si>
    <t>Устройство асфальтобетонных покрытий дорожек и тротуаров однослойных из литой мелкозернистой асфальто-бетонной смеси толщиной 3 см (толщиной 5 см)</t>
  </si>
  <si>
    <r>
      <t>0,252</t>
    </r>
    <r>
      <rPr>
        <i/>
        <sz val="6"/>
        <rFont val="Arial"/>
        <family val="2"/>
        <charset val="204"/>
      </rPr>
      <t xml:space="preserve">
(5,3*4+4)*1/100</t>
    </r>
  </si>
  <si>
    <t>На каждые 0,5 см изменения толщины покрытия добавлять к расценке 27-07-001-01</t>
  </si>
  <si>
    <t xml:space="preserve">   80% ФОТ (от 112)  (Поз. 2, 8)</t>
  </si>
  <si>
    <t xml:space="preserve">   95% ФОТ (от 95)  (Поз. 1, 3, 6-7)</t>
  </si>
  <si>
    <t xml:space="preserve">   105% ФОТ (от 509)  (Поз. 11, 13, 21-23)</t>
  </si>
  <si>
    <t xml:space="preserve">   122% ФОТ (от 361)  (Поз. 9, 19)</t>
  </si>
  <si>
    <t xml:space="preserve">   123% ФОТ (от 165)  (Поз. 20, 24)</t>
  </si>
  <si>
    <t xml:space="preserve">   142% ФОТ (от 81)  (Поз. 25-26)</t>
  </si>
  <si>
    <t xml:space="preserve">   45% ФОТ (от 112)  (Поз. 2, 8)</t>
  </si>
  <si>
    <t xml:space="preserve">   50% ФОТ (от 95)  (Поз. 1, 3, 6-7)</t>
  </si>
  <si>
    <t xml:space="preserve">   55% ФОТ (от 203)  (Поз. 21-23)</t>
  </si>
  <si>
    <t xml:space="preserve">   65% ФОТ (от 306)  (Поз. 11, 13)</t>
  </si>
  <si>
    <t xml:space="preserve">   75% ФОТ (от 165)  (Поз. 20, 24)</t>
  </si>
  <si>
    <t xml:space="preserve">   80% ФОТ (от 361)  (Поз. 9, 19)</t>
  </si>
  <si>
    <t xml:space="preserve">   95% ФОТ (от 81)  (Поз. 25-26)</t>
  </si>
  <si>
    <t>ЛОКАЛЬНЫЙ СМЕТНЫЙ РАСЧЕТ № 07-01</t>
  </si>
  <si>
    <t>планировку территории, Электроснабжение промплощадки №5</t>
  </si>
  <si>
    <t>___________________________0,385</t>
  </si>
  <si>
    <t>___________________________0,052</t>
  </si>
  <si>
    <t xml:space="preserve">                           Раздел 1. Планировка территории</t>
  </si>
  <si>
    <t>ТЕР01-01-036-01</t>
  </si>
  <si>
    <t>Планировка площадей бульдозерами мощностью 59 кВт (80л.с.)</t>
  </si>
  <si>
    <r>
      <t>8,793</t>
    </r>
    <r>
      <rPr>
        <i/>
        <sz val="6"/>
        <rFont val="Arial"/>
        <family val="2"/>
        <charset val="204"/>
      </rPr>
      <t xml:space="preserve">
(634,20+8158,56)/1000</t>
    </r>
  </si>
  <si>
    <t xml:space="preserve">   95% ФОТ (от 52)  (Поз. 1)</t>
  </si>
  <si>
    <t xml:space="preserve">   50% ФОТ (от 52)  (Поз. 1)</t>
  </si>
  <si>
    <t>ЛОКАЛЬНЫЙ СМЕТНЫЙ РАСЧЕТ № 07-02</t>
  </si>
  <si>
    <t>покрытие, Электроснабжение промплощадки №5</t>
  </si>
  <si>
    <t>___________________________27,169</t>
  </si>
  <si>
    <t>___________________________0,589</t>
  </si>
  <si>
    <t>_______________________________________________________________________________________________28,67</t>
  </si>
  <si>
    <t xml:space="preserve">                           Раздел 1. Покрытие</t>
  </si>
  <si>
    <t>Разборка покрытий и оснований асфальтобетонных</t>
  </si>
  <si>
    <r>
      <t>0,081</t>
    </r>
    <r>
      <rPr>
        <i/>
        <sz val="6"/>
        <rFont val="Arial"/>
        <family val="2"/>
        <charset val="204"/>
      </rPr>
      <t xml:space="preserve">
73,6*0,11/100</t>
    </r>
  </si>
  <si>
    <r>
      <t>17,8</t>
    </r>
    <r>
      <rPr>
        <i/>
        <sz val="6"/>
        <rFont val="Arial"/>
        <family val="2"/>
        <charset val="204"/>
      </rPr>
      <t xml:space="preserve">
73,6*0,11*2,2</t>
    </r>
  </si>
  <si>
    <t>Устройство подстилающих и выравнивающих слоев оснований из песчано-гравийной смеси, дресвы (h=0,54 м)</t>
  </si>
  <si>
    <r>
      <t>0,397</t>
    </r>
    <r>
      <rPr>
        <i/>
        <sz val="6"/>
        <rFont val="Arial"/>
        <family val="2"/>
        <charset val="204"/>
      </rPr>
      <t xml:space="preserve">
73,6*0,54/100</t>
    </r>
  </si>
  <si>
    <r>
      <t>48,5</t>
    </r>
    <r>
      <rPr>
        <i/>
        <sz val="6"/>
        <rFont val="Arial"/>
        <family val="2"/>
        <charset val="204"/>
      </rPr>
      <t xml:space="preserve">
73,6*0,54*1,22</t>
    </r>
  </si>
  <si>
    <t>Устройство оснований и покрытий из песчано-гравийных или щебеночно-песчаных смесей непрерывной гранулометрии С-4 и С-6, однослойных толщиной 15 см  (h=0,35 м с добавлением щебня)</t>
  </si>
  <si>
    <r>
      <t>0,0736</t>
    </r>
    <r>
      <rPr>
        <i/>
        <sz val="6"/>
        <rFont val="Arial"/>
        <family val="2"/>
        <charset val="204"/>
      </rPr>
      <t xml:space="preserve">
73,6/1000</t>
    </r>
  </si>
  <si>
    <t>На каждый 1 см изменения толщины слоя добавлять или исключать к расценкам с 27-04-003-05 по 27-04-003-07</t>
  </si>
  <si>
    <r>
      <t>25,1</t>
    </r>
    <r>
      <rPr>
        <i/>
        <sz val="6"/>
        <rFont val="Arial"/>
        <family val="2"/>
        <charset val="204"/>
      </rPr>
      <t xml:space="preserve">
73,6*0,35*1,22*0,8</t>
    </r>
  </si>
  <si>
    <r>
      <t>6,3</t>
    </r>
    <r>
      <rPr>
        <i/>
        <sz val="6"/>
        <rFont val="Arial"/>
        <family val="2"/>
        <charset val="204"/>
      </rPr>
      <t xml:space="preserve">
73,6*0,35*1,22*0,2</t>
    </r>
  </si>
  <si>
    <t>Розлив вяжущих материалов</t>
  </si>
  <si>
    <r>
      <t>0,221</t>
    </r>
    <r>
      <rPr>
        <i/>
        <sz val="6"/>
        <rFont val="Arial"/>
        <family val="2"/>
        <charset val="204"/>
      </rPr>
      <t xml:space="preserve">
73,6*0,003</t>
    </r>
  </si>
  <si>
    <t>Устройство покрытия толщиной 4 см из горячих асфальтобетонных смесей плотных крупнозернинистых типа АБ, плотность каменных материалов 2,5-2,9 т/м3 (толщиной 6 см)</t>
  </si>
  <si>
    <t>На каждые 0,5 см изменения толщины покрытия добавлять или исключать к расценке 27-06-020-03</t>
  </si>
  <si>
    <t>Устройство покрытия толщиной 4 см из горячих асфальтобетонных смесей плотных мелкозернистых типа АБВ, плотность каменных материалов 2,5-2,9 т/м3 (толщиной 5 см)</t>
  </si>
  <si>
    <t>На каждые 0,5 см изменения толщины покрытия добавлять или исключать к расценке 27-06-020-01</t>
  </si>
  <si>
    <t xml:space="preserve">   142% ФОТ (от 589)  (Поз. 1, 4, 6-7, 10-14)</t>
  </si>
  <si>
    <t xml:space="preserve">   95% ФОТ (от 589)  (Поз. 1, 4, 6-7, 10-14)</t>
  </si>
  <si>
    <t>ЛОКАЛЬНЫЙ СМЕТНЫЙ РАСЧЕТ № 07-03</t>
  </si>
  <si>
    <t>вертикальную планировку, Электроснабжение промплощадки №5</t>
  </si>
  <si>
    <t>Основание: П-055/10661-ПЗУ</t>
  </si>
  <si>
    <t>___________________________3,906</t>
  </si>
  <si>
    <t>___________________________0,297</t>
  </si>
  <si>
    <t>_______________________________________________________________________________________________2,3</t>
  </si>
  <si>
    <t>Разработка грунта с перемещением до 10 м бульдозерами мощностью 96 кВт (130 л.с.), группа грунтов 1 (снятие растительного грунта)</t>
  </si>
  <si>
    <r>
      <t>0,101</t>
    </r>
    <r>
      <rPr>
        <i/>
        <sz val="6"/>
        <rFont val="Arial"/>
        <family val="2"/>
        <charset val="204"/>
      </rPr>
      <t xml:space="preserve">
101/1000</t>
    </r>
  </si>
  <si>
    <t>Разработка грунта с погрузкой на автомобили-самосвалы экскаваторами с ковшом вместимостью 0,65 (0,5-1) м3, группа грунтов 1 (погрузка растительного грунта)</t>
  </si>
  <si>
    <r>
      <t>121,2</t>
    </r>
    <r>
      <rPr>
        <i/>
        <sz val="6"/>
        <rFont val="Arial"/>
        <family val="2"/>
        <charset val="204"/>
      </rPr>
      <t xml:space="preserve">
101*1,2</t>
    </r>
  </si>
  <si>
    <t>Разработка грунта с перемещением до 10 м бульдозерами мощностью 96 кВт (130 л.с.), группа грунтов 2 (из насыпи в выемку и под корыто  покрытий дорог, тротуаров и площадок)</t>
  </si>
  <si>
    <r>
      <t>0,328</t>
    </r>
    <r>
      <rPr>
        <i/>
        <sz val="6"/>
        <rFont val="Arial"/>
        <family val="2"/>
        <charset val="204"/>
      </rPr>
      <t xml:space="preserve">
(338-10)/1000</t>
    </r>
  </si>
  <si>
    <t>Разработка грунта с погрузкой на автомобили-самосвалы экскаваторами с ковшом вместимостью 0,65 (0,5-1) м3, группа грунтов 1 (погрузка избыточного грунта)</t>
  </si>
  <si>
    <r>
      <t>0,147</t>
    </r>
    <r>
      <rPr>
        <i/>
        <sz val="6"/>
        <rFont val="Arial"/>
        <family val="2"/>
        <charset val="204"/>
      </rPr>
      <t xml:space="preserve">
147/1000</t>
    </r>
  </si>
  <si>
    <r>
      <t>235,2</t>
    </r>
    <r>
      <rPr>
        <i/>
        <sz val="6"/>
        <rFont val="Arial"/>
        <family val="2"/>
        <charset val="204"/>
      </rPr>
      <t xml:space="preserve">
147*1,6</t>
    </r>
  </si>
  <si>
    <t>Уплотнение грунта прицепными катками на пневмоколесном ходу 25 т на первый проход по одному следу при толщине слоя 30 см (за 8 проходов)</t>
  </si>
  <si>
    <r>
      <t>0,191</t>
    </r>
    <r>
      <rPr>
        <i/>
        <sz val="6"/>
        <rFont val="Arial"/>
        <family val="2"/>
        <charset val="204"/>
      </rPr>
      <t xml:space="preserve">
191/1000</t>
    </r>
  </si>
  <si>
    <t>На каждый последующий проход по одному следу добавлять к расценке 01-02-001-02</t>
  </si>
  <si>
    <t xml:space="preserve">   95% ФОТ (от 297)  (Поз. 1-2, 4-5, 7-8)</t>
  </si>
  <si>
    <t xml:space="preserve">   50% ФОТ (от 297)  (Поз. 1-2, 4-5, 7-8)</t>
  </si>
  <si>
    <t>ЛОКАЛЬНЫЙ СМЕТНЫЙ РАСЧЕТ № 07-04</t>
  </si>
  <si>
    <t>покрытие проезда и площадки, Электроснабжение промплощадки №5</t>
  </si>
  <si>
    <t>___________________________138,543</t>
  </si>
  <si>
    <t>___________________________2,031</t>
  </si>
  <si>
    <t>_______________________________________________________________________________________________79,12</t>
  </si>
  <si>
    <t xml:space="preserve">                           Раздел 1. Покрытие проезда и площадки</t>
  </si>
  <si>
    <t xml:space="preserve">                           А/б покрытие</t>
  </si>
  <si>
    <r>
      <t>2,095</t>
    </r>
    <r>
      <rPr>
        <i/>
        <sz val="6"/>
        <rFont val="Arial"/>
        <family val="2"/>
        <charset val="204"/>
      </rPr>
      <t xml:space="preserve">
388*0,54/100</t>
    </r>
  </si>
  <si>
    <r>
      <t>255,6</t>
    </r>
    <r>
      <rPr>
        <i/>
        <sz val="6"/>
        <rFont val="Arial"/>
        <family val="2"/>
        <charset val="204"/>
      </rPr>
      <t xml:space="preserve">
388*0,54*1,22</t>
    </r>
  </si>
  <si>
    <r>
      <t>0,388</t>
    </r>
    <r>
      <rPr>
        <i/>
        <sz val="6"/>
        <rFont val="Arial"/>
        <family val="2"/>
        <charset val="204"/>
      </rPr>
      <t xml:space="preserve">
388/1000</t>
    </r>
  </si>
  <si>
    <r>
      <t>132,5</t>
    </r>
    <r>
      <rPr>
        <i/>
        <sz val="6"/>
        <rFont val="Arial"/>
        <family val="2"/>
        <charset val="204"/>
      </rPr>
      <t xml:space="preserve">
388*0,35*1,22*0,8</t>
    </r>
  </si>
  <si>
    <r>
      <t>33,1</t>
    </r>
    <r>
      <rPr>
        <i/>
        <sz val="6"/>
        <rFont val="Arial"/>
        <family val="2"/>
        <charset val="204"/>
      </rPr>
      <t xml:space="preserve">
388*0,35*1,22*0,2</t>
    </r>
  </si>
  <si>
    <r>
      <t>1,164</t>
    </r>
    <r>
      <rPr>
        <i/>
        <sz val="6"/>
        <rFont val="Arial"/>
        <family val="2"/>
        <charset val="204"/>
      </rPr>
      <t xml:space="preserve">
388*0,003</t>
    </r>
  </si>
  <si>
    <t>Укрепление обочин песчано-гравийной смесью (h=0,18 м)</t>
  </si>
  <si>
    <r>
      <t>0,301</t>
    </r>
    <r>
      <rPr>
        <i/>
        <sz val="6"/>
        <rFont val="Arial"/>
        <family val="2"/>
        <charset val="204"/>
      </rPr>
      <t xml:space="preserve">
167,4*0,18/100</t>
    </r>
  </si>
  <si>
    <r>
      <t>36,8</t>
    </r>
    <r>
      <rPr>
        <i/>
        <sz val="6"/>
        <rFont val="Arial"/>
        <family val="2"/>
        <charset val="204"/>
      </rPr>
      <t xml:space="preserve">
167,4*0,18*1,22</t>
    </r>
  </si>
  <si>
    <t xml:space="preserve">   142% ФОТ (от 2031)  (Поз. 1, 3-4, 7-12)</t>
  </si>
  <si>
    <t xml:space="preserve">   95% ФОТ (от 2031)  (Поз. 1, 3-4, 7-12)</t>
  </si>
  <si>
    <t>покрытие тротуара, Электроснабжение промплощадки №5</t>
  </si>
  <si>
    <t>___________________________4,476</t>
  </si>
  <si>
    <t>___________________________0,387</t>
  </si>
  <si>
    <t>_______________________________________________________________________________________________31,4</t>
  </si>
  <si>
    <t xml:space="preserve">                           Раздел 1. Покрытие тротуара</t>
  </si>
  <si>
    <t>Устройство оснований и покрытий из песчано-гравийных или щебеночно-песчаных смесей непрерывной гранулометрии С-4 и С-6, однослойных толщиной 15 см  (h=0,20 м с добавлением щебня)</t>
  </si>
  <si>
    <r>
      <t>0,018</t>
    </r>
    <r>
      <rPr>
        <i/>
        <sz val="6"/>
        <rFont val="Arial"/>
        <family val="2"/>
        <charset val="204"/>
      </rPr>
      <t xml:space="preserve">
18/1000</t>
    </r>
  </si>
  <si>
    <r>
      <t>3,5</t>
    </r>
    <r>
      <rPr>
        <i/>
        <sz val="6"/>
        <rFont val="Arial"/>
        <family val="2"/>
        <charset val="204"/>
      </rPr>
      <t xml:space="preserve">
18*0,20*1,22*0,8</t>
    </r>
  </si>
  <si>
    <r>
      <t>0,9</t>
    </r>
    <r>
      <rPr>
        <i/>
        <sz val="6"/>
        <rFont val="Arial"/>
        <family val="2"/>
        <charset val="204"/>
      </rPr>
      <t xml:space="preserve">
18*0,20*1,22*0,2</t>
    </r>
  </si>
  <si>
    <t>Установка бортовых камней бетонных при других видах покрытий</t>
  </si>
  <si>
    <r>
      <t>0,4</t>
    </r>
    <r>
      <rPr>
        <i/>
        <sz val="6"/>
        <rFont val="Arial"/>
        <family val="2"/>
        <charset val="204"/>
      </rPr>
      <t xml:space="preserve">
40/100</t>
    </r>
  </si>
  <si>
    <r>
      <t>40</t>
    </r>
    <r>
      <rPr>
        <i/>
        <sz val="6"/>
        <rFont val="Arial"/>
        <family val="2"/>
        <charset val="204"/>
      </rPr>
      <t xml:space="preserve">
40/1</t>
    </r>
  </si>
  <si>
    <t xml:space="preserve">   142% ФОТ (от 387)  (Поз. 1-2, 5-7)</t>
  </si>
  <si>
    <t xml:space="preserve">   95% ФОТ (от 387)  (Поз. 1-2, 5-7)</t>
  </si>
  <si>
    <t>ЛОКАЛЬНЫЙ СМЕТНЫЙ РАСЧЕТ № 07-06</t>
  </si>
  <si>
    <t>озеленение, Электроснабжение промплощадки №5</t>
  </si>
  <si>
    <t>___________________________0,584</t>
  </si>
  <si>
    <t>___________________________0,143</t>
  </si>
  <si>
    <t>_______________________________________________________________________________________________11,37</t>
  </si>
  <si>
    <t>Разбивка участка</t>
  </si>
  <si>
    <r>
      <t>Подготовка почвы для устройства партерного и обыкновенного газона с внесением растительной земли слоем 15 см механизированным способом</t>
    </r>
    <r>
      <rPr>
        <i/>
        <sz val="7"/>
        <rFont val="Arial"/>
        <family val="2"/>
        <charset val="204"/>
      </rPr>
      <t xml:space="preserve">
400,55 = 2 989,70 - 15 x 172,61</t>
    </r>
  </si>
  <si>
    <r>
      <t>0,002</t>
    </r>
    <r>
      <rPr>
        <i/>
        <sz val="6"/>
        <rFont val="Arial"/>
        <family val="2"/>
        <charset val="204"/>
      </rPr>
      <t xml:space="preserve">
1,95/1000</t>
    </r>
  </si>
  <si>
    <r>
      <t>2,3</t>
    </r>
    <r>
      <rPr>
        <i/>
        <sz val="6"/>
        <rFont val="Arial"/>
        <family val="2"/>
        <charset val="204"/>
      </rPr>
      <t xml:space="preserve">
1,95*1,2</t>
    </r>
  </si>
  <si>
    <t>Посев газонов партерных, мавританских и обыкновенных вручную</t>
  </si>
  <si>
    <t>Уход за газонами обыкновенными</t>
  </si>
  <si>
    <t xml:space="preserve">   95% ФОТ (от 1)  (Поз. 3)</t>
  </si>
  <si>
    <t xml:space="preserve">   115% ФОТ (от 142)  (Поз. 1-2, 5-6)</t>
  </si>
  <si>
    <t xml:space="preserve">   50% ФОТ (от 1)  (Поз. 3)</t>
  </si>
  <si>
    <t xml:space="preserve">   90% ФОТ (от 142)  (Поз. 1-2, 5-6)</t>
  </si>
  <si>
    <t>ЛОКАЛЬНЫЙ СМЕТНЫЙ РАСЧЕТ № 07-07</t>
  </si>
  <si>
    <t>на восстановление профилей водоотводных канав. Кабельные линии электропередач 0,4/6 кВ и сеть наружного освещения 0,4кВ, Электроснабжение промплощадки №5</t>
  </si>
  <si>
    <t>___________________________2,947</t>
  </si>
  <si>
    <t>___________________________1,011</t>
  </si>
  <si>
    <t>_______________________________________________________________________________________________89,74</t>
  </si>
  <si>
    <t xml:space="preserve">                           Раздел 1. Восстановление профилей водоотводных канав</t>
  </si>
  <si>
    <r>
      <t>ТЕР01-02-061-01</t>
    </r>
    <r>
      <rPr>
        <i/>
        <sz val="9"/>
        <rFont val="Arial"/>
        <family val="2"/>
        <charset val="204"/>
      </rPr>
      <t xml:space="preserve">
примен.</t>
    </r>
  </si>
  <si>
    <t>Восстановление продольного и поперечного профилей существующих водоотводных канав</t>
  </si>
  <si>
    <t>Разработка грунта с погрузкой на автомобили-самосвалы экскаваторами с ковшом вместимостью 0,65 (0,5-1) м3, группа грунтов 1 (погрузка грунта для восстановления профилей)</t>
  </si>
  <si>
    <r>
      <t>0,037</t>
    </r>
    <r>
      <rPr>
        <i/>
        <sz val="6"/>
        <rFont val="Arial"/>
        <family val="2"/>
        <charset val="204"/>
      </rPr>
      <t xml:space="preserve">
37/1000</t>
    </r>
  </si>
  <si>
    <t>Перевозка грузов автомобилями-самосвалами (работающими вне карьеров): расстояние 1 км, класс груза I (подвозка из резерва)</t>
  </si>
  <si>
    <r>
      <t>59,2</t>
    </r>
    <r>
      <rPr>
        <i/>
        <sz val="6"/>
        <rFont val="Arial"/>
        <family val="2"/>
        <charset val="204"/>
      </rPr>
      <t xml:space="preserve">
37*1,6</t>
    </r>
  </si>
  <si>
    <r>
      <t>Укрепление откосов земляных сооружений посевом многолетних трав с подсыпкой растительной земли вручную</t>
    </r>
    <r>
      <rPr>
        <i/>
        <sz val="7"/>
        <rFont val="Arial"/>
        <family val="2"/>
        <charset val="204"/>
      </rPr>
      <t xml:space="preserve">
373,70 = 2 484,83 - 13,6 x 155,23</t>
    </r>
  </si>
  <si>
    <r>
      <t>1,7</t>
    </r>
    <r>
      <rPr>
        <i/>
        <sz val="6"/>
        <rFont val="Arial"/>
        <family val="2"/>
        <charset val="204"/>
      </rPr>
      <t xml:space="preserve">
170/100</t>
    </r>
  </si>
  <si>
    <t>Люпин (семена трав)</t>
  </si>
  <si>
    <r>
      <t>2,04</t>
    </r>
    <r>
      <rPr>
        <i/>
        <sz val="6"/>
        <rFont val="Arial"/>
        <family val="2"/>
        <charset val="204"/>
      </rPr>
      <t xml:space="preserve">
170/100*1,2</t>
    </r>
  </si>
  <si>
    <t>Разработка грунта с погрузкой на автомобили-самосвалы экскаваторами с ковшом вместимостью 0,65 (0,5-1) м3, группа грунтов 1 (погрузка растительного грунта для укрепления водоотводных канав посевом трав)</t>
  </si>
  <si>
    <r>
      <t>0,023</t>
    </r>
    <r>
      <rPr>
        <i/>
        <sz val="6"/>
        <rFont val="Arial"/>
        <family val="2"/>
        <charset val="204"/>
      </rPr>
      <t xml:space="preserve">
23,12/1000</t>
    </r>
  </si>
  <si>
    <r>
      <t>27,7</t>
    </r>
    <r>
      <rPr>
        <i/>
        <sz val="6"/>
        <rFont val="Arial"/>
        <family val="2"/>
        <charset val="204"/>
      </rPr>
      <t xml:space="preserve">
23,12*1,2</t>
    </r>
  </si>
  <si>
    <t xml:space="preserve">   80% ФОТ (от 978)  (Поз. 1, 4)</t>
  </si>
  <si>
    <t xml:space="preserve">   95% ФОТ (от 33)  (Поз. 2, 6)</t>
  </si>
  <si>
    <t xml:space="preserve">   45% ФОТ (от 978)  (Поз. 1, 4)</t>
  </si>
  <si>
    <t xml:space="preserve">   50% ФОТ (от 33)  (Поз. 2, 6)</t>
  </si>
  <si>
    <t>01-02              (050см2 изм)</t>
  </si>
  <si>
    <t xml:space="preserve">02-01-01 изм.3    (050см1 изм3)  </t>
  </si>
  <si>
    <t xml:space="preserve">02-01-02         (050см1 изм3)  </t>
  </si>
  <si>
    <t>07-01                (050см2 изм)</t>
  </si>
  <si>
    <t>07-02              (050см2 изм)</t>
  </si>
  <si>
    <t>07-03              (050см2 изм)</t>
  </si>
  <si>
    <t>07-04              (050см2 изм)</t>
  </si>
  <si>
    <t>07-05             (050см2 изм)</t>
  </si>
  <si>
    <t>07-06             (050см2 изм)</t>
  </si>
  <si>
    <t>07-07               (050см2 изм)</t>
  </si>
  <si>
    <t>Снятие и восстановление растительного слоя</t>
  </si>
  <si>
    <t>Наружные сети электроснабжения</t>
  </si>
  <si>
    <t>Устройство фундаментной плиты ФП1</t>
  </si>
  <si>
    <t>Планировка территории</t>
  </si>
  <si>
    <t>Покрытие</t>
  </si>
  <si>
    <t>Вертикальная планировка</t>
  </si>
  <si>
    <t>Покрытие проезда и площадки</t>
  </si>
  <si>
    <t>Покрытие тротуара</t>
  </si>
  <si>
    <t>Восстановление профилей водоотводных канав. Кабельные линии электропередач 0,4/6 кВ и сеть наружного освещения 0,4кВ</t>
  </si>
  <si>
    <t>выполнение строительно-монтажных работ по электроснабжению промплощадки №5</t>
  </si>
  <si>
    <t xml:space="preserve"> - 5,73  индекс изменения сметной стоимости СМР к ТЕР 2001   (письмо Минстроя России от 04.08.2014г. № 15285-ЕС/08 приложение 1, прочие объекты)</t>
  </si>
  <si>
    <t xml:space="preserve"> - 3,76 индекс изменения сметной стоимости оборудования к ТЕР 2001  (письмо Минстроя России от 04.08.2014г. № 15285-ЕС/08 приложение 5, экономика в целом) </t>
  </si>
  <si>
    <t>Итого с индексом инфляции**:</t>
  </si>
  <si>
    <t>2015 год</t>
  </si>
  <si>
    <t xml:space="preserve">** В расчете использован индекс-дефлятор по инвестициям в основной капитал  2015/2014 - 1,051 по письмам: Минэкономразвития России от 25.09.2013 № 20402-АК/ДОЗи, Госкорпорации "Росатом" от 10.02.2014 № 1-12.8/4385  </t>
  </si>
  <si>
    <t>2015г.</t>
  </si>
  <si>
    <t>на выполнение строительно-монтажных работ по электроснабжению промплощадки №5</t>
  </si>
  <si>
    <t xml:space="preserve">3,76 индекс изменения сметной стоимости оборудования к ТЕР 2001 (письмо Минстроя России от 04.08.2014г. № 15285-ЕС/08 приложение 5, экономика в целом)                    </t>
  </si>
  <si>
    <t xml:space="preserve"> - 5,73  индекс изменения сметной стоимости СМР к ТЕР 2001 (письмо Минстроя России от 04.08.2014г. № 15285-ЕС/08 приложение 1, прочие объекты)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</si>
  <si>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** В расчете использован индекс-дефлятор по инвестициям в основной капитал 2015/2014 - 1,051 по письмам: Минэкономразвития России от 25.09.2013 № 20402-АК/ДОЗи, Госкорпорации "Росатом" от 10.02.2014 № 1-12.8/4385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</si>
</sst>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00000"/>
  </numFmts>
  <fonts count="4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sz val="8"/>
      <name val="Times New Roman"/>
      <family val="1"/>
      <charset val="204"/>
    </font>
    <font>
      <sz val="9"/>
      <name val="Arial Cyr"/>
      <charset val="204"/>
    </font>
    <font>
      <sz val="11"/>
      <name val="Arial Cyr"/>
      <charset val="204"/>
    </font>
    <font>
      <i/>
      <sz val="9"/>
      <name val="Arial"/>
      <family val="2"/>
      <charset val="204"/>
    </font>
    <font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i/>
      <sz val="6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9">
    <xf numFmtId="0" fontId="0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2" fillId="20" borderId="2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21" borderId="7" applyNumberFormat="0" applyAlignment="0" applyProtection="0"/>
    <xf numFmtId="0" fontId="18" fillId="21" borderId="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" fillId="0" borderId="0" applyAlignment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6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1" fillId="0" borderId="0"/>
    <xf numFmtId="0" fontId="38" fillId="0" borderId="0" applyNumberFormat="0" applyFill="0" applyBorder="0" applyAlignment="0" applyProtection="0">
      <alignment vertical="top"/>
      <protection locked="0"/>
    </xf>
    <xf numFmtId="44" fontId="39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31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4" fillId="0" borderId="12" xfId="0" applyFont="1" applyBorder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31" fillId="0" borderId="11" xfId="0" applyFont="1" applyBorder="1" applyAlignment="1">
      <alignment horizontal="center" vertical="top"/>
    </xf>
    <xf numFmtId="0" fontId="32" fillId="0" borderId="0" xfId="0" applyFont="1" applyAlignment="1">
      <alignment horizontal="right" vertical="top"/>
    </xf>
    <xf numFmtId="0" fontId="32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164" fontId="8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center" vertical="top"/>
    </xf>
    <xf numFmtId="164" fontId="8" fillId="0" borderId="0" xfId="0" applyNumberFormat="1" applyFont="1" applyAlignment="1">
      <alignment horizontal="left" vertical="top" wrapText="1"/>
    </xf>
    <xf numFmtId="0" fontId="33" fillId="0" borderId="0" xfId="0" applyFont="1" applyAlignment="1">
      <alignment wrapText="1"/>
    </xf>
    <xf numFmtId="0" fontId="34" fillId="0" borderId="0" xfId="0" applyFont="1"/>
    <xf numFmtId="3" fontId="32" fillId="0" borderId="0" xfId="0" applyNumberFormat="1" applyFont="1" applyAlignment="1">
      <alignment horizontal="right" vertical="top"/>
    </xf>
    <xf numFmtId="3" fontId="32" fillId="0" borderId="0" xfId="0" applyNumberFormat="1" applyFont="1" applyAlignment="1">
      <alignment horizontal="right" vertical="top" wrapText="1"/>
    </xf>
    <xf numFmtId="0" fontId="27" fillId="0" borderId="0" xfId="85" applyFont="1" applyFill="1" applyAlignment="1">
      <alignment wrapText="1"/>
    </xf>
    <xf numFmtId="4" fontId="27" fillId="0" borderId="0" xfId="85" applyNumberFormat="1" applyFont="1" applyFill="1" applyAlignment="1">
      <alignment horizontal="center" vertical="center" wrapText="1"/>
    </xf>
    <xf numFmtId="0" fontId="27" fillId="0" borderId="0" xfId="85" applyFont="1" applyFill="1" applyAlignment="1">
      <alignment vertical="center" wrapText="1"/>
    </xf>
    <xf numFmtId="0" fontId="28" fillId="0" borderId="0" xfId="85" applyFont="1" applyFill="1" applyAlignment="1">
      <alignment wrapText="1"/>
    </xf>
    <xf numFmtId="4" fontId="28" fillId="0" borderId="0" xfId="85" applyNumberFormat="1" applyFont="1" applyFill="1" applyAlignment="1">
      <alignment horizontal="center" vertical="center" wrapText="1"/>
    </xf>
    <xf numFmtId="4" fontId="36" fillId="0" borderId="0" xfId="85" applyNumberFormat="1" applyFont="1" applyFill="1" applyAlignment="1">
      <alignment vertical="center" wrapText="1"/>
    </xf>
    <xf numFmtId="4" fontId="27" fillId="0" borderId="0" xfId="85" applyNumberFormat="1" applyFont="1" applyFill="1" applyAlignment="1">
      <alignment horizontal="left" vertical="center" wrapText="1"/>
    </xf>
    <xf numFmtId="4" fontId="37" fillId="0" borderId="0" xfId="85" applyNumberFormat="1" applyFont="1" applyFill="1" applyAlignment="1">
      <alignment horizontal="center" vertical="center" wrapText="1"/>
    </xf>
    <xf numFmtId="0" fontId="29" fillId="0" borderId="0" xfId="85" applyFont="1" applyFill="1" applyAlignment="1">
      <alignment wrapText="1"/>
    </xf>
    <xf numFmtId="4" fontId="29" fillId="0" borderId="12" xfId="85" applyNumberFormat="1" applyFont="1" applyFill="1" applyBorder="1" applyAlignment="1">
      <alignment horizontal="center" vertical="center" wrapText="1"/>
    </xf>
    <xf numFmtId="0" fontId="29" fillId="0" borderId="12" xfId="85" applyFont="1" applyFill="1" applyBorder="1" applyAlignment="1">
      <alignment vertical="center" wrapText="1"/>
    </xf>
    <xf numFmtId="0" fontId="27" fillId="0" borderId="12" xfId="85" applyFont="1" applyFill="1" applyBorder="1" applyAlignment="1">
      <alignment vertical="center" wrapText="1"/>
    </xf>
    <xf numFmtId="0" fontId="29" fillId="0" borderId="12" xfId="85" applyFont="1" applyFill="1" applyBorder="1" applyAlignment="1">
      <alignment horizontal="right" vertical="center" wrapText="1"/>
    </xf>
    <xf numFmtId="1" fontId="27" fillId="0" borderId="0" xfId="85" applyNumberFormat="1" applyFont="1" applyFill="1" applyAlignment="1">
      <alignment horizontal="center" vertical="center" wrapText="1"/>
    </xf>
    <xf numFmtId="1" fontId="27" fillId="0" borderId="12" xfId="85" applyNumberFormat="1" applyFont="1" applyFill="1" applyBorder="1" applyAlignment="1">
      <alignment horizontal="center" vertical="center" wrapText="1"/>
    </xf>
    <xf numFmtId="0" fontId="27" fillId="0" borderId="0" xfId="85" applyFont="1" applyFill="1" applyAlignment="1">
      <alignment horizontal="center" vertical="center" wrapText="1"/>
    </xf>
    <xf numFmtId="4" fontId="27" fillId="0" borderId="17" xfId="85" applyNumberFormat="1" applyFont="1" applyFill="1" applyBorder="1" applyAlignment="1">
      <alignment horizontal="center" vertical="center" wrapText="1"/>
    </xf>
    <xf numFmtId="0" fontId="40" fillId="0" borderId="0" xfId="85" applyFont="1"/>
    <xf numFmtId="0" fontId="27" fillId="0" borderId="0" xfId="85" applyFont="1"/>
    <xf numFmtId="0" fontId="27" fillId="0" borderId="0" xfId="85" applyFont="1" applyBorder="1" applyAlignment="1">
      <alignment horizontal="center"/>
    </xf>
    <xf numFmtId="4" fontId="27" fillId="0" borderId="12" xfId="85" applyNumberFormat="1" applyFont="1" applyBorder="1" applyAlignment="1">
      <alignment horizontal="center" vertical="center"/>
    </xf>
    <xf numFmtId="4" fontId="27" fillId="0" borderId="12" xfId="85" applyNumberFormat="1" applyFont="1" applyBorder="1" applyAlignment="1">
      <alignment horizontal="center" wrapText="1"/>
    </xf>
    <xf numFmtId="4" fontId="27" fillId="0" borderId="19" xfId="85" applyNumberFormat="1" applyFont="1" applyBorder="1" applyAlignment="1">
      <alignment horizontal="center" vertical="center"/>
    </xf>
    <xf numFmtId="4" fontId="27" fillId="0" borderId="12" xfId="85" applyNumberFormat="1" applyFont="1" applyBorder="1" applyAlignment="1">
      <alignment horizontal="center"/>
    </xf>
    <xf numFmtId="4" fontId="27" fillId="0" borderId="18" xfId="85" applyNumberFormat="1" applyFont="1" applyBorder="1" applyAlignment="1">
      <alignment horizontal="center" vertical="center"/>
    </xf>
    <xf numFmtId="0" fontId="27" fillId="0" borderId="12" xfId="85" applyFont="1" applyBorder="1" applyAlignment="1">
      <alignment horizontal="center"/>
    </xf>
    <xf numFmtId="0" fontId="27" fillId="0" borderId="18" xfId="85" applyFont="1" applyBorder="1" applyAlignment="1">
      <alignment horizontal="center" vertical="center"/>
    </xf>
    <xf numFmtId="0" fontId="27" fillId="0" borderId="0" xfId="85" applyFont="1" applyAlignment="1">
      <alignment horizontal="left" vertical="center"/>
    </xf>
    <xf numFmtId="0" fontId="41" fillId="0" borderId="0" xfId="85" applyFont="1"/>
    <xf numFmtId="0" fontId="28" fillId="0" borderId="0" xfId="85" applyFont="1"/>
    <xf numFmtId="0" fontId="42" fillId="0" borderId="0" xfId="85" applyFont="1"/>
    <xf numFmtId="0" fontId="43" fillId="0" borderId="0" xfId="85" applyFont="1" applyAlignment="1">
      <alignment horizontal="right"/>
    </xf>
    <xf numFmtId="0" fontId="44" fillId="0" borderId="0" xfId="0" applyFont="1" applyAlignment="1">
      <alignment horizontal="right" vertical="top"/>
    </xf>
    <xf numFmtId="0" fontId="45" fillId="0" borderId="12" xfId="0" applyFont="1" applyBorder="1" applyAlignment="1">
      <alignment horizontal="right" vertical="top" wrapText="1"/>
    </xf>
    <xf numFmtId="0" fontId="44" fillId="0" borderId="12" xfId="0" applyFont="1" applyBorder="1" applyAlignment="1">
      <alignment horizontal="right" vertical="top"/>
    </xf>
    <xf numFmtId="0" fontId="44" fillId="0" borderId="12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center" vertical="top" wrapText="1"/>
    </xf>
    <xf numFmtId="49" fontId="7" fillId="0" borderId="12" xfId="0" applyNumberFormat="1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/>
    <xf numFmtId="0" fontId="5" fillId="0" borderId="0" xfId="0" applyFont="1" applyAlignment="1">
      <alignment horizontal="left"/>
    </xf>
    <xf numFmtId="49" fontId="31" fillId="0" borderId="0" xfId="0" applyNumberFormat="1" applyFont="1" applyAlignment="1">
      <alignment horizontal="left" vertical="top"/>
    </xf>
    <xf numFmtId="0" fontId="31" fillId="0" borderId="0" xfId="0" applyFont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5" fillId="0" borderId="11" xfId="0" applyFont="1" applyBorder="1" applyAlignment="1">
      <alignment horizontal="right" vertical="top"/>
    </xf>
    <xf numFmtId="0" fontId="5" fillId="0" borderId="11" xfId="0" applyFont="1" applyBorder="1"/>
    <xf numFmtId="0" fontId="5" fillId="0" borderId="10" xfId="0" applyFont="1" applyBorder="1" applyAlignment="1">
      <alignment horizontal="right" vertical="top"/>
    </xf>
    <xf numFmtId="0" fontId="5" fillId="0" borderId="10" xfId="0" applyFont="1" applyBorder="1" applyAlignment="1">
      <alignment horizontal="left" vertical="top"/>
    </xf>
    <xf numFmtId="0" fontId="5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vertical="top"/>
    </xf>
    <xf numFmtId="0" fontId="5" fillId="0" borderId="0" xfId="0" applyFont="1" applyBorder="1"/>
    <xf numFmtId="0" fontId="28" fillId="0" borderId="0" xfId="85" applyFont="1" applyFill="1" applyAlignment="1">
      <alignment wrapText="1"/>
    </xf>
    <xf numFmtId="4" fontId="27" fillId="0" borderId="12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horizontal="center" wrapText="1"/>
    </xf>
    <xf numFmtId="0" fontId="28" fillId="0" borderId="0" xfId="85" applyFont="1" applyFill="1" applyAlignment="1">
      <alignment vertical="center" wrapText="1"/>
    </xf>
    <xf numFmtId="4" fontId="27" fillId="0" borderId="0" xfId="85" applyNumberFormat="1" applyFont="1" applyFill="1" applyAlignment="1">
      <alignment horizontal="center" vertical="center" wrapText="1"/>
    </xf>
    <xf numFmtId="4" fontId="28" fillId="0" borderId="0" xfId="85" applyNumberFormat="1" applyFont="1" applyFill="1" applyAlignment="1">
      <alignment horizontal="left" vertical="center" wrapText="1"/>
    </xf>
    <xf numFmtId="0" fontId="28" fillId="0" borderId="0" xfId="85" applyFont="1" applyFill="1" applyAlignment="1"/>
    <xf numFmtId="0" fontId="28" fillId="0" borderId="0" xfId="85" applyFont="1" applyFill="1" applyAlignment="1">
      <alignment horizontal="right"/>
    </xf>
    <xf numFmtId="4" fontId="27" fillId="0" borderId="0" xfId="85" applyNumberFormat="1" applyFont="1" applyFill="1" applyAlignment="1">
      <alignment horizontal="right" vertical="center" wrapText="1"/>
    </xf>
    <xf numFmtId="4" fontId="27" fillId="0" borderId="0" xfId="85" applyNumberFormat="1" applyFont="1" applyFill="1" applyAlignment="1">
      <alignment horizontal="center" vertical="center" wrapText="1"/>
    </xf>
    <xf numFmtId="0" fontId="28" fillId="0" borderId="0" xfId="85" applyFont="1" applyFill="1" applyAlignment="1">
      <alignment wrapText="1"/>
    </xf>
    <xf numFmtId="4" fontId="27" fillId="0" borderId="12" xfId="85" applyNumberFormat="1" applyFont="1" applyFill="1" applyBorder="1" applyAlignment="1">
      <alignment horizontal="center" vertical="center" wrapText="1"/>
    </xf>
    <xf numFmtId="0" fontId="27" fillId="0" borderId="12" xfId="85" applyFont="1" applyFill="1" applyBorder="1" applyAlignment="1">
      <alignment horizontal="left" vertical="center" wrapText="1"/>
    </xf>
    <xf numFmtId="0" fontId="29" fillId="0" borderId="0" xfId="85" applyFont="1" applyFill="1" applyAlignment="1">
      <alignment vertical="center" wrapText="1"/>
    </xf>
    <xf numFmtId="4" fontId="28" fillId="0" borderId="0" xfId="85" applyNumberFormat="1" applyFont="1" applyFill="1" applyAlignment="1">
      <alignment horizontal="center" wrapText="1"/>
    </xf>
    <xf numFmtId="0" fontId="40" fillId="0" borderId="0" xfId="85" applyFont="1" applyAlignment="1">
      <alignment horizontal="left"/>
    </xf>
    <xf numFmtId="0" fontId="42" fillId="0" borderId="0" xfId="85" applyFont="1" applyAlignment="1">
      <alignment horizontal="left"/>
    </xf>
    <xf numFmtId="0" fontId="40" fillId="0" borderId="0" xfId="85" applyFont="1" applyAlignment="1">
      <alignment horizontal="right"/>
    </xf>
    <xf numFmtId="0" fontId="42" fillId="0" borderId="0" xfId="85" applyFont="1" applyAlignment="1">
      <alignment horizontal="right"/>
    </xf>
    <xf numFmtId="4" fontId="28" fillId="0" borderId="0" xfId="85" applyNumberFormat="1" applyFont="1" applyFill="1" applyAlignment="1">
      <alignment horizontal="right" wrapText="1"/>
    </xf>
    <xf numFmtId="0" fontId="28" fillId="0" borderId="0" xfId="85" applyFont="1" applyFill="1" applyAlignment="1">
      <alignment horizontal="left"/>
    </xf>
    <xf numFmtId="0" fontId="4" fillId="0" borderId="0" xfId="0" applyFont="1" applyAlignment="1">
      <alignment horizontal="center" vertical="top" wrapText="1"/>
    </xf>
    <xf numFmtId="4" fontId="27" fillId="0" borderId="12" xfId="85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top"/>
    </xf>
    <xf numFmtId="0" fontId="27" fillId="0" borderId="12" xfId="85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4" fontId="27" fillId="0" borderId="12" xfId="85" applyNumberFormat="1" applyFont="1" applyFill="1" applyBorder="1" applyAlignment="1">
      <alignment horizontal="center" vertical="center" wrapText="1"/>
    </xf>
    <xf numFmtId="4" fontId="27" fillId="0" borderId="0" xfId="85" applyNumberFormat="1" applyFont="1" applyFill="1" applyAlignment="1">
      <alignment horizontal="center" vertical="center" wrapText="1"/>
    </xf>
    <xf numFmtId="0" fontId="3" fillId="0" borderId="0" xfId="71" applyFont="1" applyAlignment="1">
      <alignment horizontal="left" vertical="top"/>
    </xf>
    <xf numFmtId="49" fontId="5" fillId="0" borderId="0" xfId="71" applyNumberFormat="1" applyFont="1" applyAlignment="1">
      <alignment horizontal="left" vertical="top"/>
    </xf>
    <xf numFmtId="0" fontId="5" fillId="0" borderId="0" xfId="71" applyFont="1" applyAlignment="1">
      <alignment horizontal="left" vertical="top" wrapText="1"/>
    </xf>
    <xf numFmtId="0" fontId="5" fillId="0" borderId="0" xfId="71" applyFont="1" applyAlignment="1">
      <alignment horizontal="center" vertical="top" wrapText="1"/>
    </xf>
    <xf numFmtId="0" fontId="5" fillId="0" borderId="0" xfId="71" applyFont="1" applyAlignment="1">
      <alignment horizontal="right" vertical="top"/>
    </xf>
    <xf numFmtId="0" fontId="5" fillId="0" borderId="0" xfId="71" applyFont="1"/>
    <xf numFmtId="0" fontId="5" fillId="0" borderId="0" xfId="71" applyFont="1" applyAlignment="1">
      <alignment horizontal="left" vertical="top"/>
    </xf>
    <xf numFmtId="0" fontId="5" fillId="0" borderId="0" xfId="71" applyFont="1" applyAlignment="1">
      <alignment horizontal="center" vertical="top"/>
    </xf>
    <xf numFmtId="0" fontId="5" fillId="0" borderId="10" xfId="71" applyFont="1" applyBorder="1" applyAlignment="1">
      <alignment horizontal="right" vertical="top"/>
    </xf>
    <xf numFmtId="0" fontId="5" fillId="0" borderId="0" xfId="71" applyFont="1" applyBorder="1"/>
    <xf numFmtId="0" fontId="5" fillId="0" borderId="11" xfId="71" applyFont="1" applyBorder="1" applyAlignment="1">
      <alignment horizontal="right" vertical="top"/>
    </xf>
    <xf numFmtId="0" fontId="31" fillId="0" borderId="11" xfId="71" applyFont="1" applyBorder="1" applyAlignment="1">
      <alignment horizontal="center" vertical="top"/>
    </xf>
    <xf numFmtId="0" fontId="31" fillId="0" borderId="0" xfId="71" applyFont="1" applyBorder="1" applyAlignment="1">
      <alignment horizontal="center" vertical="top"/>
    </xf>
    <xf numFmtId="0" fontId="5" fillId="0" borderId="0" xfId="71" applyFont="1" applyBorder="1" applyAlignment="1">
      <alignment horizontal="right" vertical="top"/>
    </xf>
    <xf numFmtId="0" fontId="3" fillId="0" borderId="0" xfId="71" applyFont="1" applyAlignment="1">
      <alignment horizontal="center" vertical="top"/>
    </xf>
    <xf numFmtId="0" fontId="5" fillId="0" borderId="0" xfId="71" applyFont="1" applyAlignment="1">
      <alignment horizontal="right" vertical="top" wrapText="1"/>
    </xf>
    <xf numFmtId="0" fontId="5" fillId="0" borderId="0" xfId="71" applyFont="1" applyAlignment="1">
      <alignment horizontal="left"/>
    </xf>
    <xf numFmtId="0" fontId="5" fillId="0" borderId="11" xfId="71" applyFont="1" applyBorder="1"/>
    <xf numFmtId="0" fontId="31" fillId="0" borderId="0" xfId="71" applyFont="1" applyAlignment="1">
      <alignment horizontal="center" vertical="top"/>
    </xf>
    <xf numFmtId="49" fontId="31" fillId="0" borderId="0" xfId="71" applyNumberFormat="1" applyFont="1" applyAlignment="1">
      <alignment horizontal="left" vertical="top"/>
    </xf>
    <xf numFmtId="0" fontId="5" fillId="0" borderId="0" xfId="71" applyFont="1" applyAlignment="1"/>
    <xf numFmtId="0" fontId="4" fillId="0" borderId="12" xfId="71" applyFont="1" applyBorder="1" applyAlignment="1">
      <alignment horizontal="center" vertical="center" wrapText="1"/>
    </xf>
    <xf numFmtId="0" fontId="4" fillId="0" borderId="12" xfId="71" applyFont="1" applyBorder="1" applyAlignment="1">
      <alignment horizontal="center" vertical="top"/>
    </xf>
    <xf numFmtId="49" fontId="4" fillId="0" borderId="12" xfId="71" applyNumberFormat="1" applyFont="1" applyBorder="1" applyAlignment="1">
      <alignment horizontal="center" vertical="center"/>
    </xf>
    <xf numFmtId="0" fontId="4" fillId="0" borderId="12" xfId="71" applyFont="1" applyBorder="1" applyAlignment="1">
      <alignment horizontal="center" vertical="top" wrapText="1"/>
    </xf>
    <xf numFmtId="0" fontId="4" fillId="0" borderId="12" xfId="71" applyFont="1" applyBorder="1" applyAlignment="1">
      <alignment horizontal="center" vertical="center"/>
    </xf>
    <xf numFmtId="49" fontId="7" fillId="0" borderId="12" xfId="71" applyNumberFormat="1" applyFont="1" applyBorder="1" applyAlignment="1">
      <alignment horizontal="left" vertical="top" wrapText="1"/>
    </xf>
    <xf numFmtId="0" fontId="4" fillId="0" borderId="12" xfId="71" applyFont="1" applyBorder="1" applyAlignment="1">
      <alignment horizontal="left" vertical="top" wrapText="1"/>
    </xf>
    <xf numFmtId="0" fontId="6" fillId="0" borderId="12" xfId="71" applyFont="1" applyBorder="1" applyAlignment="1">
      <alignment horizontal="center" vertical="top"/>
    </xf>
    <xf numFmtId="0" fontId="44" fillId="0" borderId="12" xfId="71" applyFont="1" applyBorder="1" applyAlignment="1">
      <alignment horizontal="right" vertical="top" wrapText="1"/>
    </xf>
    <xf numFmtId="0" fontId="44" fillId="0" borderId="12" xfId="71" applyFont="1" applyBorder="1" applyAlignment="1">
      <alignment horizontal="right" vertical="top"/>
    </xf>
    <xf numFmtId="0" fontId="6" fillId="0" borderId="12" xfId="71" applyFont="1" applyBorder="1" applyAlignment="1">
      <alignment horizontal="center" vertical="top" wrapText="1"/>
    </xf>
    <xf numFmtId="0" fontId="45" fillId="0" borderId="12" xfId="71" applyFont="1" applyBorder="1" applyAlignment="1">
      <alignment horizontal="right" vertical="top" wrapText="1"/>
    </xf>
    <xf numFmtId="0" fontId="4" fillId="0" borderId="0" xfId="71" applyFont="1" applyAlignment="1">
      <alignment horizontal="center" vertical="top"/>
    </xf>
    <xf numFmtId="49" fontId="4" fillId="0" borderId="0" xfId="71" applyNumberFormat="1" applyFont="1" applyAlignment="1">
      <alignment horizontal="left" vertical="top"/>
    </xf>
    <xf numFmtId="0" fontId="4" fillId="0" borderId="0" xfId="71" applyFont="1" applyAlignment="1">
      <alignment horizontal="left" vertical="top" wrapText="1"/>
    </xf>
    <xf numFmtId="0" fontId="4" fillId="0" borderId="0" xfId="71" applyFont="1" applyAlignment="1">
      <alignment horizontal="center" vertical="top" wrapText="1"/>
    </xf>
    <xf numFmtId="0" fontId="6" fillId="0" borderId="0" xfId="71" applyFont="1" applyAlignment="1">
      <alignment horizontal="center" vertical="top" wrapText="1"/>
    </xf>
    <xf numFmtId="0" fontId="44" fillId="0" borderId="0" xfId="71" applyFont="1" applyAlignment="1">
      <alignment horizontal="right" vertical="top"/>
    </xf>
    <xf numFmtId="0" fontId="31" fillId="0" borderId="0" xfId="0" applyFont="1" applyBorder="1" applyAlignment="1">
      <alignment horizontal="center" vertical="top"/>
    </xf>
    <xf numFmtId="4" fontId="27" fillId="0" borderId="12" xfId="85" applyNumberFormat="1" applyFont="1" applyFill="1" applyBorder="1" applyAlignment="1">
      <alignment horizontal="center" vertical="center" wrapText="1"/>
    </xf>
    <xf numFmtId="4" fontId="27" fillId="0" borderId="0" xfId="85" applyNumberFormat="1" applyFont="1" applyFill="1" applyAlignment="1">
      <alignment horizontal="center" vertical="center" wrapText="1"/>
    </xf>
    <xf numFmtId="0" fontId="42" fillId="0" borderId="0" xfId="85" applyFont="1" applyAlignment="1">
      <alignment vertical="center" wrapText="1"/>
    </xf>
    <xf numFmtId="4" fontId="27" fillId="0" borderId="12" xfId="85" applyNumberFormat="1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3" fillId="0" borderId="12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5" fillId="0" borderId="0" xfId="0" applyFont="1" applyAlignment="1">
      <alignment horizontal="center" vertical="top" wrapText="1"/>
    </xf>
    <xf numFmtId="0" fontId="7" fillId="0" borderId="12" xfId="0" applyFont="1" applyBorder="1" applyAlignment="1">
      <alignment horizontal="left" vertical="top" wrapText="1"/>
    </xf>
    <xf numFmtId="0" fontId="4" fillId="0" borderId="12" xfId="71" applyFont="1" applyBorder="1" applyAlignment="1">
      <alignment horizontal="left" vertical="top" wrapText="1"/>
    </xf>
    <xf numFmtId="0" fontId="5" fillId="0" borderId="0" xfId="71" applyFont="1" applyAlignment="1">
      <alignment horizontal="right"/>
    </xf>
    <xf numFmtId="0" fontId="4" fillId="0" borderId="12" xfId="71" applyFont="1" applyBorder="1" applyAlignment="1">
      <alignment horizontal="center" vertical="center" wrapText="1"/>
    </xf>
    <xf numFmtId="0" fontId="4" fillId="0" borderId="12" xfId="71" applyFont="1" applyBorder="1" applyAlignment="1">
      <alignment horizontal="center" vertical="center"/>
    </xf>
    <xf numFmtId="49" fontId="4" fillId="0" borderId="12" xfId="71" applyNumberFormat="1" applyFont="1" applyBorder="1" applyAlignment="1">
      <alignment horizontal="center" vertical="center" wrapText="1"/>
    </xf>
    <xf numFmtId="49" fontId="4" fillId="0" borderId="12" xfId="71" applyNumberFormat="1" applyFont="1" applyBorder="1" applyAlignment="1">
      <alignment horizontal="center" vertical="center"/>
    </xf>
    <xf numFmtId="0" fontId="5" fillId="0" borderId="12" xfId="71" applyFont="1" applyBorder="1" applyAlignment="1">
      <alignment horizontal="center" vertical="center" wrapText="1"/>
    </xf>
    <xf numFmtId="0" fontId="5" fillId="0" borderId="12" xfId="71" applyFont="1" applyBorder="1" applyAlignment="1">
      <alignment horizontal="center" vertical="center"/>
    </xf>
    <xf numFmtId="0" fontId="7" fillId="0" borderId="12" xfId="71" applyFont="1" applyBorder="1" applyAlignment="1">
      <alignment horizontal="left" vertical="top" wrapText="1"/>
    </xf>
    <xf numFmtId="0" fontId="7" fillId="0" borderId="12" xfId="71" applyFont="1" applyBorder="1" applyAlignment="1">
      <alignment horizontal="center" vertical="top"/>
    </xf>
    <xf numFmtId="0" fontId="0" fillId="0" borderId="12" xfId="0" applyBorder="1" applyAlignment="1">
      <alignment vertical="top"/>
    </xf>
    <xf numFmtId="0" fontId="35" fillId="0" borderId="0" xfId="71" applyFont="1" applyAlignment="1">
      <alignment horizontal="center" vertical="top" wrapText="1"/>
    </xf>
    <xf numFmtId="0" fontId="4" fillId="0" borderId="0" xfId="71" applyFont="1" applyAlignment="1">
      <alignment horizontal="center" vertical="top" wrapText="1"/>
    </xf>
    <xf numFmtId="0" fontId="3" fillId="0" borderId="12" xfId="71" applyFont="1" applyBorder="1" applyAlignment="1">
      <alignment horizontal="left" vertical="top" wrapText="1"/>
    </xf>
    <xf numFmtId="0" fontId="6" fillId="0" borderId="12" xfId="71" applyFont="1" applyBorder="1" applyAlignment="1">
      <alignment horizontal="center" vertical="center" textRotation="90" wrapText="1" readingOrder="1"/>
    </xf>
    <xf numFmtId="0" fontId="5" fillId="0" borderId="10" xfId="0" applyFont="1" applyBorder="1" applyAlignment="1">
      <alignment horizontal="left" vertical="top" wrapText="1"/>
    </xf>
    <xf numFmtId="4" fontId="27" fillId="0" borderId="0" xfId="85" applyNumberFormat="1" applyFont="1" applyFill="1" applyAlignment="1">
      <alignment horizontal="center" vertical="center" wrapText="1"/>
    </xf>
    <xf numFmtId="4" fontId="28" fillId="0" borderId="0" xfId="85" applyNumberFormat="1" applyFont="1" applyFill="1" applyAlignment="1">
      <alignment horizontal="left" wrapText="1"/>
    </xf>
    <xf numFmtId="0" fontId="28" fillId="0" borderId="0" xfId="85" applyFont="1" applyFill="1" applyAlignment="1">
      <alignment wrapText="1"/>
    </xf>
    <xf numFmtId="0" fontId="28" fillId="0" borderId="0" xfId="85" applyFont="1" applyFill="1" applyAlignment="1"/>
    <xf numFmtId="4" fontId="27" fillId="0" borderId="12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horizontal="center" vertical="center" wrapText="1"/>
    </xf>
    <xf numFmtId="0" fontId="28" fillId="0" borderId="0" xfId="85" applyFont="1" applyFill="1" applyAlignment="1">
      <alignment horizontal="center" wrapText="1"/>
    </xf>
    <xf numFmtId="0" fontId="27" fillId="0" borderId="12" xfId="85" applyFont="1" applyFill="1" applyBorder="1" applyAlignment="1">
      <alignment horizontal="center" vertical="center" wrapText="1"/>
    </xf>
    <xf numFmtId="4" fontId="27" fillId="0" borderId="18" xfId="85" applyNumberFormat="1" applyFont="1" applyFill="1" applyBorder="1" applyAlignment="1">
      <alignment horizontal="center" vertical="center" wrapText="1"/>
    </xf>
    <xf numFmtId="4" fontId="27" fillId="0" borderId="20" xfId="85" applyNumberFormat="1" applyFont="1" applyFill="1" applyBorder="1" applyAlignment="1">
      <alignment horizontal="center" vertical="center" wrapText="1"/>
    </xf>
    <xf numFmtId="4" fontId="27" fillId="0" borderId="13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vertical="center" wrapText="1"/>
    </xf>
    <xf numFmtId="0" fontId="28" fillId="0" borderId="0" xfId="85" applyFont="1" applyFill="1" applyAlignment="1">
      <alignment horizontal="left" vertical="center" wrapText="1"/>
    </xf>
    <xf numFmtId="0" fontId="27" fillId="0" borderId="19" xfId="85" applyFont="1" applyBorder="1" applyAlignment="1">
      <alignment horizontal="center" vertical="center"/>
    </xf>
    <xf numFmtId="0" fontId="27" fillId="0" borderId="22" xfId="85" applyFont="1" applyBorder="1" applyAlignment="1">
      <alignment horizontal="center" vertical="center"/>
    </xf>
    <xf numFmtId="4" fontId="27" fillId="0" borderId="19" xfId="85" applyNumberFormat="1" applyFont="1" applyBorder="1" applyAlignment="1">
      <alignment horizontal="center" vertical="center"/>
    </xf>
    <xf numFmtId="4" fontId="27" fillId="0" borderId="22" xfId="85" applyNumberFormat="1" applyFont="1" applyBorder="1" applyAlignment="1">
      <alignment horizontal="center" vertical="center"/>
    </xf>
    <xf numFmtId="0" fontId="27" fillId="0" borderId="12" xfId="85" applyFont="1" applyBorder="1" applyAlignment="1">
      <alignment horizontal="left" vertical="center" wrapText="1"/>
    </xf>
    <xf numFmtId="4" fontId="27" fillId="0" borderId="12" xfId="85" applyNumberFormat="1" applyFont="1" applyBorder="1" applyAlignment="1">
      <alignment horizontal="center" vertical="center"/>
    </xf>
    <xf numFmtId="0" fontId="27" fillId="0" borderId="18" xfId="85" applyFont="1" applyBorder="1" applyAlignment="1">
      <alignment horizontal="left" vertical="center"/>
    </xf>
    <xf numFmtId="0" fontId="27" fillId="0" borderId="20" xfId="85" applyFont="1" applyBorder="1" applyAlignment="1">
      <alignment horizontal="left" vertical="center"/>
    </xf>
    <xf numFmtId="0" fontId="27" fillId="0" borderId="12" xfId="85" applyFont="1" applyBorder="1" applyAlignment="1">
      <alignment horizontal="left" vertical="center"/>
    </xf>
    <xf numFmtId="0" fontId="28" fillId="0" borderId="0" xfId="85" applyFont="1" applyAlignment="1">
      <alignment horizontal="center"/>
    </xf>
    <xf numFmtId="0" fontId="28" fillId="0" borderId="0" xfId="85" applyFont="1" applyAlignment="1">
      <alignment horizontal="center" vertical="center" wrapText="1"/>
    </xf>
    <xf numFmtId="0" fontId="27" fillId="0" borderId="19" xfId="85" applyFont="1" applyBorder="1" applyAlignment="1">
      <alignment horizontal="center" vertical="center" wrapText="1"/>
    </xf>
    <xf numFmtId="0" fontId="27" fillId="0" borderId="22" xfId="85" applyFont="1" applyBorder="1" applyAlignment="1">
      <alignment horizontal="center" vertical="center" wrapText="1"/>
    </xf>
    <xf numFmtId="0" fontId="27" fillId="0" borderId="16" xfId="85" applyFont="1" applyBorder="1" applyAlignment="1">
      <alignment horizontal="center" vertical="center" wrapText="1"/>
    </xf>
    <xf numFmtId="0" fontId="27" fillId="0" borderId="15" xfId="85" applyFont="1" applyBorder="1" applyAlignment="1">
      <alignment horizontal="center" vertical="center" wrapText="1"/>
    </xf>
    <xf numFmtId="0" fontId="27" fillId="0" borderId="21" xfId="85" applyFont="1" applyBorder="1" applyAlignment="1">
      <alignment horizontal="center" vertical="center" wrapText="1"/>
    </xf>
    <xf numFmtId="0" fontId="27" fillId="0" borderId="14" xfId="85" applyFont="1" applyBorder="1" applyAlignment="1">
      <alignment horizontal="center" vertical="center" wrapText="1"/>
    </xf>
    <xf numFmtId="0" fontId="27" fillId="0" borderId="17" xfId="85" applyFont="1" applyBorder="1" applyAlignment="1">
      <alignment horizontal="center" vertical="center" wrapText="1"/>
    </xf>
    <xf numFmtId="0" fontId="27" fillId="0" borderId="0" xfId="85" applyFont="1" applyAlignment="1">
      <alignment horizontal="center"/>
    </xf>
    <xf numFmtId="0" fontId="27" fillId="0" borderId="18" xfId="85" applyFont="1" applyBorder="1" applyAlignment="1">
      <alignment horizontal="center" vertical="center"/>
    </xf>
    <xf numFmtId="0" fontId="27" fillId="0" borderId="13" xfId="85" applyFont="1" applyBorder="1" applyAlignment="1">
      <alignment horizontal="center" vertical="center"/>
    </xf>
    <xf numFmtId="43" fontId="27" fillId="0" borderId="12" xfId="88" applyFont="1" applyFill="1" applyBorder="1" applyAlignment="1">
      <alignment horizontal="center" vertical="center" wrapText="1"/>
    </xf>
    <xf numFmtId="43" fontId="29" fillId="0" borderId="12" xfId="88" applyFont="1" applyFill="1" applyBorder="1" applyAlignment="1">
      <alignment horizontal="center" vertical="center" wrapText="1"/>
    </xf>
    <xf numFmtId="0" fontId="28" fillId="0" borderId="0" xfId="85" applyFont="1" applyFill="1" applyAlignment="1">
      <alignment horizontal="left" wrapText="1"/>
    </xf>
    <xf numFmtId="0" fontId="27" fillId="0" borderId="12" xfId="85" applyFont="1" applyBorder="1" applyAlignment="1">
      <alignment horizontal="center" vertical="center" wrapText="1"/>
    </xf>
    <xf numFmtId="0" fontId="27" fillId="0" borderId="12" xfId="85" applyFont="1" applyBorder="1" applyAlignment="1">
      <alignment horizontal="center" vertical="center"/>
    </xf>
    <xf numFmtId="0" fontId="40" fillId="0" borderId="12" xfId="85" applyFont="1" applyBorder="1" applyAlignment="1">
      <alignment horizontal="center"/>
    </xf>
    <xf numFmtId="0" fontId="41" fillId="0" borderId="12" xfId="85" applyFont="1" applyBorder="1" applyAlignment="1">
      <alignment horizontal="center" vertical="center"/>
    </xf>
    <xf numFmtId="0" fontId="27" fillId="0" borderId="10" xfId="85" applyFont="1" applyBorder="1" applyAlignment="1">
      <alignment horizontal="right"/>
    </xf>
    <xf numFmtId="43" fontId="41" fillId="0" borderId="12" xfId="85" applyNumberFormat="1" applyFont="1" applyBorder="1" applyAlignment="1">
      <alignment horizontal="center" vertical="center"/>
    </xf>
    <xf numFmtId="2" fontId="41" fillId="0" borderId="12" xfId="85" applyNumberFormat="1" applyFont="1" applyBorder="1" applyAlignment="1">
      <alignment horizontal="center" vertical="center"/>
    </xf>
    <xf numFmtId="4" fontId="40" fillId="0" borderId="0" xfId="85" applyNumberFormat="1" applyFont="1"/>
    <xf numFmtId="43" fontId="41" fillId="0" borderId="12" xfId="88" applyFont="1" applyBorder="1" applyAlignment="1">
      <alignment horizontal="center" vertical="center"/>
    </xf>
    <xf numFmtId="0" fontId="42" fillId="0" borderId="0" xfId="85" applyFont="1" applyAlignment="1">
      <alignment horizontal="left" vertical="center" wrapText="1"/>
    </xf>
  </cellXfs>
  <cellStyles count="89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Финансовый" xfId="88" builtinId="3"/>
    <cellStyle name="Хороший 2" xfId="83"/>
    <cellStyle name="Хороший 3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Q200"/>
  <sheetViews>
    <sheetView showGridLines="0" topLeftCell="A25" zoomScaleNormal="100" zoomScaleSheetLayoutView="75" workbookViewId="0">
      <selection activeCell="D7" sqref="D7"/>
    </sheetView>
  </sheetViews>
  <sheetFormatPr defaultRowHeight="13.2" outlineLevelRow="2" x14ac:dyDescent="0.25"/>
  <cols>
    <col min="1" max="1" width="4.6640625" style="17" customWidth="1"/>
    <col min="2" max="2" width="20.33203125" style="16" customWidth="1"/>
    <col min="3" max="3" width="37.109375" style="15" customWidth="1"/>
    <col min="4" max="4" width="12.6640625" style="14" customWidth="1"/>
    <col min="5" max="5" width="11.6640625" style="13" customWidth="1"/>
    <col min="6" max="6" width="10.5546875" style="12" customWidth="1"/>
    <col min="7" max="7" width="10.5546875" style="21" customWidth="1"/>
    <col min="8" max="8" width="11" style="12" customWidth="1"/>
    <col min="9" max="9" width="10.6640625" style="12" customWidth="1"/>
    <col min="10" max="10" width="8.33203125" style="12" customWidth="1"/>
    <col min="11" max="11" width="8.109375" style="12" customWidth="1"/>
    <col min="12" max="14" width="7.109375" style="12" customWidth="1"/>
    <col min="15" max="16" width="6.33203125" style="12" customWidth="1"/>
  </cols>
  <sheetData>
    <row r="1" spans="1:17" outlineLevel="2" x14ac:dyDescent="0.25">
      <c r="A1" s="10"/>
      <c r="B1" s="65"/>
      <c r="C1" s="64"/>
      <c r="D1" s="63"/>
      <c r="E1" s="3"/>
      <c r="F1" s="62"/>
      <c r="G1" s="62"/>
      <c r="H1" s="10" t="s">
        <v>22</v>
      </c>
      <c r="I1" s="62"/>
      <c r="J1" s="73"/>
      <c r="K1" s="62"/>
      <c r="L1" s="62"/>
      <c r="M1" s="62"/>
      <c r="N1" s="62"/>
      <c r="O1" s="62"/>
      <c r="P1" s="62"/>
      <c r="Q1" s="62"/>
    </row>
    <row r="2" spans="1:17" outlineLevel="1" x14ac:dyDescent="0.25">
      <c r="A2" s="10"/>
      <c r="B2" s="65"/>
      <c r="C2" s="64"/>
      <c r="D2" s="63"/>
      <c r="E2" s="77"/>
      <c r="F2" s="71"/>
      <c r="G2" s="71"/>
      <c r="H2" s="11" t="s">
        <v>2</v>
      </c>
      <c r="I2" s="11"/>
      <c r="J2" s="70"/>
      <c r="K2" s="62"/>
      <c r="L2" s="62"/>
      <c r="M2" s="62"/>
      <c r="N2" s="62"/>
      <c r="O2" s="62"/>
      <c r="P2" s="62"/>
      <c r="Q2" s="62"/>
    </row>
    <row r="3" spans="1:17" outlineLevel="1" x14ac:dyDescent="0.25">
      <c r="A3" s="10"/>
      <c r="B3" s="65"/>
      <c r="C3" s="64"/>
      <c r="D3" s="63"/>
      <c r="E3" s="3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</row>
    <row r="4" spans="1:17" outlineLevel="1" x14ac:dyDescent="0.25">
      <c r="A4" s="10"/>
      <c r="B4" s="65"/>
      <c r="C4" s="64"/>
      <c r="D4" s="63"/>
      <c r="E4" s="3"/>
      <c r="F4" s="62"/>
      <c r="G4" s="62"/>
      <c r="H4" s="76" t="s">
        <v>227</v>
      </c>
      <c r="I4" s="76"/>
      <c r="J4" s="62"/>
      <c r="K4" s="62"/>
      <c r="L4" s="62"/>
      <c r="M4" s="62"/>
      <c r="N4" s="62"/>
      <c r="O4" s="62"/>
      <c r="P4" s="62"/>
      <c r="Q4" s="62"/>
    </row>
    <row r="5" spans="1:17" outlineLevel="1" x14ac:dyDescent="0.25">
      <c r="A5" s="10"/>
      <c r="B5" s="65"/>
      <c r="C5" s="64"/>
      <c r="D5" s="63"/>
      <c r="E5" s="3"/>
      <c r="F5" s="62"/>
      <c r="G5" s="62"/>
      <c r="H5" s="10" t="s">
        <v>36</v>
      </c>
      <c r="I5" s="10"/>
      <c r="J5" s="62"/>
      <c r="K5" s="62"/>
      <c r="L5" s="62"/>
      <c r="M5" s="62"/>
      <c r="N5" s="62"/>
      <c r="O5" s="62"/>
      <c r="P5" s="62"/>
      <c r="Q5" s="62"/>
    </row>
    <row r="6" spans="1:17" x14ac:dyDescent="0.25">
      <c r="A6" s="10"/>
      <c r="B6" s="65"/>
      <c r="C6" s="64"/>
      <c r="D6" s="63"/>
      <c r="E6" s="3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</row>
    <row r="7" spans="1:17" x14ac:dyDescent="0.25">
      <c r="A7" s="10"/>
      <c r="B7" s="65"/>
      <c r="C7" s="75" t="s">
        <v>3</v>
      </c>
      <c r="D7" s="74" t="s">
        <v>228</v>
      </c>
      <c r="E7" s="67"/>
      <c r="F7" s="62"/>
      <c r="G7" s="62"/>
      <c r="H7" s="10"/>
      <c r="I7" s="62"/>
      <c r="J7" s="62"/>
      <c r="K7" s="73"/>
      <c r="L7" s="73"/>
      <c r="M7" s="62"/>
      <c r="N7" s="62"/>
      <c r="O7" s="62"/>
      <c r="P7" s="62"/>
      <c r="Q7" s="62"/>
    </row>
    <row r="8" spans="1:17" x14ac:dyDescent="0.25">
      <c r="A8" s="10"/>
      <c r="B8" s="65"/>
      <c r="C8" s="64"/>
      <c r="D8" s="63"/>
      <c r="E8" s="72"/>
      <c r="F8" s="71"/>
      <c r="G8" s="71"/>
      <c r="H8" s="11" t="s">
        <v>31</v>
      </c>
      <c r="I8" s="11"/>
      <c r="J8" s="71"/>
      <c r="K8" s="70"/>
      <c r="L8" s="62"/>
      <c r="M8" s="62"/>
      <c r="N8" s="62"/>
      <c r="O8" s="62"/>
      <c r="P8" s="62"/>
      <c r="Q8" s="62"/>
    </row>
    <row r="9" spans="1:17" x14ac:dyDescent="0.25">
      <c r="A9" s="69"/>
      <c r="B9" s="68"/>
      <c r="C9" s="64"/>
      <c r="D9" s="63"/>
      <c r="E9" s="3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</row>
    <row r="10" spans="1:17" x14ac:dyDescent="0.25">
      <c r="A10" s="10"/>
      <c r="B10" s="65"/>
      <c r="C10" s="64"/>
      <c r="D10" s="67" t="s">
        <v>218</v>
      </c>
      <c r="E10" s="10"/>
      <c r="F10" s="62"/>
      <c r="G10" s="62"/>
      <c r="H10" s="62"/>
      <c r="I10" s="67"/>
      <c r="J10" s="67"/>
      <c r="K10" s="62"/>
      <c r="L10" s="62"/>
      <c r="M10" s="62"/>
      <c r="N10" s="62"/>
      <c r="O10" s="62"/>
      <c r="P10" s="62"/>
      <c r="Q10" s="62"/>
    </row>
    <row r="11" spans="1:17" x14ac:dyDescent="0.25">
      <c r="A11" s="10"/>
      <c r="B11" s="65"/>
      <c r="C11" s="64"/>
      <c r="D11" s="67" t="s">
        <v>41</v>
      </c>
      <c r="E11" s="10"/>
      <c r="F11" s="62"/>
      <c r="G11" s="62"/>
      <c r="H11" s="62"/>
      <c r="I11" s="67"/>
      <c r="J11" s="154" t="s">
        <v>229</v>
      </c>
      <c r="K11" s="155"/>
      <c r="L11" s="4" t="s">
        <v>30</v>
      </c>
      <c r="M11" s="62"/>
      <c r="N11" s="62"/>
      <c r="O11" s="62"/>
      <c r="P11" s="62"/>
      <c r="Q11" s="62"/>
    </row>
    <row r="12" spans="1:17" x14ac:dyDescent="0.25">
      <c r="A12" s="10"/>
      <c r="B12" s="65"/>
      <c r="C12" s="64"/>
      <c r="D12" s="67" t="s">
        <v>92</v>
      </c>
      <c r="E12" s="10"/>
      <c r="F12" s="62"/>
      <c r="G12" s="62"/>
      <c r="H12" s="62"/>
      <c r="I12" s="67"/>
      <c r="J12" s="154" t="s">
        <v>230</v>
      </c>
      <c r="K12" s="155"/>
      <c r="L12" s="4" t="s">
        <v>30</v>
      </c>
      <c r="M12" s="62"/>
      <c r="N12" s="62"/>
      <c r="O12" s="62"/>
      <c r="P12" s="62"/>
      <c r="Q12" s="62"/>
    </row>
    <row r="13" spans="1:17" x14ac:dyDescent="0.25">
      <c r="A13" s="10"/>
      <c r="B13" s="65"/>
      <c r="C13" s="64"/>
      <c r="D13" s="67" t="s">
        <v>18</v>
      </c>
      <c r="E13" s="10"/>
      <c r="F13" s="62"/>
      <c r="G13" s="62"/>
      <c r="H13" s="62"/>
      <c r="I13" s="67"/>
      <c r="J13" s="154" t="s">
        <v>231</v>
      </c>
      <c r="K13" s="155"/>
      <c r="L13" s="4" t="s">
        <v>19</v>
      </c>
      <c r="M13" s="62"/>
      <c r="N13" s="62"/>
      <c r="O13" s="62"/>
      <c r="P13" s="62"/>
      <c r="Q13" s="62"/>
    </row>
    <row r="14" spans="1:17" x14ac:dyDescent="0.25">
      <c r="A14" s="10"/>
      <c r="B14" s="65"/>
      <c r="C14" s="64"/>
      <c r="D14" s="66" t="s">
        <v>106</v>
      </c>
      <c r="E14" s="10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</row>
    <row r="15" spans="1:17" x14ac:dyDescent="0.25">
      <c r="A15" s="10"/>
      <c r="B15" s="65"/>
      <c r="C15" s="64"/>
      <c r="D15" s="63"/>
      <c r="E15" s="10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</row>
    <row r="16" spans="1:17" s="20" customFormat="1" ht="13.8" x14ac:dyDescent="0.25">
      <c r="A16" s="8"/>
      <c r="B16" s="1"/>
      <c r="C16" s="6"/>
      <c r="D16" s="107"/>
      <c r="E16" s="7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s="20" customFormat="1" ht="14.25" customHeight="1" outlineLevel="1" x14ac:dyDescent="0.25">
      <c r="A17" s="156" t="s">
        <v>4</v>
      </c>
      <c r="B17" s="158" t="s">
        <v>95</v>
      </c>
      <c r="C17" s="156" t="s">
        <v>91</v>
      </c>
      <c r="D17" s="156" t="s">
        <v>90</v>
      </c>
      <c r="E17" s="156" t="s">
        <v>89</v>
      </c>
      <c r="F17" s="156" t="s">
        <v>29</v>
      </c>
      <c r="G17" s="157"/>
      <c r="H17" s="157"/>
      <c r="I17" s="157"/>
      <c r="J17" s="156" t="s">
        <v>28</v>
      </c>
      <c r="K17" s="157"/>
      <c r="L17" s="157"/>
      <c r="M17" s="157"/>
      <c r="N17" s="156" t="s">
        <v>88</v>
      </c>
      <c r="O17" s="156" t="s">
        <v>87</v>
      </c>
      <c r="P17" s="156" t="s">
        <v>96</v>
      </c>
      <c r="Q17" s="156" t="s">
        <v>97</v>
      </c>
    </row>
    <row r="18" spans="1:17" s="20" customFormat="1" ht="14.25" customHeight="1" outlineLevel="1" x14ac:dyDescent="0.25">
      <c r="A18" s="157"/>
      <c r="B18" s="159"/>
      <c r="C18" s="160"/>
      <c r="D18" s="156"/>
      <c r="E18" s="157"/>
      <c r="F18" s="156" t="s">
        <v>5</v>
      </c>
      <c r="G18" s="156" t="s">
        <v>86</v>
      </c>
      <c r="H18" s="157"/>
      <c r="I18" s="157"/>
      <c r="J18" s="156" t="s">
        <v>5</v>
      </c>
      <c r="K18" s="156" t="s">
        <v>86</v>
      </c>
      <c r="L18" s="157"/>
      <c r="M18" s="157"/>
      <c r="N18" s="156"/>
      <c r="O18" s="156"/>
      <c r="P18" s="156"/>
      <c r="Q18" s="156"/>
    </row>
    <row r="19" spans="1:17" s="20" customFormat="1" ht="13.8" outlineLevel="1" x14ac:dyDescent="0.25">
      <c r="A19" s="157"/>
      <c r="B19" s="159"/>
      <c r="C19" s="160"/>
      <c r="D19" s="156"/>
      <c r="E19" s="157"/>
      <c r="F19" s="157"/>
      <c r="G19" s="104" t="s">
        <v>85</v>
      </c>
      <c r="H19" s="104" t="s">
        <v>84</v>
      </c>
      <c r="I19" s="104" t="s">
        <v>83</v>
      </c>
      <c r="J19" s="157"/>
      <c r="K19" s="104" t="s">
        <v>85</v>
      </c>
      <c r="L19" s="104" t="s">
        <v>84</v>
      </c>
      <c r="M19" s="104" t="s">
        <v>83</v>
      </c>
      <c r="N19" s="156"/>
      <c r="O19" s="156"/>
      <c r="P19" s="156"/>
      <c r="Q19" s="156"/>
    </row>
    <row r="20" spans="1:17" s="20" customFormat="1" ht="13.8" x14ac:dyDescent="0.25">
      <c r="A20" s="5">
        <v>1</v>
      </c>
      <c r="B20" s="106">
        <v>2</v>
      </c>
      <c r="C20" s="104">
        <v>3</v>
      </c>
      <c r="D20" s="104">
        <v>4</v>
      </c>
      <c r="E20" s="5">
        <v>5</v>
      </c>
      <c r="F20" s="105">
        <v>6</v>
      </c>
      <c r="G20" s="105">
        <v>7</v>
      </c>
      <c r="H20" s="105">
        <v>8</v>
      </c>
      <c r="I20" s="105">
        <v>9</v>
      </c>
      <c r="J20" s="105">
        <v>10</v>
      </c>
      <c r="K20" s="105">
        <v>11</v>
      </c>
      <c r="L20" s="105">
        <v>12</v>
      </c>
      <c r="M20" s="105">
        <v>13</v>
      </c>
      <c r="N20" s="105">
        <v>14</v>
      </c>
      <c r="O20" s="105">
        <v>15</v>
      </c>
      <c r="P20" s="105">
        <v>16</v>
      </c>
      <c r="Q20" s="105">
        <v>17</v>
      </c>
    </row>
    <row r="21" spans="1:17" s="20" customFormat="1" ht="14.25" customHeight="1" outlineLevel="1" x14ac:dyDescent="0.25">
      <c r="A21" s="163" t="s">
        <v>232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162"/>
      <c r="O21" s="162"/>
      <c r="P21" s="162"/>
      <c r="Q21" s="162"/>
    </row>
    <row r="22" spans="1:17" s="20" customFormat="1" ht="57" outlineLevel="2" x14ac:dyDescent="0.25">
      <c r="A22" s="5">
        <v>1</v>
      </c>
      <c r="B22" s="60" t="s">
        <v>169</v>
      </c>
      <c r="C22" s="103" t="s">
        <v>233</v>
      </c>
      <c r="D22" s="9" t="s">
        <v>124</v>
      </c>
      <c r="E22" s="59" t="s">
        <v>234</v>
      </c>
      <c r="F22" s="58">
        <v>1558.38</v>
      </c>
      <c r="G22" s="57"/>
      <c r="H22" s="58">
        <v>1558.38</v>
      </c>
      <c r="I22" s="58">
        <v>163.79</v>
      </c>
      <c r="J22" s="57">
        <v>340</v>
      </c>
      <c r="K22" s="57"/>
      <c r="L22" s="57">
        <v>340</v>
      </c>
      <c r="M22" s="57">
        <v>36</v>
      </c>
      <c r="N22" s="57"/>
      <c r="O22" s="57"/>
      <c r="P22" s="57">
        <v>9.68</v>
      </c>
      <c r="Q22" s="57">
        <v>2.11</v>
      </c>
    </row>
    <row r="23" spans="1:17" ht="34.200000000000003" x14ac:dyDescent="0.25">
      <c r="A23" s="5">
        <v>2</v>
      </c>
      <c r="B23" s="60" t="s">
        <v>170</v>
      </c>
      <c r="C23" s="103" t="s">
        <v>235</v>
      </c>
      <c r="D23" s="9" t="s">
        <v>124</v>
      </c>
      <c r="E23" s="59" t="s">
        <v>234</v>
      </c>
      <c r="F23" s="58">
        <v>5241.84</v>
      </c>
      <c r="G23" s="57"/>
      <c r="H23" s="58">
        <v>5241.84</v>
      </c>
      <c r="I23" s="58">
        <v>550.91999999999996</v>
      </c>
      <c r="J23" s="57">
        <v>1143</v>
      </c>
      <c r="K23" s="57"/>
      <c r="L23" s="57">
        <v>1143</v>
      </c>
      <c r="M23" s="57">
        <v>120</v>
      </c>
      <c r="N23" s="57"/>
      <c r="O23" s="57"/>
      <c r="P23" s="57">
        <v>32.56</v>
      </c>
      <c r="Q23" s="57">
        <v>7.1</v>
      </c>
    </row>
    <row r="24" spans="1:17" ht="57" x14ac:dyDescent="0.25">
      <c r="A24" s="5">
        <v>3</v>
      </c>
      <c r="B24" s="60" t="s">
        <v>169</v>
      </c>
      <c r="C24" s="103" t="s">
        <v>236</v>
      </c>
      <c r="D24" s="9" t="s">
        <v>124</v>
      </c>
      <c r="E24" s="59" t="s">
        <v>234</v>
      </c>
      <c r="F24" s="58">
        <v>1558.38</v>
      </c>
      <c r="G24" s="57"/>
      <c r="H24" s="58">
        <v>1558.38</v>
      </c>
      <c r="I24" s="58">
        <v>163.79</v>
      </c>
      <c r="J24" s="57">
        <v>340</v>
      </c>
      <c r="K24" s="57"/>
      <c r="L24" s="57">
        <v>340</v>
      </c>
      <c r="M24" s="57">
        <v>36</v>
      </c>
      <c r="N24" s="57"/>
      <c r="O24" s="57"/>
      <c r="P24" s="57">
        <v>9.68</v>
      </c>
      <c r="Q24" s="57">
        <v>2.11</v>
      </c>
    </row>
    <row r="25" spans="1:17" ht="12.75" customHeight="1" x14ac:dyDescent="0.25">
      <c r="A25" s="5">
        <v>4</v>
      </c>
      <c r="B25" s="60" t="s">
        <v>170</v>
      </c>
      <c r="C25" s="103" t="s">
        <v>235</v>
      </c>
      <c r="D25" s="9" t="s">
        <v>124</v>
      </c>
      <c r="E25" s="59" t="s">
        <v>234</v>
      </c>
      <c r="F25" s="58">
        <v>5241.84</v>
      </c>
      <c r="G25" s="57"/>
      <c r="H25" s="58">
        <v>5241.84</v>
      </c>
      <c r="I25" s="58">
        <v>550.91999999999996</v>
      </c>
      <c r="J25" s="57">
        <v>1143</v>
      </c>
      <c r="K25" s="57"/>
      <c r="L25" s="57">
        <v>1143</v>
      </c>
      <c r="M25" s="57">
        <v>120</v>
      </c>
      <c r="N25" s="57"/>
      <c r="O25" s="57"/>
      <c r="P25" s="57">
        <v>32.56</v>
      </c>
      <c r="Q25" s="57">
        <v>7.1</v>
      </c>
    </row>
    <row r="26" spans="1:17" s="19" customFormat="1" ht="48" customHeight="1" x14ac:dyDescent="0.2">
      <c r="A26" s="161" t="s">
        <v>6</v>
      </c>
      <c r="B26" s="162"/>
      <c r="C26" s="162"/>
      <c r="D26" s="162"/>
      <c r="E26" s="162"/>
      <c r="F26" s="162"/>
      <c r="G26" s="162"/>
      <c r="H26" s="162"/>
      <c r="I26" s="162"/>
      <c r="J26" s="58">
        <v>2966</v>
      </c>
      <c r="K26" s="57"/>
      <c r="L26" s="58">
        <v>2966</v>
      </c>
      <c r="M26" s="58">
        <v>312</v>
      </c>
      <c r="N26" s="57"/>
      <c r="O26" s="57"/>
      <c r="P26" s="57"/>
      <c r="Q26" s="58">
        <v>18.420000000000002</v>
      </c>
    </row>
    <row r="27" spans="1:17" s="19" customFormat="1" ht="12.75" customHeight="1" x14ac:dyDescent="0.2">
      <c r="A27" s="161" t="s">
        <v>7</v>
      </c>
      <c r="B27" s="162"/>
      <c r="C27" s="162"/>
      <c r="D27" s="162"/>
      <c r="E27" s="162"/>
      <c r="F27" s="162"/>
      <c r="G27" s="162"/>
      <c r="H27" s="162"/>
      <c r="I27" s="162"/>
      <c r="J27" s="58">
        <v>296</v>
      </c>
      <c r="K27" s="57"/>
      <c r="L27" s="57"/>
      <c r="M27" s="57"/>
      <c r="N27" s="57"/>
      <c r="O27" s="57"/>
      <c r="P27" s="57"/>
      <c r="Q27" s="57"/>
    </row>
    <row r="28" spans="1:17" s="19" customFormat="1" ht="12.75" customHeight="1" x14ac:dyDescent="0.2">
      <c r="A28" s="161" t="s">
        <v>27</v>
      </c>
      <c r="B28" s="162"/>
      <c r="C28" s="162"/>
      <c r="D28" s="162"/>
      <c r="E28" s="162"/>
      <c r="F28" s="162"/>
      <c r="G28" s="162"/>
      <c r="H28" s="162"/>
      <c r="I28" s="162"/>
      <c r="J28" s="57"/>
      <c r="K28" s="57"/>
      <c r="L28" s="57"/>
      <c r="M28" s="57"/>
      <c r="N28" s="57"/>
      <c r="O28" s="57"/>
      <c r="P28" s="57"/>
      <c r="Q28" s="57"/>
    </row>
    <row r="29" spans="1:17" ht="12.75" customHeight="1" x14ac:dyDescent="0.25">
      <c r="A29" s="161" t="s">
        <v>237</v>
      </c>
      <c r="B29" s="162"/>
      <c r="C29" s="162"/>
      <c r="D29" s="162"/>
      <c r="E29" s="162"/>
      <c r="F29" s="162"/>
      <c r="G29" s="162"/>
      <c r="H29" s="162"/>
      <c r="I29" s="162"/>
      <c r="J29" s="58">
        <v>296</v>
      </c>
      <c r="K29" s="57"/>
      <c r="L29" s="57"/>
      <c r="M29" s="57"/>
      <c r="N29" s="57"/>
      <c r="O29" s="57"/>
      <c r="P29" s="57"/>
      <c r="Q29" s="57"/>
    </row>
    <row r="30" spans="1:17" ht="19.2" customHeight="1" x14ac:dyDescent="0.25">
      <c r="A30" s="161" t="s">
        <v>8</v>
      </c>
      <c r="B30" s="162"/>
      <c r="C30" s="162"/>
      <c r="D30" s="162"/>
      <c r="E30" s="162"/>
      <c r="F30" s="162"/>
      <c r="G30" s="162"/>
      <c r="H30" s="162"/>
      <c r="I30" s="162"/>
      <c r="J30" s="58">
        <v>156</v>
      </c>
      <c r="K30" s="57"/>
      <c r="L30" s="57"/>
      <c r="M30" s="57"/>
      <c r="N30" s="57"/>
      <c r="O30" s="57"/>
      <c r="P30" s="57"/>
      <c r="Q30" s="57"/>
    </row>
    <row r="31" spans="1:17" ht="19.2" customHeight="1" x14ac:dyDescent="0.25">
      <c r="A31" s="161" t="s">
        <v>27</v>
      </c>
      <c r="B31" s="162"/>
      <c r="C31" s="162"/>
      <c r="D31" s="162"/>
      <c r="E31" s="162"/>
      <c r="F31" s="162"/>
      <c r="G31" s="162"/>
      <c r="H31" s="162"/>
      <c r="I31" s="162"/>
      <c r="J31" s="57"/>
      <c r="K31" s="57"/>
      <c r="L31" s="57"/>
      <c r="M31" s="57"/>
      <c r="N31" s="57"/>
      <c r="O31" s="57"/>
      <c r="P31" s="57"/>
      <c r="Q31" s="57"/>
    </row>
    <row r="32" spans="1:17" ht="19.2" customHeight="1" x14ac:dyDescent="0.25">
      <c r="A32" s="161" t="s">
        <v>238</v>
      </c>
      <c r="B32" s="162"/>
      <c r="C32" s="162"/>
      <c r="D32" s="162"/>
      <c r="E32" s="162"/>
      <c r="F32" s="162"/>
      <c r="G32" s="162"/>
      <c r="H32" s="162"/>
      <c r="I32" s="162"/>
      <c r="J32" s="58">
        <v>156</v>
      </c>
      <c r="K32" s="57"/>
      <c r="L32" s="57"/>
      <c r="M32" s="57"/>
      <c r="N32" s="57"/>
      <c r="O32" s="57"/>
      <c r="P32" s="57"/>
      <c r="Q32" s="57"/>
    </row>
    <row r="33" spans="1:17" ht="19.2" customHeight="1" x14ac:dyDescent="0.25">
      <c r="A33" s="167" t="s">
        <v>9</v>
      </c>
      <c r="B33" s="162"/>
      <c r="C33" s="162"/>
      <c r="D33" s="162"/>
      <c r="E33" s="162"/>
      <c r="F33" s="162"/>
      <c r="G33" s="162"/>
      <c r="H33" s="162"/>
      <c r="I33" s="162"/>
      <c r="J33" s="57"/>
      <c r="K33" s="57"/>
      <c r="L33" s="57"/>
      <c r="M33" s="57"/>
      <c r="N33" s="57"/>
      <c r="O33" s="57"/>
      <c r="P33" s="57"/>
      <c r="Q33" s="57"/>
    </row>
    <row r="34" spans="1:17" ht="12.75" customHeight="1" x14ac:dyDescent="0.25">
      <c r="A34" s="161" t="s">
        <v>138</v>
      </c>
      <c r="B34" s="162"/>
      <c r="C34" s="162"/>
      <c r="D34" s="162"/>
      <c r="E34" s="162"/>
      <c r="F34" s="162"/>
      <c r="G34" s="162"/>
      <c r="H34" s="162"/>
      <c r="I34" s="162"/>
      <c r="J34" s="58">
        <v>3418</v>
      </c>
      <c r="K34" s="57"/>
      <c r="L34" s="57"/>
      <c r="M34" s="57"/>
      <c r="N34" s="57"/>
      <c r="O34" s="57"/>
      <c r="P34" s="57"/>
      <c r="Q34" s="58">
        <v>18.420000000000002</v>
      </c>
    </row>
    <row r="35" spans="1:17" ht="12.75" customHeight="1" x14ac:dyDescent="0.25">
      <c r="A35" s="161" t="s">
        <v>10</v>
      </c>
      <c r="B35" s="162"/>
      <c r="C35" s="162"/>
      <c r="D35" s="162"/>
      <c r="E35" s="162"/>
      <c r="F35" s="162"/>
      <c r="G35" s="162"/>
      <c r="H35" s="162"/>
      <c r="I35" s="162"/>
      <c r="J35" s="58">
        <v>3418</v>
      </c>
      <c r="K35" s="57"/>
      <c r="L35" s="57"/>
      <c r="M35" s="57"/>
      <c r="N35" s="57"/>
      <c r="O35" s="57"/>
      <c r="P35" s="57"/>
      <c r="Q35" s="58">
        <v>18.420000000000002</v>
      </c>
    </row>
    <row r="36" spans="1:17" ht="12.75" customHeight="1" x14ac:dyDescent="0.25">
      <c r="A36" s="161" t="s">
        <v>11</v>
      </c>
      <c r="B36" s="162"/>
      <c r="C36" s="162"/>
      <c r="D36" s="162"/>
      <c r="E36" s="162"/>
      <c r="F36" s="162"/>
      <c r="G36" s="162"/>
      <c r="H36" s="162"/>
      <c r="I36" s="162"/>
      <c r="J36" s="57"/>
      <c r="K36" s="57"/>
      <c r="L36" s="57"/>
      <c r="M36" s="57"/>
      <c r="N36" s="57"/>
      <c r="O36" s="57"/>
      <c r="P36" s="57"/>
      <c r="Q36" s="57"/>
    </row>
    <row r="37" spans="1:17" ht="12.75" customHeight="1" x14ac:dyDescent="0.25">
      <c r="A37" s="161" t="s">
        <v>13</v>
      </c>
      <c r="B37" s="162"/>
      <c r="C37" s="162"/>
      <c r="D37" s="162"/>
      <c r="E37" s="162"/>
      <c r="F37" s="162"/>
      <c r="G37" s="162"/>
      <c r="H37" s="162"/>
      <c r="I37" s="162"/>
      <c r="J37" s="58">
        <v>2966</v>
      </c>
      <c r="K37" s="57"/>
      <c r="L37" s="57"/>
      <c r="M37" s="57"/>
      <c r="N37" s="57"/>
      <c r="O37" s="57"/>
      <c r="P37" s="57"/>
      <c r="Q37" s="57"/>
    </row>
    <row r="38" spans="1:17" ht="12.75" customHeight="1" x14ac:dyDescent="0.25">
      <c r="A38" s="161" t="s">
        <v>14</v>
      </c>
      <c r="B38" s="162"/>
      <c r="C38" s="162"/>
      <c r="D38" s="162"/>
      <c r="E38" s="162"/>
      <c r="F38" s="162"/>
      <c r="G38" s="162"/>
      <c r="H38" s="162"/>
      <c r="I38" s="162"/>
      <c r="J38" s="58">
        <v>312</v>
      </c>
      <c r="K38" s="57"/>
      <c r="L38" s="57"/>
      <c r="M38" s="57"/>
      <c r="N38" s="57"/>
      <c r="O38" s="57"/>
      <c r="P38" s="57"/>
      <c r="Q38" s="57"/>
    </row>
    <row r="39" spans="1:17" ht="12.75" customHeight="1" x14ac:dyDescent="0.25">
      <c r="A39" s="161" t="s">
        <v>15</v>
      </c>
      <c r="B39" s="162"/>
      <c r="C39" s="162"/>
      <c r="D39" s="162"/>
      <c r="E39" s="162"/>
      <c r="F39" s="162"/>
      <c r="G39" s="162"/>
      <c r="H39" s="162"/>
      <c r="I39" s="162"/>
      <c r="J39" s="58">
        <v>296</v>
      </c>
      <c r="K39" s="57"/>
      <c r="L39" s="57"/>
      <c r="M39" s="57"/>
      <c r="N39" s="57"/>
      <c r="O39" s="57"/>
      <c r="P39" s="57"/>
      <c r="Q39" s="57"/>
    </row>
    <row r="40" spans="1:17" ht="12.75" customHeight="1" x14ac:dyDescent="0.25">
      <c r="A40" s="161" t="s">
        <v>16</v>
      </c>
      <c r="B40" s="162"/>
      <c r="C40" s="162"/>
      <c r="D40" s="162"/>
      <c r="E40" s="162"/>
      <c r="F40" s="162"/>
      <c r="G40" s="162"/>
      <c r="H40" s="162"/>
      <c r="I40" s="162"/>
      <c r="J40" s="58">
        <v>156</v>
      </c>
      <c r="K40" s="57"/>
      <c r="L40" s="57"/>
      <c r="M40" s="57"/>
      <c r="N40" s="57"/>
      <c r="O40" s="57"/>
      <c r="P40" s="57"/>
      <c r="Q40" s="57"/>
    </row>
    <row r="41" spans="1:17" ht="12.75" customHeight="1" x14ac:dyDescent="0.25">
      <c r="A41" s="167" t="s">
        <v>17</v>
      </c>
      <c r="B41" s="162"/>
      <c r="C41" s="162"/>
      <c r="D41" s="162"/>
      <c r="E41" s="162"/>
      <c r="F41" s="162"/>
      <c r="G41" s="162"/>
      <c r="H41" s="162"/>
      <c r="I41" s="162"/>
      <c r="J41" s="56">
        <v>3418</v>
      </c>
      <c r="K41" s="57"/>
      <c r="L41" s="57"/>
      <c r="M41" s="57"/>
      <c r="N41" s="57"/>
      <c r="O41" s="57"/>
      <c r="P41" s="57"/>
      <c r="Q41" s="56">
        <v>18.420000000000002</v>
      </c>
    </row>
    <row r="42" spans="1:17" ht="22.5" customHeight="1" x14ac:dyDescent="0.25">
      <c r="A42" s="8"/>
      <c r="B42" s="1"/>
      <c r="C42" s="6"/>
      <c r="D42" s="107"/>
      <c r="E42" s="7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</row>
    <row r="43" spans="1:17" ht="12.75" customHeight="1" x14ac:dyDescent="0.25">
      <c r="A43" s="8"/>
      <c r="B43" s="1"/>
      <c r="C43" s="6"/>
      <c r="D43" s="107"/>
      <c r="E43" s="7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</row>
    <row r="44" spans="1:17" ht="12.75" customHeight="1" x14ac:dyDescent="0.25">
      <c r="A44" s="8"/>
      <c r="B44" s="1"/>
      <c r="C44" s="6"/>
      <c r="D44" s="107"/>
      <c r="E44" s="7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</row>
    <row r="45" spans="1:17" ht="12.75" customHeight="1" x14ac:dyDescent="0.25">
      <c r="A45" s="164" t="s">
        <v>225</v>
      </c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</row>
    <row r="46" spans="1:17" ht="12.75" customHeight="1" x14ac:dyDescent="0.25">
      <c r="A46" s="166" t="s">
        <v>79</v>
      </c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</row>
    <row r="47" spans="1:17" ht="12.75" customHeight="1" x14ac:dyDescent="0.25">
      <c r="A47" s="8"/>
      <c r="B47" s="1"/>
      <c r="C47" s="6"/>
      <c r="D47" s="107"/>
      <c r="E47" s="7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</row>
    <row r="48" spans="1:17" ht="12.75" customHeight="1" x14ac:dyDescent="0.25">
      <c r="A48" s="164" t="s">
        <v>226</v>
      </c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</row>
    <row r="49" spans="1:17" ht="12.75" customHeight="1" x14ac:dyDescent="0.25">
      <c r="A49" s="166" t="s">
        <v>79</v>
      </c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</row>
    <row r="50" spans="1:17" ht="23.25" customHeight="1" x14ac:dyDescent="0.25">
      <c r="A50" s="8"/>
      <c r="B50" s="1"/>
      <c r="C50" s="6"/>
      <c r="D50" s="107"/>
      <c r="E50" s="7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</row>
    <row r="51" spans="1:17" ht="12.75" customHeight="1" x14ac:dyDescent="0.25">
      <c r="A51" s="8"/>
      <c r="B51" s="1"/>
      <c r="C51" s="6"/>
      <c r="D51" s="107"/>
      <c r="E51" s="7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</row>
    <row r="52" spans="1:17" ht="12.75" customHeight="1" x14ac:dyDescent="0.25">
      <c r="A52" s="8"/>
      <c r="B52" s="1"/>
      <c r="C52" s="6"/>
      <c r="D52" s="107"/>
      <c r="E52" s="7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</row>
    <row r="53" spans="1:17" ht="12.75" customHeight="1" x14ac:dyDescent="0.25">
      <c r="A53" s="8"/>
      <c r="B53" s="1"/>
      <c r="C53" s="6"/>
      <c r="D53" s="107"/>
      <c r="E53" s="7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</row>
    <row r="54" spans="1:17" ht="12.75" customHeight="1" x14ac:dyDescent="0.25">
      <c r="A54" s="8"/>
      <c r="B54" s="1"/>
      <c r="C54" s="6"/>
      <c r="D54" s="107"/>
      <c r="E54" s="7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</row>
    <row r="55" spans="1:17" ht="12.75" customHeight="1" x14ac:dyDescent="0.25">
      <c r="A55" s="8"/>
      <c r="B55" s="1"/>
      <c r="C55" s="6"/>
      <c r="D55" s="107"/>
      <c r="E55" s="7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</row>
    <row r="56" spans="1:17" ht="12.75" customHeight="1" x14ac:dyDescent="0.25">
      <c r="A56" s="12"/>
      <c r="B56" s="12"/>
      <c r="C56" s="12"/>
      <c r="D56" s="12"/>
      <c r="E56" s="12"/>
      <c r="F56"/>
      <c r="G56"/>
      <c r="H56"/>
      <c r="I56"/>
      <c r="J56"/>
      <c r="K56"/>
      <c r="L56"/>
      <c r="M56"/>
      <c r="N56"/>
      <c r="O56"/>
      <c r="P56"/>
    </row>
    <row r="57" spans="1:17" ht="12.75" customHeight="1" x14ac:dyDescent="0.25">
      <c r="A57" s="12"/>
      <c r="B57" s="12"/>
      <c r="C57" s="12"/>
      <c r="D57" s="12"/>
      <c r="E57" s="12"/>
      <c r="F57"/>
      <c r="G57"/>
      <c r="H57"/>
      <c r="I57"/>
      <c r="J57"/>
      <c r="K57"/>
      <c r="L57"/>
      <c r="M57"/>
      <c r="N57"/>
      <c r="O57"/>
      <c r="P57"/>
    </row>
    <row r="58" spans="1:17" ht="12.75" customHeight="1" x14ac:dyDescent="0.25">
      <c r="A58" s="12"/>
      <c r="B58" s="12"/>
      <c r="C58" s="12"/>
      <c r="D58" s="12"/>
      <c r="E58" s="12"/>
      <c r="F58"/>
      <c r="G58"/>
      <c r="H58"/>
      <c r="I58"/>
      <c r="J58"/>
      <c r="K58"/>
      <c r="L58"/>
      <c r="M58"/>
      <c r="N58"/>
      <c r="O58"/>
      <c r="P58"/>
    </row>
    <row r="59" spans="1:17" ht="12.75" customHeight="1" x14ac:dyDescent="0.25">
      <c r="A59" s="12"/>
      <c r="B59" s="12"/>
      <c r="C59" s="12"/>
      <c r="D59" s="12"/>
      <c r="E59" s="12"/>
      <c r="F59"/>
      <c r="G59"/>
      <c r="H59"/>
      <c r="I59"/>
      <c r="J59"/>
      <c r="K59"/>
      <c r="L59"/>
      <c r="M59"/>
      <c r="N59"/>
      <c r="O59"/>
      <c r="P59"/>
    </row>
    <row r="60" spans="1:17" ht="19.2" customHeight="1" x14ac:dyDescent="0.25">
      <c r="A60" s="12"/>
      <c r="B60" s="12"/>
      <c r="C60" s="12"/>
      <c r="D60" s="12"/>
      <c r="E60" s="12"/>
      <c r="F60"/>
      <c r="G60"/>
      <c r="H60"/>
      <c r="I60"/>
      <c r="J60"/>
      <c r="K60"/>
      <c r="L60"/>
      <c r="M60"/>
      <c r="N60"/>
      <c r="O60"/>
      <c r="P60"/>
    </row>
    <row r="61" spans="1:17" x14ac:dyDescent="0.25">
      <c r="A61" s="12"/>
      <c r="B61" s="12"/>
      <c r="C61" s="12"/>
      <c r="D61" s="12"/>
      <c r="E61" s="12"/>
      <c r="F61"/>
      <c r="G61"/>
      <c r="H61"/>
      <c r="I61"/>
      <c r="J61"/>
      <c r="K61"/>
      <c r="L61"/>
      <c r="M61"/>
      <c r="N61"/>
      <c r="O61"/>
      <c r="P61"/>
    </row>
    <row r="62" spans="1:17" x14ac:dyDescent="0.25">
      <c r="A62" s="12"/>
      <c r="B62" s="12"/>
      <c r="C62" s="12"/>
      <c r="D62" s="12"/>
      <c r="E62" s="12"/>
      <c r="F62"/>
      <c r="G62"/>
      <c r="H62"/>
      <c r="I62"/>
      <c r="J62"/>
      <c r="K62"/>
      <c r="L62"/>
      <c r="M62"/>
      <c r="N62"/>
      <c r="O62"/>
      <c r="P62"/>
    </row>
    <row r="63" spans="1:17" x14ac:dyDescent="0.25">
      <c r="A63" s="12"/>
      <c r="B63" s="12"/>
      <c r="C63" s="12"/>
      <c r="D63" s="12"/>
      <c r="E63" s="12"/>
      <c r="F63"/>
      <c r="G63"/>
      <c r="H63"/>
      <c r="I63"/>
      <c r="J63"/>
      <c r="K63"/>
      <c r="L63"/>
      <c r="M63"/>
      <c r="N63"/>
      <c r="O63"/>
      <c r="P63"/>
    </row>
    <row r="64" spans="1:17" x14ac:dyDescent="0.25">
      <c r="A64" s="12"/>
      <c r="B64" s="12"/>
      <c r="C64" s="12"/>
      <c r="D64" s="12"/>
      <c r="E64" s="12"/>
      <c r="F64"/>
      <c r="G64"/>
      <c r="H64"/>
      <c r="I64"/>
      <c r="J64"/>
      <c r="K64"/>
      <c r="L64"/>
      <c r="M64"/>
      <c r="N64"/>
      <c r="O64"/>
      <c r="P64"/>
    </row>
    <row r="65" spans="1:16" x14ac:dyDescent="0.25">
      <c r="A65" s="12"/>
      <c r="B65" s="12"/>
      <c r="C65" s="12"/>
      <c r="D65" s="12"/>
      <c r="E65" s="12"/>
      <c r="F65"/>
      <c r="G65"/>
      <c r="H65"/>
      <c r="I65"/>
      <c r="J65"/>
      <c r="K65"/>
      <c r="L65"/>
      <c r="M65"/>
      <c r="N65"/>
      <c r="O65"/>
      <c r="P65"/>
    </row>
    <row r="66" spans="1:16" x14ac:dyDescent="0.25">
      <c r="A66" s="12"/>
      <c r="B66" s="12"/>
      <c r="C66" s="12"/>
      <c r="D66" s="12"/>
      <c r="E66" s="12"/>
      <c r="F66"/>
      <c r="G66"/>
      <c r="H66"/>
      <c r="I66"/>
      <c r="J66"/>
      <c r="K66"/>
      <c r="L66"/>
      <c r="M66"/>
      <c r="N66"/>
      <c r="O66"/>
      <c r="P66"/>
    </row>
    <row r="67" spans="1:16" x14ac:dyDescent="0.25">
      <c r="A67" s="12"/>
      <c r="B67" s="12"/>
      <c r="C67" s="12"/>
      <c r="D67" s="12"/>
      <c r="E67" s="12"/>
      <c r="F67"/>
      <c r="G67"/>
      <c r="H67"/>
      <c r="I67"/>
      <c r="J67"/>
      <c r="K67"/>
      <c r="L67"/>
      <c r="M67"/>
      <c r="N67"/>
      <c r="O67"/>
      <c r="P67"/>
    </row>
    <row r="68" spans="1:16" x14ac:dyDescent="0.25">
      <c r="A68" s="12"/>
      <c r="B68" s="12"/>
      <c r="C68" s="12"/>
      <c r="D68" s="12"/>
      <c r="E68" s="12"/>
      <c r="F68"/>
      <c r="G68"/>
      <c r="H68"/>
      <c r="I68"/>
      <c r="J68"/>
      <c r="K68"/>
      <c r="L68"/>
      <c r="M68"/>
      <c r="N68"/>
      <c r="O68"/>
      <c r="P68"/>
    </row>
    <row r="69" spans="1:16" x14ac:dyDescent="0.25">
      <c r="A69" s="12"/>
      <c r="B69" s="12"/>
      <c r="C69" s="12"/>
      <c r="D69" s="12"/>
      <c r="E69" s="12"/>
      <c r="F69"/>
      <c r="G69"/>
      <c r="H69"/>
      <c r="I69"/>
      <c r="J69"/>
      <c r="K69"/>
      <c r="L69"/>
      <c r="M69"/>
      <c r="N69"/>
      <c r="O69"/>
      <c r="P69"/>
    </row>
    <row r="70" spans="1:16" x14ac:dyDescent="0.25">
      <c r="A70" s="12"/>
      <c r="B70" s="12"/>
      <c r="C70" s="12"/>
      <c r="D70" s="12"/>
      <c r="E70" s="12"/>
      <c r="F70"/>
      <c r="G70"/>
      <c r="H70"/>
      <c r="I70"/>
      <c r="J70"/>
      <c r="K70"/>
      <c r="L70"/>
      <c r="M70"/>
      <c r="N70"/>
      <c r="O70"/>
      <c r="P70"/>
    </row>
    <row r="71" spans="1:16" ht="22.5" customHeight="1" x14ac:dyDescent="0.25">
      <c r="A71" s="12"/>
      <c r="B71" s="12"/>
      <c r="C71" s="12"/>
      <c r="D71" s="12"/>
      <c r="E71" s="12"/>
      <c r="F71"/>
      <c r="G71"/>
      <c r="H71"/>
      <c r="I71"/>
      <c r="J71"/>
      <c r="K71"/>
      <c r="L71"/>
      <c r="M71"/>
      <c r="N71"/>
      <c r="O71"/>
      <c r="P71"/>
    </row>
    <row r="72" spans="1:16" ht="12.75" customHeight="1" x14ac:dyDescent="0.25">
      <c r="A72" s="12"/>
      <c r="B72" s="12"/>
      <c r="C72" s="12"/>
      <c r="D72" s="12"/>
      <c r="E72" s="12"/>
      <c r="F72"/>
      <c r="G72"/>
      <c r="H72"/>
      <c r="I72"/>
      <c r="J72"/>
      <c r="K72"/>
      <c r="L72"/>
      <c r="M72"/>
      <c r="N72"/>
      <c r="O72"/>
      <c r="P72"/>
    </row>
    <row r="73" spans="1:16" ht="12.75" customHeight="1" x14ac:dyDescent="0.25">
      <c r="A73" s="12"/>
      <c r="B73" s="12"/>
      <c r="C73" s="12"/>
      <c r="D73" s="12"/>
      <c r="E73" s="12"/>
      <c r="F73"/>
      <c r="G73"/>
      <c r="H73"/>
      <c r="I73"/>
      <c r="J73"/>
      <c r="K73"/>
      <c r="L73"/>
      <c r="M73"/>
      <c r="N73"/>
      <c r="O73"/>
      <c r="P73"/>
    </row>
    <row r="74" spans="1:16" ht="12.75" customHeight="1" x14ac:dyDescent="0.25">
      <c r="A74" s="12"/>
      <c r="B74" s="12"/>
      <c r="C74" s="12"/>
      <c r="D74" s="12"/>
      <c r="E74" s="12"/>
      <c r="F74"/>
      <c r="G74"/>
      <c r="H74"/>
      <c r="I74"/>
      <c r="J74"/>
      <c r="K74"/>
      <c r="L74"/>
      <c r="M74"/>
      <c r="N74"/>
      <c r="O74"/>
      <c r="P74"/>
    </row>
    <row r="75" spans="1:16" ht="12.75" customHeight="1" x14ac:dyDescent="0.25">
      <c r="A75" s="12"/>
      <c r="B75" s="12"/>
      <c r="C75" s="12"/>
      <c r="D75" s="12"/>
      <c r="E75" s="12"/>
      <c r="F75"/>
      <c r="G75"/>
      <c r="H75"/>
      <c r="I75"/>
      <c r="J75"/>
      <c r="K75"/>
      <c r="L75"/>
      <c r="M75"/>
      <c r="N75"/>
      <c r="O75"/>
      <c r="P75"/>
    </row>
    <row r="76" spans="1:16" ht="12.75" customHeight="1" x14ac:dyDescent="0.25">
      <c r="A76" s="12"/>
      <c r="B76" s="12"/>
      <c r="C76" s="12"/>
      <c r="D76" s="12"/>
      <c r="E76" s="12"/>
      <c r="F76"/>
      <c r="G76"/>
      <c r="H76"/>
      <c r="I76"/>
      <c r="J76"/>
      <c r="K76"/>
      <c r="L76"/>
      <c r="M76"/>
      <c r="N76"/>
      <c r="O76"/>
      <c r="P76"/>
    </row>
    <row r="77" spans="1:16" ht="12.75" customHeight="1" x14ac:dyDescent="0.25">
      <c r="A77" s="12"/>
      <c r="B77" s="12"/>
      <c r="C77" s="12"/>
      <c r="D77" s="12"/>
      <c r="E77" s="12"/>
      <c r="F77"/>
      <c r="G77"/>
      <c r="H77"/>
      <c r="I77"/>
      <c r="J77"/>
      <c r="K77"/>
      <c r="L77"/>
      <c r="M77"/>
      <c r="N77"/>
      <c r="O77"/>
      <c r="P77"/>
    </row>
    <row r="78" spans="1:16" ht="12.75" customHeight="1" x14ac:dyDescent="0.25">
      <c r="A78" s="12"/>
      <c r="B78" s="12"/>
      <c r="C78" s="12"/>
      <c r="D78" s="12"/>
      <c r="E78" s="12"/>
      <c r="F78"/>
      <c r="G78"/>
      <c r="H78"/>
      <c r="I78"/>
      <c r="J78"/>
      <c r="K78"/>
      <c r="L78"/>
      <c r="M78"/>
      <c r="N78"/>
      <c r="O78"/>
      <c r="P78"/>
    </row>
    <row r="79" spans="1:16" ht="12.75" customHeight="1" x14ac:dyDescent="0.25">
      <c r="A79" s="12"/>
      <c r="B79" s="12"/>
      <c r="C79" s="12"/>
      <c r="D79" s="12"/>
      <c r="E79" s="12"/>
      <c r="F79"/>
      <c r="G79"/>
      <c r="H79"/>
      <c r="I79"/>
      <c r="J79"/>
      <c r="K79"/>
      <c r="L79"/>
      <c r="M79"/>
      <c r="N79"/>
      <c r="O79"/>
      <c r="P79"/>
    </row>
    <row r="80" spans="1:16" ht="12.75" customHeight="1" x14ac:dyDescent="0.25">
      <c r="A80" s="12"/>
      <c r="B80" s="12"/>
      <c r="C80" s="12"/>
      <c r="D80" s="12"/>
      <c r="E80" s="12"/>
      <c r="F80"/>
      <c r="G80"/>
      <c r="H80"/>
      <c r="I80"/>
      <c r="J80"/>
      <c r="K80"/>
      <c r="L80"/>
      <c r="M80"/>
      <c r="N80"/>
      <c r="O80"/>
      <c r="P80"/>
    </row>
    <row r="81" spans="1:16" ht="12.75" customHeight="1" x14ac:dyDescent="0.25">
      <c r="A81" s="12"/>
      <c r="B81" s="12"/>
      <c r="C81" s="12"/>
      <c r="D81" s="12"/>
      <c r="E81" s="12"/>
      <c r="F81"/>
      <c r="G81"/>
      <c r="H81"/>
      <c r="I81"/>
      <c r="J81"/>
      <c r="K81"/>
      <c r="L81"/>
      <c r="M81"/>
      <c r="N81"/>
      <c r="O81"/>
      <c r="P81"/>
    </row>
    <row r="82" spans="1:16" ht="12.75" customHeight="1" x14ac:dyDescent="0.25">
      <c r="A82" s="12"/>
      <c r="B82" s="12"/>
      <c r="C82" s="12"/>
      <c r="D82" s="12"/>
      <c r="E82" s="12"/>
      <c r="F82"/>
      <c r="G82"/>
      <c r="H82"/>
      <c r="I82"/>
      <c r="J82"/>
      <c r="K82"/>
      <c r="L82"/>
      <c r="M82"/>
      <c r="N82"/>
      <c r="O82"/>
      <c r="P82"/>
    </row>
    <row r="83" spans="1:16" ht="12.75" customHeight="1" x14ac:dyDescent="0.25">
      <c r="A83" s="12"/>
      <c r="B83" s="12"/>
      <c r="C83" s="12"/>
      <c r="D83" s="12"/>
      <c r="E83" s="12"/>
      <c r="F83"/>
      <c r="G83"/>
      <c r="H83"/>
      <c r="I83"/>
      <c r="J83"/>
      <c r="K83"/>
      <c r="L83"/>
      <c r="M83"/>
      <c r="N83"/>
      <c r="O83"/>
      <c r="P83"/>
    </row>
    <row r="84" spans="1:16" ht="12.75" customHeight="1" x14ac:dyDescent="0.25">
      <c r="A84" s="12"/>
      <c r="B84" s="12"/>
      <c r="C84" s="12"/>
      <c r="D84" s="12"/>
      <c r="E84" s="12"/>
      <c r="F84"/>
      <c r="G84"/>
      <c r="H84"/>
      <c r="I84"/>
      <c r="J84"/>
      <c r="K84"/>
      <c r="L84"/>
      <c r="M84"/>
      <c r="N84"/>
      <c r="O84"/>
      <c r="P84"/>
    </row>
    <row r="85" spans="1:16" ht="12.75" customHeight="1" x14ac:dyDescent="0.25">
      <c r="A85" s="12"/>
      <c r="B85" s="12"/>
      <c r="C85" s="12"/>
      <c r="D85" s="12"/>
      <c r="E85" s="12"/>
      <c r="F85"/>
      <c r="G85"/>
      <c r="H85"/>
      <c r="I85"/>
      <c r="J85"/>
      <c r="K85"/>
      <c r="L85"/>
      <c r="M85"/>
      <c r="N85"/>
      <c r="O85"/>
      <c r="P85"/>
    </row>
    <row r="86" spans="1:16" ht="12.75" customHeight="1" x14ac:dyDescent="0.25">
      <c r="A86" s="12"/>
      <c r="B86" s="12"/>
      <c r="C86" s="12"/>
      <c r="D86" s="12"/>
      <c r="E86" s="12"/>
      <c r="F86"/>
      <c r="G86"/>
      <c r="H86"/>
      <c r="I86"/>
      <c r="J86"/>
      <c r="K86"/>
      <c r="L86"/>
      <c r="M86"/>
      <c r="N86"/>
      <c r="O86"/>
      <c r="P86"/>
    </row>
    <row r="87" spans="1:16" ht="12.75" customHeight="1" x14ac:dyDescent="0.25">
      <c r="A87" s="12"/>
      <c r="B87" s="12"/>
      <c r="C87" s="12"/>
      <c r="D87" s="12"/>
      <c r="E87" s="12"/>
      <c r="F87"/>
      <c r="G87"/>
      <c r="H87"/>
      <c r="I87"/>
      <c r="J87"/>
      <c r="K87"/>
      <c r="L87"/>
      <c r="M87"/>
      <c r="N87"/>
      <c r="O87"/>
      <c r="P87"/>
    </row>
    <row r="88" spans="1:16" ht="12.75" customHeight="1" x14ac:dyDescent="0.25">
      <c r="A88" s="12"/>
      <c r="B88" s="12"/>
      <c r="C88" s="12"/>
      <c r="D88" s="12"/>
      <c r="E88" s="12"/>
      <c r="F88"/>
      <c r="G88"/>
      <c r="H88"/>
      <c r="I88"/>
      <c r="J88"/>
      <c r="K88"/>
      <c r="L88"/>
      <c r="M88"/>
      <c r="N88"/>
      <c r="O88"/>
      <c r="P88"/>
    </row>
    <row r="89" spans="1:16" ht="12.75" customHeight="1" x14ac:dyDescent="0.25">
      <c r="A89" s="12"/>
      <c r="B89" s="12"/>
      <c r="C89" s="12"/>
      <c r="D89" s="12"/>
      <c r="E89" s="12"/>
      <c r="F89"/>
      <c r="G89"/>
      <c r="H89"/>
      <c r="I89"/>
      <c r="J89"/>
      <c r="K89"/>
      <c r="L89"/>
      <c r="M89"/>
      <c r="N89"/>
      <c r="O89"/>
      <c r="P89"/>
    </row>
    <row r="90" spans="1:16" ht="12.75" customHeight="1" x14ac:dyDescent="0.25">
      <c r="A90" s="12"/>
      <c r="B90" s="12"/>
      <c r="C90" s="12"/>
      <c r="D90" s="12"/>
      <c r="E90" s="12"/>
      <c r="F90"/>
      <c r="G90"/>
      <c r="H90"/>
      <c r="I90"/>
      <c r="J90"/>
      <c r="K90"/>
      <c r="L90"/>
      <c r="M90"/>
      <c r="N90"/>
      <c r="O90"/>
      <c r="P90"/>
    </row>
    <row r="91" spans="1:16" ht="12.75" customHeight="1" x14ac:dyDescent="0.25">
      <c r="A91" s="12"/>
      <c r="B91" s="12"/>
      <c r="C91" s="12"/>
      <c r="D91" s="12"/>
      <c r="E91" s="12"/>
      <c r="F91"/>
      <c r="G91"/>
      <c r="H91"/>
      <c r="I91"/>
      <c r="J91"/>
      <c r="K91"/>
      <c r="L91"/>
      <c r="M91"/>
      <c r="N91"/>
      <c r="O91"/>
      <c r="P91"/>
    </row>
    <row r="92" spans="1:16" ht="12.75" customHeight="1" x14ac:dyDescent="0.25">
      <c r="A92" s="12"/>
      <c r="B92" s="12"/>
      <c r="C92" s="12"/>
      <c r="D92" s="12"/>
      <c r="E92" s="12"/>
      <c r="F92"/>
      <c r="G92"/>
      <c r="H92"/>
      <c r="I92"/>
      <c r="J92"/>
      <c r="K92"/>
      <c r="L92"/>
      <c r="M92"/>
      <c r="N92"/>
      <c r="O92"/>
      <c r="P92"/>
    </row>
    <row r="93" spans="1:16" ht="12.75" customHeight="1" x14ac:dyDescent="0.25">
      <c r="A93" s="12"/>
      <c r="B93" s="12"/>
      <c r="C93" s="12"/>
      <c r="D93" s="12"/>
      <c r="E93" s="12"/>
      <c r="F93"/>
      <c r="G93"/>
      <c r="H93"/>
      <c r="I93"/>
      <c r="J93"/>
      <c r="K93"/>
      <c r="L93"/>
      <c r="M93"/>
      <c r="N93"/>
      <c r="O93"/>
      <c r="P93"/>
    </row>
    <row r="94" spans="1:16" ht="12.75" customHeight="1" x14ac:dyDescent="0.25">
      <c r="A94" s="12"/>
      <c r="B94" s="12"/>
      <c r="C94" s="12"/>
      <c r="D94" s="12"/>
      <c r="E94" s="12"/>
      <c r="F94"/>
      <c r="G94"/>
      <c r="H94"/>
      <c r="I94"/>
      <c r="J94"/>
      <c r="K94"/>
      <c r="L94"/>
      <c r="M94"/>
      <c r="N94"/>
      <c r="O94"/>
      <c r="P94"/>
    </row>
    <row r="95" spans="1:16" ht="19.2" customHeight="1" x14ac:dyDescent="0.25">
      <c r="A95" s="12"/>
      <c r="B95" s="12"/>
      <c r="C95" s="12"/>
      <c r="D95" s="12"/>
      <c r="E95" s="12"/>
      <c r="F95"/>
      <c r="G95"/>
      <c r="H95"/>
      <c r="I95"/>
      <c r="J95"/>
      <c r="K95"/>
      <c r="L95"/>
      <c r="M95"/>
      <c r="N95"/>
      <c r="O95"/>
      <c r="P95"/>
    </row>
    <row r="96" spans="1:16" x14ac:dyDescent="0.25">
      <c r="A96" s="12"/>
      <c r="B96" s="12"/>
      <c r="C96" s="12"/>
      <c r="D96" s="12"/>
      <c r="E96" s="12"/>
      <c r="F96"/>
      <c r="G96"/>
      <c r="H96"/>
      <c r="I96"/>
      <c r="J96"/>
      <c r="K96"/>
      <c r="L96"/>
      <c r="M96"/>
      <c r="N96"/>
      <c r="O96"/>
      <c r="P96"/>
    </row>
    <row r="97" spans="1:16" x14ac:dyDescent="0.25">
      <c r="A97" s="12"/>
      <c r="B97" s="12"/>
      <c r="C97" s="12"/>
      <c r="D97" s="12"/>
      <c r="E97" s="12"/>
      <c r="F97"/>
      <c r="G97"/>
      <c r="H97"/>
      <c r="I97"/>
      <c r="J97"/>
      <c r="K97"/>
      <c r="L97"/>
      <c r="M97"/>
      <c r="N97"/>
      <c r="O97"/>
      <c r="P97"/>
    </row>
    <row r="98" spans="1:16" x14ac:dyDescent="0.25">
      <c r="A98" s="12"/>
      <c r="B98" s="12"/>
      <c r="C98" s="12"/>
      <c r="D98" s="12"/>
      <c r="E98" s="12"/>
      <c r="F98"/>
      <c r="G98"/>
      <c r="H98"/>
      <c r="I98"/>
      <c r="J98"/>
      <c r="K98"/>
      <c r="L98"/>
      <c r="M98"/>
      <c r="N98"/>
      <c r="O98"/>
      <c r="P98"/>
    </row>
    <row r="99" spans="1:16" x14ac:dyDescent="0.25">
      <c r="A99" s="12"/>
      <c r="B99" s="12"/>
      <c r="C99" s="12"/>
      <c r="D99" s="12"/>
      <c r="E99" s="12"/>
      <c r="F99"/>
      <c r="G99"/>
      <c r="H99"/>
      <c r="I99"/>
      <c r="J99"/>
      <c r="K99"/>
      <c r="L99"/>
      <c r="M99"/>
      <c r="N99"/>
      <c r="O99"/>
      <c r="P99"/>
    </row>
    <row r="100" spans="1:16" x14ac:dyDescent="0.25">
      <c r="A100" s="12"/>
      <c r="B100" s="12"/>
      <c r="C100" s="12"/>
      <c r="D100" s="12"/>
      <c r="E100" s="12"/>
      <c r="F100"/>
      <c r="G100"/>
      <c r="H100"/>
      <c r="I100"/>
      <c r="J100"/>
      <c r="K100"/>
      <c r="L100"/>
      <c r="M100"/>
      <c r="N100"/>
      <c r="O100"/>
      <c r="P100"/>
    </row>
    <row r="101" spans="1:16" x14ac:dyDescent="0.25">
      <c r="A101" s="12"/>
      <c r="B101" s="12"/>
      <c r="C101" s="12"/>
      <c r="D101" s="12"/>
      <c r="E101" s="12"/>
      <c r="F101"/>
      <c r="G101"/>
      <c r="H101"/>
      <c r="I101"/>
      <c r="J101"/>
      <c r="K101"/>
      <c r="L101"/>
      <c r="M101"/>
      <c r="N101"/>
      <c r="O101"/>
      <c r="P101"/>
    </row>
    <row r="102" spans="1:16" x14ac:dyDescent="0.25">
      <c r="A102" s="12"/>
      <c r="B102" s="12"/>
      <c r="C102" s="12"/>
      <c r="D102" s="12"/>
      <c r="E102" s="12"/>
      <c r="F102"/>
      <c r="G102"/>
      <c r="H102"/>
      <c r="I102"/>
      <c r="J102"/>
      <c r="K102"/>
      <c r="L102"/>
      <c r="M102"/>
      <c r="N102"/>
      <c r="O102"/>
      <c r="P102"/>
    </row>
    <row r="103" spans="1:16" x14ac:dyDescent="0.25">
      <c r="A103" s="12"/>
      <c r="B103" s="12"/>
      <c r="C103" s="12"/>
      <c r="D103" s="12"/>
      <c r="E103" s="12"/>
      <c r="F103"/>
      <c r="G103"/>
      <c r="H103"/>
      <c r="I103"/>
      <c r="J103"/>
      <c r="K103"/>
      <c r="L103"/>
      <c r="M103"/>
      <c r="N103"/>
      <c r="O103"/>
      <c r="P103"/>
    </row>
    <row r="104" spans="1:16" x14ac:dyDescent="0.25">
      <c r="A104" s="12"/>
      <c r="B104" s="12"/>
      <c r="C104" s="12"/>
      <c r="D104" s="12"/>
      <c r="E104" s="12"/>
      <c r="F104"/>
      <c r="G104"/>
      <c r="H104"/>
      <c r="I104"/>
      <c r="J104"/>
      <c r="K104"/>
      <c r="L104"/>
      <c r="M104"/>
      <c r="N104"/>
      <c r="O104"/>
      <c r="P104"/>
    </row>
    <row r="105" spans="1:16" x14ac:dyDescent="0.25">
      <c r="A105" s="12"/>
      <c r="B105" s="12"/>
      <c r="C105" s="12"/>
      <c r="D105" s="12"/>
      <c r="E105" s="12"/>
      <c r="F105"/>
      <c r="G105"/>
      <c r="H105"/>
      <c r="I105"/>
      <c r="J105"/>
      <c r="K105"/>
      <c r="L105"/>
      <c r="M105"/>
      <c r="N105"/>
      <c r="O105"/>
      <c r="P105"/>
    </row>
    <row r="106" spans="1:16" x14ac:dyDescent="0.25">
      <c r="A106" s="12"/>
      <c r="B106" s="12"/>
      <c r="C106" s="12"/>
      <c r="D106" s="12"/>
      <c r="E106" s="12"/>
      <c r="F106"/>
      <c r="G106"/>
      <c r="H106"/>
      <c r="I106"/>
      <c r="J106"/>
      <c r="K106"/>
      <c r="L106"/>
      <c r="M106"/>
      <c r="N106"/>
      <c r="O106"/>
      <c r="P106"/>
    </row>
    <row r="107" spans="1:16" x14ac:dyDescent="0.25">
      <c r="A107" s="12"/>
      <c r="B107" s="12"/>
      <c r="C107" s="12"/>
      <c r="D107" s="12"/>
      <c r="E107" s="12"/>
      <c r="F107"/>
      <c r="G107"/>
      <c r="H107"/>
      <c r="I107"/>
      <c r="J107"/>
      <c r="K107"/>
      <c r="L107"/>
      <c r="M107"/>
      <c r="N107"/>
      <c r="O107"/>
      <c r="P107"/>
    </row>
    <row r="108" spans="1:16" x14ac:dyDescent="0.25">
      <c r="A108" s="12"/>
      <c r="B108" s="12"/>
      <c r="C108" s="12"/>
      <c r="D108" s="12"/>
      <c r="E108" s="12"/>
      <c r="F108"/>
      <c r="G108"/>
      <c r="H108"/>
      <c r="I108"/>
      <c r="J108"/>
      <c r="K108"/>
      <c r="L108"/>
      <c r="M108"/>
      <c r="N108"/>
      <c r="O108"/>
      <c r="P108"/>
    </row>
    <row r="109" spans="1:16" x14ac:dyDescent="0.25">
      <c r="A109" s="12"/>
      <c r="B109" s="12"/>
      <c r="C109" s="12"/>
      <c r="D109" s="12"/>
      <c r="E109" s="12"/>
      <c r="F109"/>
      <c r="G109"/>
      <c r="H109"/>
      <c r="I109"/>
      <c r="J109"/>
      <c r="K109"/>
      <c r="L109"/>
      <c r="M109"/>
      <c r="N109"/>
      <c r="O109"/>
      <c r="P109"/>
    </row>
    <row r="110" spans="1:16" ht="22.5" customHeight="1" x14ac:dyDescent="0.25">
      <c r="A110" s="12"/>
      <c r="B110" s="12"/>
      <c r="C110" s="12"/>
      <c r="D110" s="12"/>
      <c r="E110" s="12"/>
      <c r="F110"/>
      <c r="G110"/>
      <c r="H110"/>
      <c r="I110"/>
      <c r="J110"/>
      <c r="K110"/>
      <c r="L110"/>
      <c r="M110"/>
      <c r="N110"/>
      <c r="O110"/>
      <c r="P110"/>
    </row>
    <row r="111" spans="1:16" ht="12.75" customHeight="1" x14ac:dyDescent="0.25">
      <c r="A111" s="12"/>
      <c r="B111" s="12"/>
      <c r="C111" s="12"/>
      <c r="D111" s="12"/>
      <c r="E111" s="12"/>
      <c r="F111"/>
      <c r="G111"/>
      <c r="H111"/>
      <c r="I111"/>
      <c r="J111"/>
      <c r="K111"/>
      <c r="L111"/>
      <c r="M111"/>
      <c r="N111"/>
      <c r="O111"/>
      <c r="P111"/>
    </row>
    <row r="112" spans="1:16" ht="12.75" customHeight="1" x14ac:dyDescent="0.25">
      <c r="A112" s="12"/>
      <c r="B112" s="12"/>
      <c r="C112" s="12"/>
      <c r="D112" s="12"/>
      <c r="E112" s="12"/>
      <c r="F112"/>
      <c r="G112"/>
      <c r="H112"/>
      <c r="I112"/>
      <c r="J112"/>
      <c r="K112"/>
      <c r="L112"/>
      <c r="M112"/>
      <c r="N112"/>
      <c r="O112"/>
      <c r="P112"/>
    </row>
    <row r="113" spans="1:16" ht="12.75" customHeight="1" x14ac:dyDescent="0.25">
      <c r="A113" s="12"/>
      <c r="B113" s="12"/>
      <c r="C113" s="12"/>
      <c r="D113" s="12"/>
      <c r="E113" s="12"/>
      <c r="F113"/>
      <c r="G113"/>
      <c r="H113"/>
      <c r="I113"/>
      <c r="J113"/>
      <c r="K113"/>
      <c r="L113"/>
      <c r="M113"/>
      <c r="N113"/>
      <c r="O113"/>
      <c r="P113"/>
    </row>
    <row r="114" spans="1:16" ht="12.75" customHeight="1" x14ac:dyDescent="0.25">
      <c r="A114" s="12"/>
      <c r="B114" s="12"/>
      <c r="C114" s="12"/>
      <c r="D114" s="12"/>
      <c r="E114" s="12"/>
      <c r="F114"/>
      <c r="G114"/>
      <c r="H114"/>
      <c r="I114"/>
      <c r="J114"/>
      <c r="K114"/>
      <c r="L114"/>
      <c r="M114"/>
      <c r="N114"/>
      <c r="O114"/>
      <c r="P114"/>
    </row>
    <row r="115" spans="1:16" ht="12.75" customHeight="1" x14ac:dyDescent="0.25">
      <c r="A115" s="12"/>
      <c r="B115" s="12"/>
      <c r="C115" s="12"/>
      <c r="D115" s="12"/>
      <c r="E115" s="12"/>
      <c r="F115"/>
      <c r="G115"/>
      <c r="H115"/>
      <c r="I115"/>
      <c r="J115"/>
      <c r="K115"/>
      <c r="L115"/>
      <c r="M115"/>
      <c r="N115"/>
      <c r="O115"/>
      <c r="P115"/>
    </row>
    <row r="116" spans="1:16" ht="12.75" customHeight="1" x14ac:dyDescent="0.25">
      <c r="A116" s="12"/>
      <c r="B116" s="12"/>
      <c r="C116" s="12"/>
      <c r="D116" s="12"/>
      <c r="E116" s="12"/>
      <c r="F116"/>
      <c r="G116"/>
      <c r="H116"/>
      <c r="I116"/>
      <c r="J116"/>
      <c r="K116"/>
      <c r="L116"/>
      <c r="M116"/>
      <c r="N116"/>
      <c r="O116"/>
      <c r="P116"/>
    </row>
    <row r="117" spans="1:16" ht="12.75" customHeight="1" x14ac:dyDescent="0.25">
      <c r="A117" s="12"/>
      <c r="B117" s="12"/>
      <c r="C117" s="12"/>
      <c r="D117" s="12"/>
      <c r="E117" s="12"/>
      <c r="F117"/>
      <c r="G117"/>
      <c r="H117"/>
      <c r="I117"/>
      <c r="J117"/>
      <c r="K117"/>
      <c r="L117"/>
      <c r="M117"/>
      <c r="N117"/>
      <c r="O117"/>
      <c r="P117"/>
    </row>
    <row r="118" spans="1:16" ht="12.75" customHeight="1" x14ac:dyDescent="0.25">
      <c r="A118" s="12"/>
      <c r="B118" s="12"/>
      <c r="C118" s="12"/>
      <c r="D118" s="12"/>
      <c r="E118" s="12"/>
      <c r="F118"/>
      <c r="G118"/>
      <c r="H118"/>
      <c r="I118"/>
      <c r="J118"/>
      <c r="K118"/>
      <c r="L118"/>
      <c r="M118"/>
      <c r="N118"/>
      <c r="O118"/>
      <c r="P118"/>
    </row>
    <row r="119" spans="1:16" ht="12.75" customHeight="1" x14ac:dyDescent="0.25">
      <c r="A119" s="12"/>
      <c r="B119" s="12"/>
      <c r="C119" s="12"/>
      <c r="D119" s="12"/>
      <c r="E119" s="12"/>
      <c r="F119"/>
      <c r="G119"/>
      <c r="H119"/>
      <c r="I119"/>
      <c r="J119"/>
      <c r="K119"/>
      <c r="L119"/>
      <c r="M119"/>
      <c r="N119"/>
      <c r="O119"/>
      <c r="P119"/>
    </row>
    <row r="120" spans="1:16" ht="12.75" customHeight="1" x14ac:dyDescent="0.25">
      <c r="A120" s="12"/>
      <c r="B120" s="12"/>
      <c r="C120" s="12"/>
      <c r="D120" s="12"/>
      <c r="E120" s="12"/>
      <c r="F120"/>
      <c r="G120"/>
      <c r="H120"/>
      <c r="I120"/>
      <c r="J120"/>
      <c r="K120"/>
      <c r="L120"/>
      <c r="M120"/>
      <c r="N120"/>
      <c r="O120"/>
      <c r="P120"/>
    </row>
    <row r="121" spans="1:16" ht="12.75" customHeight="1" x14ac:dyDescent="0.25">
      <c r="A121" s="12"/>
      <c r="B121" s="12"/>
      <c r="C121" s="12"/>
      <c r="D121" s="12"/>
      <c r="E121" s="12"/>
      <c r="F121"/>
      <c r="G121"/>
      <c r="H121"/>
      <c r="I121"/>
      <c r="J121"/>
      <c r="K121"/>
      <c r="L121"/>
      <c r="M121"/>
      <c r="N121"/>
      <c r="O121"/>
      <c r="P121"/>
    </row>
    <row r="122" spans="1:16" ht="12.75" customHeight="1" x14ac:dyDescent="0.25">
      <c r="A122" s="12"/>
      <c r="B122" s="12"/>
      <c r="C122" s="12"/>
      <c r="D122" s="12"/>
      <c r="E122" s="12"/>
      <c r="F122"/>
      <c r="G122"/>
      <c r="H122"/>
      <c r="I122"/>
      <c r="J122"/>
      <c r="K122"/>
      <c r="L122"/>
      <c r="M122"/>
      <c r="N122"/>
      <c r="O122"/>
      <c r="P122"/>
    </row>
    <row r="123" spans="1:16" ht="12.75" customHeight="1" x14ac:dyDescent="0.25">
      <c r="A123" s="12"/>
      <c r="B123" s="12"/>
      <c r="C123" s="12"/>
      <c r="D123" s="12"/>
      <c r="E123" s="12"/>
      <c r="F123"/>
      <c r="G123"/>
      <c r="H123"/>
      <c r="I123"/>
      <c r="J123"/>
      <c r="K123"/>
      <c r="L123"/>
      <c r="M123"/>
      <c r="N123"/>
      <c r="O123"/>
      <c r="P123"/>
    </row>
    <row r="124" spans="1:16" ht="12.75" customHeight="1" x14ac:dyDescent="0.25">
      <c r="A124" s="12"/>
      <c r="B124" s="12"/>
      <c r="C124" s="12"/>
      <c r="D124" s="12"/>
      <c r="E124" s="12"/>
      <c r="F124"/>
      <c r="G124"/>
      <c r="H124"/>
      <c r="I124"/>
      <c r="J124"/>
      <c r="K124"/>
      <c r="L124"/>
      <c r="M124"/>
      <c r="N124"/>
      <c r="O124"/>
      <c r="P124"/>
    </row>
    <row r="125" spans="1:16" ht="12.75" customHeight="1" x14ac:dyDescent="0.25">
      <c r="A125" s="12"/>
      <c r="B125" s="12"/>
      <c r="C125" s="12"/>
      <c r="D125" s="12"/>
      <c r="E125" s="12"/>
      <c r="F125"/>
      <c r="G125"/>
      <c r="H125"/>
      <c r="I125"/>
      <c r="J125"/>
      <c r="K125"/>
      <c r="L125"/>
      <c r="M125"/>
      <c r="N125"/>
      <c r="O125"/>
      <c r="P125"/>
    </row>
    <row r="126" spans="1:16" ht="12.75" customHeight="1" x14ac:dyDescent="0.25">
      <c r="A126" s="12"/>
      <c r="B126" s="12"/>
      <c r="C126" s="12"/>
      <c r="D126" s="12"/>
      <c r="E126" s="12"/>
      <c r="F126"/>
      <c r="G126"/>
      <c r="H126"/>
      <c r="I126"/>
      <c r="J126"/>
      <c r="K126"/>
      <c r="L126"/>
      <c r="M126"/>
      <c r="N126"/>
      <c r="O126"/>
      <c r="P126"/>
    </row>
    <row r="127" spans="1:16" ht="12.75" customHeight="1" x14ac:dyDescent="0.25">
      <c r="A127" s="12"/>
      <c r="B127" s="12"/>
      <c r="C127" s="12"/>
      <c r="D127" s="12"/>
      <c r="E127" s="12"/>
      <c r="F127"/>
      <c r="G127"/>
      <c r="H127"/>
      <c r="I127"/>
      <c r="J127"/>
      <c r="K127"/>
      <c r="L127"/>
      <c r="M127"/>
      <c r="N127"/>
      <c r="O127"/>
      <c r="P127"/>
    </row>
    <row r="128" spans="1:16" ht="19.2" customHeight="1" x14ac:dyDescent="0.25">
      <c r="A128" s="12"/>
      <c r="B128" s="12"/>
      <c r="C128" s="12"/>
      <c r="D128" s="12"/>
      <c r="E128" s="12"/>
      <c r="F128"/>
      <c r="G128"/>
      <c r="H128"/>
      <c r="I128"/>
      <c r="J128"/>
      <c r="K128"/>
      <c r="L128"/>
      <c r="M128"/>
      <c r="N128"/>
      <c r="O128"/>
      <c r="P128"/>
    </row>
    <row r="129" spans="1:16" ht="19.2" customHeight="1" x14ac:dyDescent="0.25">
      <c r="A129" s="12"/>
      <c r="B129" s="12"/>
      <c r="C129" s="12"/>
      <c r="D129" s="12"/>
      <c r="E129" s="12"/>
      <c r="F129"/>
      <c r="G129"/>
      <c r="H129"/>
      <c r="I129"/>
      <c r="J129"/>
      <c r="K129"/>
      <c r="L129"/>
      <c r="M129"/>
      <c r="N129"/>
      <c r="O129"/>
      <c r="P129"/>
    </row>
    <row r="130" spans="1:16" x14ac:dyDescent="0.25">
      <c r="A130" s="12"/>
      <c r="B130" s="12"/>
      <c r="C130" s="12"/>
      <c r="D130" s="12"/>
      <c r="E130" s="12"/>
      <c r="F130"/>
      <c r="G130"/>
      <c r="H130"/>
      <c r="I130"/>
      <c r="J130"/>
      <c r="K130"/>
      <c r="L130"/>
      <c r="M130"/>
      <c r="N130"/>
      <c r="O130"/>
      <c r="P130"/>
    </row>
    <row r="131" spans="1:16" x14ac:dyDescent="0.25">
      <c r="A131" s="12"/>
      <c r="B131" s="12"/>
      <c r="C131" s="12"/>
      <c r="D131" s="12"/>
      <c r="E131" s="12"/>
      <c r="F131"/>
      <c r="G131"/>
      <c r="H131"/>
      <c r="I131"/>
      <c r="J131"/>
      <c r="K131"/>
      <c r="L131"/>
      <c r="M131"/>
      <c r="N131"/>
      <c r="O131"/>
      <c r="P131"/>
    </row>
    <row r="132" spans="1:16" x14ac:dyDescent="0.25">
      <c r="A132" s="12"/>
      <c r="B132" s="12"/>
      <c r="C132" s="12"/>
      <c r="D132" s="12"/>
      <c r="E132" s="12"/>
      <c r="F132"/>
      <c r="G132"/>
      <c r="H132"/>
      <c r="I132"/>
      <c r="J132"/>
      <c r="K132"/>
      <c r="L132"/>
      <c r="M132"/>
      <c r="N132"/>
      <c r="O132"/>
      <c r="P132"/>
    </row>
    <row r="133" spans="1:16" x14ac:dyDescent="0.25">
      <c r="A133" s="12"/>
      <c r="B133" s="12"/>
      <c r="C133" s="12"/>
      <c r="D133" s="12"/>
      <c r="E133" s="12"/>
      <c r="F133"/>
      <c r="G133"/>
      <c r="H133"/>
      <c r="I133"/>
      <c r="J133"/>
      <c r="K133"/>
      <c r="L133"/>
      <c r="M133"/>
      <c r="N133"/>
      <c r="O133"/>
      <c r="P133"/>
    </row>
    <row r="134" spans="1:16" x14ac:dyDescent="0.25">
      <c r="A134" s="12"/>
      <c r="B134" s="12"/>
      <c r="C134" s="12"/>
      <c r="D134" s="12"/>
      <c r="E134" s="12"/>
      <c r="F134"/>
      <c r="G134"/>
      <c r="H134"/>
      <c r="I134"/>
      <c r="J134"/>
      <c r="K134"/>
      <c r="L134"/>
      <c r="M134"/>
      <c r="N134"/>
      <c r="O134"/>
      <c r="P134"/>
    </row>
    <row r="135" spans="1:16" x14ac:dyDescent="0.25">
      <c r="A135" s="12"/>
      <c r="B135" s="12"/>
      <c r="C135" s="12"/>
      <c r="D135" s="12"/>
      <c r="E135" s="12"/>
      <c r="F135"/>
      <c r="G135"/>
      <c r="H135"/>
      <c r="I135"/>
      <c r="J135"/>
      <c r="K135"/>
      <c r="L135"/>
      <c r="M135"/>
      <c r="N135"/>
      <c r="O135"/>
      <c r="P135"/>
    </row>
    <row r="136" spans="1:16" ht="12.75" customHeight="1" x14ac:dyDescent="0.25">
      <c r="A136" s="12"/>
      <c r="B136" s="12"/>
      <c r="C136" s="12"/>
      <c r="D136" s="12"/>
      <c r="E136" s="12"/>
      <c r="F136"/>
      <c r="G136"/>
      <c r="H136"/>
      <c r="I136"/>
      <c r="J136"/>
      <c r="K136"/>
      <c r="L136"/>
      <c r="M136"/>
      <c r="N136"/>
      <c r="O136"/>
      <c r="P136"/>
    </row>
    <row r="137" spans="1:16" ht="12.75" customHeight="1" x14ac:dyDescent="0.25">
      <c r="A137" s="12"/>
      <c r="B137" s="12"/>
      <c r="C137" s="12"/>
      <c r="D137" s="12"/>
      <c r="E137" s="12"/>
      <c r="F137"/>
      <c r="G137"/>
      <c r="H137"/>
      <c r="I137"/>
      <c r="J137"/>
      <c r="K137"/>
      <c r="L137"/>
      <c r="M137"/>
      <c r="N137"/>
      <c r="O137"/>
      <c r="P137"/>
    </row>
    <row r="138" spans="1:16" ht="12.75" customHeight="1" x14ac:dyDescent="0.25">
      <c r="A138" s="12"/>
      <c r="B138" s="12"/>
      <c r="C138" s="12"/>
      <c r="D138" s="12"/>
      <c r="E138" s="12"/>
      <c r="F138"/>
      <c r="G138"/>
      <c r="H138"/>
      <c r="I138"/>
      <c r="J138"/>
      <c r="K138"/>
      <c r="L138"/>
      <c r="M138"/>
      <c r="N138"/>
      <c r="O138"/>
      <c r="P138"/>
    </row>
    <row r="139" spans="1:16" ht="12.75" customHeight="1" x14ac:dyDescent="0.25">
      <c r="A139" s="12"/>
      <c r="B139" s="12"/>
      <c r="C139" s="12"/>
      <c r="D139" s="12"/>
      <c r="E139" s="12"/>
      <c r="F139"/>
      <c r="G139"/>
      <c r="H139"/>
      <c r="I139"/>
      <c r="J139"/>
      <c r="K139"/>
      <c r="L139"/>
      <c r="M139"/>
      <c r="N139"/>
      <c r="O139"/>
      <c r="P139"/>
    </row>
    <row r="140" spans="1:16" ht="12.75" customHeight="1" x14ac:dyDescent="0.25">
      <c r="A140" s="12"/>
      <c r="B140" s="12"/>
      <c r="C140" s="12"/>
      <c r="D140" s="12"/>
      <c r="E140" s="12"/>
      <c r="F140"/>
      <c r="G140"/>
      <c r="H140"/>
      <c r="I140"/>
      <c r="J140"/>
      <c r="K140"/>
      <c r="L140"/>
      <c r="M140"/>
      <c r="N140"/>
      <c r="O140"/>
      <c r="P140"/>
    </row>
    <row r="141" spans="1:16" ht="12.75" customHeight="1" x14ac:dyDescent="0.25">
      <c r="A141" s="12"/>
      <c r="B141" s="12"/>
      <c r="C141" s="12"/>
      <c r="D141" s="12"/>
      <c r="E141" s="12"/>
      <c r="F141"/>
      <c r="G141"/>
      <c r="H141"/>
      <c r="I141"/>
      <c r="J141"/>
      <c r="K141"/>
      <c r="L141"/>
      <c r="M141"/>
      <c r="N141"/>
      <c r="O141"/>
      <c r="P141"/>
    </row>
    <row r="142" spans="1:16" ht="12.75" customHeight="1" x14ac:dyDescent="0.25">
      <c r="A142" s="12"/>
      <c r="B142" s="12"/>
      <c r="C142" s="12"/>
      <c r="D142" s="12"/>
      <c r="E142" s="12"/>
      <c r="F142"/>
      <c r="G142"/>
      <c r="H142"/>
      <c r="I142"/>
      <c r="J142"/>
      <c r="K142"/>
      <c r="L142"/>
      <c r="M142"/>
      <c r="N142"/>
      <c r="O142"/>
      <c r="P142"/>
    </row>
    <row r="143" spans="1:16" ht="12.75" customHeight="1" x14ac:dyDescent="0.25">
      <c r="A143" s="12"/>
      <c r="B143" s="12"/>
      <c r="C143" s="12"/>
      <c r="D143" s="12"/>
      <c r="E143" s="12"/>
      <c r="F143"/>
      <c r="G143"/>
      <c r="H143"/>
      <c r="I143"/>
      <c r="J143"/>
      <c r="K143"/>
      <c r="L143"/>
      <c r="M143"/>
      <c r="N143"/>
      <c r="O143"/>
      <c r="P143"/>
    </row>
    <row r="144" spans="1:16" ht="12.75" customHeight="1" x14ac:dyDescent="0.25">
      <c r="A144" s="12"/>
      <c r="B144" s="12"/>
      <c r="C144" s="12"/>
      <c r="D144" s="12"/>
      <c r="E144" s="12"/>
      <c r="F144"/>
      <c r="G144"/>
      <c r="H144"/>
      <c r="I144"/>
      <c r="J144"/>
      <c r="K144"/>
      <c r="L144"/>
      <c r="M144"/>
      <c r="N144"/>
      <c r="O144"/>
      <c r="P144"/>
    </row>
    <row r="145" spans="1:16" ht="12.75" customHeight="1" x14ac:dyDescent="0.25">
      <c r="A145" s="12"/>
      <c r="B145" s="12"/>
      <c r="C145" s="12"/>
      <c r="D145" s="12"/>
      <c r="E145" s="12"/>
      <c r="F145"/>
      <c r="G145"/>
      <c r="H145"/>
      <c r="I145"/>
      <c r="J145"/>
      <c r="K145"/>
      <c r="L145"/>
      <c r="M145"/>
      <c r="N145"/>
      <c r="O145"/>
      <c r="P145"/>
    </row>
    <row r="146" spans="1:16" ht="12.75" customHeight="1" x14ac:dyDescent="0.25">
      <c r="A146" s="12"/>
      <c r="B146" s="12"/>
      <c r="C146" s="12"/>
      <c r="D146" s="12"/>
      <c r="E146" s="12"/>
      <c r="F146"/>
      <c r="G146"/>
      <c r="H146"/>
      <c r="I146"/>
      <c r="J146"/>
      <c r="K146"/>
      <c r="L146"/>
      <c r="M146"/>
      <c r="N146"/>
      <c r="O146"/>
      <c r="P146"/>
    </row>
    <row r="147" spans="1:16" ht="12.75" customHeight="1" x14ac:dyDescent="0.25">
      <c r="A147" s="12"/>
      <c r="B147" s="12"/>
      <c r="C147" s="12"/>
      <c r="D147" s="12"/>
      <c r="E147" s="12"/>
      <c r="F147"/>
      <c r="G147"/>
      <c r="H147"/>
      <c r="I147"/>
      <c r="J147"/>
      <c r="K147"/>
      <c r="L147"/>
      <c r="M147"/>
      <c r="N147"/>
      <c r="O147"/>
      <c r="P147"/>
    </row>
    <row r="148" spans="1:16" ht="12.75" customHeight="1" x14ac:dyDescent="0.25">
      <c r="A148" s="12"/>
      <c r="B148" s="12"/>
      <c r="C148" s="12"/>
      <c r="D148" s="12"/>
      <c r="E148" s="12"/>
      <c r="F148"/>
      <c r="G148"/>
      <c r="H148"/>
      <c r="I148"/>
      <c r="J148"/>
      <c r="K148"/>
      <c r="L148"/>
      <c r="M148"/>
      <c r="N148"/>
      <c r="O148"/>
      <c r="P148"/>
    </row>
    <row r="149" spans="1:16" ht="12.75" customHeight="1" x14ac:dyDescent="0.25">
      <c r="A149" s="12"/>
      <c r="B149" s="12"/>
      <c r="C149" s="12"/>
      <c r="D149" s="12"/>
      <c r="E149" s="12"/>
      <c r="F149"/>
      <c r="G149"/>
      <c r="H149"/>
      <c r="I149"/>
      <c r="J149"/>
      <c r="K149"/>
      <c r="L149"/>
      <c r="M149"/>
      <c r="N149"/>
      <c r="O149"/>
      <c r="P149"/>
    </row>
    <row r="150" spans="1:16" ht="12.75" customHeight="1" x14ac:dyDescent="0.25">
      <c r="A150" s="12"/>
      <c r="B150" s="12"/>
      <c r="C150" s="12"/>
      <c r="D150" s="12"/>
      <c r="E150" s="12"/>
      <c r="F150"/>
      <c r="G150"/>
      <c r="H150"/>
      <c r="I150"/>
      <c r="J150"/>
      <c r="K150"/>
      <c r="L150"/>
      <c r="M150"/>
      <c r="N150"/>
      <c r="O150"/>
      <c r="P150"/>
    </row>
    <row r="151" spans="1:16" ht="12.75" customHeight="1" x14ac:dyDescent="0.25">
      <c r="A151" s="12"/>
      <c r="B151" s="12"/>
      <c r="C151" s="12"/>
      <c r="D151" s="12"/>
      <c r="E151" s="12"/>
      <c r="F151"/>
      <c r="G151"/>
      <c r="H151"/>
      <c r="I151"/>
      <c r="J151"/>
      <c r="K151"/>
      <c r="L151"/>
      <c r="M151"/>
      <c r="N151"/>
      <c r="O151"/>
      <c r="P151"/>
    </row>
    <row r="152" spans="1:16" ht="12.75" customHeight="1" x14ac:dyDescent="0.25">
      <c r="A152" s="12"/>
      <c r="B152" s="12"/>
      <c r="C152" s="12"/>
      <c r="D152" s="12"/>
      <c r="E152" s="12"/>
      <c r="F152"/>
      <c r="G152"/>
      <c r="H152"/>
      <c r="I152"/>
      <c r="J152"/>
      <c r="K152"/>
      <c r="L152"/>
      <c r="M152"/>
      <c r="N152"/>
      <c r="O152"/>
      <c r="P152"/>
    </row>
    <row r="153" spans="1:16" ht="12.75" customHeight="1" x14ac:dyDescent="0.25">
      <c r="A153" s="12"/>
      <c r="B153" s="12"/>
      <c r="C153" s="12"/>
      <c r="D153" s="12"/>
      <c r="E153" s="12"/>
      <c r="F153"/>
      <c r="G153"/>
      <c r="H153"/>
      <c r="I153"/>
      <c r="J153"/>
      <c r="K153"/>
      <c r="L153"/>
      <c r="M153"/>
      <c r="N153"/>
      <c r="O153"/>
      <c r="P153"/>
    </row>
    <row r="154" spans="1:16" ht="12.75" customHeight="1" x14ac:dyDescent="0.25">
      <c r="A154" s="12"/>
      <c r="B154" s="12"/>
      <c r="C154" s="12"/>
      <c r="D154" s="12"/>
      <c r="E154" s="12"/>
      <c r="F154"/>
      <c r="G154"/>
      <c r="H154"/>
      <c r="I154"/>
      <c r="J154"/>
      <c r="K154"/>
      <c r="L154"/>
      <c r="M154"/>
      <c r="N154"/>
      <c r="O154"/>
      <c r="P154"/>
    </row>
    <row r="155" spans="1:16" ht="19.2" customHeight="1" x14ac:dyDescent="0.25">
      <c r="A155" s="12"/>
      <c r="B155" s="12"/>
      <c r="C155" s="12"/>
      <c r="D155" s="12"/>
      <c r="E155" s="12"/>
      <c r="F155"/>
      <c r="G155"/>
      <c r="H155"/>
      <c r="I155"/>
      <c r="J155"/>
      <c r="K155"/>
      <c r="L155"/>
      <c r="M155"/>
      <c r="N155"/>
      <c r="O155"/>
      <c r="P155"/>
    </row>
    <row r="156" spans="1:16" x14ac:dyDescent="0.25">
      <c r="A156" s="12"/>
      <c r="B156" s="12"/>
      <c r="C156" s="12"/>
      <c r="D156" s="12"/>
      <c r="E156" s="12"/>
      <c r="F156"/>
      <c r="G156"/>
      <c r="H156"/>
      <c r="I156"/>
      <c r="J156"/>
      <c r="K156"/>
      <c r="L156"/>
      <c r="M156"/>
      <c r="N156"/>
      <c r="O156"/>
      <c r="P156"/>
    </row>
    <row r="157" spans="1:16" x14ac:dyDescent="0.25">
      <c r="A157" s="12"/>
      <c r="B157" s="12"/>
      <c r="C157" s="12"/>
      <c r="D157" s="12"/>
      <c r="E157" s="12"/>
      <c r="F157"/>
      <c r="G157"/>
      <c r="H157"/>
      <c r="I157"/>
      <c r="J157"/>
      <c r="K157"/>
      <c r="L157"/>
      <c r="M157"/>
      <c r="N157"/>
      <c r="O157"/>
      <c r="P157"/>
    </row>
    <row r="158" spans="1:16" x14ac:dyDescent="0.25">
      <c r="A158" s="12"/>
      <c r="B158" s="12"/>
      <c r="C158" s="12"/>
      <c r="D158" s="12"/>
      <c r="E158" s="12"/>
      <c r="F158"/>
      <c r="G158"/>
      <c r="H158"/>
      <c r="I158"/>
      <c r="J158"/>
      <c r="K158"/>
      <c r="L158"/>
      <c r="M158"/>
      <c r="N158"/>
      <c r="O158"/>
      <c r="P158"/>
    </row>
    <row r="159" spans="1:16" x14ac:dyDescent="0.25">
      <c r="A159" s="12"/>
      <c r="B159" s="12"/>
      <c r="C159" s="12"/>
      <c r="D159" s="12"/>
      <c r="E159" s="12"/>
      <c r="F159"/>
      <c r="G159"/>
      <c r="H159"/>
      <c r="I159"/>
      <c r="J159"/>
      <c r="K159"/>
      <c r="L159"/>
      <c r="M159"/>
      <c r="N159"/>
      <c r="O159"/>
      <c r="P159"/>
    </row>
    <row r="160" spans="1:16" x14ac:dyDescent="0.25">
      <c r="A160" s="12"/>
      <c r="B160" s="12"/>
      <c r="C160" s="12"/>
      <c r="D160" s="12"/>
      <c r="E160" s="12"/>
      <c r="F160"/>
      <c r="G160"/>
      <c r="H160"/>
      <c r="I160"/>
      <c r="J160"/>
      <c r="K160"/>
      <c r="L160"/>
      <c r="M160"/>
      <c r="N160"/>
      <c r="O160"/>
      <c r="P160"/>
    </row>
    <row r="161" spans="1:16" x14ac:dyDescent="0.25">
      <c r="A161" s="12"/>
      <c r="B161" s="12"/>
      <c r="C161" s="12"/>
      <c r="D161" s="12"/>
      <c r="E161" s="12"/>
      <c r="F161"/>
      <c r="G161"/>
      <c r="H161"/>
      <c r="I161"/>
      <c r="J161"/>
      <c r="K161"/>
      <c r="L161"/>
      <c r="M161"/>
      <c r="N161"/>
      <c r="O161"/>
      <c r="P161"/>
    </row>
    <row r="162" spans="1:16" ht="22.5" customHeight="1" x14ac:dyDescent="0.25">
      <c r="A162" s="12"/>
      <c r="B162" s="12"/>
      <c r="C162" s="12"/>
      <c r="D162" s="12"/>
      <c r="E162" s="12"/>
      <c r="F162"/>
      <c r="G162"/>
      <c r="H162"/>
      <c r="I162"/>
      <c r="J162"/>
      <c r="K162"/>
      <c r="L162"/>
      <c r="M162"/>
      <c r="N162"/>
      <c r="O162"/>
      <c r="P162"/>
    </row>
    <row r="163" spans="1:16" ht="12.75" customHeight="1" x14ac:dyDescent="0.25">
      <c r="A163" s="12"/>
      <c r="B163" s="12"/>
      <c r="C163" s="12"/>
      <c r="D163" s="12"/>
      <c r="E163" s="12"/>
      <c r="F163"/>
      <c r="G163"/>
      <c r="H163"/>
      <c r="I163"/>
      <c r="J163"/>
      <c r="K163"/>
      <c r="L163"/>
      <c r="M163"/>
      <c r="N163"/>
      <c r="O163"/>
      <c r="P163"/>
    </row>
    <row r="164" spans="1:16" ht="12.75" customHeight="1" x14ac:dyDescent="0.25">
      <c r="A164" s="12"/>
      <c r="B164" s="12"/>
      <c r="C164" s="12"/>
      <c r="D164" s="12"/>
      <c r="E164" s="12"/>
      <c r="F164"/>
      <c r="G164"/>
      <c r="H164"/>
      <c r="I164"/>
      <c r="J164"/>
      <c r="K164"/>
      <c r="L164"/>
      <c r="M164"/>
      <c r="N164"/>
      <c r="O164"/>
      <c r="P164"/>
    </row>
    <row r="165" spans="1:16" ht="12.75" customHeight="1" x14ac:dyDescent="0.25">
      <c r="A165" s="12"/>
      <c r="B165" s="12"/>
      <c r="C165" s="12"/>
      <c r="D165" s="12"/>
      <c r="E165" s="12"/>
      <c r="F165"/>
      <c r="G165"/>
      <c r="H165"/>
      <c r="I165"/>
      <c r="J165"/>
      <c r="K165"/>
      <c r="L165"/>
      <c r="M165"/>
      <c r="N165"/>
      <c r="O165"/>
      <c r="P165"/>
    </row>
    <row r="166" spans="1:16" ht="12.75" customHeight="1" x14ac:dyDescent="0.25">
      <c r="A166" s="12"/>
      <c r="B166" s="12"/>
      <c r="C166" s="12"/>
      <c r="D166" s="12"/>
      <c r="E166" s="12"/>
      <c r="F166"/>
      <c r="G166"/>
      <c r="H166"/>
      <c r="I166"/>
      <c r="J166"/>
      <c r="K166"/>
      <c r="L166"/>
      <c r="M166"/>
      <c r="N166"/>
      <c r="O166"/>
      <c r="P166"/>
    </row>
    <row r="167" spans="1:16" ht="12.75" customHeight="1" x14ac:dyDescent="0.25">
      <c r="A167" s="12"/>
      <c r="B167" s="12"/>
      <c r="C167" s="12"/>
      <c r="D167" s="12"/>
      <c r="E167" s="12"/>
      <c r="F167"/>
      <c r="G167"/>
      <c r="H167"/>
      <c r="I167"/>
      <c r="J167"/>
      <c r="K167"/>
      <c r="L167"/>
      <c r="M167"/>
      <c r="N167"/>
      <c r="O167"/>
      <c r="P167"/>
    </row>
    <row r="168" spans="1:16" ht="12.75" customHeight="1" x14ac:dyDescent="0.25">
      <c r="A168" s="12"/>
      <c r="B168" s="12"/>
      <c r="C168" s="12"/>
      <c r="D168" s="12"/>
      <c r="E168" s="12"/>
      <c r="F168"/>
      <c r="G168"/>
      <c r="H168"/>
      <c r="I168"/>
      <c r="J168"/>
      <c r="K168"/>
      <c r="L168"/>
      <c r="M168"/>
      <c r="N168"/>
      <c r="O168"/>
      <c r="P168"/>
    </row>
    <row r="169" spans="1:16" ht="12.75" customHeight="1" x14ac:dyDescent="0.25">
      <c r="A169" s="12"/>
      <c r="B169" s="12"/>
      <c r="C169" s="12"/>
      <c r="D169" s="12"/>
      <c r="E169" s="12"/>
      <c r="F169"/>
      <c r="G169"/>
      <c r="H169"/>
      <c r="I169"/>
      <c r="J169"/>
      <c r="K169"/>
      <c r="L169"/>
      <c r="M169"/>
      <c r="N169"/>
      <c r="O169"/>
      <c r="P169"/>
    </row>
    <row r="170" spans="1:16" ht="30.75" customHeight="1" x14ac:dyDescent="0.25">
      <c r="A170" s="12"/>
      <c r="B170" s="12"/>
      <c r="C170" s="12"/>
      <c r="D170" s="12"/>
      <c r="E170" s="12"/>
      <c r="F170"/>
      <c r="G170"/>
      <c r="H170"/>
      <c r="I170"/>
      <c r="J170"/>
      <c r="K170"/>
      <c r="L170"/>
      <c r="M170"/>
      <c r="N170"/>
      <c r="O170"/>
      <c r="P170"/>
    </row>
    <row r="171" spans="1:16" ht="12.75" customHeight="1" x14ac:dyDescent="0.25">
      <c r="A171" s="12"/>
      <c r="B171" s="12"/>
      <c r="C171" s="12"/>
      <c r="D171" s="12"/>
      <c r="E171" s="12"/>
      <c r="F171"/>
      <c r="G171"/>
      <c r="H171"/>
      <c r="I171"/>
      <c r="J171"/>
      <c r="K171"/>
      <c r="L171"/>
      <c r="M171"/>
      <c r="N171"/>
      <c r="O171"/>
      <c r="P171"/>
    </row>
    <row r="172" spans="1:16" ht="12.75" customHeight="1" x14ac:dyDescent="0.25">
      <c r="A172" s="12"/>
      <c r="B172" s="12"/>
      <c r="C172" s="12"/>
      <c r="D172" s="12"/>
      <c r="E172" s="12"/>
      <c r="F172"/>
      <c r="G172"/>
      <c r="H172"/>
      <c r="I172"/>
      <c r="J172"/>
      <c r="K172"/>
      <c r="L172"/>
      <c r="M172"/>
      <c r="N172"/>
      <c r="O172"/>
      <c r="P172"/>
    </row>
    <row r="173" spans="1:16" ht="12.75" customHeight="1" x14ac:dyDescent="0.25">
      <c r="A173" s="12"/>
      <c r="B173" s="12"/>
      <c r="C173" s="12"/>
      <c r="D173" s="12"/>
      <c r="E173" s="12"/>
      <c r="F173"/>
      <c r="G173"/>
      <c r="H173"/>
      <c r="I173"/>
      <c r="J173"/>
      <c r="K173"/>
      <c r="L173"/>
      <c r="M173"/>
      <c r="N173"/>
      <c r="O173"/>
      <c r="P173"/>
    </row>
    <row r="174" spans="1:16" ht="12.75" customHeight="1" x14ac:dyDescent="0.25">
      <c r="A174" s="12"/>
      <c r="B174" s="12"/>
      <c r="C174" s="12"/>
      <c r="D174" s="12"/>
      <c r="E174" s="12"/>
      <c r="F174"/>
      <c r="G174"/>
      <c r="H174"/>
      <c r="I174"/>
      <c r="J174"/>
      <c r="K174"/>
      <c r="L174"/>
      <c r="M174"/>
      <c r="N174"/>
      <c r="O174"/>
      <c r="P174"/>
    </row>
    <row r="175" spans="1:16" ht="12.75" customHeight="1" x14ac:dyDescent="0.25">
      <c r="A175" s="12"/>
      <c r="B175" s="12"/>
      <c r="C175" s="12"/>
      <c r="D175" s="12"/>
      <c r="E175" s="12"/>
      <c r="F175"/>
      <c r="G175"/>
      <c r="H175"/>
      <c r="I175"/>
      <c r="J175"/>
      <c r="K175"/>
      <c r="L175"/>
      <c r="M175"/>
      <c r="N175"/>
      <c r="O175"/>
      <c r="P175"/>
    </row>
    <row r="176" spans="1:16" ht="12.75" customHeight="1" x14ac:dyDescent="0.25">
      <c r="A176" s="12"/>
      <c r="B176" s="12"/>
      <c r="C176" s="12"/>
      <c r="D176" s="12"/>
      <c r="E176" s="12"/>
      <c r="F176"/>
      <c r="G176"/>
      <c r="H176"/>
      <c r="I176"/>
      <c r="J176"/>
      <c r="K176"/>
      <c r="L176"/>
      <c r="M176"/>
      <c r="N176"/>
      <c r="O176"/>
      <c r="P176"/>
    </row>
    <row r="177" spans="1:16" ht="12.75" customHeight="1" x14ac:dyDescent="0.25">
      <c r="A177" s="12"/>
      <c r="B177" s="12"/>
      <c r="C177" s="12"/>
      <c r="D177" s="12"/>
      <c r="E177" s="12"/>
      <c r="F177"/>
      <c r="G177"/>
      <c r="H177"/>
      <c r="I177"/>
      <c r="J177"/>
      <c r="K177"/>
      <c r="L177"/>
      <c r="M177"/>
      <c r="N177"/>
      <c r="O177"/>
      <c r="P177"/>
    </row>
    <row r="178" spans="1:16" ht="12.75" customHeight="1" x14ac:dyDescent="0.25">
      <c r="A178" s="12"/>
      <c r="B178" s="12"/>
      <c r="C178" s="12"/>
      <c r="D178" s="12"/>
      <c r="E178" s="12"/>
      <c r="F178"/>
      <c r="G178"/>
      <c r="H178"/>
      <c r="I178"/>
      <c r="J178"/>
      <c r="K178"/>
      <c r="L178"/>
      <c r="M178"/>
      <c r="N178"/>
      <c r="O178"/>
      <c r="P178"/>
    </row>
    <row r="179" spans="1:16" ht="12.75" customHeight="1" x14ac:dyDescent="0.25">
      <c r="A179" s="12"/>
      <c r="B179" s="12"/>
      <c r="C179" s="12"/>
      <c r="D179" s="12"/>
      <c r="E179" s="12"/>
      <c r="F179"/>
      <c r="G179"/>
      <c r="H179"/>
      <c r="I179"/>
      <c r="J179"/>
      <c r="K179"/>
      <c r="L179"/>
      <c r="M179"/>
      <c r="N179"/>
      <c r="O179"/>
      <c r="P179"/>
    </row>
    <row r="180" spans="1:16" x14ac:dyDescent="0.25">
      <c r="A180" s="12"/>
      <c r="B180" s="12"/>
      <c r="C180" s="12"/>
      <c r="D180" s="12"/>
      <c r="E180" s="12"/>
      <c r="F180"/>
      <c r="G180"/>
      <c r="H180"/>
      <c r="I180"/>
      <c r="J180"/>
      <c r="K180"/>
      <c r="L180"/>
      <c r="M180"/>
      <c r="N180"/>
      <c r="O180"/>
      <c r="P180"/>
    </row>
    <row r="181" spans="1:16" ht="22.5" customHeight="1" x14ac:dyDescent="0.25">
      <c r="A181" s="12"/>
      <c r="B181" s="12"/>
      <c r="C181" s="12"/>
      <c r="D181" s="12"/>
      <c r="E181" s="12"/>
      <c r="F181"/>
      <c r="G181"/>
      <c r="H181"/>
      <c r="I181"/>
      <c r="J181"/>
      <c r="K181"/>
      <c r="L181"/>
      <c r="M181"/>
      <c r="N181"/>
      <c r="O181"/>
      <c r="P181"/>
    </row>
    <row r="182" spans="1:16" ht="12.75" customHeight="1" x14ac:dyDescent="0.25">
      <c r="A182" s="12"/>
      <c r="B182" s="12"/>
      <c r="C182" s="12"/>
      <c r="D182" s="12"/>
      <c r="E182" s="12"/>
      <c r="F182"/>
      <c r="G182"/>
      <c r="H182"/>
      <c r="I182"/>
      <c r="J182"/>
      <c r="K182"/>
      <c r="L182"/>
      <c r="M182"/>
      <c r="N182"/>
      <c r="O182"/>
      <c r="P182"/>
    </row>
    <row r="183" spans="1:16" ht="12.75" customHeight="1" x14ac:dyDescent="0.25">
      <c r="A183" s="12"/>
      <c r="B183" s="12"/>
      <c r="C183" s="12"/>
      <c r="D183" s="12"/>
      <c r="E183" s="12"/>
      <c r="F183"/>
      <c r="G183"/>
      <c r="H183"/>
      <c r="I183"/>
      <c r="J183"/>
      <c r="K183"/>
      <c r="L183"/>
      <c r="M183"/>
      <c r="N183"/>
      <c r="O183"/>
      <c r="P183"/>
    </row>
    <row r="184" spans="1:16" ht="12.75" customHeight="1" x14ac:dyDescent="0.25">
      <c r="A184" s="12"/>
      <c r="B184" s="12"/>
      <c r="C184" s="12"/>
      <c r="D184" s="12"/>
      <c r="E184" s="12"/>
      <c r="F184"/>
      <c r="G184"/>
      <c r="H184"/>
      <c r="I184"/>
      <c r="J184"/>
      <c r="K184"/>
      <c r="L184"/>
      <c r="M184"/>
      <c r="N184"/>
      <c r="O184"/>
      <c r="P184"/>
    </row>
    <row r="185" spans="1:16" ht="12.75" customHeight="1" x14ac:dyDescent="0.25">
      <c r="A185" s="12"/>
      <c r="B185" s="12"/>
      <c r="C185" s="12"/>
      <c r="D185" s="12"/>
      <c r="E185" s="12"/>
      <c r="F185"/>
      <c r="G185"/>
      <c r="H185"/>
      <c r="I185"/>
      <c r="J185"/>
      <c r="K185"/>
      <c r="L185"/>
      <c r="M185"/>
      <c r="N185"/>
      <c r="O185"/>
      <c r="P185"/>
    </row>
    <row r="186" spans="1:16" ht="12.75" customHeight="1" x14ac:dyDescent="0.25">
      <c r="A186" s="12"/>
      <c r="B186" s="12"/>
      <c r="C186" s="12"/>
      <c r="D186" s="12"/>
      <c r="E186" s="12"/>
      <c r="F186"/>
      <c r="G186"/>
      <c r="H186"/>
      <c r="I186"/>
      <c r="J186"/>
      <c r="K186"/>
      <c r="L186"/>
      <c r="M186"/>
      <c r="N186"/>
      <c r="O186"/>
      <c r="P186"/>
    </row>
    <row r="187" spans="1:16" ht="12.75" customHeight="1" x14ac:dyDescent="0.25">
      <c r="A187" s="12"/>
      <c r="B187" s="12"/>
      <c r="C187" s="12"/>
      <c r="D187" s="12"/>
      <c r="E187" s="12"/>
      <c r="F187"/>
      <c r="G187"/>
      <c r="H187"/>
      <c r="I187"/>
      <c r="J187"/>
      <c r="K187"/>
      <c r="L187"/>
      <c r="M187"/>
      <c r="N187"/>
      <c r="O187"/>
      <c r="P187"/>
    </row>
    <row r="188" spans="1:16" ht="12.75" customHeight="1" x14ac:dyDescent="0.25">
      <c r="A188" s="12"/>
      <c r="B188" s="12"/>
      <c r="C188" s="12"/>
      <c r="D188" s="12"/>
      <c r="E188" s="12"/>
      <c r="F188"/>
      <c r="G188"/>
      <c r="H188"/>
      <c r="I188"/>
      <c r="J188"/>
      <c r="K188"/>
      <c r="L188"/>
      <c r="M188"/>
      <c r="N188"/>
      <c r="O188"/>
      <c r="P188"/>
    </row>
    <row r="189" spans="1:16" ht="12.75" customHeight="1" x14ac:dyDescent="0.25">
      <c r="A189" s="12"/>
      <c r="B189" s="12"/>
      <c r="C189" s="12"/>
      <c r="D189" s="12"/>
      <c r="E189" s="12"/>
      <c r="F189"/>
      <c r="G189"/>
      <c r="H189"/>
      <c r="I189"/>
      <c r="J189"/>
      <c r="K189"/>
      <c r="L189"/>
      <c r="M189"/>
      <c r="N189"/>
      <c r="O189"/>
      <c r="P189"/>
    </row>
    <row r="190" spans="1:16" ht="12.75" customHeight="1" x14ac:dyDescent="0.25">
      <c r="A190" s="12"/>
      <c r="B190" s="12"/>
      <c r="C190" s="12"/>
      <c r="D190" s="12"/>
      <c r="E190" s="12"/>
      <c r="F190"/>
      <c r="G190"/>
      <c r="H190"/>
      <c r="I190"/>
      <c r="J190"/>
      <c r="K190"/>
      <c r="L190"/>
      <c r="M190"/>
      <c r="N190"/>
      <c r="O190"/>
      <c r="P190"/>
    </row>
    <row r="191" spans="1:16" ht="12.75" customHeight="1" x14ac:dyDescent="0.25">
      <c r="A191" s="12"/>
      <c r="B191" s="12"/>
      <c r="C191" s="12"/>
      <c r="D191" s="12"/>
      <c r="E191" s="12"/>
      <c r="F191"/>
      <c r="G191"/>
      <c r="H191"/>
      <c r="I191"/>
      <c r="J191"/>
      <c r="K191"/>
      <c r="L191"/>
      <c r="M191"/>
      <c r="N191"/>
      <c r="O191"/>
      <c r="P191"/>
    </row>
    <row r="192" spans="1:16" ht="12.75" customHeight="1" x14ac:dyDescent="0.25">
      <c r="A192" s="12"/>
      <c r="B192" s="12"/>
      <c r="C192" s="12"/>
      <c r="D192" s="12"/>
      <c r="E192" s="12"/>
      <c r="F192"/>
      <c r="G192"/>
      <c r="H192"/>
      <c r="I192"/>
      <c r="J192"/>
      <c r="K192"/>
      <c r="L192"/>
      <c r="M192"/>
      <c r="N192"/>
      <c r="O192"/>
      <c r="P192"/>
    </row>
    <row r="193" spans="1:16" ht="12.75" customHeight="1" x14ac:dyDescent="0.25">
      <c r="A193" s="12"/>
      <c r="B193" s="12"/>
      <c r="C193" s="12"/>
      <c r="D193" s="12"/>
      <c r="E193" s="12"/>
      <c r="F193"/>
      <c r="G193"/>
      <c r="H193"/>
      <c r="I193"/>
      <c r="J193"/>
      <c r="K193"/>
      <c r="L193"/>
      <c r="M193"/>
      <c r="N193"/>
      <c r="O193"/>
      <c r="P193"/>
    </row>
    <row r="194" spans="1:16" ht="12.75" customHeight="1" x14ac:dyDescent="0.25">
      <c r="A194" s="12"/>
      <c r="B194" s="12"/>
      <c r="C194" s="12"/>
      <c r="D194" s="12"/>
      <c r="E194" s="12"/>
      <c r="F194"/>
      <c r="G194"/>
      <c r="H194"/>
      <c r="I194"/>
      <c r="J194"/>
      <c r="K194"/>
      <c r="L194"/>
      <c r="M194"/>
      <c r="N194"/>
      <c r="O194"/>
      <c r="P194"/>
    </row>
    <row r="195" spans="1:16" ht="12.75" customHeight="1" x14ac:dyDescent="0.25">
      <c r="A195" s="12"/>
      <c r="B195" s="12"/>
      <c r="C195" s="12"/>
      <c r="D195" s="12"/>
      <c r="E195" s="12"/>
      <c r="F195"/>
      <c r="G195"/>
      <c r="H195"/>
      <c r="I195"/>
      <c r="J195"/>
      <c r="K195"/>
      <c r="L195"/>
      <c r="M195"/>
      <c r="N195"/>
      <c r="O195"/>
      <c r="P195"/>
    </row>
    <row r="196" spans="1:16" ht="12.75" customHeight="1" x14ac:dyDescent="0.25">
      <c r="A196" s="12"/>
      <c r="B196" s="12"/>
      <c r="C196" s="12"/>
      <c r="D196" s="12"/>
      <c r="E196" s="12"/>
      <c r="F196"/>
      <c r="G196"/>
      <c r="H196"/>
      <c r="I196"/>
      <c r="J196"/>
      <c r="K196"/>
      <c r="L196"/>
      <c r="M196"/>
      <c r="N196"/>
      <c r="O196"/>
      <c r="P196"/>
    </row>
    <row r="197" spans="1:16" ht="12.75" customHeight="1" x14ac:dyDescent="0.25">
      <c r="A197" s="12"/>
      <c r="B197" s="12"/>
      <c r="C197" s="12"/>
      <c r="D197" s="12"/>
      <c r="E197" s="12"/>
      <c r="F197"/>
      <c r="G197"/>
      <c r="H197"/>
      <c r="I197"/>
      <c r="J197"/>
      <c r="K197"/>
      <c r="L197"/>
      <c r="M197"/>
      <c r="N197"/>
      <c r="O197"/>
      <c r="P197"/>
    </row>
    <row r="198" spans="1:16" ht="12.75" customHeight="1" x14ac:dyDescent="0.25">
      <c r="A198" s="12"/>
      <c r="B198" s="12"/>
      <c r="C198" s="12"/>
      <c r="D198" s="12"/>
      <c r="E198" s="12"/>
      <c r="F198"/>
      <c r="G198"/>
      <c r="H198"/>
      <c r="I198"/>
      <c r="J198"/>
      <c r="K198"/>
      <c r="L198"/>
      <c r="M198"/>
      <c r="N198"/>
      <c r="O198"/>
      <c r="P198"/>
    </row>
    <row r="199" spans="1:16" x14ac:dyDescent="0.25">
      <c r="A199" s="12"/>
      <c r="B199" s="12"/>
      <c r="C199" s="12"/>
      <c r="D199" s="12"/>
      <c r="E199" s="12"/>
      <c r="F199"/>
      <c r="G199"/>
      <c r="H199"/>
      <c r="I199"/>
      <c r="J199"/>
      <c r="K199"/>
      <c r="L199"/>
      <c r="M199"/>
      <c r="N199"/>
      <c r="O199"/>
      <c r="P199"/>
    </row>
    <row r="200" spans="1:16" x14ac:dyDescent="0.25">
      <c r="A200" s="14"/>
      <c r="B200" s="18"/>
      <c r="F200" s="13"/>
      <c r="G200" s="22"/>
      <c r="H200" s="13"/>
      <c r="I200" s="13"/>
      <c r="J200" s="13"/>
      <c r="K200" s="13"/>
    </row>
  </sheetData>
  <mergeCells count="39">
    <mergeCell ref="A45:Q45"/>
    <mergeCell ref="A46:Q46"/>
    <mergeCell ref="A48:Q48"/>
    <mergeCell ref="A49:Q49"/>
    <mergeCell ref="A30:I30"/>
    <mergeCell ref="A31:I31"/>
    <mergeCell ref="A32:I32"/>
    <mergeCell ref="A33:I33"/>
    <mergeCell ref="A39:I39"/>
    <mergeCell ref="A40:I40"/>
    <mergeCell ref="A41:I41"/>
    <mergeCell ref="A34:I34"/>
    <mergeCell ref="A35:I35"/>
    <mergeCell ref="A36:I36"/>
    <mergeCell ref="A37:I37"/>
    <mergeCell ref="A38:I38"/>
    <mergeCell ref="A29:I29"/>
    <mergeCell ref="O17:O19"/>
    <mergeCell ref="P17:P19"/>
    <mergeCell ref="Q17:Q19"/>
    <mergeCell ref="F18:F19"/>
    <mergeCell ref="G18:I18"/>
    <mergeCell ref="J18:J19"/>
    <mergeCell ref="K18:M18"/>
    <mergeCell ref="N17:N19"/>
    <mergeCell ref="A21:Q21"/>
    <mergeCell ref="A26:I26"/>
    <mergeCell ref="A27:I27"/>
    <mergeCell ref="A28:I28"/>
    <mergeCell ref="J11:K11"/>
    <mergeCell ref="J12:K12"/>
    <mergeCell ref="J13:K13"/>
    <mergeCell ref="A17:A19"/>
    <mergeCell ref="B17:B19"/>
    <mergeCell ref="C17:C19"/>
    <mergeCell ref="D17:D19"/>
    <mergeCell ref="E17:E19"/>
    <mergeCell ref="F17:I17"/>
    <mergeCell ref="J17:M17"/>
  </mergeCells>
  <pageMargins left="0.23622047244094491" right="0.19685039370078741" top="0.51181102362204722" bottom="0.62992125984251968" header="0.31496062992125984" footer="0.23622047244094491"/>
  <pageSetup paperSize="9" scale="77" fitToHeight="10000" orientation="landscape" r:id="rId1"/>
  <headerFooter alignWithMargins="0">
    <oddHeader>&amp;LГранд-СМЕТА</oddHeader>
    <oddFooter>&amp;L0503.002.292А/3-СМ.ЛС
312-2609&amp;RСтраница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8"/>
  <sheetViews>
    <sheetView topLeftCell="A267" workbookViewId="0">
      <selection activeCell="N297" sqref="N297"/>
    </sheetView>
  </sheetViews>
  <sheetFormatPr defaultRowHeight="13.2" x14ac:dyDescent="0.25"/>
  <sheetData>
    <row r="1" spans="1:17" x14ac:dyDescent="0.25">
      <c r="A1" s="110" t="s">
        <v>239</v>
      </c>
      <c r="B1" s="111"/>
      <c r="C1" s="112"/>
      <c r="D1" s="113"/>
      <c r="E1" s="113"/>
      <c r="F1" s="114"/>
      <c r="G1" s="114"/>
      <c r="H1" s="114"/>
      <c r="I1" s="114"/>
      <c r="J1" s="114"/>
      <c r="K1" s="114"/>
      <c r="L1" s="114"/>
      <c r="M1" s="110" t="s">
        <v>240</v>
      </c>
      <c r="N1" s="114"/>
      <c r="O1" s="114"/>
      <c r="P1" s="114"/>
      <c r="Q1" s="115"/>
    </row>
    <row r="2" spans="1:17" x14ac:dyDescent="0.25">
      <c r="A2" s="116"/>
      <c r="B2" s="111"/>
      <c r="C2" s="112"/>
      <c r="D2" s="113"/>
      <c r="E2" s="113"/>
      <c r="F2" s="114"/>
      <c r="G2" s="114"/>
      <c r="H2" s="114"/>
      <c r="I2" s="114"/>
      <c r="J2" s="114"/>
      <c r="K2" s="114"/>
      <c r="L2" s="114"/>
      <c r="M2" s="116"/>
      <c r="N2" s="114"/>
      <c r="O2" s="114"/>
      <c r="P2" s="114"/>
      <c r="Q2" s="115"/>
    </row>
    <row r="3" spans="1:17" x14ac:dyDescent="0.25">
      <c r="A3" s="116"/>
      <c r="B3" s="111"/>
      <c r="C3" s="112"/>
      <c r="D3" s="113"/>
      <c r="E3" s="113"/>
      <c r="F3" s="114"/>
      <c r="G3" s="114"/>
      <c r="H3" s="114"/>
      <c r="I3" s="114"/>
      <c r="J3" s="114"/>
      <c r="K3" s="114"/>
      <c r="L3" s="114"/>
      <c r="M3" s="116"/>
      <c r="N3" s="114"/>
      <c r="O3" s="114"/>
      <c r="P3" s="114"/>
      <c r="Q3" s="115"/>
    </row>
    <row r="4" spans="1:17" x14ac:dyDescent="0.25">
      <c r="A4" s="116" t="s">
        <v>241</v>
      </c>
      <c r="B4" s="111"/>
      <c r="C4" s="112"/>
      <c r="D4" s="113"/>
      <c r="E4" s="113"/>
      <c r="F4" s="114"/>
      <c r="G4" s="114"/>
      <c r="H4" s="114"/>
      <c r="I4" s="114"/>
      <c r="J4" s="114"/>
      <c r="K4" s="114"/>
      <c r="L4" s="114"/>
      <c r="M4" s="116" t="s">
        <v>241</v>
      </c>
      <c r="N4" s="114"/>
      <c r="O4" s="114"/>
      <c r="P4" s="114"/>
      <c r="Q4" s="115"/>
    </row>
    <row r="5" spans="1:17" x14ac:dyDescent="0.25">
      <c r="A5" s="116" t="s">
        <v>242</v>
      </c>
      <c r="B5" s="111"/>
      <c r="C5" s="112"/>
      <c r="D5" s="113"/>
      <c r="E5" s="113"/>
      <c r="F5" s="114"/>
      <c r="G5" s="114"/>
      <c r="H5" s="114"/>
      <c r="I5" s="114"/>
      <c r="J5" s="114"/>
      <c r="K5" s="114"/>
      <c r="L5" s="114"/>
      <c r="M5" s="116" t="s">
        <v>243</v>
      </c>
      <c r="N5" s="114"/>
      <c r="O5" s="114"/>
      <c r="P5" s="114"/>
      <c r="Q5" s="115"/>
    </row>
    <row r="6" spans="1:17" x14ac:dyDescent="0.25">
      <c r="A6" s="117"/>
      <c r="B6" s="111"/>
      <c r="C6" s="113"/>
      <c r="D6" s="115"/>
      <c r="E6" s="114"/>
      <c r="F6" s="114"/>
      <c r="G6" s="117"/>
      <c r="H6" s="114"/>
      <c r="I6" s="118"/>
      <c r="J6" s="114"/>
      <c r="K6" s="114"/>
      <c r="L6" s="114"/>
      <c r="M6" s="114"/>
      <c r="N6" s="114"/>
      <c r="O6" s="114"/>
      <c r="P6" s="114"/>
      <c r="Q6" s="115"/>
    </row>
    <row r="7" spans="1:17" x14ac:dyDescent="0.25">
      <c r="A7" s="117"/>
      <c r="B7" s="111"/>
      <c r="C7" s="113"/>
      <c r="D7" s="119"/>
      <c r="E7" s="120"/>
      <c r="F7" s="120"/>
      <c r="G7" s="121" t="s">
        <v>2</v>
      </c>
      <c r="H7" s="121"/>
      <c r="I7" s="122"/>
      <c r="J7" s="123"/>
      <c r="K7" s="114"/>
      <c r="L7" s="114"/>
      <c r="M7" s="114"/>
      <c r="N7" s="114"/>
      <c r="O7" s="114"/>
      <c r="P7" s="114"/>
      <c r="Q7" s="115"/>
    </row>
    <row r="8" spans="1:17" x14ac:dyDescent="0.25">
      <c r="A8" s="117"/>
      <c r="B8" s="111"/>
      <c r="C8" s="113"/>
      <c r="D8" s="115"/>
      <c r="E8" s="114"/>
      <c r="F8" s="114"/>
      <c r="G8" s="114"/>
      <c r="H8" s="114"/>
      <c r="I8" s="114"/>
      <c r="J8" s="114"/>
      <c r="K8" s="114"/>
      <c r="L8" s="114"/>
      <c r="M8" s="114"/>
      <c r="N8" s="114"/>
      <c r="O8" s="114"/>
      <c r="P8" s="114"/>
      <c r="Q8" s="115"/>
    </row>
    <row r="9" spans="1:17" x14ac:dyDescent="0.25">
      <c r="A9" s="117"/>
      <c r="B9" s="111"/>
      <c r="C9" s="113"/>
      <c r="D9" s="115"/>
      <c r="E9" s="114"/>
      <c r="F9" s="114"/>
      <c r="G9" s="124" t="s">
        <v>244</v>
      </c>
      <c r="H9" s="124"/>
      <c r="I9" s="124"/>
      <c r="J9" s="114"/>
      <c r="K9" s="114"/>
      <c r="L9" s="114"/>
      <c r="M9" s="114"/>
      <c r="N9" s="114"/>
      <c r="O9" s="114"/>
      <c r="P9" s="114"/>
      <c r="Q9" s="115"/>
    </row>
    <row r="10" spans="1:17" x14ac:dyDescent="0.25">
      <c r="A10" s="117"/>
      <c r="B10" s="111"/>
      <c r="C10" s="113"/>
      <c r="D10" s="115"/>
      <c r="E10" s="114"/>
      <c r="F10" s="114"/>
      <c r="G10" s="117" t="s">
        <v>36</v>
      </c>
      <c r="H10" s="117"/>
      <c r="I10" s="117"/>
      <c r="J10" s="114"/>
      <c r="K10" s="114"/>
      <c r="L10" s="114"/>
      <c r="M10" s="114"/>
      <c r="N10" s="114"/>
      <c r="O10" s="114"/>
      <c r="P10" s="114"/>
      <c r="Q10" s="115"/>
    </row>
    <row r="11" spans="1:17" x14ac:dyDescent="0.25">
      <c r="A11" s="117"/>
      <c r="B11" s="111"/>
      <c r="C11" s="113"/>
      <c r="D11" s="115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5"/>
    </row>
    <row r="12" spans="1:17" x14ac:dyDescent="0.25">
      <c r="A12" s="117"/>
      <c r="B12" s="111"/>
      <c r="C12" s="125" t="s">
        <v>3</v>
      </c>
      <c r="D12" s="126" t="s">
        <v>245</v>
      </c>
      <c r="E12" s="114"/>
      <c r="F12" s="114"/>
      <c r="G12" s="117"/>
      <c r="H12" s="114"/>
      <c r="I12" s="114"/>
      <c r="J12" s="114"/>
      <c r="K12" s="114"/>
      <c r="L12" s="114"/>
      <c r="M12" s="114"/>
      <c r="N12" s="114"/>
      <c r="O12" s="114"/>
      <c r="P12" s="114"/>
      <c r="Q12" s="115"/>
    </row>
    <row r="13" spans="1:17" x14ac:dyDescent="0.25">
      <c r="A13" s="117"/>
      <c r="B13" s="111"/>
      <c r="C13" s="113"/>
      <c r="D13" s="127"/>
      <c r="E13" s="120"/>
      <c r="F13" s="120"/>
      <c r="G13" s="121" t="s">
        <v>31</v>
      </c>
      <c r="H13" s="121"/>
      <c r="I13" s="121"/>
      <c r="J13" s="120"/>
      <c r="K13" s="123"/>
      <c r="L13" s="114"/>
      <c r="M13" s="114"/>
      <c r="N13" s="114"/>
      <c r="O13" s="114"/>
      <c r="P13" s="114"/>
      <c r="Q13" s="115"/>
    </row>
    <row r="14" spans="1:17" x14ac:dyDescent="0.25">
      <c r="A14" s="128"/>
      <c r="B14" s="129"/>
      <c r="C14" s="113"/>
      <c r="D14" s="115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5"/>
    </row>
    <row r="15" spans="1:17" x14ac:dyDescent="0.25">
      <c r="A15" s="117"/>
      <c r="B15" s="111"/>
      <c r="C15" s="113"/>
      <c r="D15" s="126" t="s">
        <v>246</v>
      </c>
      <c r="E15" s="114"/>
      <c r="F15" s="114"/>
      <c r="G15" s="114"/>
      <c r="H15" s="126"/>
      <c r="I15" s="126"/>
      <c r="J15" s="126"/>
      <c r="K15" s="114"/>
      <c r="L15" s="114"/>
      <c r="M15" s="114"/>
      <c r="N15" s="114"/>
      <c r="O15" s="114"/>
      <c r="P15" s="114"/>
      <c r="Q15" s="114"/>
    </row>
    <row r="16" spans="1:17" x14ac:dyDescent="0.25">
      <c r="A16" s="117"/>
      <c r="B16" s="111"/>
      <c r="C16" s="113"/>
      <c r="D16" s="126" t="s">
        <v>20</v>
      </c>
      <c r="E16" s="114"/>
      <c r="F16" s="114"/>
      <c r="G16" s="114"/>
      <c r="H16" s="126"/>
      <c r="I16" s="126"/>
      <c r="J16" s="169" t="s">
        <v>247</v>
      </c>
      <c r="K16" s="155"/>
      <c r="L16" s="116" t="s">
        <v>30</v>
      </c>
      <c r="M16" s="114"/>
      <c r="N16" s="114"/>
      <c r="O16" s="114"/>
      <c r="P16" s="114"/>
      <c r="Q16" s="115"/>
    </row>
    <row r="17" spans="1:17" ht="12.75" customHeight="1" x14ac:dyDescent="0.25">
      <c r="A17" s="117"/>
      <c r="B17" s="111"/>
      <c r="C17" s="113"/>
      <c r="D17" s="126" t="s">
        <v>38</v>
      </c>
      <c r="E17" s="114"/>
      <c r="F17" s="114"/>
      <c r="G17" s="114"/>
      <c r="H17" s="126"/>
      <c r="I17" s="126"/>
      <c r="J17" s="169" t="s">
        <v>248</v>
      </c>
      <c r="K17" s="155"/>
      <c r="L17" s="116" t="s">
        <v>30</v>
      </c>
      <c r="M17" s="114"/>
      <c r="N17" s="114"/>
      <c r="O17" s="114"/>
      <c r="P17" s="114"/>
      <c r="Q17" s="115"/>
    </row>
    <row r="18" spans="1:17" ht="12.75" customHeight="1" x14ac:dyDescent="0.25">
      <c r="A18" s="117"/>
      <c r="B18" s="111"/>
      <c r="C18" s="113"/>
      <c r="D18" s="126" t="s">
        <v>21</v>
      </c>
      <c r="E18" s="114"/>
      <c r="F18" s="114"/>
      <c r="G18" s="114"/>
      <c r="H18" s="126"/>
      <c r="I18" s="126"/>
      <c r="J18" s="169" t="s">
        <v>249</v>
      </c>
      <c r="K18" s="155"/>
      <c r="L18" s="116" t="s">
        <v>30</v>
      </c>
      <c r="M18" s="114"/>
      <c r="N18" s="114"/>
      <c r="O18" s="114"/>
      <c r="P18" s="114"/>
      <c r="Q18" s="115"/>
    </row>
    <row r="19" spans="1:17" x14ac:dyDescent="0.25">
      <c r="A19" s="117"/>
      <c r="B19" s="111"/>
      <c r="C19" s="113"/>
      <c r="D19" s="126" t="s">
        <v>1</v>
      </c>
      <c r="E19" s="114"/>
      <c r="F19" s="114"/>
      <c r="G19" s="114"/>
      <c r="H19" s="126"/>
      <c r="I19" s="126"/>
      <c r="J19" s="169" t="s">
        <v>250</v>
      </c>
      <c r="K19" s="155"/>
      <c r="L19" s="116" t="s">
        <v>30</v>
      </c>
      <c r="M19" s="114"/>
      <c r="N19" s="114"/>
      <c r="O19" s="114"/>
      <c r="P19" s="114"/>
      <c r="Q19" s="115"/>
    </row>
    <row r="20" spans="1:17" x14ac:dyDescent="0.25">
      <c r="A20" s="117"/>
      <c r="B20" s="111"/>
      <c r="C20" s="113"/>
      <c r="D20" s="126" t="s">
        <v>251</v>
      </c>
      <c r="E20" s="114"/>
      <c r="F20" s="114"/>
      <c r="G20" s="114"/>
      <c r="H20" s="126"/>
      <c r="I20" s="126"/>
      <c r="J20" s="169" t="s">
        <v>252</v>
      </c>
      <c r="K20" s="155"/>
      <c r="L20" s="116" t="s">
        <v>30</v>
      </c>
      <c r="M20" s="114"/>
      <c r="N20" s="114"/>
      <c r="O20" s="114"/>
      <c r="P20" s="114"/>
      <c r="Q20" s="115"/>
    </row>
    <row r="21" spans="1:17" ht="12.75" customHeight="1" x14ac:dyDescent="0.25">
      <c r="A21" s="117"/>
      <c r="B21" s="111"/>
      <c r="C21" s="113"/>
      <c r="D21" s="126" t="s">
        <v>18</v>
      </c>
      <c r="E21" s="114"/>
      <c r="F21" s="114"/>
      <c r="G21" s="114"/>
      <c r="H21" s="126"/>
      <c r="I21" s="126"/>
      <c r="J21" s="169" t="s">
        <v>253</v>
      </c>
      <c r="K21" s="155"/>
      <c r="L21" s="116" t="s">
        <v>19</v>
      </c>
      <c r="M21" s="114"/>
      <c r="N21" s="114"/>
      <c r="O21" s="114"/>
      <c r="P21" s="114"/>
      <c r="Q21" s="115"/>
    </row>
    <row r="22" spans="1:17" x14ac:dyDescent="0.25">
      <c r="A22" s="117"/>
      <c r="B22" s="111"/>
      <c r="C22" s="113"/>
      <c r="D22" s="130" t="s">
        <v>254</v>
      </c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5"/>
    </row>
    <row r="23" spans="1:17" x14ac:dyDescent="0.25">
      <c r="A23" s="117"/>
      <c r="B23" s="111"/>
      <c r="C23" s="112"/>
      <c r="D23" s="113"/>
      <c r="E23" s="117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5"/>
    </row>
    <row r="24" spans="1:17" x14ac:dyDescent="0.25">
      <c r="A24" s="117"/>
      <c r="B24" s="111"/>
      <c r="C24" s="112"/>
      <c r="D24" s="113"/>
      <c r="E24" s="117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5"/>
    </row>
    <row r="25" spans="1:17" x14ac:dyDescent="0.25">
      <c r="A25" s="170" t="s">
        <v>4</v>
      </c>
      <c r="B25" s="172" t="s">
        <v>95</v>
      </c>
      <c r="C25" s="170" t="s">
        <v>91</v>
      </c>
      <c r="D25" s="170" t="s">
        <v>90</v>
      </c>
      <c r="E25" s="170" t="s">
        <v>89</v>
      </c>
      <c r="F25" s="170" t="s">
        <v>29</v>
      </c>
      <c r="G25" s="171"/>
      <c r="H25" s="171"/>
      <c r="I25" s="171"/>
      <c r="J25" s="170" t="s">
        <v>28</v>
      </c>
      <c r="K25" s="175"/>
      <c r="L25" s="175"/>
      <c r="M25" s="175"/>
      <c r="N25" s="175"/>
      <c r="O25" s="170" t="s">
        <v>88</v>
      </c>
      <c r="P25" s="170" t="s">
        <v>87</v>
      </c>
      <c r="Q25" s="182" t="s">
        <v>255</v>
      </c>
    </row>
    <row r="26" spans="1:17" x14ac:dyDescent="0.25">
      <c r="A26" s="171"/>
      <c r="B26" s="173"/>
      <c r="C26" s="174"/>
      <c r="D26" s="170"/>
      <c r="E26" s="170"/>
      <c r="F26" s="170" t="s">
        <v>5</v>
      </c>
      <c r="G26" s="170" t="s">
        <v>86</v>
      </c>
      <c r="H26" s="171"/>
      <c r="I26" s="171"/>
      <c r="J26" s="170" t="s">
        <v>256</v>
      </c>
      <c r="K26" s="170" t="s">
        <v>5</v>
      </c>
      <c r="L26" s="170" t="s">
        <v>86</v>
      </c>
      <c r="M26" s="171"/>
      <c r="N26" s="171"/>
      <c r="O26" s="170"/>
      <c r="P26" s="170"/>
      <c r="Q26" s="182"/>
    </row>
    <row r="27" spans="1:17" x14ac:dyDescent="0.25">
      <c r="A27" s="171"/>
      <c r="B27" s="173"/>
      <c r="C27" s="174"/>
      <c r="D27" s="170"/>
      <c r="E27" s="170"/>
      <c r="F27" s="171"/>
      <c r="G27" s="131" t="s">
        <v>85</v>
      </c>
      <c r="H27" s="131" t="s">
        <v>84</v>
      </c>
      <c r="I27" s="131" t="s">
        <v>83</v>
      </c>
      <c r="J27" s="174"/>
      <c r="K27" s="171"/>
      <c r="L27" s="131" t="s">
        <v>85</v>
      </c>
      <c r="M27" s="131" t="s">
        <v>84</v>
      </c>
      <c r="N27" s="131" t="s">
        <v>83</v>
      </c>
      <c r="O27" s="170"/>
      <c r="P27" s="170"/>
      <c r="Q27" s="182"/>
    </row>
    <row r="28" spans="1:17" x14ac:dyDescent="0.25">
      <c r="A28" s="132">
        <v>1</v>
      </c>
      <c r="B28" s="133">
        <v>2</v>
      </c>
      <c r="C28" s="131">
        <v>3</v>
      </c>
      <c r="D28" s="131">
        <v>4</v>
      </c>
      <c r="E28" s="134">
        <v>5</v>
      </c>
      <c r="F28" s="135">
        <v>6</v>
      </c>
      <c r="G28" s="135">
        <v>7</v>
      </c>
      <c r="H28" s="135">
        <v>8</v>
      </c>
      <c r="I28" s="135">
        <v>9</v>
      </c>
      <c r="J28" s="135">
        <v>10</v>
      </c>
      <c r="K28" s="135">
        <v>11</v>
      </c>
      <c r="L28" s="135">
        <v>12</v>
      </c>
      <c r="M28" s="135">
        <v>13</v>
      </c>
      <c r="N28" s="135">
        <v>14</v>
      </c>
      <c r="O28" s="135">
        <v>15</v>
      </c>
      <c r="P28" s="135">
        <v>16</v>
      </c>
      <c r="Q28" s="135">
        <v>17</v>
      </c>
    </row>
    <row r="29" spans="1:17" x14ac:dyDescent="0.25">
      <c r="A29" s="181" t="s">
        <v>257</v>
      </c>
      <c r="B29" s="162"/>
      <c r="C29" s="162"/>
      <c r="D29" s="162"/>
      <c r="E29" s="162"/>
      <c r="F29" s="162"/>
      <c r="G29" s="162"/>
      <c r="H29" s="162"/>
      <c r="I29" s="162"/>
      <c r="J29" s="162"/>
      <c r="K29" s="162"/>
      <c r="L29" s="162"/>
      <c r="M29" s="162"/>
      <c r="N29" s="162"/>
      <c r="O29" s="162"/>
      <c r="P29" s="162"/>
      <c r="Q29" s="162"/>
    </row>
    <row r="30" spans="1:17" ht="12.75" customHeight="1" x14ac:dyDescent="0.25">
      <c r="A30" s="168" t="s">
        <v>258</v>
      </c>
      <c r="B30" s="162"/>
      <c r="C30" s="162"/>
      <c r="D30" s="162"/>
      <c r="E30" s="162"/>
      <c r="F30" s="162"/>
      <c r="G30" s="162"/>
      <c r="H30" s="162"/>
      <c r="I30" s="162"/>
      <c r="J30" s="162"/>
      <c r="K30" s="162"/>
      <c r="L30" s="162"/>
      <c r="M30" s="162"/>
      <c r="N30" s="162"/>
      <c r="O30" s="162"/>
      <c r="P30" s="162"/>
      <c r="Q30" s="162"/>
    </row>
    <row r="31" spans="1:17" ht="12.75" customHeight="1" x14ac:dyDescent="0.25">
      <c r="A31" s="132">
        <v>1</v>
      </c>
      <c r="B31" s="136" t="s">
        <v>259</v>
      </c>
      <c r="C31" s="137" t="s">
        <v>260</v>
      </c>
      <c r="D31" s="134" t="s">
        <v>261</v>
      </c>
      <c r="E31" s="138">
        <v>1</v>
      </c>
      <c r="F31" s="139">
        <v>3085.22</v>
      </c>
      <c r="G31" s="139">
        <v>573.16999999999996</v>
      </c>
      <c r="H31" s="139">
        <v>1991.63</v>
      </c>
      <c r="I31" s="139">
        <v>179.63</v>
      </c>
      <c r="J31" s="140"/>
      <c r="K31" s="140">
        <v>3085</v>
      </c>
      <c r="L31" s="140">
        <v>573</v>
      </c>
      <c r="M31" s="140">
        <v>1992</v>
      </c>
      <c r="N31" s="140">
        <v>180</v>
      </c>
      <c r="O31" s="140">
        <v>42.3</v>
      </c>
      <c r="P31" s="140">
        <v>42.3</v>
      </c>
      <c r="Q31" s="140"/>
    </row>
    <row r="32" spans="1:17" ht="12.75" customHeight="1" x14ac:dyDescent="0.25">
      <c r="A32" s="132">
        <v>2</v>
      </c>
      <c r="B32" s="136" t="s">
        <v>262</v>
      </c>
      <c r="C32" s="137" t="s">
        <v>263</v>
      </c>
      <c r="D32" s="134" t="s">
        <v>81</v>
      </c>
      <c r="E32" s="138">
        <v>1</v>
      </c>
      <c r="F32" s="139">
        <v>3938.57</v>
      </c>
      <c r="G32" s="139">
        <v>602.98</v>
      </c>
      <c r="H32" s="139">
        <v>1437.02</v>
      </c>
      <c r="I32" s="139">
        <v>105.56</v>
      </c>
      <c r="J32" s="140"/>
      <c r="K32" s="140">
        <v>3939</v>
      </c>
      <c r="L32" s="140">
        <v>603</v>
      </c>
      <c r="M32" s="140">
        <v>1437</v>
      </c>
      <c r="N32" s="140">
        <v>106</v>
      </c>
      <c r="O32" s="140">
        <v>44.5</v>
      </c>
      <c r="P32" s="140">
        <v>44.5</v>
      </c>
      <c r="Q32" s="140"/>
    </row>
    <row r="33" spans="1:17" ht="12.75" customHeight="1" x14ac:dyDescent="0.25">
      <c r="A33" s="132">
        <v>3</v>
      </c>
      <c r="B33" s="136" t="s">
        <v>264</v>
      </c>
      <c r="C33" s="137" t="s">
        <v>265</v>
      </c>
      <c r="D33" s="134" t="s">
        <v>81</v>
      </c>
      <c r="E33" s="138">
        <v>2</v>
      </c>
      <c r="F33" s="139">
        <v>4077.52</v>
      </c>
      <c r="G33" s="139">
        <v>444.44</v>
      </c>
      <c r="H33" s="139">
        <v>3472.61</v>
      </c>
      <c r="I33" s="139">
        <v>362.56</v>
      </c>
      <c r="J33" s="140"/>
      <c r="K33" s="140">
        <v>8155</v>
      </c>
      <c r="L33" s="140">
        <v>889</v>
      </c>
      <c r="M33" s="140">
        <v>6945</v>
      </c>
      <c r="N33" s="140">
        <v>725</v>
      </c>
      <c r="O33" s="140">
        <v>32.799999999999997</v>
      </c>
      <c r="P33" s="140">
        <v>65.599999999999994</v>
      </c>
      <c r="Q33" s="140"/>
    </row>
    <row r="34" spans="1:17" ht="12.75" customHeight="1" x14ac:dyDescent="0.25">
      <c r="A34" s="132">
        <v>4</v>
      </c>
      <c r="B34" s="136" t="s">
        <v>266</v>
      </c>
      <c r="C34" s="137" t="s">
        <v>267</v>
      </c>
      <c r="D34" s="134" t="s">
        <v>81</v>
      </c>
      <c r="E34" s="138">
        <v>2</v>
      </c>
      <c r="F34" s="139">
        <v>64.040000000000006</v>
      </c>
      <c r="G34" s="139">
        <v>30.49</v>
      </c>
      <c r="H34" s="139">
        <v>23.38</v>
      </c>
      <c r="I34" s="139">
        <v>1.46</v>
      </c>
      <c r="J34" s="140"/>
      <c r="K34" s="140">
        <v>128</v>
      </c>
      <c r="L34" s="140">
        <v>61</v>
      </c>
      <c r="M34" s="140">
        <v>47</v>
      </c>
      <c r="N34" s="140">
        <v>3</v>
      </c>
      <c r="O34" s="140">
        <v>2.25</v>
      </c>
      <c r="P34" s="140">
        <v>4.5</v>
      </c>
      <c r="Q34" s="140"/>
    </row>
    <row r="35" spans="1:17" ht="12.75" customHeight="1" x14ac:dyDescent="0.25">
      <c r="A35" s="132">
        <v>5</v>
      </c>
      <c r="B35" s="136" t="s">
        <v>268</v>
      </c>
      <c r="C35" s="137" t="s">
        <v>269</v>
      </c>
      <c r="D35" s="134" t="s">
        <v>81</v>
      </c>
      <c r="E35" s="138">
        <v>2</v>
      </c>
      <c r="F35" s="139">
        <v>681.28</v>
      </c>
      <c r="G35" s="139">
        <v>334.69</v>
      </c>
      <c r="H35" s="139">
        <v>318.55</v>
      </c>
      <c r="I35" s="139">
        <v>19.84</v>
      </c>
      <c r="J35" s="140"/>
      <c r="K35" s="140">
        <v>1363</v>
      </c>
      <c r="L35" s="140">
        <v>669</v>
      </c>
      <c r="M35" s="140">
        <v>637</v>
      </c>
      <c r="N35" s="140">
        <v>40</v>
      </c>
      <c r="O35" s="140">
        <v>24.7</v>
      </c>
      <c r="P35" s="140">
        <v>49.4</v>
      </c>
      <c r="Q35" s="140"/>
    </row>
    <row r="36" spans="1:17" ht="12.75" customHeight="1" x14ac:dyDescent="0.25">
      <c r="A36" s="134" t="s">
        <v>270</v>
      </c>
      <c r="B36" s="136" t="s">
        <v>271</v>
      </c>
      <c r="C36" s="137" t="s">
        <v>272</v>
      </c>
      <c r="D36" s="134" t="s">
        <v>117</v>
      </c>
      <c r="E36" s="138">
        <v>1</v>
      </c>
      <c r="F36" s="139">
        <v>1384134.1</v>
      </c>
      <c r="G36" s="140"/>
      <c r="H36" s="140"/>
      <c r="I36" s="140"/>
      <c r="J36" s="140">
        <v>1384134</v>
      </c>
      <c r="K36" s="140">
        <v>1384134</v>
      </c>
      <c r="L36" s="140"/>
      <c r="M36" s="140"/>
      <c r="N36" s="140"/>
      <c r="O36" s="140"/>
      <c r="P36" s="140"/>
      <c r="Q36" s="140"/>
    </row>
    <row r="37" spans="1:17" ht="12.75" customHeight="1" x14ac:dyDescent="0.25">
      <c r="A37" s="134" t="s">
        <v>273</v>
      </c>
      <c r="B37" s="136" t="s">
        <v>271</v>
      </c>
      <c r="C37" s="137" t="s">
        <v>274</v>
      </c>
      <c r="D37" s="134" t="s">
        <v>117</v>
      </c>
      <c r="E37" s="138">
        <v>2</v>
      </c>
      <c r="F37" s="139">
        <v>100107.39</v>
      </c>
      <c r="G37" s="140"/>
      <c r="H37" s="140"/>
      <c r="I37" s="140"/>
      <c r="J37" s="140">
        <v>200215</v>
      </c>
      <c r="K37" s="140">
        <v>200215</v>
      </c>
      <c r="L37" s="140"/>
      <c r="M37" s="140"/>
      <c r="N37" s="140"/>
      <c r="O37" s="140"/>
      <c r="P37" s="140"/>
      <c r="Q37" s="140"/>
    </row>
    <row r="38" spans="1:17" ht="84" x14ac:dyDescent="0.25">
      <c r="A38" s="134" t="s">
        <v>275</v>
      </c>
      <c r="B38" s="136" t="s">
        <v>276</v>
      </c>
      <c r="C38" s="137" t="s">
        <v>277</v>
      </c>
      <c r="D38" s="134" t="s">
        <v>117</v>
      </c>
      <c r="E38" s="138">
        <v>2</v>
      </c>
      <c r="F38" s="139">
        <v>86753.51</v>
      </c>
      <c r="G38" s="140"/>
      <c r="H38" s="140"/>
      <c r="I38" s="140"/>
      <c r="J38" s="140">
        <v>173507</v>
      </c>
      <c r="K38" s="140">
        <v>173507</v>
      </c>
      <c r="L38" s="140"/>
      <c r="M38" s="140"/>
      <c r="N38" s="140"/>
      <c r="O38" s="140"/>
      <c r="P38" s="140"/>
      <c r="Q38" s="140"/>
    </row>
    <row r="39" spans="1:17" ht="12.75" customHeight="1" x14ac:dyDescent="0.25">
      <c r="A39" s="132">
        <v>9</v>
      </c>
      <c r="B39" s="136" t="s">
        <v>49</v>
      </c>
      <c r="C39" s="137" t="s">
        <v>278</v>
      </c>
      <c r="D39" s="134" t="s">
        <v>81</v>
      </c>
      <c r="E39" s="138">
        <v>2</v>
      </c>
      <c r="F39" s="139">
        <v>16.3</v>
      </c>
      <c r="G39" s="139">
        <v>15.65</v>
      </c>
      <c r="H39" s="140"/>
      <c r="I39" s="140"/>
      <c r="J39" s="140"/>
      <c r="K39" s="140">
        <v>33</v>
      </c>
      <c r="L39" s="140">
        <v>31</v>
      </c>
      <c r="M39" s="140"/>
      <c r="N39" s="140"/>
      <c r="O39" s="140">
        <v>1.1200000000000001</v>
      </c>
      <c r="P39" s="140">
        <v>2.2400000000000002</v>
      </c>
      <c r="Q39" s="140"/>
    </row>
    <row r="40" spans="1:17" ht="12.75" customHeight="1" x14ac:dyDescent="0.25">
      <c r="A40" s="134" t="s">
        <v>279</v>
      </c>
      <c r="B40" s="136" t="s">
        <v>280</v>
      </c>
      <c r="C40" s="137" t="s">
        <v>281</v>
      </c>
      <c r="D40" s="134" t="s">
        <v>117</v>
      </c>
      <c r="E40" s="138">
        <v>2</v>
      </c>
      <c r="F40" s="139">
        <v>8991.83</v>
      </c>
      <c r="G40" s="140"/>
      <c r="H40" s="140"/>
      <c r="I40" s="140"/>
      <c r="J40" s="140">
        <v>17984</v>
      </c>
      <c r="K40" s="140">
        <v>17984</v>
      </c>
      <c r="L40" s="140"/>
      <c r="M40" s="140"/>
      <c r="N40" s="140"/>
      <c r="O40" s="140"/>
      <c r="P40" s="140"/>
      <c r="Q40" s="140"/>
    </row>
    <row r="41" spans="1:17" ht="12.75" customHeight="1" x14ac:dyDescent="0.25">
      <c r="A41" s="168" t="s">
        <v>282</v>
      </c>
      <c r="B41" s="162"/>
      <c r="C41" s="162"/>
      <c r="D41" s="162"/>
      <c r="E41" s="162"/>
      <c r="F41" s="162"/>
      <c r="G41" s="162"/>
      <c r="H41" s="162"/>
      <c r="I41" s="162"/>
      <c r="J41" s="162"/>
      <c r="K41" s="162"/>
      <c r="L41" s="162"/>
      <c r="M41" s="162"/>
      <c r="N41" s="162"/>
      <c r="O41" s="162"/>
      <c r="P41" s="162"/>
      <c r="Q41" s="162"/>
    </row>
    <row r="42" spans="1:17" ht="194.4" x14ac:dyDescent="0.25">
      <c r="A42" s="132">
        <v>11</v>
      </c>
      <c r="B42" s="136" t="s">
        <v>283</v>
      </c>
      <c r="C42" s="137" t="s">
        <v>284</v>
      </c>
      <c r="D42" s="134" t="s">
        <v>219</v>
      </c>
      <c r="E42" s="141" t="s">
        <v>285</v>
      </c>
      <c r="F42" s="139">
        <v>1326.68</v>
      </c>
      <c r="G42" s="139">
        <v>123.91</v>
      </c>
      <c r="H42" s="139">
        <v>1202.77</v>
      </c>
      <c r="I42" s="139">
        <v>197.76</v>
      </c>
      <c r="J42" s="140"/>
      <c r="K42" s="140">
        <v>1088</v>
      </c>
      <c r="L42" s="140">
        <v>102</v>
      </c>
      <c r="M42" s="140">
        <v>986</v>
      </c>
      <c r="N42" s="140">
        <v>162</v>
      </c>
      <c r="O42" s="140">
        <v>16.7</v>
      </c>
      <c r="P42" s="140">
        <v>13.69</v>
      </c>
      <c r="Q42" s="140"/>
    </row>
    <row r="43" spans="1:17" ht="12.75" customHeight="1" x14ac:dyDescent="0.25">
      <c r="A43" s="132">
        <v>12</v>
      </c>
      <c r="B43" s="136" t="s">
        <v>286</v>
      </c>
      <c r="C43" s="137" t="s">
        <v>287</v>
      </c>
      <c r="D43" s="134" t="s">
        <v>98</v>
      </c>
      <c r="E43" s="141" t="s">
        <v>288</v>
      </c>
      <c r="F43" s="139">
        <v>989.62</v>
      </c>
      <c r="G43" s="139">
        <v>286.38</v>
      </c>
      <c r="H43" s="139">
        <v>598.19000000000005</v>
      </c>
      <c r="I43" s="139">
        <v>66.98</v>
      </c>
      <c r="J43" s="140"/>
      <c r="K43" s="140">
        <v>32784</v>
      </c>
      <c r="L43" s="140">
        <v>9487</v>
      </c>
      <c r="M43" s="140">
        <v>19817</v>
      </c>
      <c r="N43" s="140">
        <v>2219</v>
      </c>
      <c r="O43" s="140">
        <v>20.21</v>
      </c>
      <c r="P43" s="140">
        <v>669.52</v>
      </c>
      <c r="Q43" s="140"/>
    </row>
    <row r="44" spans="1:17" ht="12.75" customHeight="1" x14ac:dyDescent="0.25">
      <c r="A44" s="132">
        <v>13</v>
      </c>
      <c r="B44" s="136" t="s">
        <v>289</v>
      </c>
      <c r="C44" s="137" t="s">
        <v>290</v>
      </c>
      <c r="D44" s="134" t="s">
        <v>80</v>
      </c>
      <c r="E44" s="138">
        <v>82</v>
      </c>
      <c r="F44" s="139">
        <v>4444.17</v>
      </c>
      <c r="G44" s="140"/>
      <c r="H44" s="140"/>
      <c r="I44" s="140"/>
      <c r="J44" s="140"/>
      <c r="K44" s="140">
        <v>364422</v>
      </c>
      <c r="L44" s="140"/>
      <c r="M44" s="140"/>
      <c r="N44" s="140"/>
      <c r="O44" s="140"/>
      <c r="P44" s="140"/>
      <c r="Q44" s="140"/>
    </row>
    <row r="45" spans="1:17" ht="12.75" customHeight="1" x14ac:dyDescent="0.25">
      <c r="A45" s="132">
        <v>14</v>
      </c>
      <c r="B45" s="136" t="s">
        <v>291</v>
      </c>
      <c r="C45" s="137" t="s">
        <v>292</v>
      </c>
      <c r="D45" s="134" t="s">
        <v>293</v>
      </c>
      <c r="E45" s="138">
        <v>82</v>
      </c>
      <c r="F45" s="139">
        <v>114.15</v>
      </c>
      <c r="G45" s="139">
        <v>28.58</v>
      </c>
      <c r="H45" s="139">
        <v>85.08</v>
      </c>
      <c r="I45" s="139">
        <v>12.5</v>
      </c>
      <c r="J45" s="140"/>
      <c r="K45" s="140">
        <v>9360</v>
      </c>
      <c r="L45" s="140">
        <v>2344</v>
      </c>
      <c r="M45" s="140">
        <v>6977</v>
      </c>
      <c r="N45" s="140">
        <v>1025</v>
      </c>
      <c r="O45" s="140">
        <v>2.29</v>
      </c>
      <c r="P45" s="140">
        <v>187.78</v>
      </c>
      <c r="Q45" s="140"/>
    </row>
    <row r="46" spans="1:17" ht="12.75" customHeight="1" x14ac:dyDescent="0.25">
      <c r="A46" s="132">
        <v>15</v>
      </c>
      <c r="B46" s="136" t="s">
        <v>294</v>
      </c>
      <c r="C46" s="137" t="s">
        <v>295</v>
      </c>
      <c r="D46" s="134" t="s">
        <v>80</v>
      </c>
      <c r="E46" s="138">
        <v>82</v>
      </c>
      <c r="F46" s="139">
        <v>1178.47</v>
      </c>
      <c r="G46" s="140"/>
      <c r="H46" s="140"/>
      <c r="I46" s="140"/>
      <c r="J46" s="140"/>
      <c r="K46" s="140">
        <v>96635</v>
      </c>
      <c r="L46" s="140"/>
      <c r="M46" s="140"/>
      <c r="N46" s="140"/>
      <c r="O46" s="140"/>
      <c r="P46" s="140"/>
      <c r="Q46" s="140"/>
    </row>
    <row r="47" spans="1:17" ht="79.8" x14ac:dyDescent="0.25">
      <c r="A47" s="132">
        <v>16</v>
      </c>
      <c r="B47" s="136" t="s">
        <v>296</v>
      </c>
      <c r="C47" s="137" t="s">
        <v>297</v>
      </c>
      <c r="D47" s="134" t="s">
        <v>80</v>
      </c>
      <c r="E47" s="138">
        <v>82</v>
      </c>
      <c r="F47" s="139">
        <v>2835.08</v>
      </c>
      <c r="G47" s="140"/>
      <c r="H47" s="140"/>
      <c r="I47" s="140"/>
      <c r="J47" s="140"/>
      <c r="K47" s="140">
        <v>232477</v>
      </c>
      <c r="L47" s="140"/>
      <c r="M47" s="140"/>
      <c r="N47" s="140"/>
      <c r="O47" s="140"/>
      <c r="P47" s="140"/>
      <c r="Q47" s="140"/>
    </row>
    <row r="48" spans="1:17" ht="160.19999999999999" x14ac:dyDescent="0.25">
      <c r="A48" s="132">
        <v>17</v>
      </c>
      <c r="B48" s="136" t="s">
        <v>298</v>
      </c>
      <c r="C48" s="137" t="s">
        <v>299</v>
      </c>
      <c r="D48" s="134" t="s">
        <v>81</v>
      </c>
      <c r="E48" s="138">
        <v>8</v>
      </c>
      <c r="F48" s="139">
        <v>222.62</v>
      </c>
      <c r="G48" s="139">
        <v>34.61</v>
      </c>
      <c r="H48" s="139">
        <v>136.74</v>
      </c>
      <c r="I48" s="139">
        <v>15.65</v>
      </c>
      <c r="J48" s="140"/>
      <c r="K48" s="140">
        <v>1781</v>
      </c>
      <c r="L48" s="140">
        <v>277</v>
      </c>
      <c r="M48" s="140">
        <v>1094</v>
      </c>
      <c r="N48" s="140">
        <v>125</v>
      </c>
      <c r="O48" s="140">
        <v>2.34</v>
      </c>
      <c r="P48" s="140">
        <v>18.72</v>
      </c>
      <c r="Q48" s="140"/>
    </row>
    <row r="49" spans="1:17" ht="91.8" x14ac:dyDescent="0.25">
      <c r="A49" s="132">
        <v>18</v>
      </c>
      <c r="B49" s="136" t="s">
        <v>212</v>
      </c>
      <c r="C49" s="137" t="s">
        <v>300</v>
      </c>
      <c r="D49" s="134" t="s">
        <v>81</v>
      </c>
      <c r="E49" s="138">
        <v>8</v>
      </c>
      <c r="F49" s="139">
        <v>29.48</v>
      </c>
      <c r="G49" s="139">
        <v>14.67</v>
      </c>
      <c r="H49" s="139">
        <v>11.69</v>
      </c>
      <c r="I49" s="139">
        <v>0.73</v>
      </c>
      <c r="J49" s="140"/>
      <c r="K49" s="140">
        <v>236</v>
      </c>
      <c r="L49" s="140">
        <v>117</v>
      </c>
      <c r="M49" s="140">
        <v>94</v>
      </c>
      <c r="N49" s="140">
        <v>6</v>
      </c>
      <c r="O49" s="140">
        <v>1.05</v>
      </c>
      <c r="P49" s="140">
        <v>8.4</v>
      </c>
      <c r="Q49" s="140"/>
    </row>
    <row r="50" spans="1:17" ht="91.2" x14ac:dyDescent="0.25">
      <c r="A50" s="132">
        <v>19</v>
      </c>
      <c r="B50" s="136" t="s">
        <v>294</v>
      </c>
      <c r="C50" s="137" t="s">
        <v>301</v>
      </c>
      <c r="D50" s="134" t="s">
        <v>80</v>
      </c>
      <c r="E50" s="138">
        <v>8</v>
      </c>
      <c r="F50" s="139">
        <v>440.67</v>
      </c>
      <c r="G50" s="140"/>
      <c r="H50" s="140"/>
      <c r="I50" s="140"/>
      <c r="J50" s="140"/>
      <c r="K50" s="140">
        <v>3525</v>
      </c>
      <c r="L50" s="140"/>
      <c r="M50" s="140"/>
      <c r="N50" s="140"/>
      <c r="O50" s="140"/>
      <c r="P50" s="140"/>
      <c r="Q50" s="140"/>
    </row>
    <row r="51" spans="1:17" ht="79.8" x14ac:dyDescent="0.25">
      <c r="A51" s="132">
        <v>20</v>
      </c>
      <c r="B51" s="136" t="s">
        <v>296</v>
      </c>
      <c r="C51" s="137" t="s">
        <v>297</v>
      </c>
      <c r="D51" s="134" t="s">
        <v>80</v>
      </c>
      <c r="E51" s="138">
        <v>8</v>
      </c>
      <c r="F51" s="139">
        <v>2835.08</v>
      </c>
      <c r="G51" s="140"/>
      <c r="H51" s="140"/>
      <c r="I51" s="140"/>
      <c r="J51" s="140"/>
      <c r="K51" s="140">
        <v>22681</v>
      </c>
      <c r="L51" s="140"/>
      <c r="M51" s="140"/>
      <c r="N51" s="140"/>
      <c r="O51" s="140"/>
      <c r="P51" s="140"/>
      <c r="Q51" s="140"/>
    </row>
    <row r="52" spans="1:17" ht="137.4" x14ac:dyDescent="0.25">
      <c r="A52" s="132">
        <v>21</v>
      </c>
      <c r="B52" s="136" t="s">
        <v>302</v>
      </c>
      <c r="C52" s="137" t="s">
        <v>303</v>
      </c>
      <c r="D52" s="134" t="s">
        <v>81</v>
      </c>
      <c r="E52" s="138">
        <v>1</v>
      </c>
      <c r="F52" s="139">
        <v>65.3</v>
      </c>
      <c r="G52" s="139">
        <v>16.71</v>
      </c>
      <c r="H52" s="139">
        <v>37.99</v>
      </c>
      <c r="I52" s="139">
        <v>2.37</v>
      </c>
      <c r="J52" s="140"/>
      <c r="K52" s="140">
        <v>65</v>
      </c>
      <c r="L52" s="140">
        <v>17</v>
      </c>
      <c r="M52" s="140">
        <v>38</v>
      </c>
      <c r="N52" s="140">
        <v>2</v>
      </c>
      <c r="O52" s="140">
        <v>1.1299999999999999</v>
      </c>
      <c r="P52" s="140">
        <v>1.1299999999999999</v>
      </c>
      <c r="Q52" s="140"/>
    </row>
    <row r="53" spans="1:17" ht="127.8" x14ac:dyDescent="0.25">
      <c r="A53" s="132">
        <v>22</v>
      </c>
      <c r="B53" s="136" t="s">
        <v>304</v>
      </c>
      <c r="C53" s="137" t="s">
        <v>305</v>
      </c>
      <c r="D53" s="134" t="s">
        <v>80</v>
      </c>
      <c r="E53" s="138">
        <v>1</v>
      </c>
      <c r="F53" s="139">
        <v>3822.38</v>
      </c>
      <c r="G53" s="140"/>
      <c r="H53" s="140"/>
      <c r="I53" s="140"/>
      <c r="J53" s="140"/>
      <c r="K53" s="140">
        <v>3822</v>
      </c>
      <c r="L53" s="140"/>
      <c r="M53" s="140"/>
      <c r="N53" s="140"/>
      <c r="O53" s="140"/>
      <c r="P53" s="140"/>
      <c r="Q53" s="140"/>
    </row>
    <row r="54" spans="1:17" ht="251.4" x14ac:dyDescent="0.25">
      <c r="A54" s="132">
        <v>23</v>
      </c>
      <c r="B54" s="136" t="s">
        <v>50</v>
      </c>
      <c r="C54" s="137" t="s">
        <v>306</v>
      </c>
      <c r="D54" s="134" t="s">
        <v>81</v>
      </c>
      <c r="E54" s="138">
        <v>3</v>
      </c>
      <c r="F54" s="139">
        <v>122.2</v>
      </c>
      <c r="G54" s="139">
        <v>24.12</v>
      </c>
      <c r="H54" s="139">
        <v>1.28</v>
      </c>
      <c r="I54" s="140"/>
      <c r="J54" s="140"/>
      <c r="K54" s="140">
        <v>367</v>
      </c>
      <c r="L54" s="140">
        <v>72</v>
      </c>
      <c r="M54" s="140">
        <v>4</v>
      </c>
      <c r="N54" s="140"/>
      <c r="O54" s="140">
        <v>1.8</v>
      </c>
      <c r="P54" s="140">
        <v>5.4</v>
      </c>
      <c r="Q54" s="140"/>
    </row>
    <row r="55" spans="1:17" ht="68.400000000000006" x14ac:dyDescent="0.25">
      <c r="A55" s="132">
        <v>24</v>
      </c>
      <c r="B55" s="136" t="s">
        <v>307</v>
      </c>
      <c r="C55" s="137" t="s">
        <v>308</v>
      </c>
      <c r="D55" s="134" t="s">
        <v>80</v>
      </c>
      <c r="E55" s="138">
        <v>3</v>
      </c>
      <c r="F55" s="139">
        <v>139.5</v>
      </c>
      <c r="G55" s="140"/>
      <c r="H55" s="140"/>
      <c r="I55" s="140"/>
      <c r="J55" s="140"/>
      <c r="K55" s="140">
        <v>419</v>
      </c>
      <c r="L55" s="140"/>
      <c r="M55" s="140"/>
      <c r="N55" s="140"/>
      <c r="O55" s="140"/>
      <c r="P55" s="140"/>
      <c r="Q55" s="140"/>
    </row>
    <row r="56" spans="1:17" ht="183" x14ac:dyDescent="0.25">
      <c r="A56" s="132">
        <v>25</v>
      </c>
      <c r="B56" s="136" t="s">
        <v>33</v>
      </c>
      <c r="C56" s="137" t="s">
        <v>309</v>
      </c>
      <c r="D56" s="134" t="s">
        <v>81</v>
      </c>
      <c r="E56" s="138">
        <v>82</v>
      </c>
      <c r="F56" s="139">
        <v>99.26</v>
      </c>
      <c r="G56" s="139">
        <v>33.11</v>
      </c>
      <c r="H56" s="139">
        <v>62.05</v>
      </c>
      <c r="I56" s="139">
        <v>4.71</v>
      </c>
      <c r="J56" s="140"/>
      <c r="K56" s="140">
        <v>8139</v>
      </c>
      <c r="L56" s="140">
        <v>2715</v>
      </c>
      <c r="M56" s="140">
        <v>5088</v>
      </c>
      <c r="N56" s="140">
        <v>386</v>
      </c>
      <c r="O56" s="140">
        <v>2.37</v>
      </c>
      <c r="P56" s="140">
        <v>194.34</v>
      </c>
      <c r="Q56" s="140"/>
    </row>
    <row r="57" spans="1:17" ht="57" x14ac:dyDescent="0.25">
      <c r="A57" s="132">
        <v>26</v>
      </c>
      <c r="B57" s="136" t="s">
        <v>310</v>
      </c>
      <c r="C57" s="137" t="s">
        <v>311</v>
      </c>
      <c r="D57" s="134" t="s">
        <v>117</v>
      </c>
      <c r="E57" s="138">
        <v>82</v>
      </c>
      <c r="F57" s="139">
        <v>197.08</v>
      </c>
      <c r="G57" s="140"/>
      <c r="H57" s="140"/>
      <c r="I57" s="140"/>
      <c r="J57" s="140"/>
      <c r="K57" s="140">
        <v>16161</v>
      </c>
      <c r="L57" s="140"/>
      <c r="M57" s="140"/>
      <c r="N57" s="140"/>
      <c r="O57" s="140"/>
      <c r="P57" s="140"/>
      <c r="Q57" s="140"/>
    </row>
    <row r="58" spans="1:17" ht="103.2" x14ac:dyDescent="0.25">
      <c r="A58" s="132">
        <v>27</v>
      </c>
      <c r="B58" s="136" t="s">
        <v>312</v>
      </c>
      <c r="C58" s="137" t="s">
        <v>313</v>
      </c>
      <c r="D58" s="134" t="s">
        <v>120</v>
      </c>
      <c r="E58" s="141" t="s">
        <v>314</v>
      </c>
      <c r="F58" s="139">
        <v>1335.56</v>
      </c>
      <c r="G58" s="139">
        <v>636.85</v>
      </c>
      <c r="H58" s="139">
        <v>33.85</v>
      </c>
      <c r="I58" s="139">
        <v>2</v>
      </c>
      <c r="J58" s="140"/>
      <c r="K58" s="140">
        <v>4381</v>
      </c>
      <c r="L58" s="140">
        <v>2089</v>
      </c>
      <c r="M58" s="140">
        <v>111</v>
      </c>
      <c r="N58" s="140">
        <v>7</v>
      </c>
      <c r="O58" s="140">
        <v>47</v>
      </c>
      <c r="P58" s="140">
        <v>154.16</v>
      </c>
      <c r="Q58" s="140"/>
    </row>
    <row r="59" spans="1:17" ht="79.8" x14ac:dyDescent="0.25">
      <c r="A59" s="132">
        <v>28</v>
      </c>
      <c r="B59" s="136" t="s">
        <v>315</v>
      </c>
      <c r="C59" s="137" t="s">
        <v>316</v>
      </c>
      <c r="D59" s="134" t="s">
        <v>117</v>
      </c>
      <c r="E59" s="138">
        <v>328</v>
      </c>
      <c r="F59" s="139">
        <v>21.55</v>
      </c>
      <c r="G59" s="140"/>
      <c r="H59" s="140"/>
      <c r="I59" s="140"/>
      <c r="J59" s="140"/>
      <c r="K59" s="140">
        <v>7068</v>
      </c>
      <c r="L59" s="140"/>
      <c r="M59" s="140"/>
      <c r="N59" s="140"/>
      <c r="O59" s="140"/>
      <c r="P59" s="140"/>
      <c r="Q59" s="140"/>
    </row>
    <row r="60" spans="1:17" ht="126" x14ac:dyDescent="0.25">
      <c r="A60" s="132">
        <v>29</v>
      </c>
      <c r="B60" s="136" t="s">
        <v>317</v>
      </c>
      <c r="C60" s="137" t="s">
        <v>318</v>
      </c>
      <c r="D60" s="134" t="s">
        <v>118</v>
      </c>
      <c r="E60" s="141" t="s">
        <v>319</v>
      </c>
      <c r="F60" s="139">
        <v>1392.25</v>
      </c>
      <c r="G60" s="139">
        <v>141.78</v>
      </c>
      <c r="H60" s="139">
        <v>242.87</v>
      </c>
      <c r="I60" s="139">
        <v>57.25</v>
      </c>
      <c r="J60" s="140"/>
      <c r="K60" s="140">
        <v>228</v>
      </c>
      <c r="L60" s="140">
        <v>23</v>
      </c>
      <c r="M60" s="140">
        <v>40</v>
      </c>
      <c r="N60" s="140">
        <v>9</v>
      </c>
      <c r="O60" s="140">
        <v>10.7</v>
      </c>
      <c r="P60" s="140">
        <v>1.75</v>
      </c>
      <c r="Q60" s="140"/>
    </row>
    <row r="61" spans="1:17" ht="82.2" x14ac:dyDescent="0.25">
      <c r="A61" s="132">
        <v>30</v>
      </c>
      <c r="B61" s="136" t="s">
        <v>320</v>
      </c>
      <c r="C61" s="137" t="s">
        <v>321</v>
      </c>
      <c r="D61" s="134" t="s">
        <v>80</v>
      </c>
      <c r="E61" s="138">
        <v>82</v>
      </c>
      <c r="F61" s="139">
        <v>4.24</v>
      </c>
      <c r="G61" s="140"/>
      <c r="H61" s="140"/>
      <c r="I61" s="140"/>
      <c r="J61" s="140"/>
      <c r="K61" s="140">
        <v>348</v>
      </c>
      <c r="L61" s="140"/>
      <c r="M61" s="140"/>
      <c r="N61" s="140"/>
      <c r="O61" s="140"/>
      <c r="P61" s="140"/>
      <c r="Q61" s="140"/>
    </row>
    <row r="62" spans="1:17" x14ac:dyDescent="0.25">
      <c r="A62" s="168" t="s">
        <v>322</v>
      </c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</row>
    <row r="63" spans="1:17" ht="183" x14ac:dyDescent="0.25">
      <c r="A63" s="132">
        <v>31</v>
      </c>
      <c r="B63" s="136" t="s">
        <v>107</v>
      </c>
      <c r="C63" s="137" t="s">
        <v>323</v>
      </c>
      <c r="D63" s="134" t="s">
        <v>108</v>
      </c>
      <c r="E63" s="141" t="s">
        <v>324</v>
      </c>
      <c r="F63" s="139">
        <v>1296.82</v>
      </c>
      <c r="G63" s="139">
        <v>1296.82</v>
      </c>
      <c r="H63" s="140"/>
      <c r="I63" s="140"/>
      <c r="J63" s="140"/>
      <c r="K63" s="140">
        <v>204</v>
      </c>
      <c r="L63" s="140">
        <v>204</v>
      </c>
      <c r="M63" s="140"/>
      <c r="N63" s="140"/>
      <c r="O63" s="140">
        <v>118</v>
      </c>
      <c r="P63" s="140">
        <v>18.59</v>
      </c>
      <c r="Q63" s="140"/>
    </row>
    <row r="64" spans="1:17" ht="160.19999999999999" x14ac:dyDescent="0.25">
      <c r="A64" s="132">
        <v>32</v>
      </c>
      <c r="B64" s="136" t="s">
        <v>325</v>
      </c>
      <c r="C64" s="137" t="s">
        <v>326</v>
      </c>
      <c r="D64" s="134" t="s">
        <v>207</v>
      </c>
      <c r="E64" s="141" t="s">
        <v>327</v>
      </c>
      <c r="F64" s="139">
        <v>1345.99</v>
      </c>
      <c r="G64" s="139">
        <v>156.35</v>
      </c>
      <c r="H64" s="139">
        <v>103.37</v>
      </c>
      <c r="I64" s="139">
        <v>5.46</v>
      </c>
      <c r="J64" s="140"/>
      <c r="K64" s="140">
        <v>2019</v>
      </c>
      <c r="L64" s="140">
        <v>235</v>
      </c>
      <c r="M64" s="140">
        <v>155</v>
      </c>
      <c r="N64" s="140">
        <v>8</v>
      </c>
      <c r="O64" s="140">
        <v>11.8</v>
      </c>
      <c r="P64" s="140">
        <v>17.7</v>
      </c>
      <c r="Q64" s="140"/>
    </row>
    <row r="65" spans="1:17" ht="12.75" customHeight="1" x14ac:dyDescent="0.25">
      <c r="A65" s="132">
        <v>33</v>
      </c>
      <c r="B65" s="136" t="s">
        <v>328</v>
      </c>
      <c r="C65" s="137" t="s">
        <v>329</v>
      </c>
      <c r="D65" s="134" t="s">
        <v>118</v>
      </c>
      <c r="E65" s="141" t="s">
        <v>330</v>
      </c>
      <c r="F65" s="139">
        <v>1242.52</v>
      </c>
      <c r="G65" s="139">
        <v>219.95</v>
      </c>
      <c r="H65" s="139">
        <v>92.37</v>
      </c>
      <c r="I65" s="139">
        <v>4</v>
      </c>
      <c r="J65" s="140"/>
      <c r="K65" s="140">
        <v>559</v>
      </c>
      <c r="L65" s="140">
        <v>99</v>
      </c>
      <c r="M65" s="140">
        <v>42</v>
      </c>
      <c r="N65" s="140">
        <v>2</v>
      </c>
      <c r="O65" s="140">
        <v>16.600000000000001</v>
      </c>
      <c r="P65" s="140">
        <v>7.47</v>
      </c>
      <c r="Q65" s="140"/>
    </row>
    <row r="66" spans="1:17" ht="148.80000000000001" x14ac:dyDescent="0.25">
      <c r="A66" s="132">
        <v>34</v>
      </c>
      <c r="B66" s="136" t="s">
        <v>113</v>
      </c>
      <c r="C66" s="137" t="s">
        <v>331</v>
      </c>
      <c r="D66" s="134" t="s">
        <v>108</v>
      </c>
      <c r="E66" s="141" t="s">
        <v>324</v>
      </c>
      <c r="F66" s="139">
        <v>935.45</v>
      </c>
      <c r="G66" s="139">
        <v>935.45</v>
      </c>
      <c r="H66" s="140"/>
      <c r="I66" s="140"/>
      <c r="J66" s="140"/>
      <c r="K66" s="140">
        <v>147</v>
      </c>
      <c r="L66" s="140">
        <v>147</v>
      </c>
      <c r="M66" s="140"/>
      <c r="N66" s="140"/>
      <c r="O66" s="140">
        <v>88.5</v>
      </c>
      <c r="P66" s="140">
        <v>13.94</v>
      </c>
      <c r="Q66" s="140"/>
    </row>
    <row r="67" spans="1:17" x14ac:dyDescent="0.25">
      <c r="A67" s="168" t="s">
        <v>332</v>
      </c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</row>
    <row r="68" spans="1:17" ht="183" x14ac:dyDescent="0.25">
      <c r="A68" s="132">
        <v>35</v>
      </c>
      <c r="B68" s="136" t="s">
        <v>107</v>
      </c>
      <c r="C68" s="137" t="s">
        <v>333</v>
      </c>
      <c r="D68" s="134" t="s">
        <v>108</v>
      </c>
      <c r="E68" s="141" t="s">
        <v>334</v>
      </c>
      <c r="F68" s="139">
        <v>1296.82</v>
      </c>
      <c r="G68" s="139">
        <v>1296.82</v>
      </c>
      <c r="H68" s="140"/>
      <c r="I68" s="140"/>
      <c r="J68" s="140"/>
      <c r="K68" s="140">
        <v>5766</v>
      </c>
      <c r="L68" s="140">
        <v>5766</v>
      </c>
      <c r="M68" s="140"/>
      <c r="N68" s="140"/>
      <c r="O68" s="140">
        <v>118</v>
      </c>
      <c r="P68" s="140">
        <v>524.65</v>
      </c>
      <c r="Q68" s="140"/>
    </row>
    <row r="69" spans="1:17" ht="114.6" x14ac:dyDescent="0.25">
      <c r="A69" s="132">
        <v>36</v>
      </c>
      <c r="B69" s="136" t="s">
        <v>111</v>
      </c>
      <c r="C69" s="137" t="s">
        <v>335</v>
      </c>
      <c r="D69" s="134" t="s">
        <v>82</v>
      </c>
      <c r="E69" s="141" t="s">
        <v>336</v>
      </c>
      <c r="F69" s="139">
        <v>1549.97</v>
      </c>
      <c r="G69" s="139">
        <v>89.84</v>
      </c>
      <c r="H69" s="139">
        <v>1458.33</v>
      </c>
      <c r="I69" s="139">
        <v>90.82</v>
      </c>
      <c r="J69" s="140"/>
      <c r="K69" s="140">
        <v>6587</v>
      </c>
      <c r="L69" s="140">
        <v>382</v>
      </c>
      <c r="M69" s="140">
        <v>6198</v>
      </c>
      <c r="N69" s="140">
        <v>386</v>
      </c>
      <c r="O69" s="140">
        <v>6.63</v>
      </c>
      <c r="P69" s="140">
        <v>28.18</v>
      </c>
      <c r="Q69" s="140"/>
    </row>
    <row r="70" spans="1:17" ht="171.6" x14ac:dyDescent="0.25">
      <c r="A70" s="132">
        <v>37</v>
      </c>
      <c r="B70" s="136" t="s">
        <v>337</v>
      </c>
      <c r="C70" s="137" t="s">
        <v>338</v>
      </c>
      <c r="D70" s="134" t="s">
        <v>82</v>
      </c>
      <c r="E70" s="141" t="s">
        <v>339</v>
      </c>
      <c r="F70" s="139">
        <v>452.33</v>
      </c>
      <c r="G70" s="139">
        <v>33.74</v>
      </c>
      <c r="H70" s="139">
        <v>417.92</v>
      </c>
      <c r="I70" s="139">
        <v>26.03</v>
      </c>
      <c r="J70" s="140"/>
      <c r="K70" s="140">
        <v>5767</v>
      </c>
      <c r="L70" s="140">
        <v>430</v>
      </c>
      <c r="M70" s="140">
        <v>5328</v>
      </c>
      <c r="N70" s="140">
        <v>332</v>
      </c>
      <c r="O70" s="140">
        <v>2.4900000000000002</v>
      </c>
      <c r="P70" s="140">
        <v>31.75</v>
      </c>
      <c r="Q70" s="140"/>
    </row>
    <row r="71" spans="1:17" ht="148.80000000000001" x14ac:dyDescent="0.25">
      <c r="A71" s="132">
        <v>38</v>
      </c>
      <c r="B71" s="136" t="s">
        <v>340</v>
      </c>
      <c r="C71" s="137" t="s">
        <v>341</v>
      </c>
      <c r="D71" s="134" t="s">
        <v>82</v>
      </c>
      <c r="E71" s="141" t="s">
        <v>342</v>
      </c>
      <c r="F71" s="139">
        <v>1606.72</v>
      </c>
      <c r="G71" s="139">
        <v>295.39</v>
      </c>
      <c r="H71" s="139">
        <v>1194.52</v>
      </c>
      <c r="I71" s="139">
        <v>113.96</v>
      </c>
      <c r="J71" s="140"/>
      <c r="K71" s="140">
        <v>55271</v>
      </c>
      <c r="L71" s="140">
        <v>10161</v>
      </c>
      <c r="M71" s="140">
        <v>41091</v>
      </c>
      <c r="N71" s="140">
        <v>3920</v>
      </c>
      <c r="O71" s="140">
        <v>21.8</v>
      </c>
      <c r="P71" s="140">
        <v>749.92</v>
      </c>
      <c r="Q71" s="140"/>
    </row>
    <row r="72" spans="1:17" ht="72" x14ac:dyDescent="0.25">
      <c r="A72" s="132">
        <v>39</v>
      </c>
      <c r="B72" s="136" t="s">
        <v>343</v>
      </c>
      <c r="C72" s="137" t="s">
        <v>344</v>
      </c>
      <c r="D72" s="134" t="s">
        <v>110</v>
      </c>
      <c r="E72" s="141" t="s">
        <v>345</v>
      </c>
      <c r="F72" s="139">
        <v>66.709999999999994</v>
      </c>
      <c r="G72" s="140"/>
      <c r="H72" s="140"/>
      <c r="I72" s="140"/>
      <c r="J72" s="140"/>
      <c r="K72" s="140">
        <v>234072</v>
      </c>
      <c r="L72" s="140"/>
      <c r="M72" s="140"/>
      <c r="N72" s="140"/>
      <c r="O72" s="140"/>
      <c r="P72" s="140"/>
      <c r="Q72" s="140"/>
    </row>
    <row r="73" spans="1:17" ht="148.80000000000001" x14ac:dyDescent="0.25">
      <c r="A73" s="132">
        <v>40</v>
      </c>
      <c r="B73" s="136" t="s">
        <v>346</v>
      </c>
      <c r="C73" s="137" t="s">
        <v>347</v>
      </c>
      <c r="D73" s="134" t="s">
        <v>82</v>
      </c>
      <c r="E73" s="141" t="s">
        <v>336</v>
      </c>
      <c r="F73" s="139">
        <v>1329.11</v>
      </c>
      <c r="G73" s="139">
        <v>88.21</v>
      </c>
      <c r="H73" s="139">
        <v>1239.1400000000001</v>
      </c>
      <c r="I73" s="139">
        <v>77.17</v>
      </c>
      <c r="J73" s="140"/>
      <c r="K73" s="140">
        <v>5649</v>
      </c>
      <c r="L73" s="140">
        <v>375</v>
      </c>
      <c r="M73" s="140">
        <v>5266</v>
      </c>
      <c r="N73" s="140">
        <v>328</v>
      </c>
      <c r="O73" s="140">
        <v>6.51</v>
      </c>
      <c r="P73" s="140">
        <v>27.67</v>
      </c>
      <c r="Q73" s="140"/>
    </row>
    <row r="74" spans="1:17" ht="160.19999999999999" x14ac:dyDescent="0.25">
      <c r="A74" s="132">
        <v>41</v>
      </c>
      <c r="B74" s="136" t="s">
        <v>348</v>
      </c>
      <c r="C74" s="137" t="s">
        <v>349</v>
      </c>
      <c r="D74" s="134" t="s">
        <v>82</v>
      </c>
      <c r="E74" s="141" t="s">
        <v>339</v>
      </c>
      <c r="F74" s="139">
        <v>789.31</v>
      </c>
      <c r="G74" s="139">
        <v>46.07</v>
      </c>
      <c r="H74" s="139">
        <v>742.32</v>
      </c>
      <c r="I74" s="139">
        <v>46.23</v>
      </c>
      <c r="J74" s="140"/>
      <c r="K74" s="140">
        <v>10064</v>
      </c>
      <c r="L74" s="140">
        <v>587</v>
      </c>
      <c r="M74" s="140">
        <v>9465</v>
      </c>
      <c r="N74" s="140">
        <v>589</v>
      </c>
      <c r="O74" s="140">
        <v>3.4</v>
      </c>
      <c r="P74" s="140">
        <v>43.35</v>
      </c>
      <c r="Q74" s="140"/>
    </row>
    <row r="75" spans="1:17" ht="125.4" x14ac:dyDescent="0.25">
      <c r="A75" s="132">
        <v>42</v>
      </c>
      <c r="B75" s="136" t="s">
        <v>350</v>
      </c>
      <c r="C75" s="137" t="s">
        <v>351</v>
      </c>
      <c r="D75" s="134" t="s">
        <v>210</v>
      </c>
      <c r="E75" s="141" t="s">
        <v>352</v>
      </c>
      <c r="F75" s="139">
        <v>553.53</v>
      </c>
      <c r="G75" s="140"/>
      <c r="H75" s="140"/>
      <c r="I75" s="140"/>
      <c r="J75" s="140"/>
      <c r="K75" s="140">
        <v>1683</v>
      </c>
      <c r="L75" s="140"/>
      <c r="M75" s="140"/>
      <c r="N75" s="140"/>
      <c r="O75" s="140"/>
      <c r="P75" s="140"/>
      <c r="Q75" s="140"/>
    </row>
    <row r="76" spans="1:17" ht="148.80000000000001" x14ac:dyDescent="0.25">
      <c r="A76" s="132">
        <v>43</v>
      </c>
      <c r="B76" s="136" t="s">
        <v>113</v>
      </c>
      <c r="C76" s="137" t="s">
        <v>353</v>
      </c>
      <c r="D76" s="134" t="s">
        <v>108</v>
      </c>
      <c r="E76" s="141" t="s">
        <v>334</v>
      </c>
      <c r="F76" s="139">
        <v>935.45</v>
      </c>
      <c r="G76" s="139">
        <v>935.45</v>
      </c>
      <c r="H76" s="140"/>
      <c r="I76" s="140"/>
      <c r="J76" s="140"/>
      <c r="K76" s="140">
        <v>4159</v>
      </c>
      <c r="L76" s="140">
        <v>4159</v>
      </c>
      <c r="M76" s="140"/>
      <c r="N76" s="140"/>
      <c r="O76" s="140">
        <v>88.5</v>
      </c>
      <c r="P76" s="140">
        <v>393.49</v>
      </c>
      <c r="Q76" s="140"/>
    </row>
    <row r="77" spans="1:17" ht="205.8" x14ac:dyDescent="0.25">
      <c r="A77" s="132">
        <v>44</v>
      </c>
      <c r="B77" s="136" t="s">
        <v>354</v>
      </c>
      <c r="C77" s="137" t="s">
        <v>355</v>
      </c>
      <c r="D77" s="134" t="s">
        <v>81</v>
      </c>
      <c r="E77" s="138">
        <v>8</v>
      </c>
      <c r="F77" s="139">
        <v>1075.97</v>
      </c>
      <c r="G77" s="139">
        <v>103.12</v>
      </c>
      <c r="H77" s="139">
        <v>967.12</v>
      </c>
      <c r="I77" s="139">
        <v>112.48</v>
      </c>
      <c r="J77" s="140"/>
      <c r="K77" s="140">
        <v>8608</v>
      </c>
      <c r="L77" s="140">
        <v>825</v>
      </c>
      <c r="M77" s="140">
        <v>7737</v>
      </c>
      <c r="N77" s="140">
        <v>900</v>
      </c>
      <c r="O77" s="140">
        <v>7.61</v>
      </c>
      <c r="P77" s="140">
        <v>60.88</v>
      </c>
      <c r="Q77" s="140"/>
    </row>
    <row r="78" spans="1:17" ht="364.8" x14ac:dyDescent="0.25">
      <c r="A78" s="132">
        <v>45</v>
      </c>
      <c r="B78" s="136" t="s">
        <v>356</v>
      </c>
      <c r="C78" s="137" t="s">
        <v>357</v>
      </c>
      <c r="D78" s="134" t="s">
        <v>143</v>
      </c>
      <c r="E78" s="138">
        <v>8</v>
      </c>
      <c r="F78" s="139">
        <v>569.63</v>
      </c>
      <c r="G78" s="140"/>
      <c r="H78" s="140"/>
      <c r="I78" s="140"/>
      <c r="J78" s="140"/>
      <c r="K78" s="140">
        <v>4557</v>
      </c>
      <c r="L78" s="140"/>
      <c r="M78" s="140"/>
      <c r="N78" s="140"/>
      <c r="O78" s="140"/>
      <c r="P78" s="140"/>
      <c r="Q78" s="140"/>
    </row>
    <row r="79" spans="1:17" ht="183" x14ac:dyDescent="0.25">
      <c r="A79" s="132">
        <v>46</v>
      </c>
      <c r="B79" s="136" t="s">
        <v>107</v>
      </c>
      <c r="C79" s="137" t="s">
        <v>358</v>
      </c>
      <c r="D79" s="134" t="s">
        <v>108</v>
      </c>
      <c r="E79" s="141" t="s">
        <v>359</v>
      </c>
      <c r="F79" s="139">
        <v>1296.82</v>
      </c>
      <c r="G79" s="139">
        <v>1296.82</v>
      </c>
      <c r="H79" s="140"/>
      <c r="I79" s="140"/>
      <c r="J79" s="140"/>
      <c r="K79" s="140">
        <v>1367</v>
      </c>
      <c r="L79" s="140">
        <v>1367</v>
      </c>
      <c r="M79" s="140"/>
      <c r="N79" s="140"/>
      <c r="O79" s="140">
        <v>118</v>
      </c>
      <c r="P79" s="140">
        <v>124.37</v>
      </c>
      <c r="Q79" s="140"/>
    </row>
    <row r="80" spans="1:17" ht="12.75" customHeight="1" x14ac:dyDescent="0.25">
      <c r="A80" s="132">
        <v>47</v>
      </c>
      <c r="B80" s="136" t="s">
        <v>111</v>
      </c>
      <c r="C80" s="137" t="s">
        <v>360</v>
      </c>
      <c r="D80" s="134" t="s">
        <v>82</v>
      </c>
      <c r="E80" s="141" t="s">
        <v>361</v>
      </c>
      <c r="F80" s="139">
        <v>1549.97</v>
      </c>
      <c r="G80" s="139">
        <v>89.84</v>
      </c>
      <c r="H80" s="139">
        <v>1458.33</v>
      </c>
      <c r="I80" s="139">
        <v>90.82</v>
      </c>
      <c r="J80" s="140"/>
      <c r="K80" s="140">
        <v>2635</v>
      </c>
      <c r="L80" s="140">
        <v>153</v>
      </c>
      <c r="M80" s="140">
        <v>2479</v>
      </c>
      <c r="N80" s="140">
        <v>154</v>
      </c>
      <c r="O80" s="140">
        <v>6.63</v>
      </c>
      <c r="P80" s="140">
        <v>11.27</v>
      </c>
      <c r="Q80" s="140"/>
    </row>
    <row r="81" spans="1:17" ht="12.75" customHeight="1" x14ac:dyDescent="0.25">
      <c r="A81" s="132">
        <v>48</v>
      </c>
      <c r="B81" s="136" t="s">
        <v>337</v>
      </c>
      <c r="C81" s="137" t="s">
        <v>362</v>
      </c>
      <c r="D81" s="134" t="s">
        <v>82</v>
      </c>
      <c r="E81" s="141" t="s">
        <v>361</v>
      </c>
      <c r="F81" s="139">
        <v>452.33</v>
      </c>
      <c r="G81" s="139">
        <v>33.74</v>
      </c>
      <c r="H81" s="139">
        <v>417.92</v>
      </c>
      <c r="I81" s="139">
        <v>26.03</v>
      </c>
      <c r="J81" s="140"/>
      <c r="K81" s="140">
        <v>769</v>
      </c>
      <c r="L81" s="140">
        <v>57</v>
      </c>
      <c r="M81" s="140">
        <v>710</v>
      </c>
      <c r="N81" s="140">
        <v>44</v>
      </c>
      <c r="O81" s="140">
        <v>2.4900000000000002</v>
      </c>
      <c r="P81" s="140">
        <v>4.2300000000000004</v>
      </c>
      <c r="Q81" s="140"/>
    </row>
    <row r="82" spans="1:17" ht="12.75" customHeight="1" x14ac:dyDescent="0.25">
      <c r="A82" s="132">
        <v>49</v>
      </c>
      <c r="B82" s="136" t="s">
        <v>340</v>
      </c>
      <c r="C82" s="137" t="s">
        <v>363</v>
      </c>
      <c r="D82" s="134" t="s">
        <v>82</v>
      </c>
      <c r="E82" s="141" t="s">
        <v>203</v>
      </c>
      <c r="F82" s="139">
        <v>1606.72</v>
      </c>
      <c r="G82" s="139">
        <v>295.39</v>
      </c>
      <c r="H82" s="139">
        <v>1194.52</v>
      </c>
      <c r="I82" s="139">
        <v>113.96</v>
      </c>
      <c r="J82" s="140"/>
      <c r="K82" s="140">
        <v>5463</v>
      </c>
      <c r="L82" s="140">
        <v>1004</v>
      </c>
      <c r="M82" s="140">
        <v>4061</v>
      </c>
      <c r="N82" s="140">
        <v>387</v>
      </c>
      <c r="O82" s="140">
        <v>21.8</v>
      </c>
      <c r="P82" s="140">
        <v>74.12</v>
      </c>
      <c r="Q82" s="140"/>
    </row>
    <row r="83" spans="1:17" ht="12.75" customHeight="1" x14ac:dyDescent="0.25">
      <c r="A83" s="132">
        <v>50</v>
      </c>
      <c r="B83" s="136" t="s">
        <v>364</v>
      </c>
      <c r="C83" s="137" t="s">
        <v>365</v>
      </c>
      <c r="D83" s="134" t="s">
        <v>115</v>
      </c>
      <c r="E83" s="141" t="s">
        <v>366</v>
      </c>
      <c r="F83" s="139">
        <v>170020.02</v>
      </c>
      <c r="G83" s="140"/>
      <c r="H83" s="140"/>
      <c r="I83" s="140"/>
      <c r="J83" s="140"/>
      <c r="K83" s="140">
        <v>58963</v>
      </c>
      <c r="L83" s="140"/>
      <c r="M83" s="140"/>
      <c r="N83" s="140"/>
      <c r="O83" s="140"/>
      <c r="P83" s="140"/>
      <c r="Q83" s="140"/>
    </row>
    <row r="84" spans="1:17" ht="12.75" customHeight="1" x14ac:dyDescent="0.25">
      <c r="A84" s="132">
        <v>51</v>
      </c>
      <c r="B84" s="136" t="s">
        <v>113</v>
      </c>
      <c r="C84" s="137" t="s">
        <v>367</v>
      </c>
      <c r="D84" s="134" t="s">
        <v>108</v>
      </c>
      <c r="E84" s="141" t="s">
        <v>359</v>
      </c>
      <c r="F84" s="139">
        <v>935.45</v>
      </c>
      <c r="G84" s="139">
        <v>935.45</v>
      </c>
      <c r="H84" s="140"/>
      <c r="I84" s="140"/>
      <c r="J84" s="140"/>
      <c r="K84" s="140">
        <v>986</v>
      </c>
      <c r="L84" s="140">
        <v>986</v>
      </c>
      <c r="M84" s="140"/>
      <c r="N84" s="140"/>
      <c r="O84" s="140">
        <v>88.5</v>
      </c>
      <c r="P84" s="140">
        <v>93.28</v>
      </c>
      <c r="Q84" s="140"/>
    </row>
    <row r="85" spans="1:17" ht="12.75" customHeight="1" x14ac:dyDescent="0.25">
      <c r="A85" s="132">
        <v>52</v>
      </c>
      <c r="B85" s="136" t="s">
        <v>107</v>
      </c>
      <c r="C85" s="137" t="s">
        <v>368</v>
      </c>
      <c r="D85" s="134" t="s">
        <v>108</v>
      </c>
      <c r="E85" s="141" t="s">
        <v>369</v>
      </c>
      <c r="F85" s="139">
        <v>1296.82</v>
      </c>
      <c r="G85" s="139">
        <v>1296.82</v>
      </c>
      <c r="H85" s="140"/>
      <c r="I85" s="140"/>
      <c r="J85" s="140"/>
      <c r="K85" s="140">
        <v>389</v>
      </c>
      <c r="L85" s="140">
        <v>389</v>
      </c>
      <c r="M85" s="140"/>
      <c r="N85" s="140"/>
      <c r="O85" s="140">
        <v>118</v>
      </c>
      <c r="P85" s="140">
        <v>35.4</v>
      </c>
      <c r="Q85" s="140"/>
    </row>
    <row r="86" spans="1:17" ht="12.75" customHeight="1" x14ac:dyDescent="0.25">
      <c r="A86" s="132">
        <v>53</v>
      </c>
      <c r="B86" s="136" t="s">
        <v>111</v>
      </c>
      <c r="C86" s="137" t="s">
        <v>370</v>
      </c>
      <c r="D86" s="134" t="s">
        <v>82</v>
      </c>
      <c r="E86" s="141" t="s">
        <v>371</v>
      </c>
      <c r="F86" s="139">
        <v>1549.97</v>
      </c>
      <c r="G86" s="139">
        <v>89.84</v>
      </c>
      <c r="H86" s="139">
        <v>1458.33</v>
      </c>
      <c r="I86" s="139">
        <v>90.82</v>
      </c>
      <c r="J86" s="140"/>
      <c r="K86" s="140">
        <v>1550</v>
      </c>
      <c r="L86" s="140">
        <v>90</v>
      </c>
      <c r="M86" s="140">
        <v>1458</v>
      </c>
      <c r="N86" s="140">
        <v>91</v>
      </c>
      <c r="O86" s="140">
        <v>6.63</v>
      </c>
      <c r="P86" s="140">
        <v>6.63</v>
      </c>
      <c r="Q86" s="140"/>
    </row>
    <row r="87" spans="1:17" ht="12.75" customHeight="1" x14ac:dyDescent="0.25">
      <c r="A87" s="132">
        <v>54</v>
      </c>
      <c r="B87" s="136" t="s">
        <v>113</v>
      </c>
      <c r="C87" s="137" t="s">
        <v>372</v>
      </c>
      <c r="D87" s="134" t="s">
        <v>108</v>
      </c>
      <c r="E87" s="141" t="s">
        <v>369</v>
      </c>
      <c r="F87" s="139">
        <v>935.45</v>
      </c>
      <c r="G87" s="139">
        <v>935.45</v>
      </c>
      <c r="H87" s="140"/>
      <c r="I87" s="140"/>
      <c r="J87" s="140"/>
      <c r="K87" s="140">
        <v>281</v>
      </c>
      <c r="L87" s="140">
        <v>281</v>
      </c>
      <c r="M87" s="140"/>
      <c r="N87" s="140"/>
      <c r="O87" s="140">
        <v>88.5</v>
      </c>
      <c r="P87" s="140">
        <v>26.55</v>
      </c>
      <c r="Q87" s="140"/>
    </row>
    <row r="88" spans="1:17" ht="183" x14ac:dyDescent="0.25">
      <c r="A88" s="132">
        <v>55</v>
      </c>
      <c r="B88" s="136" t="s">
        <v>107</v>
      </c>
      <c r="C88" s="137" t="s">
        <v>373</v>
      </c>
      <c r="D88" s="134" t="s">
        <v>108</v>
      </c>
      <c r="E88" s="141" t="s">
        <v>374</v>
      </c>
      <c r="F88" s="139">
        <v>1296.82</v>
      </c>
      <c r="G88" s="139">
        <v>1296.82</v>
      </c>
      <c r="H88" s="140"/>
      <c r="I88" s="140"/>
      <c r="J88" s="140"/>
      <c r="K88" s="140">
        <v>2358</v>
      </c>
      <c r="L88" s="140">
        <v>2358</v>
      </c>
      <c r="M88" s="140"/>
      <c r="N88" s="140"/>
      <c r="O88" s="140">
        <v>118</v>
      </c>
      <c r="P88" s="140">
        <v>214.59</v>
      </c>
      <c r="Q88" s="140"/>
    </row>
    <row r="89" spans="1:17" ht="12.75" customHeight="1" x14ac:dyDescent="0.25">
      <c r="A89" s="132">
        <v>56</v>
      </c>
      <c r="B89" s="136" t="s">
        <v>111</v>
      </c>
      <c r="C89" s="137" t="s">
        <v>375</v>
      </c>
      <c r="D89" s="134" t="s">
        <v>82</v>
      </c>
      <c r="E89" s="141" t="s">
        <v>376</v>
      </c>
      <c r="F89" s="139">
        <v>1549.97</v>
      </c>
      <c r="G89" s="139">
        <v>89.84</v>
      </c>
      <c r="H89" s="139">
        <v>1458.33</v>
      </c>
      <c r="I89" s="139">
        <v>90.82</v>
      </c>
      <c r="J89" s="140"/>
      <c r="K89" s="140">
        <v>6510</v>
      </c>
      <c r="L89" s="140">
        <v>377</v>
      </c>
      <c r="M89" s="140">
        <v>6125</v>
      </c>
      <c r="N89" s="140">
        <v>381</v>
      </c>
      <c r="O89" s="140">
        <v>6.63</v>
      </c>
      <c r="P89" s="140">
        <v>27.85</v>
      </c>
      <c r="Q89" s="140"/>
    </row>
    <row r="90" spans="1:17" ht="171.6" x14ac:dyDescent="0.25">
      <c r="A90" s="132">
        <v>57</v>
      </c>
      <c r="B90" s="136" t="s">
        <v>337</v>
      </c>
      <c r="C90" s="137" t="s">
        <v>377</v>
      </c>
      <c r="D90" s="134" t="s">
        <v>82</v>
      </c>
      <c r="E90" s="141" t="s">
        <v>378</v>
      </c>
      <c r="F90" s="139">
        <v>452.33</v>
      </c>
      <c r="G90" s="139">
        <v>33.74</v>
      </c>
      <c r="H90" s="139">
        <v>417.92</v>
      </c>
      <c r="I90" s="139">
        <v>26.03</v>
      </c>
      <c r="J90" s="140"/>
      <c r="K90" s="140">
        <v>452</v>
      </c>
      <c r="L90" s="140">
        <v>34</v>
      </c>
      <c r="M90" s="140">
        <v>418</v>
      </c>
      <c r="N90" s="140">
        <v>26</v>
      </c>
      <c r="O90" s="140">
        <v>2.4900000000000002</v>
      </c>
      <c r="P90" s="140">
        <v>2.4900000000000002</v>
      </c>
      <c r="Q90" s="140"/>
    </row>
    <row r="91" spans="1:17" ht="12.75" customHeight="1" x14ac:dyDescent="0.25">
      <c r="A91" s="132">
        <v>58</v>
      </c>
      <c r="B91" s="136" t="s">
        <v>113</v>
      </c>
      <c r="C91" s="137" t="s">
        <v>379</v>
      </c>
      <c r="D91" s="134" t="s">
        <v>108</v>
      </c>
      <c r="E91" s="141" t="s">
        <v>374</v>
      </c>
      <c r="F91" s="139">
        <v>935.45</v>
      </c>
      <c r="G91" s="139">
        <v>935.45</v>
      </c>
      <c r="H91" s="140"/>
      <c r="I91" s="140"/>
      <c r="J91" s="140"/>
      <c r="K91" s="140">
        <v>1701</v>
      </c>
      <c r="L91" s="140">
        <v>1701</v>
      </c>
      <c r="M91" s="140"/>
      <c r="N91" s="140"/>
      <c r="O91" s="140">
        <v>88.5</v>
      </c>
      <c r="P91" s="140">
        <v>160.94999999999999</v>
      </c>
      <c r="Q91" s="140"/>
    </row>
    <row r="92" spans="1:17" ht="12.75" customHeight="1" x14ac:dyDescent="0.25">
      <c r="A92" s="132">
        <v>59</v>
      </c>
      <c r="B92" s="136" t="s">
        <v>116</v>
      </c>
      <c r="C92" s="137" t="s">
        <v>380</v>
      </c>
      <c r="D92" s="134" t="s">
        <v>82</v>
      </c>
      <c r="E92" s="141" t="s">
        <v>381</v>
      </c>
      <c r="F92" s="139">
        <v>876.65</v>
      </c>
      <c r="G92" s="139">
        <v>185.64</v>
      </c>
      <c r="H92" s="139">
        <v>576.4</v>
      </c>
      <c r="I92" s="139">
        <v>61.59</v>
      </c>
      <c r="J92" s="140"/>
      <c r="K92" s="140">
        <v>5435</v>
      </c>
      <c r="L92" s="140">
        <v>1151</v>
      </c>
      <c r="M92" s="140">
        <v>3574</v>
      </c>
      <c r="N92" s="140">
        <v>382</v>
      </c>
      <c r="O92" s="140">
        <v>13.7</v>
      </c>
      <c r="P92" s="140">
        <v>84.94</v>
      </c>
      <c r="Q92" s="140"/>
    </row>
    <row r="93" spans="1:17" ht="12.75" customHeight="1" x14ac:dyDescent="0.25">
      <c r="A93" s="132">
        <v>60</v>
      </c>
      <c r="B93" s="136" t="s">
        <v>382</v>
      </c>
      <c r="C93" s="137" t="s">
        <v>383</v>
      </c>
      <c r="D93" s="134" t="s">
        <v>115</v>
      </c>
      <c r="E93" s="141" t="s">
        <v>384</v>
      </c>
      <c r="F93" s="139">
        <v>28373.32</v>
      </c>
      <c r="G93" s="140"/>
      <c r="H93" s="140"/>
      <c r="I93" s="140"/>
      <c r="J93" s="140"/>
      <c r="K93" s="140">
        <v>15049</v>
      </c>
      <c r="L93" s="140"/>
      <c r="M93" s="140"/>
      <c r="N93" s="140"/>
      <c r="O93" s="140"/>
      <c r="P93" s="140"/>
      <c r="Q93" s="140"/>
    </row>
    <row r="94" spans="1:17" ht="48" x14ac:dyDescent="0.25">
      <c r="A94" s="132">
        <v>61</v>
      </c>
      <c r="B94" s="136" t="s">
        <v>385</v>
      </c>
      <c r="C94" s="137" t="s">
        <v>386</v>
      </c>
      <c r="D94" s="134" t="s">
        <v>110</v>
      </c>
      <c r="E94" s="141" t="s">
        <v>387</v>
      </c>
      <c r="F94" s="139">
        <v>14.74</v>
      </c>
      <c r="G94" s="140"/>
      <c r="H94" s="140"/>
      <c r="I94" s="140"/>
      <c r="J94" s="140"/>
      <c r="K94" s="140">
        <v>1503</v>
      </c>
      <c r="L94" s="140"/>
      <c r="M94" s="140"/>
      <c r="N94" s="140"/>
      <c r="O94" s="140"/>
      <c r="P94" s="140"/>
      <c r="Q94" s="140"/>
    </row>
    <row r="95" spans="1:17" ht="12.75" customHeight="1" x14ac:dyDescent="0.25">
      <c r="A95" s="132">
        <v>62</v>
      </c>
      <c r="B95" s="136" t="s">
        <v>107</v>
      </c>
      <c r="C95" s="137" t="s">
        <v>388</v>
      </c>
      <c r="D95" s="134" t="s">
        <v>108</v>
      </c>
      <c r="E95" s="141" t="s">
        <v>389</v>
      </c>
      <c r="F95" s="139">
        <v>1296.82</v>
      </c>
      <c r="G95" s="139">
        <v>1296.82</v>
      </c>
      <c r="H95" s="140"/>
      <c r="I95" s="140"/>
      <c r="J95" s="140"/>
      <c r="K95" s="140">
        <v>11587</v>
      </c>
      <c r="L95" s="140">
        <v>11587</v>
      </c>
      <c r="M95" s="140"/>
      <c r="N95" s="140"/>
      <c r="O95" s="140">
        <v>118</v>
      </c>
      <c r="P95" s="140">
        <v>1054.33</v>
      </c>
      <c r="Q95" s="140"/>
    </row>
    <row r="96" spans="1:17" ht="12.75" customHeight="1" x14ac:dyDescent="0.25">
      <c r="A96" s="132">
        <v>63</v>
      </c>
      <c r="B96" s="136" t="s">
        <v>111</v>
      </c>
      <c r="C96" s="137" t="s">
        <v>390</v>
      </c>
      <c r="D96" s="134" t="s">
        <v>82</v>
      </c>
      <c r="E96" s="141" t="s">
        <v>391</v>
      </c>
      <c r="F96" s="139">
        <v>1549.97</v>
      </c>
      <c r="G96" s="139">
        <v>89.84</v>
      </c>
      <c r="H96" s="139">
        <v>1458.33</v>
      </c>
      <c r="I96" s="139">
        <v>90.82</v>
      </c>
      <c r="J96" s="140"/>
      <c r="K96" s="140">
        <v>41965</v>
      </c>
      <c r="L96" s="140">
        <v>2432</v>
      </c>
      <c r="M96" s="140">
        <v>39484</v>
      </c>
      <c r="N96" s="140">
        <v>2459</v>
      </c>
      <c r="O96" s="140">
        <v>6.63</v>
      </c>
      <c r="P96" s="140">
        <v>179.51</v>
      </c>
      <c r="Q96" s="140"/>
    </row>
    <row r="97" spans="1:17" ht="12.75" customHeight="1" x14ac:dyDescent="0.25">
      <c r="A97" s="132">
        <v>64</v>
      </c>
      <c r="B97" s="136" t="s">
        <v>392</v>
      </c>
      <c r="C97" s="137" t="s">
        <v>393</v>
      </c>
      <c r="D97" s="134" t="s">
        <v>82</v>
      </c>
      <c r="E97" s="141" t="s">
        <v>391</v>
      </c>
      <c r="F97" s="139">
        <v>1111.52</v>
      </c>
      <c r="G97" s="139">
        <v>192.41</v>
      </c>
      <c r="H97" s="139">
        <v>804.36</v>
      </c>
      <c r="I97" s="139">
        <v>75.77</v>
      </c>
      <c r="J97" s="140"/>
      <c r="K97" s="140">
        <v>30094</v>
      </c>
      <c r="L97" s="140">
        <v>5210</v>
      </c>
      <c r="M97" s="140">
        <v>21778</v>
      </c>
      <c r="N97" s="140">
        <v>2051</v>
      </c>
      <c r="O97" s="140">
        <v>14.2</v>
      </c>
      <c r="P97" s="140">
        <v>384.47</v>
      </c>
      <c r="Q97" s="140"/>
    </row>
    <row r="98" spans="1:17" ht="12.75" customHeight="1" x14ac:dyDescent="0.25">
      <c r="A98" s="132">
        <v>65</v>
      </c>
      <c r="B98" s="136" t="s">
        <v>113</v>
      </c>
      <c r="C98" s="137" t="s">
        <v>394</v>
      </c>
      <c r="D98" s="134" t="s">
        <v>108</v>
      </c>
      <c r="E98" s="141" t="s">
        <v>395</v>
      </c>
      <c r="F98" s="139">
        <v>935.45</v>
      </c>
      <c r="G98" s="139">
        <v>935.45</v>
      </c>
      <c r="H98" s="140"/>
      <c r="I98" s="140"/>
      <c r="J98" s="140"/>
      <c r="K98" s="140">
        <v>8358</v>
      </c>
      <c r="L98" s="140">
        <v>8358</v>
      </c>
      <c r="M98" s="140"/>
      <c r="N98" s="140"/>
      <c r="O98" s="140">
        <v>88.5</v>
      </c>
      <c r="P98" s="140">
        <v>790.73</v>
      </c>
      <c r="Q98" s="140"/>
    </row>
    <row r="99" spans="1:17" ht="277.8" x14ac:dyDescent="0.25">
      <c r="A99" s="132">
        <v>66</v>
      </c>
      <c r="B99" s="136" t="s">
        <v>396</v>
      </c>
      <c r="C99" s="137" t="s">
        <v>397</v>
      </c>
      <c r="D99" s="134" t="s">
        <v>115</v>
      </c>
      <c r="E99" s="141" t="s">
        <v>398</v>
      </c>
      <c r="F99" s="139">
        <v>123119.87</v>
      </c>
      <c r="G99" s="140"/>
      <c r="H99" s="140"/>
      <c r="I99" s="140"/>
      <c r="J99" s="140"/>
      <c r="K99" s="140">
        <v>27628</v>
      </c>
      <c r="L99" s="140"/>
      <c r="M99" s="140"/>
      <c r="N99" s="140"/>
      <c r="O99" s="140"/>
      <c r="P99" s="140"/>
      <c r="Q99" s="140"/>
    </row>
    <row r="100" spans="1:17" ht="287.39999999999998" x14ac:dyDescent="0.25">
      <c r="A100" s="132">
        <v>67</v>
      </c>
      <c r="B100" s="136" t="s">
        <v>399</v>
      </c>
      <c r="C100" s="137" t="s">
        <v>400</v>
      </c>
      <c r="D100" s="134" t="s">
        <v>115</v>
      </c>
      <c r="E100" s="141" t="s">
        <v>401</v>
      </c>
      <c r="F100" s="139">
        <v>123119.87</v>
      </c>
      <c r="G100" s="140"/>
      <c r="H100" s="140"/>
      <c r="I100" s="140"/>
      <c r="J100" s="140"/>
      <c r="K100" s="140">
        <v>294804</v>
      </c>
      <c r="L100" s="140"/>
      <c r="M100" s="140"/>
      <c r="N100" s="140"/>
      <c r="O100" s="140"/>
      <c r="P100" s="140"/>
      <c r="Q100" s="140"/>
    </row>
    <row r="101" spans="1:17" ht="287.39999999999998" x14ac:dyDescent="0.25">
      <c r="A101" s="132">
        <v>68</v>
      </c>
      <c r="B101" s="136" t="s">
        <v>402</v>
      </c>
      <c r="C101" s="137" t="s">
        <v>403</v>
      </c>
      <c r="D101" s="134" t="s">
        <v>115</v>
      </c>
      <c r="E101" s="141" t="s">
        <v>404</v>
      </c>
      <c r="F101" s="139">
        <v>64101.51</v>
      </c>
      <c r="G101" s="140"/>
      <c r="H101" s="140"/>
      <c r="I101" s="140"/>
      <c r="J101" s="140"/>
      <c r="K101" s="140">
        <v>9154</v>
      </c>
      <c r="L101" s="140"/>
      <c r="M101" s="140"/>
      <c r="N101" s="140"/>
      <c r="O101" s="140"/>
      <c r="P101" s="140"/>
      <c r="Q101" s="140"/>
    </row>
    <row r="102" spans="1:17" ht="217.2" x14ac:dyDescent="0.25">
      <c r="A102" s="132">
        <v>69</v>
      </c>
      <c r="B102" s="136" t="s">
        <v>405</v>
      </c>
      <c r="C102" s="137" t="s">
        <v>406</v>
      </c>
      <c r="D102" s="134" t="s">
        <v>109</v>
      </c>
      <c r="E102" s="141" t="s">
        <v>407</v>
      </c>
      <c r="F102" s="139">
        <v>18879.28</v>
      </c>
      <c r="G102" s="139">
        <v>1715.04</v>
      </c>
      <c r="H102" s="140"/>
      <c r="I102" s="140"/>
      <c r="J102" s="140"/>
      <c r="K102" s="140">
        <v>1903</v>
      </c>
      <c r="L102" s="140">
        <v>173</v>
      </c>
      <c r="M102" s="140"/>
      <c r="N102" s="140"/>
      <c r="O102" s="140">
        <v>144</v>
      </c>
      <c r="P102" s="140">
        <v>14.52</v>
      </c>
      <c r="Q102" s="140"/>
    </row>
    <row r="103" spans="1:17" x14ac:dyDescent="0.25">
      <c r="A103" s="168" t="s">
        <v>408</v>
      </c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</row>
    <row r="104" spans="1:17" x14ac:dyDescent="0.25">
      <c r="A104" s="168" t="s">
        <v>409</v>
      </c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</row>
    <row r="105" spans="1:17" ht="409.6" x14ac:dyDescent="0.25">
      <c r="A105" s="132">
        <v>70</v>
      </c>
      <c r="B105" s="136" t="s">
        <v>410</v>
      </c>
      <c r="C105" s="137" t="s">
        <v>411</v>
      </c>
      <c r="D105" s="134" t="s">
        <v>412</v>
      </c>
      <c r="E105" s="141" t="s">
        <v>413</v>
      </c>
      <c r="F105" s="139">
        <v>1130.0999999999999</v>
      </c>
      <c r="G105" s="139">
        <v>4.29</v>
      </c>
      <c r="H105" s="139">
        <v>772.13</v>
      </c>
      <c r="I105" s="139">
        <v>39.549999999999997</v>
      </c>
      <c r="J105" s="140"/>
      <c r="K105" s="140">
        <v>120017</v>
      </c>
      <c r="L105" s="140">
        <v>456</v>
      </c>
      <c r="M105" s="140">
        <v>82000</v>
      </c>
      <c r="N105" s="140">
        <v>4200</v>
      </c>
      <c r="O105" s="140">
        <v>0.32</v>
      </c>
      <c r="P105" s="140">
        <v>33.979999999999997</v>
      </c>
      <c r="Q105" s="140"/>
    </row>
    <row r="106" spans="1:17" x14ac:dyDescent="0.25">
      <c r="A106" s="168" t="s">
        <v>414</v>
      </c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</row>
    <row r="107" spans="1:17" ht="409.6" x14ac:dyDescent="0.25">
      <c r="A107" s="132">
        <v>71</v>
      </c>
      <c r="B107" s="136" t="s">
        <v>410</v>
      </c>
      <c r="C107" s="137" t="s">
        <v>415</v>
      </c>
      <c r="D107" s="134" t="s">
        <v>412</v>
      </c>
      <c r="E107" s="141" t="s">
        <v>416</v>
      </c>
      <c r="F107" s="139">
        <v>1130.0999999999999</v>
      </c>
      <c r="G107" s="139">
        <v>4.29</v>
      </c>
      <c r="H107" s="139">
        <v>772.13</v>
      </c>
      <c r="I107" s="139">
        <v>39.549999999999997</v>
      </c>
      <c r="J107" s="140"/>
      <c r="K107" s="140">
        <v>23619</v>
      </c>
      <c r="L107" s="140">
        <v>90</v>
      </c>
      <c r="M107" s="140">
        <v>16138</v>
      </c>
      <c r="N107" s="140">
        <v>827</v>
      </c>
      <c r="O107" s="140">
        <v>0.32</v>
      </c>
      <c r="P107" s="140">
        <v>6.69</v>
      </c>
      <c r="Q107" s="140"/>
    </row>
    <row r="108" spans="1:17" x14ac:dyDescent="0.25">
      <c r="A108" s="168" t="s">
        <v>417</v>
      </c>
      <c r="B108" s="162"/>
      <c r="C108" s="162"/>
      <c r="D108" s="162"/>
      <c r="E108" s="162"/>
      <c r="F108" s="162"/>
      <c r="G108" s="162"/>
      <c r="H108" s="162"/>
      <c r="I108" s="162"/>
      <c r="J108" s="162"/>
      <c r="K108" s="162"/>
      <c r="L108" s="162"/>
      <c r="M108" s="162"/>
      <c r="N108" s="162"/>
      <c r="O108" s="162"/>
      <c r="P108" s="162"/>
      <c r="Q108" s="162"/>
    </row>
    <row r="109" spans="1:17" ht="409.6" x14ac:dyDescent="0.25">
      <c r="A109" s="132">
        <v>72</v>
      </c>
      <c r="B109" s="136" t="s">
        <v>410</v>
      </c>
      <c r="C109" s="137" t="s">
        <v>418</v>
      </c>
      <c r="D109" s="134" t="s">
        <v>412</v>
      </c>
      <c r="E109" s="141" t="s">
        <v>419</v>
      </c>
      <c r="F109" s="139">
        <v>1130.0999999999999</v>
      </c>
      <c r="G109" s="139">
        <v>4.29</v>
      </c>
      <c r="H109" s="139">
        <v>772.13</v>
      </c>
      <c r="I109" s="139">
        <v>39.549999999999997</v>
      </c>
      <c r="J109" s="140"/>
      <c r="K109" s="140">
        <v>23732</v>
      </c>
      <c r="L109" s="140">
        <v>90</v>
      </c>
      <c r="M109" s="140">
        <v>16215</v>
      </c>
      <c r="N109" s="140">
        <v>831</v>
      </c>
      <c r="O109" s="140">
        <v>0.32</v>
      </c>
      <c r="P109" s="140">
        <v>6.72</v>
      </c>
      <c r="Q109" s="140"/>
    </row>
    <row r="110" spans="1:17" x14ac:dyDescent="0.25">
      <c r="A110" s="168" t="s">
        <v>420</v>
      </c>
      <c r="B110" s="162"/>
      <c r="C110" s="162"/>
      <c r="D110" s="162"/>
      <c r="E110" s="162"/>
      <c r="F110" s="162"/>
      <c r="G110" s="162"/>
      <c r="H110" s="162"/>
      <c r="I110" s="162"/>
      <c r="J110" s="162"/>
      <c r="K110" s="162"/>
      <c r="L110" s="162"/>
      <c r="M110" s="162"/>
      <c r="N110" s="162"/>
      <c r="O110" s="162"/>
      <c r="P110" s="162"/>
      <c r="Q110" s="162"/>
    </row>
    <row r="111" spans="1:17" ht="409.6" x14ac:dyDescent="0.25">
      <c r="A111" s="132">
        <v>73</v>
      </c>
      <c r="B111" s="136" t="s">
        <v>410</v>
      </c>
      <c r="C111" s="137" t="s">
        <v>421</v>
      </c>
      <c r="D111" s="134" t="s">
        <v>412</v>
      </c>
      <c r="E111" s="141" t="s">
        <v>422</v>
      </c>
      <c r="F111" s="139">
        <v>1130.0999999999999</v>
      </c>
      <c r="G111" s="139">
        <v>4.29</v>
      </c>
      <c r="H111" s="139">
        <v>772.13</v>
      </c>
      <c r="I111" s="139">
        <v>39.549999999999997</v>
      </c>
      <c r="J111" s="140"/>
      <c r="K111" s="140">
        <v>67806</v>
      </c>
      <c r="L111" s="140">
        <v>257</v>
      </c>
      <c r="M111" s="140">
        <v>46328</v>
      </c>
      <c r="N111" s="140">
        <v>2373</v>
      </c>
      <c r="O111" s="140">
        <v>0.32</v>
      </c>
      <c r="P111" s="140">
        <v>19.2</v>
      </c>
      <c r="Q111" s="140"/>
    </row>
    <row r="112" spans="1:17" x14ac:dyDescent="0.25">
      <c r="A112" s="168" t="s">
        <v>423</v>
      </c>
      <c r="B112" s="162"/>
      <c r="C112" s="162"/>
      <c r="D112" s="162"/>
      <c r="E112" s="162"/>
      <c r="F112" s="162"/>
      <c r="G112" s="162"/>
      <c r="H112" s="162"/>
      <c r="I112" s="162"/>
      <c r="J112" s="162"/>
      <c r="K112" s="162"/>
      <c r="L112" s="162"/>
      <c r="M112" s="162"/>
      <c r="N112" s="162"/>
      <c r="O112" s="162"/>
      <c r="P112" s="162"/>
      <c r="Q112" s="162"/>
    </row>
    <row r="113" spans="1:17" ht="409.6" x14ac:dyDescent="0.25">
      <c r="A113" s="132">
        <v>74</v>
      </c>
      <c r="B113" s="136" t="s">
        <v>410</v>
      </c>
      <c r="C113" s="137" t="s">
        <v>424</v>
      </c>
      <c r="D113" s="134" t="s">
        <v>412</v>
      </c>
      <c r="E113" s="141" t="s">
        <v>425</v>
      </c>
      <c r="F113" s="139">
        <v>1130.0999999999999</v>
      </c>
      <c r="G113" s="139">
        <v>4.29</v>
      </c>
      <c r="H113" s="139">
        <v>772.13</v>
      </c>
      <c r="I113" s="139">
        <v>39.549999999999997</v>
      </c>
      <c r="J113" s="140"/>
      <c r="K113" s="140">
        <v>22602</v>
      </c>
      <c r="L113" s="140">
        <v>86</v>
      </c>
      <c r="M113" s="140">
        <v>15443</v>
      </c>
      <c r="N113" s="140">
        <v>791</v>
      </c>
      <c r="O113" s="140">
        <v>0.32</v>
      </c>
      <c r="P113" s="140">
        <v>6.4</v>
      </c>
      <c r="Q113" s="140"/>
    </row>
    <row r="114" spans="1:17" ht="12.75" customHeight="1" x14ac:dyDescent="0.25">
      <c r="A114" s="168" t="s">
        <v>426</v>
      </c>
      <c r="B114" s="162"/>
      <c r="C114" s="162"/>
      <c r="D114" s="162"/>
      <c r="E114" s="162"/>
      <c r="F114" s="162"/>
      <c r="G114" s="162"/>
      <c r="H114" s="162"/>
      <c r="I114" s="162"/>
      <c r="J114" s="162"/>
      <c r="K114" s="162"/>
      <c r="L114" s="162"/>
      <c r="M114" s="162"/>
      <c r="N114" s="162"/>
      <c r="O114" s="162"/>
      <c r="P114" s="162"/>
      <c r="Q114" s="162"/>
    </row>
    <row r="115" spans="1:17" ht="12.75" customHeight="1" x14ac:dyDescent="0.25">
      <c r="A115" s="132">
        <v>75</v>
      </c>
      <c r="B115" s="136" t="s">
        <v>410</v>
      </c>
      <c r="C115" s="137" t="s">
        <v>427</v>
      </c>
      <c r="D115" s="134" t="s">
        <v>412</v>
      </c>
      <c r="E115" s="141" t="s">
        <v>428</v>
      </c>
      <c r="F115" s="139">
        <v>1130.0999999999999</v>
      </c>
      <c r="G115" s="139">
        <v>4.29</v>
      </c>
      <c r="H115" s="139">
        <v>772.13</v>
      </c>
      <c r="I115" s="139">
        <v>39.549999999999997</v>
      </c>
      <c r="J115" s="140"/>
      <c r="K115" s="140">
        <v>88148</v>
      </c>
      <c r="L115" s="140">
        <v>335</v>
      </c>
      <c r="M115" s="140">
        <v>60226</v>
      </c>
      <c r="N115" s="140">
        <v>3085</v>
      </c>
      <c r="O115" s="140">
        <v>0.32</v>
      </c>
      <c r="P115" s="140">
        <v>24.96</v>
      </c>
      <c r="Q115" s="140"/>
    </row>
    <row r="116" spans="1:17" ht="12.75" customHeight="1" x14ac:dyDescent="0.25">
      <c r="A116" s="168" t="s">
        <v>429</v>
      </c>
      <c r="B116" s="162"/>
      <c r="C116" s="162"/>
      <c r="D116" s="162"/>
      <c r="E116" s="162"/>
      <c r="F116" s="162"/>
      <c r="G116" s="162"/>
      <c r="H116" s="162"/>
      <c r="I116" s="162"/>
      <c r="J116" s="162"/>
      <c r="K116" s="162"/>
      <c r="L116" s="162"/>
      <c r="M116" s="162"/>
      <c r="N116" s="162"/>
      <c r="O116" s="162"/>
      <c r="P116" s="162"/>
      <c r="Q116" s="162"/>
    </row>
    <row r="117" spans="1:17" ht="12.75" customHeight="1" x14ac:dyDescent="0.25">
      <c r="A117" s="132">
        <v>76</v>
      </c>
      <c r="B117" s="136" t="s">
        <v>51</v>
      </c>
      <c r="C117" s="137" t="s">
        <v>430</v>
      </c>
      <c r="D117" s="134" t="s">
        <v>81</v>
      </c>
      <c r="E117" s="138">
        <v>6</v>
      </c>
      <c r="F117" s="139">
        <v>126.83</v>
      </c>
      <c r="G117" s="139">
        <v>33.11</v>
      </c>
      <c r="H117" s="139">
        <v>89.04</v>
      </c>
      <c r="I117" s="139">
        <v>6.72</v>
      </c>
      <c r="J117" s="140"/>
      <c r="K117" s="140">
        <v>761</v>
      </c>
      <c r="L117" s="140">
        <v>199</v>
      </c>
      <c r="M117" s="140">
        <v>534</v>
      </c>
      <c r="N117" s="140">
        <v>40</v>
      </c>
      <c r="O117" s="140">
        <v>2.37</v>
      </c>
      <c r="P117" s="140">
        <v>14.22</v>
      </c>
      <c r="Q117" s="140"/>
    </row>
    <row r="118" spans="1:17" ht="12.75" customHeight="1" x14ac:dyDescent="0.25">
      <c r="A118" s="134" t="s">
        <v>431</v>
      </c>
      <c r="B118" s="136" t="s">
        <v>432</v>
      </c>
      <c r="C118" s="137" t="s">
        <v>433</v>
      </c>
      <c r="D118" s="134" t="s">
        <v>117</v>
      </c>
      <c r="E118" s="138">
        <v>6</v>
      </c>
      <c r="F118" s="139">
        <v>1791.94</v>
      </c>
      <c r="G118" s="140"/>
      <c r="H118" s="140"/>
      <c r="I118" s="140"/>
      <c r="J118" s="140">
        <v>10752</v>
      </c>
      <c r="K118" s="140">
        <v>10752</v>
      </c>
      <c r="L118" s="140"/>
      <c r="M118" s="140"/>
      <c r="N118" s="140"/>
      <c r="O118" s="140"/>
      <c r="P118" s="140"/>
      <c r="Q118" s="140"/>
    </row>
    <row r="119" spans="1:17" ht="12.75" customHeight="1" x14ac:dyDescent="0.25">
      <c r="A119" s="132">
        <v>78</v>
      </c>
      <c r="B119" s="136" t="s">
        <v>35</v>
      </c>
      <c r="C119" s="137" t="s">
        <v>434</v>
      </c>
      <c r="D119" s="134" t="s">
        <v>81</v>
      </c>
      <c r="E119" s="138">
        <v>6</v>
      </c>
      <c r="F119" s="139">
        <v>256.7</v>
      </c>
      <c r="G119" s="139">
        <v>157.76</v>
      </c>
      <c r="H119" s="139">
        <v>33.83</v>
      </c>
      <c r="I119" s="139">
        <v>6.87</v>
      </c>
      <c r="J119" s="140"/>
      <c r="K119" s="140">
        <v>1540</v>
      </c>
      <c r="L119" s="140">
        <v>947</v>
      </c>
      <c r="M119" s="140">
        <v>203</v>
      </c>
      <c r="N119" s="140">
        <v>41</v>
      </c>
      <c r="O119" s="140">
        <v>10.1</v>
      </c>
      <c r="P119" s="140">
        <v>60.6</v>
      </c>
      <c r="Q119" s="139">
        <v>6.0000000000000001E-3</v>
      </c>
    </row>
    <row r="120" spans="1:17" ht="12.75" customHeight="1" x14ac:dyDescent="0.25">
      <c r="A120" s="134" t="s">
        <v>435</v>
      </c>
      <c r="B120" s="136" t="s">
        <v>436</v>
      </c>
      <c r="C120" s="137" t="s">
        <v>437</v>
      </c>
      <c r="D120" s="134" t="s">
        <v>117</v>
      </c>
      <c r="E120" s="138">
        <v>6</v>
      </c>
      <c r="F120" s="139">
        <v>196.11</v>
      </c>
      <c r="G120" s="140"/>
      <c r="H120" s="140"/>
      <c r="I120" s="140"/>
      <c r="J120" s="140">
        <v>1177</v>
      </c>
      <c r="K120" s="140">
        <v>1177</v>
      </c>
      <c r="L120" s="140"/>
      <c r="M120" s="140"/>
      <c r="N120" s="140"/>
      <c r="O120" s="140"/>
      <c r="P120" s="140"/>
      <c r="Q120" s="140"/>
    </row>
    <row r="121" spans="1:17" ht="91.8" x14ac:dyDescent="0.25">
      <c r="A121" s="132">
        <v>80</v>
      </c>
      <c r="B121" s="136" t="s">
        <v>49</v>
      </c>
      <c r="C121" s="137" t="s">
        <v>438</v>
      </c>
      <c r="D121" s="134" t="s">
        <v>81</v>
      </c>
      <c r="E121" s="138">
        <v>6</v>
      </c>
      <c r="F121" s="139">
        <v>16.3</v>
      </c>
      <c r="G121" s="139">
        <v>15.65</v>
      </c>
      <c r="H121" s="140"/>
      <c r="I121" s="140"/>
      <c r="J121" s="140"/>
      <c r="K121" s="140">
        <v>98</v>
      </c>
      <c r="L121" s="140">
        <v>94</v>
      </c>
      <c r="M121" s="140"/>
      <c r="N121" s="140"/>
      <c r="O121" s="140">
        <v>1.1200000000000001</v>
      </c>
      <c r="P121" s="140">
        <v>6.72</v>
      </c>
      <c r="Q121" s="140"/>
    </row>
    <row r="122" spans="1:17" ht="79.8" x14ac:dyDescent="0.25">
      <c r="A122" s="134" t="s">
        <v>439</v>
      </c>
      <c r="B122" s="136" t="s">
        <v>440</v>
      </c>
      <c r="C122" s="137" t="s">
        <v>441</v>
      </c>
      <c r="D122" s="134" t="s">
        <v>117</v>
      </c>
      <c r="E122" s="138">
        <v>6</v>
      </c>
      <c r="F122" s="139">
        <v>700.38</v>
      </c>
      <c r="G122" s="140"/>
      <c r="H122" s="140"/>
      <c r="I122" s="140"/>
      <c r="J122" s="140">
        <v>4202</v>
      </c>
      <c r="K122" s="140">
        <v>4202</v>
      </c>
      <c r="L122" s="140"/>
      <c r="M122" s="140"/>
      <c r="N122" s="140"/>
      <c r="O122" s="140"/>
      <c r="P122" s="140"/>
      <c r="Q122" s="140"/>
    </row>
    <row r="123" spans="1:17" ht="12.75" customHeight="1" x14ac:dyDescent="0.25">
      <c r="A123" s="132">
        <v>82</v>
      </c>
      <c r="B123" s="136" t="s">
        <v>442</v>
      </c>
      <c r="C123" s="137" t="s">
        <v>443</v>
      </c>
      <c r="D123" s="134" t="s">
        <v>81</v>
      </c>
      <c r="E123" s="138">
        <v>6</v>
      </c>
      <c r="F123" s="139">
        <v>52.28</v>
      </c>
      <c r="G123" s="139">
        <v>15.31</v>
      </c>
      <c r="H123" s="139">
        <v>32.15</v>
      </c>
      <c r="I123" s="139">
        <v>2</v>
      </c>
      <c r="J123" s="140"/>
      <c r="K123" s="140">
        <v>314</v>
      </c>
      <c r="L123" s="140">
        <v>92</v>
      </c>
      <c r="M123" s="140">
        <v>193</v>
      </c>
      <c r="N123" s="140">
        <v>12</v>
      </c>
      <c r="O123" s="140">
        <v>1.1299999999999999</v>
      </c>
      <c r="P123" s="140">
        <v>6.78</v>
      </c>
      <c r="Q123" s="140"/>
    </row>
    <row r="124" spans="1:17" ht="12.75" customHeight="1" x14ac:dyDescent="0.25">
      <c r="A124" s="134" t="s">
        <v>444</v>
      </c>
      <c r="B124" s="136" t="s">
        <v>445</v>
      </c>
      <c r="C124" s="137" t="s">
        <v>446</v>
      </c>
      <c r="D124" s="134" t="s">
        <v>117</v>
      </c>
      <c r="E124" s="138">
        <v>6</v>
      </c>
      <c r="F124" s="139">
        <v>311.52999999999997</v>
      </c>
      <c r="G124" s="140"/>
      <c r="H124" s="140"/>
      <c r="I124" s="140"/>
      <c r="J124" s="140">
        <v>1869</v>
      </c>
      <c r="K124" s="140">
        <v>1869</v>
      </c>
      <c r="L124" s="140"/>
      <c r="M124" s="140"/>
      <c r="N124" s="140"/>
      <c r="O124" s="140"/>
      <c r="P124" s="140"/>
      <c r="Q124" s="140"/>
    </row>
    <row r="125" spans="1:17" ht="12.75" customHeight="1" x14ac:dyDescent="0.25">
      <c r="A125" s="132">
        <v>84</v>
      </c>
      <c r="B125" s="136" t="s">
        <v>34</v>
      </c>
      <c r="C125" s="137" t="s">
        <v>447</v>
      </c>
      <c r="D125" s="134" t="s">
        <v>81</v>
      </c>
      <c r="E125" s="141" t="s">
        <v>448</v>
      </c>
      <c r="F125" s="139">
        <v>174.77</v>
      </c>
      <c r="G125" s="139">
        <v>20.9</v>
      </c>
      <c r="H125" s="139">
        <v>1.28</v>
      </c>
      <c r="I125" s="140"/>
      <c r="J125" s="140"/>
      <c r="K125" s="140">
        <v>6292</v>
      </c>
      <c r="L125" s="140">
        <v>752</v>
      </c>
      <c r="M125" s="140">
        <v>46</v>
      </c>
      <c r="N125" s="140"/>
      <c r="O125" s="140">
        <v>1.56</v>
      </c>
      <c r="P125" s="140">
        <v>56.16</v>
      </c>
      <c r="Q125" s="140"/>
    </row>
    <row r="126" spans="1:17" ht="102.6" x14ac:dyDescent="0.25">
      <c r="A126" s="134" t="s">
        <v>449</v>
      </c>
      <c r="B126" s="136" t="s">
        <v>450</v>
      </c>
      <c r="C126" s="137" t="s">
        <v>451</v>
      </c>
      <c r="D126" s="134" t="s">
        <v>117</v>
      </c>
      <c r="E126" s="138">
        <v>12</v>
      </c>
      <c r="F126" s="139">
        <v>267.14</v>
      </c>
      <c r="G126" s="140"/>
      <c r="H126" s="140"/>
      <c r="I126" s="140"/>
      <c r="J126" s="140">
        <v>3206</v>
      </c>
      <c r="K126" s="140">
        <v>3206</v>
      </c>
      <c r="L126" s="140"/>
      <c r="M126" s="140"/>
      <c r="N126" s="140"/>
      <c r="O126" s="140"/>
      <c r="P126" s="140"/>
      <c r="Q126" s="140"/>
    </row>
    <row r="127" spans="1:17" ht="12.75" customHeight="1" x14ac:dyDescent="0.25">
      <c r="A127" s="134" t="s">
        <v>452</v>
      </c>
      <c r="B127" s="136" t="s">
        <v>450</v>
      </c>
      <c r="C127" s="137" t="s">
        <v>453</v>
      </c>
      <c r="D127" s="134" t="s">
        <v>117</v>
      </c>
      <c r="E127" s="138">
        <v>24</v>
      </c>
      <c r="F127" s="139">
        <v>103.88</v>
      </c>
      <c r="G127" s="140"/>
      <c r="H127" s="140"/>
      <c r="I127" s="140"/>
      <c r="J127" s="140">
        <v>2493</v>
      </c>
      <c r="K127" s="140">
        <v>2493</v>
      </c>
      <c r="L127" s="140"/>
      <c r="M127" s="140"/>
      <c r="N127" s="140"/>
      <c r="O127" s="140"/>
      <c r="P127" s="140"/>
      <c r="Q127" s="140"/>
    </row>
    <row r="128" spans="1:17" ht="12.75" customHeight="1" x14ac:dyDescent="0.25">
      <c r="A128" s="132">
        <v>87</v>
      </c>
      <c r="B128" s="136" t="s">
        <v>48</v>
      </c>
      <c r="C128" s="137" t="s">
        <v>454</v>
      </c>
      <c r="D128" s="134" t="s">
        <v>120</v>
      </c>
      <c r="E128" s="141" t="s">
        <v>149</v>
      </c>
      <c r="F128" s="139">
        <v>813.8</v>
      </c>
      <c r="G128" s="139">
        <v>603.5</v>
      </c>
      <c r="H128" s="139">
        <v>29.99</v>
      </c>
      <c r="I128" s="139">
        <v>0.73</v>
      </c>
      <c r="J128" s="140"/>
      <c r="K128" s="140">
        <v>49</v>
      </c>
      <c r="L128" s="140">
        <v>36</v>
      </c>
      <c r="M128" s="140">
        <v>2</v>
      </c>
      <c r="N128" s="140"/>
      <c r="O128" s="140">
        <v>43.2</v>
      </c>
      <c r="P128" s="140">
        <v>2.59</v>
      </c>
      <c r="Q128" s="140"/>
    </row>
    <row r="129" spans="1:17" ht="12.75" customHeight="1" x14ac:dyDescent="0.25">
      <c r="A129" s="132">
        <v>88</v>
      </c>
      <c r="B129" s="136" t="s">
        <v>455</v>
      </c>
      <c r="C129" s="137" t="s">
        <v>456</v>
      </c>
      <c r="D129" s="134" t="s">
        <v>117</v>
      </c>
      <c r="E129" s="138">
        <v>6</v>
      </c>
      <c r="F129" s="139">
        <v>15.33</v>
      </c>
      <c r="G129" s="140"/>
      <c r="H129" s="140"/>
      <c r="I129" s="140"/>
      <c r="J129" s="140"/>
      <c r="K129" s="140">
        <v>92</v>
      </c>
      <c r="L129" s="140"/>
      <c r="M129" s="140"/>
      <c r="N129" s="140"/>
      <c r="O129" s="140"/>
      <c r="P129" s="140"/>
      <c r="Q129" s="140"/>
    </row>
    <row r="130" spans="1:17" ht="12.75" customHeight="1" x14ac:dyDescent="0.25">
      <c r="A130" s="132">
        <v>89</v>
      </c>
      <c r="B130" s="136" t="s">
        <v>312</v>
      </c>
      <c r="C130" s="137" t="s">
        <v>457</v>
      </c>
      <c r="D130" s="134" t="s">
        <v>120</v>
      </c>
      <c r="E130" s="141" t="s">
        <v>458</v>
      </c>
      <c r="F130" s="139">
        <v>1335.56</v>
      </c>
      <c r="G130" s="139">
        <v>636.85</v>
      </c>
      <c r="H130" s="139">
        <v>33.85</v>
      </c>
      <c r="I130" s="139">
        <v>2</v>
      </c>
      <c r="J130" s="140"/>
      <c r="K130" s="140">
        <v>2083</v>
      </c>
      <c r="L130" s="140">
        <v>993</v>
      </c>
      <c r="M130" s="140">
        <v>53</v>
      </c>
      <c r="N130" s="140">
        <v>3</v>
      </c>
      <c r="O130" s="140">
        <v>47</v>
      </c>
      <c r="P130" s="140">
        <v>73.319999999999993</v>
      </c>
      <c r="Q130" s="140"/>
    </row>
    <row r="131" spans="1:17" ht="12.75" customHeight="1" x14ac:dyDescent="0.25">
      <c r="A131" s="134" t="s">
        <v>459</v>
      </c>
      <c r="B131" s="136" t="s">
        <v>460</v>
      </c>
      <c r="C131" s="137" t="s">
        <v>461</v>
      </c>
      <c r="D131" s="134" t="s">
        <v>117</v>
      </c>
      <c r="E131" s="141" t="s">
        <v>462</v>
      </c>
      <c r="F131" s="139">
        <v>7.07</v>
      </c>
      <c r="G131" s="140"/>
      <c r="H131" s="140"/>
      <c r="I131" s="140"/>
      <c r="J131" s="140">
        <v>1018</v>
      </c>
      <c r="K131" s="140">
        <v>1018</v>
      </c>
      <c r="L131" s="140"/>
      <c r="M131" s="140"/>
      <c r="N131" s="140"/>
      <c r="O131" s="140"/>
      <c r="P131" s="140"/>
      <c r="Q131" s="140"/>
    </row>
    <row r="132" spans="1:17" ht="102.6" x14ac:dyDescent="0.25">
      <c r="A132" s="134" t="s">
        <v>463</v>
      </c>
      <c r="B132" s="136" t="s">
        <v>460</v>
      </c>
      <c r="C132" s="137" t="s">
        <v>464</v>
      </c>
      <c r="D132" s="134" t="s">
        <v>117</v>
      </c>
      <c r="E132" s="138">
        <v>12</v>
      </c>
      <c r="F132" s="139">
        <v>23.91</v>
      </c>
      <c r="G132" s="140"/>
      <c r="H132" s="140"/>
      <c r="I132" s="140"/>
      <c r="J132" s="140">
        <v>287</v>
      </c>
      <c r="K132" s="140">
        <v>287</v>
      </c>
      <c r="L132" s="140"/>
      <c r="M132" s="140"/>
      <c r="N132" s="140"/>
      <c r="O132" s="140"/>
      <c r="P132" s="140"/>
      <c r="Q132" s="140"/>
    </row>
    <row r="133" spans="1:17" ht="91.8" x14ac:dyDescent="0.25">
      <c r="A133" s="132">
        <v>92</v>
      </c>
      <c r="B133" s="136" t="s">
        <v>49</v>
      </c>
      <c r="C133" s="137" t="s">
        <v>465</v>
      </c>
      <c r="D133" s="134" t="s">
        <v>81</v>
      </c>
      <c r="E133" s="141" t="s">
        <v>466</v>
      </c>
      <c r="F133" s="139">
        <v>16.3</v>
      </c>
      <c r="G133" s="139">
        <v>15.65</v>
      </c>
      <c r="H133" s="140"/>
      <c r="I133" s="140"/>
      <c r="J133" s="140"/>
      <c r="K133" s="140">
        <v>1239</v>
      </c>
      <c r="L133" s="140">
        <v>1189</v>
      </c>
      <c r="M133" s="140"/>
      <c r="N133" s="140"/>
      <c r="O133" s="140">
        <v>1.1200000000000001</v>
      </c>
      <c r="P133" s="140">
        <v>85.12</v>
      </c>
      <c r="Q133" s="140"/>
    </row>
    <row r="134" spans="1:17" ht="91.2" x14ac:dyDescent="0.25">
      <c r="A134" s="134" t="s">
        <v>467</v>
      </c>
      <c r="B134" s="136" t="s">
        <v>460</v>
      </c>
      <c r="C134" s="137" t="s">
        <v>468</v>
      </c>
      <c r="D134" s="134" t="s">
        <v>117</v>
      </c>
      <c r="E134" s="138">
        <v>64</v>
      </c>
      <c r="F134" s="139">
        <v>7.16</v>
      </c>
      <c r="G134" s="140"/>
      <c r="H134" s="140"/>
      <c r="I134" s="140"/>
      <c r="J134" s="140">
        <v>458</v>
      </c>
      <c r="K134" s="140">
        <v>458</v>
      </c>
      <c r="L134" s="140"/>
      <c r="M134" s="140"/>
      <c r="N134" s="140"/>
      <c r="O134" s="140"/>
      <c r="P134" s="140"/>
      <c r="Q134" s="140"/>
    </row>
    <row r="135" spans="1:17" ht="137.4" x14ac:dyDescent="0.25">
      <c r="A135" s="132">
        <v>94</v>
      </c>
      <c r="B135" s="136" t="s">
        <v>469</v>
      </c>
      <c r="C135" s="137" t="s">
        <v>470</v>
      </c>
      <c r="D135" s="134" t="s">
        <v>81</v>
      </c>
      <c r="E135" s="138">
        <v>12</v>
      </c>
      <c r="F135" s="139">
        <v>15.65</v>
      </c>
      <c r="G135" s="139">
        <v>12.15</v>
      </c>
      <c r="H135" s="139">
        <v>2.92</v>
      </c>
      <c r="I135" s="139">
        <v>0.18</v>
      </c>
      <c r="J135" s="140"/>
      <c r="K135" s="140">
        <v>188</v>
      </c>
      <c r="L135" s="140">
        <v>146</v>
      </c>
      <c r="M135" s="140">
        <v>35</v>
      </c>
      <c r="N135" s="140">
        <v>2</v>
      </c>
      <c r="O135" s="140">
        <v>0.87</v>
      </c>
      <c r="P135" s="140">
        <v>10.44</v>
      </c>
      <c r="Q135" s="140"/>
    </row>
    <row r="136" spans="1:17" ht="102.6" x14ac:dyDescent="0.25">
      <c r="A136" s="134" t="s">
        <v>471</v>
      </c>
      <c r="B136" s="136" t="s">
        <v>472</v>
      </c>
      <c r="C136" s="137" t="s">
        <v>473</v>
      </c>
      <c r="D136" s="134" t="s">
        <v>117</v>
      </c>
      <c r="E136" s="138">
        <v>12</v>
      </c>
      <c r="F136" s="139">
        <v>4503.2</v>
      </c>
      <c r="G136" s="140"/>
      <c r="H136" s="140"/>
      <c r="I136" s="140"/>
      <c r="J136" s="140">
        <v>54038</v>
      </c>
      <c r="K136" s="140">
        <v>54038</v>
      </c>
      <c r="L136" s="140"/>
      <c r="M136" s="140"/>
      <c r="N136" s="140"/>
      <c r="O136" s="140"/>
      <c r="P136" s="140"/>
      <c r="Q136" s="140"/>
    </row>
    <row r="137" spans="1:17" ht="91.2" x14ac:dyDescent="0.25">
      <c r="A137" s="132">
        <v>96</v>
      </c>
      <c r="B137" s="136" t="s">
        <v>474</v>
      </c>
      <c r="C137" s="137" t="s">
        <v>475</v>
      </c>
      <c r="D137" s="134" t="s">
        <v>117</v>
      </c>
      <c r="E137" s="138">
        <v>12</v>
      </c>
      <c r="F137" s="139">
        <v>189.87</v>
      </c>
      <c r="G137" s="140"/>
      <c r="H137" s="140"/>
      <c r="I137" s="140"/>
      <c r="J137" s="140"/>
      <c r="K137" s="140">
        <v>2278</v>
      </c>
      <c r="L137" s="140"/>
      <c r="M137" s="140"/>
      <c r="N137" s="140"/>
      <c r="O137" s="140"/>
      <c r="P137" s="140"/>
      <c r="Q137" s="140"/>
    </row>
    <row r="138" spans="1:17" ht="251.4" x14ac:dyDescent="0.25">
      <c r="A138" s="132">
        <v>97</v>
      </c>
      <c r="B138" s="136" t="s">
        <v>32</v>
      </c>
      <c r="C138" s="137" t="s">
        <v>476</v>
      </c>
      <c r="D138" s="134" t="s">
        <v>81</v>
      </c>
      <c r="E138" s="138">
        <v>12</v>
      </c>
      <c r="F138" s="139">
        <v>160.78</v>
      </c>
      <c r="G138" s="139">
        <v>43.86</v>
      </c>
      <c r="H138" s="139">
        <v>2.36</v>
      </c>
      <c r="I138" s="140"/>
      <c r="J138" s="140"/>
      <c r="K138" s="140">
        <v>1929</v>
      </c>
      <c r="L138" s="140">
        <v>526</v>
      </c>
      <c r="M138" s="140">
        <v>28</v>
      </c>
      <c r="N138" s="140"/>
      <c r="O138" s="140">
        <v>3.31</v>
      </c>
      <c r="P138" s="140">
        <v>39.72</v>
      </c>
      <c r="Q138" s="140"/>
    </row>
    <row r="139" spans="1:17" ht="68.400000000000006" x14ac:dyDescent="0.25">
      <c r="A139" s="132">
        <v>98</v>
      </c>
      <c r="B139" s="136" t="s">
        <v>477</v>
      </c>
      <c r="C139" s="137" t="s">
        <v>478</v>
      </c>
      <c r="D139" s="134" t="s">
        <v>117</v>
      </c>
      <c r="E139" s="138">
        <v>12</v>
      </c>
      <c r="F139" s="139">
        <v>189.87</v>
      </c>
      <c r="G139" s="140"/>
      <c r="H139" s="140"/>
      <c r="I139" s="140"/>
      <c r="J139" s="140"/>
      <c r="K139" s="140">
        <v>2278</v>
      </c>
      <c r="L139" s="140"/>
      <c r="M139" s="140"/>
      <c r="N139" s="140"/>
      <c r="O139" s="140"/>
      <c r="P139" s="140"/>
      <c r="Q139" s="140"/>
    </row>
    <row r="140" spans="1:17" ht="12.75" customHeight="1" x14ac:dyDescent="0.25">
      <c r="A140" s="132">
        <v>99</v>
      </c>
      <c r="B140" s="136" t="s">
        <v>114</v>
      </c>
      <c r="C140" s="137" t="s">
        <v>479</v>
      </c>
      <c r="D140" s="134" t="s">
        <v>82</v>
      </c>
      <c r="E140" s="141" t="s">
        <v>480</v>
      </c>
      <c r="F140" s="139">
        <v>1668.15</v>
      </c>
      <c r="G140" s="139">
        <v>238.48</v>
      </c>
      <c r="H140" s="139">
        <v>673.35</v>
      </c>
      <c r="I140" s="139">
        <v>75.27</v>
      </c>
      <c r="J140" s="140"/>
      <c r="K140" s="140">
        <v>11010</v>
      </c>
      <c r="L140" s="140">
        <v>1574</v>
      </c>
      <c r="M140" s="140">
        <v>4444</v>
      </c>
      <c r="N140" s="140">
        <v>497</v>
      </c>
      <c r="O140" s="140">
        <v>17.600000000000001</v>
      </c>
      <c r="P140" s="140">
        <v>116.16</v>
      </c>
      <c r="Q140" s="140"/>
    </row>
    <row r="141" spans="1:17" ht="298.8" x14ac:dyDescent="0.25">
      <c r="A141" s="132">
        <v>100</v>
      </c>
      <c r="B141" s="136" t="s">
        <v>481</v>
      </c>
      <c r="C141" s="137" t="s">
        <v>482</v>
      </c>
      <c r="D141" s="134" t="s">
        <v>115</v>
      </c>
      <c r="E141" s="141" t="s">
        <v>483</v>
      </c>
      <c r="F141" s="139">
        <v>5064.3500000000004</v>
      </c>
      <c r="G141" s="140"/>
      <c r="H141" s="140"/>
      <c r="I141" s="140"/>
      <c r="J141" s="140"/>
      <c r="K141" s="140">
        <v>3409</v>
      </c>
      <c r="L141" s="140"/>
      <c r="M141" s="140"/>
      <c r="N141" s="140"/>
      <c r="O141" s="140"/>
      <c r="P141" s="140"/>
      <c r="Q141" s="140"/>
    </row>
    <row r="142" spans="1:17" x14ac:dyDescent="0.25">
      <c r="A142" s="168" t="s">
        <v>484</v>
      </c>
      <c r="B142" s="162"/>
      <c r="C142" s="162"/>
      <c r="D142" s="162"/>
      <c r="E142" s="162"/>
      <c r="F142" s="162"/>
      <c r="G142" s="162"/>
      <c r="H142" s="162"/>
      <c r="I142" s="162"/>
      <c r="J142" s="162"/>
      <c r="K142" s="162"/>
      <c r="L142" s="162"/>
      <c r="M142" s="162"/>
      <c r="N142" s="162"/>
      <c r="O142" s="162"/>
      <c r="P142" s="162"/>
      <c r="Q142" s="162"/>
    </row>
    <row r="143" spans="1:17" ht="183" x14ac:dyDescent="0.25">
      <c r="A143" s="132">
        <v>101</v>
      </c>
      <c r="B143" s="136" t="s">
        <v>51</v>
      </c>
      <c r="C143" s="137" t="s">
        <v>485</v>
      </c>
      <c r="D143" s="134" t="s">
        <v>81</v>
      </c>
      <c r="E143" s="138">
        <v>1</v>
      </c>
      <c r="F143" s="139">
        <v>126.83</v>
      </c>
      <c r="G143" s="139">
        <v>33.11</v>
      </c>
      <c r="H143" s="139">
        <v>89.04</v>
      </c>
      <c r="I143" s="139">
        <v>6.72</v>
      </c>
      <c r="J143" s="140"/>
      <c r="K143" s="140">
        <v>127</v>
      </c>
      <c r="L143" s="140">
        <v>33</v>
      </c>
      <c r="M143" s="140">
        <v>89</v>
      </c>
      <c r="N143" s="140">
        <v>7</v>
      </c>
      <c r="O143" s="140">
        <v>2.37</v>
      </c>
      <c r="P143" s="140">
        <v>2.37</v>
      </c>
      <c r="Q143" s="140"/>
    </row>
    <row r="144" spans="1:17" ht="114" x14ac:dyDescent="0.25">
      <c r="A144" s="134" t="s">
        <v>486</v>
      </c>
      <c r="B144" s="136" t="s">
        <v>432</v>
      </c>
      <c r="C144" s="137" t="s">
        <v>433</v>
      </c>
      <c r="D144" s="134" t="s">
        <v>117</v>
      </c>
      <c r="E144" s="138">
        <v>1</v>
      </c>
      <c r="F144" s="139">
        <v>1791.94</v>
      </c>
      <c r="G144" s="140"/>
      <c r="H144" s="140"/>
      <c r="I144" s="140"/>
      <c r="J144" s="140">
        <v>1792</v>
      </c>
      <c r="K144" s="140">
        <v>1792</v>
      </c>
      <c r="L144" s="140"/>
      <c r="M144" s="140"/>
      <c r="N144" s="140"/>
      <c r="O144" s="140"/>
      <c r="P144" s="140"/>
      <c r="Q144" s="140"/>
    </row>
    <row r="145" spans="1:17" ht="137.4" x14ac:dyDescent="0.25">
      <c r="A145" s="132">
        <v>103</v>
      </c>
      <c r="B145" s="136" t="s">
        <v>35</v>
      </c>
      <c r="C145" s="137" t="s">
        <v>487</v>
      </c>
      <c r="D145" s="134" t="s">
        <v>81</v>
      </c>
      <c r="E145" s="138">
        <v>1</v>
      </c>
      <c r="F145" s="139">
        <v>256.7</v>
      </c>
      <c r="G145" s="139">
        <v>157.76</v>
      </c>
      <c r="H145" s="139">
        <v>33.83</v>
      </c>
      <c r="I145" s="139">
        <v>6.87</v>
      </c>
      <c r="J145" s="140"/>
      <c r="K145" s="140">
        <v>257</v>
      </c>
      <c r="L145" s="140">
        <v>158</v>
      </c>
      <c r="M145" s="140">
        <v>34</v>
      </c>
      <c r="N145" s="140">
        <v>7</v>
      </c>
      <c r="O145" s="140">
        <v>10.1</v>
      </c>
      <c r="P145" s="140">
        <v>10.1</v>
      </c>
      <c r="Q145" s="139">
        <v>1E-3</v>
      </c>
    </row>
    <row r="146" spans="1:17" ht="57" x14ac:dyDescent="0.25">
      <c r="A146" s="134" t="s">
        <v>488</v>
      </c>
      <c r="B146" s="136" t="s">
        <v>436</v>
      </c>
      <c r="C146" s="137" t="s">
        <v>489</v>
      </c>
      <c r="D146" s="134" t="s">
        <v>117</v>
      </c>
      <c r="E146" s="138">
        <v>1</v>
      </c>
      <c r="F146" s="139">
        <v>212.45</v>
      </c>
      <c r="G146" s="140"/>
      <c r="H146" s="140"/>
      <c r="I146" s="140"/>
      <c r="J146" s="140">
        <v>212</v>
      </c>
      <c r="K146" s="140">
        <v>212</v>
      </c>
      <c r="L146" s="140"/>
      <c r="M146" s="140"/>
      <c r="N146" s="140"/>
      <c r="O146" s="140"/>
      <c r="P146" s="140"/>
      <c r="Q146" s="140"/>
    </row>
    <row r="147" spans="1:17" ht="91.8" x14ac:dyDescent="0.25">
      <c r="A147" s="132">
        <v>105</v>
      </c>
      <c r="B147" s="136" t="s">
        <v>49</v>
      </c>
      <c r="C147" s="137" t="s">
        <v>490</v>
      </c>
      <c r="D147" s="134" t="s">
        <v>81</v>
      </c>
      <c r="E147" s="138">
        <v>1</v>
      </c>
      <c r="F147" s="139">
        <v>16.3</v>
      </c>
      <c r="G147" s="139">
        <v>15.65</v>
      </c>
      <c r="H147" s="140"/>
      <c r="I147" s="140"/>
      <c r="J147" s="140"/>
      <c r="K147" s="140">
        <v>16</v>
      </c>
      <c r="L147" s="140">
        <v>16</v>
      </c>
      <c r="M147" s="140"/>
      <c r="N147" s="140"/>
      <c r="O147" s="140">
        <v>1.1200000000000001</v>
      </c>
      <c r="P147" s="140">
        <v>1.1200000000000001</v>
      </c>
      <c r="Q147" s="140"/>
    </row>
    <row r="148" spans="1:17" ht="79.8" x14ac:dyDescent="0.25">
      <c r="A148" s="134" t="s">
        <v>491</v>
      </c>
      <c r="B148" s="136" t="s">
        <v>440</v>
      </c>
      <c r="C148" s="137" t="s">
        <v>441</v>
      </c>
      <c r="D148" s="134" t="s">
        <v>117</v>
      </c>
      <c r="E148" s="138">
        <v>1</v>
      </c>
      <c r="F148" s="139">
        <v>700.38</v>
      </c>
      <c r="G148" s="140"/>
      <c r="H148" s="140"/>
      <c r="I148" s="140"/>
      <c r="J148" s="140">
        <v>700</v>
      </c>
      <c r="K148" s="140">
        <v>700</v>
      </c>
      <c r="L148" s="140"/>
      <c r="M148" s="140"/>
      <c r="N148" s="140"/>
      <c r="O148" s="140"/>
      <c r="P148" s="140"/>
      <c r="Q148" s="140"/>
    </row>
    <row r="149" spans="1:17" ht="12.75" customHeight="1" x14ac:dyDescent="0.25">
      <c r="A149" s="132">
        <v>107</v>
      </c>
      <c r="B149" s="136" t="s">
        <v>442</v>
      </c>
      <c r="C149" s="137" t="s">
        <v>492</v>
      </c>
      <c r="D149" s="134" t="s">
        <v>81</v>
      </c>
      <c r="E149" s="138">
        <v>1</v>
      </c>
      <c r="F149" s="139">
        <v>52.28</v>
      </c>
      <c r="G149" s="139">
        <v>15.31</v>
      </c>
      <c r="H149" s="139">
        <v>32.15</v>
      </c>
      <c r="I149" s="139">
        <v>2</v>
      </c>
      <c r="J149" s="140"/>
      <c r="K149" s="140">
        <v>52</v>
      </c>
      <c r="L149" s="140">
        <v>15</v>
      </c>
      <c r="M149" s="140">
        <v>32</v>
      </c>
      <c r="N149" s="140">
        <v>2</v>
      </c>
      <c r="O149" s="140">
        <v>1.1299999999999999</v>
      </c>
      <c r="P149" s="140">
        <v>1.1299999999999999</v>
      </c>
      <c r="Q149" s="140"/>
    </row>
    <row r="150" spans="1:17" ht="125.4" x14ac:dyDescent="0.25">
      <c r="A150" s="134" t="s">
        <v>493</v>
      </c>
      <c r="B150" s="136" t="s">
        <v>445</v>
      </c>
      <c r="C150" s="137" t="s">
        <v>446</v>
      </c>
      <c r="D150" s="134" t="s">
        <v>117</v>
      </c>
      <c r="E150" s="138">
        <v>1</v>
      </c>
      <c r="F150" s="140"/>
      <c r="G150" s="140"/>
      <c r="H150" s="140"/>
      <c r="I150" s="140"/>
      <c r="J150" s="140"/>
      <c r="K150" s="140"/>
      <c r="L150" s="140"/>
      <c r="M150" s="140"/>
      <c r="N150" s="140"/>
      <c r="O150" s="140"/>
      <c r="P150" s="140"/>
      <c r="Q150" s="140"/>
    </row>
    <row r="151" spans="1:17" ht="205.8" x14ac:dyDescent="0.25">
      <c r="A151" s="132">
        <v>109</v>
      </c>
      <c r="B151" s="136" t="s">
        <v>34</v>
      </c>
      <c r="C151" s="137" t="s">
        <v>494</v>
      </c>
      <c r="D151" s="134" t="s">
        <v>81</v>
      </c>
      <c r="E151" s="141" t="s">
        <v>211</v>
      </c>
      <c r="F151" s="139">
        <v>174.77</v>
      </c>
      <c r="G151" s="139">
        <v>20.9</v>
      </c>
      <c r="H151" s="139">
        <v>1.28</v>
      </c>
      <c r="I151" s="140"/>
      <c r="J151" s="140"/>
      <c r="K151" s="140">
        <v>874</v>
      </c>
      <c r="L151" s="140">
        <v>105</v>
      </c>
      <c r="M151" s="140">
        <v>6</v>
      </c>
      <c r="N151" s="140"/>
      <c r="O151" s="140">
        <v>1.56</v>
      </c>
      <c r="P151" s="140">
        <v>7.8</v>
      </c>
      <c r="Q151" s="140"/>
    </row>
    <row r="152" spans="1:17" ht="102.6" x14ac:dyDescent="0.25">
      <c r="A152" s="134" t="s">
        <v>495</v>
      </c>
      <c r="B152" s="136" t="s">
        <v>450</v>
      </c>
      <c r="C152" s="137" t="s">
        <v>451</v>
      </c>
      <c r="D152" s="134" t="s">
        <v>117</v>
      </c>
      <c r="E152" s="138">
        <v>2</v>
      </c>
      <c r="F152" s="139">
        <v>267.14</v>
      </c>
      <c r="G152" s="140"/>
      <c r="H152" s="140"/>
      <c r="I152" s="140"/>
      <c r="J152" s="140">
        <v>534</v>
      </c>
      <c r="K152" s="140">
        <v>534</v>
      </c>
      <c r="L152" s="140"/>
      <c r="M152" s="140"/>
      <c r="N152" s="140"/>
      <c r="O152" s="140"/>
      <c r="P152" s="140"/>
      <c r="Q152" s="140"/>
    </row>
    <row r="153" spans="1:17" ht="102.6" x14ac:dyDescent="0.25">
      <c r="A153" s="134" t="s">
        <v>496</v>
      </c>
      <c r="B153" s="136" t="s">
        <v>450</v>
      </c>
      <c r="C153" s="137" t="s">
        <v>453</v>
      </c>
      <c r="D153" s="134" t="s">
        <v>117</v>
      </c>
      <c r="E153" s="138">
        <v>3</v>
      </c>
      <c r="F153" s="139">
        <v>103.88</v>
      </c>
      <c r="G153" s="140"/>
      <c r="H153" s="140"/>
      <c r="I153" s="140"/>
      <c r="J153" s="140">
        <v>312</v>
      </c>
      <c r="K153" s="140">
        <v>312</v>
      </c>
      <c r="L153" s="140"/>
      <c r="M153" s="140"/>
      <c r="N153" s="140"/>
      <c r="O153" s="140"/>
      <c r="P153" s="140"/>
      <c r="Q153" s="140"/>
    </row>
    <row r="154" spans="1:17" ht="103.2" x14ac:dyDescent="0.25">
      <c r="A154" s="132">
        <v>112</v>
      </c>
      <c r="B154" s="136" t="s">
        <v>312</v>
      </c>
      <c r="C154" s="137" t="s">
        <v>497</v>
      </c>
      <c r="D154" s="134" t="s">
        <v>120</v>
      </c>
      <c r="E154" s="141" t="s">
        <v>498</v>
      </c>
      <c r="F154" s="139">
        <v>1335.56</v>
      </c>
      <c r="G154" s="139">
        <v>636.85</v>
      </c>
      <c r="H154" s="139">
        <v>33.85</v>
      </c>
      <c r="I154" s="139">
        <v>2</v>
      </c>
      <c r="J154" s="140"/>
      <c r="K154" s="140">
        <v>227</v>
      </c>
      <c r="L154" s="140">
        <v>108</v>
      </c>
      <c r="M154" s="140">
        <v>6</v>
      </c>
      <c r="N154" s="140"/>
      <c r="O154" s="140">
        <v>47</v>
      </c>
      <c r="P154" s="140">
        <v>7.99</v>
      </c>
      <c r="Q154" s="140"/>
    </row>
    <row r="155" spans="1:17" ht="12.75" customHeight="1" x14ac:dyDescent="0.25">
      <c r="A155" s="134" t="s">
        <v>499</v>
      </c>
      <c r="B155" s="136" t="s">
        <v>460</v>
      </c>
      <c r="C155" s="137" t="s">
        <v>500</v>
      </c>
      <c r="D155" s="134" t="s">
        <v>117</v>
      </c>
      <c r="E155" s="141" t="s">
        <v>501</v>
      </c>
      <c r="F155" s="139">
        <v>7.07</v>
      </c>
      <c r="G155" s="140"/>
      <c r="H155" s="140"/>
      <c r="I155" s="140"/>
      <c r="J155" s="140">
        <v>106</v>
      </c>
      <c r="K155" s="140">
        <v>106</v>
      </c>
      <c r="L155" s="140"/>
      <c r="M155" s="140"/>
      <c r="N155" s="140"/>
      <c r="O155" s="140"/>
      <c r="P155" s="140"/>
      <c r="Q155" s="140"/>
    </row>
    <row r="156" spans="1:17" ht="102.6" x14ac:dyDescent="0.25">
      <c r="A156" s="134" t="s">
        <v>502</v>
      </c>
      <c r="B156" s="136" t="s">
        <v>460</v>
      </c>
      <c r="C156" s="137" t="s">
        <v>503</v>
      </c>
      <c r="D156" s="134" t="s">
        <v>117</v>
      </c>
      <c r="E156" s="138">
        <v>2</v>
      </c>
      <c r="F156" s="139">
        <v>23.91</v>
      </c>
      <c r="G156" s="140"/>
      <c r="H156" s="140"/>
      <c r="I156" s="140"/>
      <c r="J156" s="140">
        <v>48</v>
      </c>
      <c r="K156" s="140">
        <v>48</v>
      </c>
      <c r="L156" s="140"/>
      <c r="M156" s="140"/>
      <c r="N156" s="140"/>
      <c r="O156" s="140"/>
      <c r="P156" s="140"/>
      <c r="Q156" s="140"/>
    </row>
    <row r="157" spans="1:17" ht="12.75" customHeight="1" x14ac:dyDescent="0.25">
      <c r="A157" s="132">
        <v>115</v>
      </c>
      <c r="B157" s="136" t="s">
        <v>48</v>
      </c>
      <c r="C157" s="137" t="s">
        <v>504</v>
      </c>
      <c r="D157" s="134" t="s">
        <v>120</v>
      </c>
      <c r="E157" s="141" t="s">
        <v>154</v>
      </c>
      <c r="F157" s="139">
        <v>813.8</v>
      </c>
      <c r="G157" s="139">
        <v>603.5</v>
      </c>
      <c r="H157" s="139">
        <v>29.99</v>
      </c>
      <c r="I157" s="139">
        <v>0.73</v>
      </c>
      <c r="J157" s="140"/>
      <c r="K157" s="140">
        <v>8</v>
      </c>
      <c r="L157" s="140">
        <v>6</v>
      </c>
      <c r="M157" s="140"/>
      <c r="N157" s="140"/>
      <c r="O157" s="140">
        <v>43.2</v>
      </c>
      <c r="P157" s="140">
        <v>0.43</v>
      </c>
      <c r="Q157" s="140"/>
    </row>
    <row r="158" spans="1:17" ht="12.75" customHeight="1" x14ac:dyDescent="0.25">
      <c r="A158" s="132">
        <v>116</v>
      </c>
      <c r="B158" s="136" t="s">
        <v>455</v>
      </c>
      <c r="C158" s="137" t="s">
        <v>456</v>
      </c>
      <c r="D158" s="134" t="s">
        <v>117</v>
      </c>
      <c r="E158" s="138">
        <v>1</v>
      </c>
      <c r="F158" s="139">
        <v>15.33</v>
      </c>
      <c r="G158" s="140"/>
      <c r="H158" s="140"/>
      <c r="I158" s="140"/>
      <c r="J158" s="140"/>
      <c r="K158" s="140">
        <v>15</v>
      </c>
      <c r="L158" s="140"/>
      <c r="M158" s="140"/>
      <c r="N158" s="140"/>
      <c r="O158" s="140"/>
      <c r="P158" s="140"/>
      <c r="Q158" s="140"/>
    </row>
    <row r="159" spans="1:17" ht="12.75" customHeight="1" x14ac:dyDescent="0.25">
      <c r="A159" s="132">
        <v>117</v>
      </c>
      <c r="B159" s="136" t="s">
        <v>32</v>
      </c>
      <c r="C159" s="137" t="s">
        <v>505</v>
      </c>
      <c r="D159" s="134" t="s">
        <v>81</v>
      </c>
      <c r="E159" s="141" t="s">
        <v>206</v>
      </c>
      <c r="F159" s="139">
        <v>160.78</v>
      </c>
      <c r="G159" s="139">
        <v>43.86</v>
      </c>
      <c r="H159" s="139">
        <v>2.36</v>
      </c>
      <c r="I159" s="140"/>
      <c r="J159" s="140"/>
      <c r="K159" s="140">
        <v>322</v>
      </c>
      <c r="L159" s="140">
        <v>88</v>
      </c>
      <c r="M159" s="140">
        <v>5</v>
      </c>
      <c r="N159" s="140"/>
      <c r="O159" s="140">
        <v>3.31</v>
      </c>
      <c r="P159" s="140">
        <v>6.62</v>
      </c>
      <c r="Q159" s="140"/>
    </row>
    <row r="160" spans="1:17" ht="12.75" customHeight="1" x14ac:dyDescent="0.25">
      <c r="A160" s="132">
        <v>118</v>
      </c>
      <c r="B160" s="136" t="s">
        <v>474</v>
      </c>
      <c r="C160" s="137" t="s">
        <v>475</v>
      </c>
      <c r="D160" s="134" t="s">
        <v>117</v>
      </c>
      <c r="E160" s="138">
        <v>1</v>
      </c>
      <c r="F160" s="139">
        <v>189.87</v>
      </c>
      <c r="G160" s="140"/>
      <c r="H160" s="140"/>
      <c r="I160" s="140"/>
      <c r="J160" s="140"/>
      <c r="K160" s="140">
        <v>190</v>
      </c>
      <c r="L160" s="140"/>
      <c r="M160" s="140"/>
      <c r="N160" s="140"/>
      <c r="O160" s="140"/>
      <c r="P160" s="140"/>
      <c r="Q160" s="140"/>
    </row>
    <row r="161" spans="1:17" ht="12.75" customHeight="1" x14ac:dyDescent="0.25">
      <c r="A161" s="132">
        <v>119</v>
      </c>
      <c r="B161" s="136" t="s">
        <v>506</v>
      </c>
      <c r="C161" s="137" t="s">
        <v>478</v>
      </c>
      <c r="D161" s="134" t="s">
        <v>117</v>
      </c>
      <c r="E161" s="138">
        <v>1</v>
      </c>
      <c r="F161" s="139">
        <v>189.87</v>
      </c>
      <c r="G161" s="140"/>
      <c r="H161" s="140"/>
      <c r="I161" s="140"/>
      <c r="J161" s="140"/>
      <c r="K161" s="140">
        <v>190</v>
      </c>
      <c r="L161" s="140"/>
      <c r="M161" s="140"/>
      <c r="N161" s="140"/>
      <c r="O161" s="140"/>
      <c r="P161" s="140"/>
      <c r="Q161" s="140"/>
    </row>
    <row r="162" spans="1:17" ht="12.75" customHeight="1" x14ac:dyDescent="0.25">
      <c r="A162" s="132">
        <v>120</v>
      </c>
      <c r="B162" s="136" t="s">
        <v>49</v>
      </c>
      <c r="C162" s="137" t="s">
        <v>507</v>
      </c>
      <c r="D162" s="134" t="s">
        <v>81</v>
      </c>
      <c r="E162" s="138">
        <v>16</v>
      </c>
      <c r="F162" s="139">
        <v>16.3</v>
      </c>
      <c r="G162" s="139">
        <v>15.65</v>
      </c>
      <c r="H162" s="140"/>
      <c r="I162" s="140"/>
      <c r="J162" s="140"/>
      <c r="K162" s="140">
        <v>261</v>
      </c>
      <c r="L162" s="140">
        <v>250</v>
      </c>
      <c r="M162" s="140"/>
      <c r="N162" s="140"/>
      <c r="O162" s="140">
        <v>1.1200000000000001</v>
      </c>
      <c r="P162" s="140">
        <v>17.920000000000002</v>
      </c>
      <c r="Q162" s="140"/>
    </row>
    <row r="163" spans="1:17" ht="12.75" customHeight="1" x14ac:dyDescent="0.25">
      <c r="A163" s="134" t="s">
        <v>508</v>
      </c>
      <c r="B163" s="136" t="s">
        <v>460</v>
      </c>
      <c r="C163" s="137" t="s">
        <v>468</v>
      </c>
      <c r="D163" s="134" t="s">
        <v>117</v>
      </c>
      <c r="E163" s="138">
        <v>16</v>
      </c>
      <c r="F163" s="139">
        <v>7.16</v>
      </c>
      <c r="G163" s="140"/>
      <c r="H163" s="140"/>
      <c r="I163" s="140"/>
      <c r="J163" s="140">
        <v>115</v>
      </c>
      <c r="K163" s="140">
        <v>115</v>
      </c>
      <c r="L163" s="140"/>
      <c r="M163" s="140"/>
      <c r="N163" s="140"/>
      <c r="O163" s="140"/>
      <c r="P163" s="140"/>
      <c r="Q163" s="140"/>
    </row>
    <row r="164" spans="1:17" ht="12.75" customHeight="1" x14ac:dyDescent="0.25">
      <c r="A164" s="132">
        <v>122</v>
      </c>
      <c r="B164" s="136" t="s">
        <v>469</v>
      </c>
      <c r="C164" s="137" t="s">
        <v>509</v>
      </c>
      <c r="D164" s="134" t="s">
        <v>81</v>
      </c>
      <c r="E164" s="138">
        <v>1</v>
      </c>
      <c r="F164" s="139">
        <v>15.65</v>
      </c>
      <c r="G164" s="139">
        <v>12.15</v>
      </c>
      <c r="H164" s="139">
        <v>2.92</v>
      </c>
      <c r="I164" s="139">
        <v>0.18</v>
      </c>
      <c r="J164" s="140"/>
      <c r="K164" s="140">
        <v>16</v>
      </c>
      <c r="L164" s="140">
        <v>12</v>
      </c>
      <c r="M164" s="140">
        <v>3</v>
      </c>
      <c r="N164" s="140"/>
      <c r="O164" s="140">
        <v>0.87</v>
      </c>
      <c r="P164" s="140">
        <v>0.87</v>
      </c>
      <c r="Q164" s="140"/>
    </row>
    <row r="165" spans="1:17" ht="12.75" customHeight="1" x14ac:dyDescent="0.25">
      <c r="A165" s="134" t="s">
        <v>510</v>
      </c>
      <c r="B165" s="136" t="s">
        <v>472</v>
      </c>
      <c r="C165" s="137" t="s">
        <v>473</v>
      </c>
      <c r="D165" s="134" t="s">
        <v>117</v>
      </c>
      <c r="E165" s="138">
        <v>1</v>
      </c>
      <c r="F165" s="139">
        <v>4503.2</v>
      </c>
      <c r="G165" s="140"/>
      <c r="H165" s="140"/>
      <c r="I165" s="140"/>
      <c r="J165" s="140">
        <v>4503</v>
      </c>
      <c r="K165" s="140">
        <v>4503</v>
      </c>
      <c r="L165" s="140"/>
      <c r="M165" s="140"/>
      <c r="N165" s="140"/>
      <c r="O165" s="140"/>
      <c r="P165" s="140"/>
      <c r="Q165" s="140"/>
    </row>
    <row r="166" spans="1:17" ht="251.4" x14ac:dyDescent="0.25">
      <c r="A166" s="132">
        <v>124</v>
      </c>
      <c r="B166" s="136" t="s">
        <v>50</v>
      </c>
      <c r="C166" s="137" t="s">
        <v>511</v>
      </c>
      <c r="D166" s="134" t="s">
        <v>81</v>
      </c>
      <c r="E166" s="138">
        <v>1</v>
      </c>
      <c r="F166" s="139">
        <v>122.2</v>
      </c>
      <c r="G166" s="139">
        <v>24.12</v>
      </c>
      <c r="H166" s="139">
        <v>1.28</v>
      </c>
      <c r="I166" s="140"/>
      <c r="J166" s="140"/>
      <c r="K166" s="140">
        <v>122</v>
      </c>
      <c r="L166" s="140">
        <v>24</v>
      </c>
      <c r="M166" s="140">
        <v>1</v>
      </c>
      <c r="N166" s="140"/>
      <c r="O166" s="140">
        <v>1.8</v>
      </c>
      <c r="P166" s="140">
        <v>1.8</v>
      </c>
      <c r="Q166" s="140"/>
    </row>
    <row r="167" spans="1:17" ht="12.75" customHeight="1" x14ac:dyDescent="0.25">
      <c r="A167" s="132">
        <v>125</v>
      </c>
      <c r="B167" s="136" t="s">
        <v>512</v>
      </c>
      <c r="C167" s="137" t="s">
        <v>513</v>
      </c>
      <c r="D167" s="134" t="s">
        <v>80</v>
      </c>
      <c r="E167" s="138">
        <v>1</v>
      </c>
      <c r="F167" s="139">
        <v>82.85</v>
      </c>
      <c r="G167" s="140"/>
      <c r="H167" s="140"/>
      <c r="I167" s="140"/>
      <c r="J167" s="140"/>
      <c r="K167" s="140">
        <v>83</v>
      </c>
      <c r="L167" s="140"/>
      <c r="M167" s="140"/>
      <c r="N167" s="140"/>
      <c r="O167" s="140"/>
      <c r="P167" s="140"/>
      <c r="Q167" s="140"/>
    </row>
    <row r="168" spans="1:17" ht="12.75" customHeight="1" x14ac:dyDescent="0.25">
      <c r="A168" s="132">
        <v>126</v>
      </c>
      <c r="B168" s="136" t="s">
        <v>514</v>
      </c>
      <c r="C168" s="137" t="s">
        <v>515</v>
      </c>
      <c r="D168" s="134" t="s">
        <v>118</v>
      </c>
      <c r="E168" s="141" t="s">
        <v>516</v>
      </c>
      <c r="F168" s="139">
        <v>2522.0100000000002</v>
      </c>
      <c r="G168" s="139">
        <v>722.13</v>
      </c>
      <c r="H168" s="139">
        <v>590.48</v>
      </c>
      <c r="I168" s="139">
        <v>34.4</v>
      </c>
      <c r="J168" s="140"/>
      <c r="K168" s="140">
        <v>12837</v>
      </c>
      <c r="L168" s="140">
        <v>3676</v>
      </c>
      <c r="M168" s="140">
        <v>3006</v>
      </c>
      <c r="N168" s="140">
        <v>175</v>
      </c>
      <c r="O168" s="140">
        <v>54.5</v>
      </c>
      <c r="P168" s="140">
        <v>277.41000000000003</v>
      </c>
      <c r="Q168" s="140"/>
    </row>
    <row r="169" spans="1:17" ht="12.75" customHeight="1" x14ac:dyDescent="0.25">
      <c r="A169" s="132">
        <v>127</v>
      </c>
      <c r="B169" s="136" t="s">
        <v>517</v>
      </c>
      <c r="C169" s="137" t="s">
        <v>518</v>
      </c>
      <c r="D169" s="134" t="s">
        <v>110</v>
      </c>
      <c r="E169" s="138">
        <v>509</v>
      </c>
      <c r="F169" s="139">
        <v>100.13</v>
      </c>
      <c r="G169" s="140"/>
      <c r="H169" s="140"/>
      <c r="I169" s="140"/>
      <c r="J169" s="140"/>
      <c r="K169" s="140">
        <v>50966</v>
      </c>
      <c r="L169" s="140"/>
      <c r="M169" s="140"/>
      <c r="N169" s="140"/>
      <c r="O169" s="140"/>
      <c r="P169" s="140"/>
      <c r="Q169" s="140"/>
    </row>
    <row r="170" spans="1:17" x14ac:dyDescent="0.25">
      <c r="A170" s="168" t="s">
        <v>40</v>
      </c>
      <c r="B170" s="162"/>
      <c r="C170" s="162"/>
      <c r="D170" s="162"/>
      <c r="E170" s="162"/>
      <c r="F170" s="162"/>
      <c r="G170" s="162"/>
      <c r="H170" s="162"/>
      <c r="I170" s="162"/>
      <c r="J170" s="162"/>
      <c r="K170" s="139">
        <v>4008415</v>
      </c>
      <c r="L170" s="139">
        <v>93500</v>
      </c>
      <c r="M170" s="139">
        <v>445746</v>
      </c>
      <c r="N170" s="139">
        <v>30328</v>
      </c>
      <c r="O170" s="140"/>
      <c r="P170" s="139">
        <v>7576.59</v>
      </c>
      <c r="Q170" s="140"/>
    </row>
    <row r="171" spans="1:17" ht="12.75" customHeight="1" x14ac:dyDescent="0.25">
      <c r="A171" s="168" t="s">
        <v>123</v>
      </c>
      <c r="B171" s="162"/>
      <c r="C171" s="162"/>
      <c r="D171" s="162"/>
      <c r="E171" s="162"/>
      <c r="F171" s="162"/>
      <c r="G171" s="162"/>
      <c r="H171" s="162"/>
      <c r="I171" s="162"/>
      <c r="J171" s="162"/>
      <c r="K171" s="139">
        <v>4117064</v>
      </c>
      <c r="L171" s="139">
        <v>93500</v>
      </c>
      <c r="M171" s="139">
        <v>445746</v>
      </c>
      <c r="N171" s="139">
        <v>30328</v>
      </c>
      <c r="O171" s="140"/>
      <c r="P171" s="139">
        <v>7576.59</v>
      </c>
      <c r="Q171" s="140"/>
    </row>
    <row r="172" spans="1:17" ht="12.75" customHeight="1" x14ac:dyDescent="0.25">
      <c r="A172" s="168" t="s">
        <v>7</v>
      </c>
      <c r="B172" s="162"/>
      <c r="C172" s="162"/>
      <c r="D172" s="162"/>
      <c r="E172" s="162"/>
      <c r="F172" s="162"/>
      <c r="G172" s="162"/>
      <c r="H172" s="162"/>
      <c r="I172" s="162"/>
      <c r="J172" s="162"/>
      <c r="K172" s="139">
        <v>114015</v>
      </c>
      <c r="L172" s="140"/>
      <c r="M172" s="140"/>
      <c r="N172" s="140"/>
      <c r="O172" s="140"/>
      <c r="P172" s="140"/>
      <c r="Q172" s="140"/>
    </row>
    <row r="173" spans="1:17" ht="12.75" customHeight="1" x14ac:dyDescent="0.25">
      <c r="A173" s="168" t="s">
        <v>8</v>
      </c>
      <c r="B173" s="162"/>
      <c r="C173" s="162"/>
      <c r="D173" s="162"/>
      <c r="E173" s="162"/>
      <c r="F173" s="162"/>
      <c r="G173" s="162"/>
      <c r="H173" s="162"/>
      <c r="I173" s="162"/>
      <c r="J173" s="162"/>
      <c r="K173" s="139">
        <v>72163</v>
      </c>
      <c r="L173" s="140"/>
      <c r="M173" s="140"/>
      <c r="N173" s="140"/>
      <c r="O173" s="140"/>
      <c r="P173" s="140"/>
      <c r="Q173" s="140"/>
    </row>
    <row r="174" spans="1:17" ht="12.75" customHeight="1" x14ac:dyDescent="0.25">
      <c r="A174" s="176" t="s">
        <v>519</v>
      </c>
      <c r="B174" s="162"/>
      <c r="C174" s="162"/>
      <c r="D174" s="162"/>
      <c r="E174" s="162"/>
      <c r="F174" s="162"/>
      <c r="G174" s="162"/>
      <c r="H174" s="162"/>
      <c r="I174" s="162"/>
      <c r="J174" s="162"/>
      <c r="K174" s="142">
        <v>4303242</v>
      </c>
      <c r="L174" s="140"/>
      <c r="M174" s="140"/>
      <c r="N174" s="140"/>
      <c r="O174" s="140"/>
      <c r="P174" s="142">
        <v>7576.59</v>
      </c>
      <c r="Q174" s="140"/>
    </row>
    <row r="175" spans="1:17" ht="12.75" customHeight="1" x14ac:dyDescent="0.25">
      <c r="A175" s="168" t="s">
        <v>520</v>
      </c>
      <c r="B175" s="162"/>
      <c r="C175" s="162"/>
      <c r="D175" s="162"/>
      <c r="E175" s="162"/>
      <c r="F175" s="162"/>
      <c r="G175" s="162"/>
      <c r="H175" s="162"/>
      <c r="I175" s="162"/>
      <c r="J175" s="162"/>
      <c r="K175" s="140"/>
      <c r="L175" s="140"/>
      <c r="M175" s="140"/>
      <c r="N175" s="140"/>
      <c r="O175" s="140"/>
      <c r="P175" s="140"/>
      <c r="Q175" s="140"/>
    </row>
    <row r="176" spans="1:17" x14ac:dyDescent="0.25">
      <c r="A176" s="168" t="s">
        <v>521</v>
      </c>
      <c r="B176" s="162"/>
      <c r="C176" s="162"/>
      <c r="D176" s="162"/>
      <c r="E176" s="162"/>
      <c r="F176" s="162"/>
      <c r="G176" s="162"/>
      <c r="H176" s="162"/>
      <c r="I176" s="162"/>
      <c r="J176" s="162"/>
      <c r="K176" s="140"/>
      <c r="L176" s="140"/>
      <c r="M176" s="140"/>
      <c r="N176" s="140"/>
      <c r="O176" s="140"/>
      <c r="P176" s="140"/>
      <c r="Q176" s="140"/>
    </row>
    <row r="177" spans="1:17" x14ac:dyDescent="0.25">
      <c r="A177" s="168" t="s">
        <v>522</v>
      </c>
      <c r="B177" s="162"/>
      <c r="C177" s="162"/>
      <c r="D177" s="162"/>
      <c r="E177" s="162"/>
      <c r="F177" s="162"/>
      <c r="G177" s="162"/>
      <c r="H177" s="162"/>
      <c r="I177" s="162"/>
      <c r="J177" s="162"/>
      <c r="K177" s="139">
        <v>1088</v>
      </c>
      <c r="L177" s="139">
        <v>102</v>
      </c>
      <c r="M177" s="139">
        <v>986</v>
      </c>
      <c r="N177" s="139">
        <v>162</v>
      </c>
      <c r="O177" s="140"/>
      <c r="P177" s="139">
        <v>13.69</v>
      </c>
      <c r="Q177" s="140"/>
    </row>
    <row r="178" spans="1:17" x14ac:dyDescent="0.25">
      <c r="A178" s="168" t="s">
        <v>523</v>
      </c>
      <c r="B178" s="162"/>
      <c r="C178" s="162"/>
      <c r="D178" s="162"/>
      <c r="E178" s="162"/>
      <c r="F178" s="162"/>
      <c r="G178" s="162"/>
      <c r="H178" s="162"/>
      <c r="I178" s="162"/>
      <c r="J178" s="162"/>
      <c r="K178" s="139">
        <v>211</v>
      </c>
      <c r="L178" s="140"/>
      <c r="M178" s="140"/>
      <c r="N178" s="140"/>
      <c r="O178" s="140"/>
      <c r="P178" s="140"/>
      <c r="Q178" s="140"/>
    </row>
    <row r="179" spans="1:17" x14ac:dyDescent="0.25">
      <c r="A179" s="168" t="s">
        <v>524</v>
      </c>
      <c r="B179" s="162"/>
      <c r="C179" s="162"/>
      <c r="D179" s="162"/>
      <c r="E179" s="162"/>
      <c r="F179" s="162"/>
      <c r="G179" s="162"/>
      <c r="H179" s="162"/>
      <c r="I179" s="162"/>
      <c r="J179" s="162"/>
      <c r="K179" s="139">
        <v>119</v>
      </c>
      <c r="L179" s="140"/>
      <c r="M179" s="140"/>
      <c r="N179" s="140"/>
      <c r="O179" s="140"/>
      <c r="P179" s="140"/>
      <c r="Q179" s="140"/>
    </row>
    <row r="180" spans="1:17" x14ac:dyDescent="0.25">
      <c r="A180" s="168" t="s">
        <v>525</v>
      </c>
      <c r="B180" s="162"/>
      <c r="C180" s="162"/>
      <c r="D180" s="162"/>
      <c r="E180" s="162"/>
      <c r="F180" s="162"/>
      <c r="G180" s="162"/>
      <c r="H180" s="162"/>
      <c r="I180" s="162"/>
      <c r="J180" s="162"/>
      <c r="K180" s="139">
        <v>1418</v>
      </c>
      <c r="L180" s="140"/>
      <c r="M180" s="140"/>
      <c r="N180" s="140"/>
      <c r="O180" s="140"/>
      <c r="P180" s="139">
        <v>13.69</v>
      </c>
      <c r="Q180" s="140"/>
    </row>
    <row r="181" spans="1:17" x14ac:dyDescent="0.25">
      <c r="A181" s="168" t="s">
        <v>526</v>
      </c>
      <c r="B181" s="162"/>
      <c r="C181" s="162"/>
      <c r="D181" s="162"/>
      <c r="E181" s="162"/>
      <c r="F181" s="162"/>
      <c r="G181" s="162"/>
      <c r="H181" s="162"/>
      <c r="I181" s="162"/>
      <c r="J181" s="162"/>
      <c r="K181" s="140"/>
      <c r="L181" s="140"/>
      <c r="M181" s="140"/>
      <c r="N181" s="140"/>
      <c r="O181" s="140"/>
      <c r="P181" s="140"/>
      <c r="Q181" s="140"/>
    </row>
    <row r="182" spans="1:17" x14ac:dyDescent="0.25">
      <c r="A182" s="168" t="s">
        <v>527</v>
      </c>
      <c r="B182" s="162"/>
      <c r="C182" s="162"/>
      <c r="D182" s="162"/>
      <c r="E182" s="162"/>
      <c r="F182" s="162"/>
      <c r="G182" s="162"/>
      <c r="H182" s="162"/>
      <c r="I182" s="162"/>
      <c r="J182" s="162"/>
      <c r="K182" s="139">
        <v>42144</v>
      </c>
      <c r="L182" s="139">
        <v>11831</v>
      </c>
      <c r="M182" s="139">
        <v>26794</v>
      </c>
      <c r="N182" s="139">
        <v>3244</v>
      </c>
      <c r="O182" s="140"/>
      <c r="P182" s="139">
        <v>857.3</v>
      </c>
      <c r="Q182" s="140"/>
    </row>
    <row r="183" spans="1:17" x14ac:dyDescent="0.25">
      <c r="A183" s="168" t="s">
        <v>528</v>
      </c>
      <c r="B183" s="162"/>
      <c r="C183" s="162"/>
      <c r="D183" s="162"/>
      <c r="E183" s="162"/>
      <c r="F183" s="162"/>
      <c r="G183" s="162"/>
      <c r="H183" s="162"/>
      <c r="I183" s="162"/>
      <c r="J183" s="162"/>
      <c r="K183" s="139">
        <v>15829</v>
      </c>
      <c r="L183" s="140"/>
      <c r="M183" s="140"/>
      <c r="N183" s="140"/>
      <c r="O183" s="140"/>
      <c r="P183" s="140"/>
      <c r="Q183" s="140"/>
    </row>
    <row r="184" spans="1:17" x14ac:dyDescent="0.25">
      <c r="A184" s="168" t="s">
        <v>529</v>
      </c>
      <c r="B184" s="162"/>
      <c r="C184" s="162"/>
      <c r="D184" s="162"/>
      <c r="E184" s="162"/>
      <c r="F184" s="162"/>
      <c r="G184" s="162"/>
      <c r="H184" s="162"/>
      <c r="I184" s="162"/>
      <c r="J184" s="162"/>
      <c r="K184" s="139">
        <v>9045</v>
      </c>
      <c r="L184" s="140"/>
      <c r="M184" s="140"/>
      <c r="N184" s="140"/>
      <c r="O184" s="140"/>
      <c r="P184" s="140"/>
      <c r="Q184" s="140"/>
    </row>
    <row r="185" spans="1:17" x14ac:dyDescent="0.25">
      <c r="A185" s="168" t="s">
        <v>525</v>
      </c>
      <c r="B185" s="162"/>
      <c r="C185" s="162"/>
      <c r="D185" s="162"/>
      <c r="E185" s="162"/>
      <c r="F185" s="162"/>
      <c r="G185" s="162"/>
      <c r="H185" s="162"/>
      <c r="I185" s="162"/>
      <c r="J185" s="162"/>
      <c r="K185" s="139">
        <v>67018</v>
      </c>
      <c r="L185" s="140"/>
      <c r="M185" s="140"/>
      <c r="N185" s="140"/>
      <c r="O185" s="140"/>
      <c r="P185" s="139">
        <v>857.3</v>
      </c>
      <c r="Q185" s="140"/>
    </row>
    <row r="186" spans="1:17" x14ac:dyDescent="0.25">
      <c r="A186" s="168" t="s">
        <v>530</v>
      </c>
      <c r="B186" s="162"/>
      <c r="C186" s="162"/>
      <c r="D186" s="162"/>
      <c r="E186" s="162"/>
      <c r="F186" s="162"/>
      <c r="G186" s="162"/>
      <c r="H186" s="162"/>
      <c r="I186" s="162"/>
      <c r="J186" s="162"/>
      <c r="K186" s="140"/>
      <c r="L186" s="140"/>
      <c r="M186" s="140"/>
      <c r="N186" s="140"/>
      <c r="O186" s="140"/>
      <c r="P186" s="140"/>
      <c r="Q186" s="140"/>
    </row>
    <row r="187" spans="1:17" ht="12.75" customHeight="1" x14ac:dyDescent="0.25">
      <c r="A187" s="168" t="s">
        <v>531</v>
      </c>
      <c r="B187" s="162"/>
      <c r="C187" s="162"/>
      <c r="D187" s="162"/>
      <c r="E187" s="162"/>
      <c r="F187" s="162"/>
      <c r="G187" s="162"/>
      <c r="H187" s="162"/>
      <c r="I187" s="162"/>
      <c r="J187" s="162"/>
      <c r="K187" s="139">
        <v>37303</v>
      </c>
      <c r="L187" s="139">
        <v>37303</v>
      </c>
      <c r="M187" s="140"/>
      <c r="N187" s="140"/>
      <c r="O187" s="140"/>
      <c r="P187" s="139">
        <v>3450.87</v>
      </c>
      <c r="Q187" s="140"/>
    </row>
    <row r="188" spans="1:17" x14ac:dyDescent="0.25">
      <c r="A188" s="168" t="s">
        <v>532</v>
      </c>
      <c r="B188" s="162"/>
      <c r="C188" s="162"/>
      <c r="D188" s="162"/>
      <c r="E188" s="162"/>
      <c r="F188" s="162"/>
      <c r="G188" s="162"/>
      <c r="H188" s="162"/>
      <c r="I188" s="162"/>
      <c r="J188" s="162"/>
      <c r="K188" s="139">
        <v>29842</v>
      </c>
      <c r="L188" s="140"/>
      <c r="M188" s="140"/>
      <c r="N188" s="140"/>
      <c r="O188" s="140"/>
      <c r="P188" s="140"/>
      <c r="Q188" s="140"/>
    </row>
    <row r="189" spans="1:17" x14ac:dyDescent="0.25">
      <c r="A189" s="168" t="s">
        <v>533</v>
      </c>
      <c r="B189" s="162"/>
      <c r="C189" s="162"/>
      <c r="D189" s="162"/>
      <c r="E189" s="162"/>
      <c r="F189" s="162"/>
      <c r="G189" s="162"/>
      <c r="H189" s="162"/>
      <c r="I189" s="162"/>
      <c r="J189" s="162"/>
      <c r="K189" s="139">
        <v>16786</v>
      </c>
      <c r="L189" s="140"/>
      <c r="M189" s="140"/>
      <c r="N189" s="140"/>
      <c r="O189" s="140"/>
      <c r="P189" s="140"/>
      <c r="Q189" s="140"/>
    </row>
    <row r="190" spans="1:17" x14ac:dyDescent="0.25">
      <c r="A190" s="168" t="s">
        <v>525</v>
      </c>
      <c r="B190" s="162"/>
      <c r="C190" s="162"/>
      <c r="D190" s="162"/>
      <c r="E190" s="162"/>
      <c r="F190" s="162"/>
      <c r="G190" s="162"/>
      <c r="H190" s="162"/>
      <c r="I190" s="162"/>
      <c r="J190" s="162"/>
      <c r="K190" s="139">
        <v>83931</v>
      </c>
      <c r="L190" s="140"/>
      <c r="M190" s="140"/>
      <c r="N190" s="140"/>
      <c r="O190" s="140"/>
      <c r="P190" s="139">
        <v>3450.87</v>
      </c>
      <c r="Q190" s="140"/>
    </row>
    <row r="191" spans="1:17" x14ac:dyDescent="0.25">
      <c r="A191" s="168" t="s">
        <v>534</v>
      </c>
      <c r="B191" s="162"/>
      <c r="C191" s="162"/>
      <c r="D191" s="162"/>
      <c r="E191" s="162"/>
      <c r="F191" s="162"/>
      <c r="G191" s="162"/>
      <c r="H191" s="162"/>
      <c r="I191" s="162"/>
      <c r="J191" s="162"/>
      <c r="K191" s="140"/>
      <c r="L191" s="140"/>
      <c r="M191" s="140"/>
      <c r="N191" s="140"/>
      <c r="O191" s="140"/>
      <c r="P191" s="140"/>
      <c r="Q191" s="140"/>
    </row>
    <row r="192" spans="1:17" x14ac:dyDescent="0.25">
      <c r="A192" s="168" t="s">
        <v>535</v>
      </c>
      <c r="B192" s="162"/>
      <c r="C192" s="162"/>
      <c r="D192" s="162"/>
      <c r="E192" s="162"/>
      <c r="F192" s="162"/>
      <c r="G192" s="162"/>
      <c r="H192" s="162"/>
      <c r="I192" s="162"/>
      <c r="J192" s="162"/>
      <c r="K192" s="139">
        <v>347827</v>
      </c>
      <c r="L192" s="139">
        <v>1487</v>
      </c>
      <c r="M192" s="139">
        <v>236350</v>
      </c>
      <c r="N192" s="139">
        <v>12107</v>
      </c>
      <c r="O192" s="140"/>
      <c r="P192" s="139">
        <v>112.47</v>
      </c>
      <c r="Q192" s="140"/>
    </row>
    <row r="193" spans="1:17" x14ac:dyDescent="0.25">
      <c r="A193" s="168" t="s">
        <v>536</v>
      </c>
      <c r="B193" s="162"/>
      <c r="C193" s="162"/>
      <c r="D193" s="162"/>
      <c r="E193" s="162"/>
      <c r="F193" s="162"/>
      <c r="G193" s="162"/>
      <c r="H193" s="162"/>
      <c r="I193" s="162"/>
      <c r="J193" s="162"/>
      <c r="K193" s="139">
        <v>13594</v>
      </c>
      <c r="L193" s="140"/>
      <c r="M193" s="140"/>
      <c r="N193" s="140"/>
      <c r="O193" s="140"/>
      <c r="P193" s="140"/>
      <c r="Q193" s="140"/>
    </row>
    <row r="194" spans="1:17" x14ac:dyDescent="0.25">
      <c r="A194" s="168" t="s">
        <v>537</v>
      </c>
      <c r="B194" s="162"/>
      <c r="C194" s="162"/>
      <c r="D194" s="162"/>
      <c r="E194" s="162"/>
      <c r="F194" s="162"/>
      <c r="G194" s="162"/>
      <c r="H194" s="162"/>
      <c r="I194" s="162"/>
      <c r="J194" s="162"/>
      <c r="K194" s="139">
        <v>8836</v>
      </c>
      <c r="L194" s="140"/>
      <c r="M194" s="140"/>
      <c r="N194" s="140"/>
      <c r="O194" s="140"/>
      <c r="P194" s="140"/>
      <c r="Q194" s="140"/>
    </row>
    <row r="195" spans="1:17" x14ac:dyDescent="0.25">
      <c r="A195" s="168" t="s">
        <v>525</v>
      </c>
      <c r="B195" s="162"/>
      <c r="C195" s="162"/>
      <c r="D195" s="162"/>
      <c r="E195" s="162"/>
      <c r="F195" s="162"/>
      <c r="G195" s="162"/>
      <c r="H195" s="162"/>
      <c r="I195" s="162"/>
      <c r="J195" s="162"/>
      <c r="K195" s="139">
        <v>370257</v>
      </c>
      <c r="L195" s="140"/>
      <c r="M195" s="140"/>
      <c r="N195" s="140"/>
      <c r="O195" s="140"/>
      <c r="P195" s="139">
        <v>112.47</v>
      </c>
      <c r="Q195" s="140"/>
    </row>
    <row r="196" spans="1:17" x14ac:dyDescent="0.25">
      <c r="A196" s="168" t="s">
        <v>44</v>
      </c>
      <c r="B196" s="162"/>
      <c r="C196" s="162"/>
      <c r="D196" s="162"/>
      <c r="E196" s="162"/>
      <c r="F196" s="162"/>
      <c r="G196" s="162"/>
      <c r="H196" s="162"/>
      <c r="I196" s="162"/>
      <c r="J196" s="162"/>
      <c r="K196" s="139">
        <v>522624</v>
      </c>
      <c r="L196" s="140"/>
      <c r="M196" s="140"/>
      <c r="N196" s="140"/>
      <c r="O196" s="140"/>
      <c r="P196" s="139">
        <v>4434.33</v>
      </c>
      <c r="Q196" s="140"/>
    </row>
    <row r="197" spans="1:17" ht="12.75" customHeight="1" x14ac:dyDescent="0.25">
      <c r="A197" s="168" t="s">
        <v>538</v>
      </c>
      <c r="B197" s="162"/>
      <c r="C197" s="162"/>
      <c r="D197" s="162"/>
      <c r="E197" s="162"/>
      <c r="F197" s="162"/>
      <c r="G197" s="162"/>
      <c r="H197" s="162"/>
      <c r="I197" s="162"/>
      <c r="J197" s="162"/>
      <c r="K197" s="140"/>
      <c r="L197" s="140"/>
      <c r="M197" s="140"/>
      <c r="N197" s="140"/>
      <c r="O197" s="140"/>
      <c r="P197" s="140"/>
      <c r="Q197" s="140"/>
    </row>
    <row r="198" spans="1:17" x14ac:dyDescent="0.25">
      <c r="A198" s="168" t="s">
        <v>539</v>
      </c>
      <c r="B198" s="162"/>
      <c r="C198" s="162"/>
      <c r="D198" s="162"/>
      <c r="E198" s="162"/>
      <c r="F198" s="162"/>
      <c r="G198" s="162"/>
      <c r="H198" s="162"/>
      <c r="I198" s="162"/>
      <c r="J198" s="162"/>
      <c r="K198" s="140"/>
      <c r="L198" s="140"/>
      <c r="M198" s="140"/>
      <c r="N198" s="140"/>
      <c r="O198" s="140"/>
      <c r="P198" s="140"/>
      <c r="Q198" s="140"/>
    </row>
    <row r="199" spans="1:17" x14ac:dyDescent="0.25">
      <c r="A199" s="168" t="s">
        <v>540</v>
      </c>
      <c r="B199" s="162"/>
      <c r="C199" s="162"/>
      <c r="D199" s="162"/>
      <c r="E199" s="162"/>
      <c r="F199" s="162"/>
      <c r="G199" s="162"/>
      <c r="H199" s="162"/>
      <c r="I199" s="162"/>
      <c r="J199" s="162"/>
      <c r="K199" s="139">
        <v>260122</v>
      </c>
      <c r="L199" s="139">
        <v>41672</v>
      </c>
      <c r="M199" s="139">
        <v>181379</v>
      </c>
      <c r="N199" s="139">
        <v>14767</v>
      </c>
      <c r="O199" s="140"/>
      <c r="P199" s="139">
        <v>3071.56</v>
      </c>
      <c r="Q199" s="140"/>
    </row>
    <row r="200" spans="1:17" x14ac:dyDescent="0.25">
      <c r="A200" s="168" t="s">
        <v>541</v>
      </c>
      <c r="B200" s="162"/>
      <c r="C200" s="162"/>
      <c r="D200" s="162"/>
      <c r="E200" s="162"/>
      <c r="F200" s="162"/>
      <c r="G200" s="162"/>
      <c r="H200" s="162"/>
      <c r="I200" s="162"/>
      <c r="J200" s="162"/>
      <c r="K200" s="139">
        <v>53617</v>
      </c>
      <c r="L200" s="140"/>
      <c r="M200" s="140"/>
      <c r="N200" s="140"/>
      <c r="O200" s="140"/>
      <c r="P200" s="140"/>
      <c r="Q200" s="140"/>
    </row>
    <row r="201" spans="1:17" ht="12.75" customHeight="1" x14ac:dyDescent="0.25">
      <c r="A201" s="168" t="s">
        <v>542</v>
      </c>
      <c r="B201" s="162"/>
      <c r="C201" s="162"/>
      <c r="D201" s="162"/>
      <c r="E201" s="162"/>
      <c r="F201" s="162"/>
      <c r="G201" s="162"/>
      <c r="H201" s="162"/>
      <c r="I201" s="162"/>
      <c r="J201" s="162"/>
      <c r="K201" s="139">
        <v>36685</v>
      </c>
      <c r="L201" s="140"/>
      <c r="M201" s="140"/>
      <c r="N201" s="140"/>
      <c r="O201" s="140"/>
      <c r="P201" s="140"/>
      <c r="Q201" s="140"/>
    </row>
    <row r="202" spans="1:17" ht="12.75" customHeight="1" x14ac:dyDescent="0.25">
      <c r="A202" s="168" t="s">
        <v>525</v>
      </c>
      <c r="B202" s="162"/>
      <c r="C202" s="162"/>
      <c r="D202" s="162"/>
      <c r="E202" s="162"/>
      <c r="F202" s="162"/>
      <c r="G202" s="162"/>
      <c r="H202" s="162"/>
      <c r="I202" s="162"/>
      <c r="J202" s="162"/>
      <c r="K202" s="139">
        <v>350424</v>
      </c>
      <c r="L202" s="140"/>
      <c r="M202" s="140"/>
      <c r="N202" s="140"/>
      <c r="O202" s="140"/>
      <c r="P202" s="139">
        <v>3071.56</v>
      </c>
      <c r="Q202" s="140"/>
    </row>
    <row r="203" spans="1:17" ht="12.75" customHeight="1" x14ac:dyDescent="0.25">
      <c r="A203" s="168" t="s">
        <v>543</v>
      </c>
      <c r="B203" s="162"/>
      <c r="C203" s="162"/>
      <c r="D203" s="162"/>
      <c r="E203" s="162"/>
      <c r="F203" s="162"/>
      <c r="G203" s="162"/>
      <c r="H203" s="162"/>
      <c r="I203" s="162"/>
      <c r="J203" s="162"/>
      <c r="K203" s="140"/>
      <c r="L203" s="140"/>
      <c r="M203" s="140"/>
      <c r="N203" s="140"/>
      <c r="O203" s="140"/>
      <c r="P203" s="140"/>
      <c r="Q203" s="140"/>
    </row>
    <row r="204" spans="1:17" ht="12.75" customHeight="1" x14ac:dyDescent="0.25">
      <c r="A204" s="168" t="s">
        <v>544</v>
      </c>
      <c r="B204" s="162"/>
      <c r="C204" s="162"/>
      <c r="D204" s="162"/>
      <c r="E204" s="162"/>
      <c r="F204" s="162"/>
      <c r="G204" s="162"/>
      <c r="H204" s="162"/>
      <c r="I204" s="162"/>
      <c r="J204" s="162"/>
      <c r="K204" s="140"/>
      <c r="L204" s="140"/>
      <c r="M204" s="140"/>
      <c r="N204" s="140"/>
      <c r="O204" s="140"/>
      <c r="P204" s="140"/>
      <c r="Q204" s="140"/>
    </row>
    <row r="205" spans="1:17" ht="12.75" customHeight="1" x14ac:dyDescent="0.25">
      <c r="A205" s="168" t="s">
        <v>545</v>
      </c>
      <c r="B205" s="162"/>
      <c r="C205" s="162"/>
      <c r="D205" s="162"/>
      <c r="E205" s="162"/>
      <c r="F205" s="162"/>
      <c r="G205" s="162"/>
      <c r="H205" s="162"/>
      <c r="I205" s="162"/>
      <c r="J205" s="162"/>
      <c r="K205" s="139">
        <v>983587</v>
      </c>
      <c r="L205" s="140"/>
      <c r="M205" s="140"/>
      <c r="N205" s="140"/>
      <c r="O205" s="140"/>
      <c r="P205" s="140"/>
      <c r="Q205" s="140"/>
    </row>
    <row r="206" spans="1:17" x14ac:dyDescent="0.25">
      <c r="A206" s="168" t="s">
        <v>546</v>
      </c>
      <c r="B206" s="162"/>
      <c r="C206" s="162"/>
      <c r="D206" s="162"/>
      <c r="E206" s="162"/>
      <c r="F206" s="162"/>
      <c r="G206" s="162"/>
      <c r="H206" s="162"/>
      <c r="I206" s="162"/>
      <c r="J206" s="162"/>
      <c r="K206" s="139">
        <v>993423</v>
      </c>
      <c r="L206" s="140"/>
      <c r="M206" s="140"/>
      <c r="N206" s="140"/>
      <c r="O206" s="140"/>
      <c r="P206" s="140"/>
      <c r="Q206" s="140"/>
    </row>
    <row r="207" spans="1:17" ht="12.75" customHeight="1" x14ac:dyDescent="0.25">
      <c r="A207" s="168" t="s">
        <v>547</v>
      </c>
      <c r="B207" s="162"/>
      <c r="C207" s="162"/>
      <c r="D207" s="162"/>
      <c r="E207" s="162"/>
      <c r="F207" s="162"/>
      <c r="G207" s="162"/>
      <c r="H207" s="162"/>
      <c r="I207" s="162"/>
      <c r="J207" s="162"/>
      <c r="K207" s="139">
        <v>1013291</v>
      </c>
      <c r="L207" s="140"/>
      <c r="M207" s="140"/>
      <c r="N207" s="140"/>
      <c r="O207" s="140"/>
      <c r="P207" s="140"/>
      <c r="Q207" s="140"/>
    </row>
    <row r="208" spans="1:17" ht="12.75" customHeight="1" x14ac:dyDescent="0.25">
      <c r="A208" s="168" t="s">
        <v>548</v>
      </c>
      <c r="B208" s="162"/>
      <c r="C208" s="162"/>
      <c r="D208" s="162"/>
      <c r="E208" s="162"/>
      <c r="F208" s="162"/>
      <c r="G208" s="162"/>
      <c r="H208" s="162"/>
      <c r="I208" s="162"/>
      <c r="J208" s="162"/>
      <c r="K208" s="140"/>
      <c r="L208" s="140"/>
      <c r="M208" s="140"/>
      <c r="N208" s="140"/>
      <c r="O208" s="140"/>
      <c r="P208" s="140"/>
      <c r="Q208" s="140"/>
    </row>
    <row r="209" spans="1:17" ht="12.75" customHeight="1" x14ac:dyDescent="0.25">
      <c r="A209" s="168" t="s">
        <v>549</v>
      </c>
      <c r="B209" s="162"/>
      <c r="C209" s="162"/>
      <c r="D209" s="162"/>
      <c r="E209" s="162"/>
      <c r="F209" s="162"/>
      <c r="G209" s="162"/>
      <c r="H209" s="162"/>
      <c r="I209" s="162"/>
      <c r="J209" s="162"/>
      <c r="K209" s="139">
        <v>470885</v>
      </c>
      <c r="L209" s="140"/>
      <c r="M209" s="140"/>
      <c r="N209" s="140"/>
      <c r="O209" s="140"/>
      <c r="P209" s="140"/>
      <c r="Q209" s="140"/>
    </row>
    <row r="210" spans="1:17" ht="12.75" customHeight="1" x14ac:dyDescent="0.25">
      <c r="A210" s="168" t="s">
        <v>45</v>
      </c>
      <c r="B210" s="162"/>
      <c r="C210" s="162"/>
      <c r="D210" s="162"/>
      <c r="E210" s="162"/>
      <c r="F210" s="162"/>
      <c r="G210" s="162"/>
      <c r="H210" s="162"/>
      <c r="I210" s="162"/>
      <c r="J210" s="162"/>
      <c r="K210" s="139">
        <v>1484176</v>
      </c>
      <c r="L210" s="140"/>
      <c r="M210" s="140"/>
      <c r="N210" s="140"/>
      <c r="O210" s="140"/>
      <c r="P210" s="140"/>
      <c r="Q210" s="140"/>
    </row>
    <row r="211" spans="1:17" ht="12.75" customHeight="1" x14ac:dyDescent="0.25">
      <c r="A211" s="168" t="s">
        <v>550</v>
      </c>
      <c r="B211" s="162"/>
      <c r="C211" s="162"/>
      <c r="D211" s="162"/>
      <c r="E211" s="162"/>
      <c r="F211" s="162"/>
      <c r="G211" s="162"/>
      <c r="H211" s="162"/>
      <c r="I211" s="162"/>
      <c r="J211" s="162"/>
      <c r="K211" s="140"/>
      <c r="L211" s="140"/>
      <c r="M211" s="140"/>
      <c r="N211" s="140"/>
      <c r="O211" s="140"/>
      <c r="P211" s="140"/>
      <c r="Q211" s="140"/>
    </row>
    <row r="212" spans="1:17" x14ac:dyDescent="0.25">
      <c r="A212" s="168" t="s">
        <v>551</v>
      </c>
      <c r="B212" s="162"/>
      <c r="C212" s="162"/>
      <c r="D212" s="162"/>
      <c r="E212" s="162"/>
      <c r="F212" s="162"/>
      <c r="G212" s="162"/>
      <c r="H212" s="162"/>
      <c r="I212" s="162"/>
      <c r="J212" s="162"/>
      <c r="K212" s="139">
        <v>1797</v>
      </c>
      <c r="L212" s="139">
        <v>1105</v>
      </c>
      <c r="M212" s="139">
        <v>237</v>
      </c>
      <c r="N212" s="139">
        <v>48</v>
      </c>
      <c r="O212" s="140"/>
      <c r="P212" s="139">
        <v>70.7</v>
      </c>
      <c r="Q212" s="140"/>
    </row>
    <row r="213" spans="1:17" ht="12.75" customHeight="1" x14ac:dyDescent="0.25">
      <c r="A213" s="168" t="s">
        <v>552</v>
      </c>
      <c r="B213" s="162"/>
      <c r="C213" s="162"/>
      <c r="D213" s="162"/>
      <c r="E213" s="162"/>
      <c r="F213" s="162"/>
      <c r="G213" s="162"/>
      <c r="H213" s="162"/>
      <c r="I213" s="162"/>
      <c r="J213" s="162"/>
      <c r="K213" s="139">
        <v>922</v>
      </c>
      <c r="L213" s="140"/>
      <c r="M213" s="140"/>
      <c r="N213" s="140"/>
      <c r="O213" s="140"/>
      <c r="P213" s="140"/>
      <c r="Q213" s="140"/>
    </row>
    <row r="214" spans="1:17" ht="12.75" customHeight="1" x14ac:dyDescent="0.25">
      <c r="A214" s="168" t="s">
        <v>553</v>
      </c>
      <c r="B214" s="162"/>
      <c r="C214" s="162"/>
      <c r="D214" s="162"/>
      <c r="E214" s="162"/>
      <c r="F214" s="162"/>
      <c r="G214" s="162"/>
      <c r="H214" s="162"/>
      <c r="I214" s="162"/>
      <c r="J214" s="162"/>
      <c r="K214" s="139">
        <v>692</v>
      </c>
      <c r="L214" s="140"/>
      <c r="M214" s="140"/>
      <c r="N214" s="140"/>
      <c r="O214" s="140"/>
      <c r="P214" s="140"/>
      <c r="Q214" s="140"/>
    </row>
    <row r="215" spans="1:17" ht="12.75" customHeight="1" x14ac:dyDescent="0.25">
      <c r="A215" s="168" t="s">
        <v>525</v>
      </c>
      <c r="B215" s="162"/>
      <c r="C215" s="162"/>
      <c r="D215" s="162"/>
      <c r="E215" s="162"/>
      <c r="F215" s="162"/>
      <c r="G215" s="162"/>
      <c r="H215" s="162"/>
      <c r="I215" s="162"/>
      <c r="J215" s="162"/>
      <c r="K215" s="139">
        <v>3411</v>
      </c>
      <c r="L215" s="140"/>
      <c r="M215" s="140"/>
      <c r="N215" s="140"/>
      <c r="O215" s="140"/>
      <c r="P215" s="139">
        <v>70.7</v>
      </c>
      <c r="Q215" s="140"/>
    </row>
    <row r="216" spans="1:17" x14ac:dyDescent="0.25">
      <c r="A216" s="168" t="s">
        <v>44</v>
      </c>
      <c r="B216" s="162"/>
      <c r="C216" s="162"/>
      <c r="D216" s="162"/>
      <c r="E216" s="162"/>
      <c r="F216" s="162"/>
      <c r="G216" s="162"/>
      <c r="H216" s="162"/>
      <c r="I216" s="162"/>
      <c r="J216" s="162"/>
      <c r="K216" s="139">
        <v>1838011</v>
      </c>
      <c r="L216" s="140"/>
      <c r="M216" s="140"/>
      <c r="N216" s="140"/>
      <c r="O216" s="140"/>
      <c r="P216" s="139">
        <v>3142.26</v>
      </c>
      <c r="Q216" s="140"/>
    </row>
    <row r="217" spans="1:17" ht="12.75" customHeight="1" x14ac:dyDescent="0.25">
      <c r="A217" s="168" t="s">
        <v>47</v>
      </c>
      <c r="B217" s="162"/>
      <c r="C217" s="162"/>
      <c r="D217" s="162"/>
      <c r="E217" s="162"/>
      <c r="F217" s="162"/>
      <c r="G217" s="162"/>
      <c r="H217" s="162"/>
      <c r="I217" s="162"/>
      <c r="J217" s="162"/>
      <c r="K217" s="140"/>
      <c r="L217" s="140"/>
      <c r="M217" s="140"/>
      <c r="N217" s="140"/>
      <c r="O217" s="140"/>
      <c r="P217" s="140"/>
      <c r="Q217" s="140"/>
    </row>
    <row r="218" spans="1:17" ht="12.75" customHeight="1" x14ac:dyDescent="0.25">
      <c r="A218" s="168" t="s">
        <v>46</v>
      </c>
      <c r="B218" s="162"/>
      <c r="C218" s="162"/>
      <c r="D218" s="162"/>
      <c r="E218" s="162"/>
      <c r="F218" s="162"/>
      <c r="G218" s="162"/>
      <c r="H218" s="162"/>
      <c r="I218" s="162"/>
      <c r="J218" s="162"/>
      <c r="K218" s="140"/>
      <c r="L218" s="140"/>
      <c r="M218" s="140"/>
      <c r="N218" s="140"/>
      <c r="O218" s="140"/>
      <c r="P218" s="140"/>
      <c r="Q218" s="140"/>
    </row>
    <row r="219" spans="1:17" ht="12.75" customHeight="1" x14ac:dyDescent="0.25">
      <c r="A219" s="168" t="s">
        <v>554</v>
      </c>
      <c r="B219" s="162"/>
      <c r="C219" s="162"/>
      <c r="D219" s="162"/>
      <c r="E219" s="162"/>
      <c r="F219" s="162"/>
      <c r="G219" s="162"/>
      <c r="H219" s="162"/>
      <c r="I219" s="162"/>
      <c r="J219" s="162"/>
      <c r="K219" s="139">
        <v>1863662</v>
      </c>
      <c r="L219" s="140"/>
      <c r="M219" s="140"/>
      <c r="N219" s="140"/>
      <c r="O219" s="140"/>
      <c r="P219" s="140"/>
      <c r="Q219" s="140"/>
    </row>
    <row r="220" spans="1:17" ht="12.75" customHeight="1" x14ac:dyDescent="0.25">
      <c r="A220" s="168" t="s">
        <v>213</v>
      </c>
      <c r="B220" s="162"/>
      <c r="C220" s="162"/>
      <c r="D220" s="162"/>
      <c r="E220" s="162"/>
      <c r="F220" s="162"/>
      <c r="G220" s="162"/>
      <c r="H220" s="162"/>
      <c r="I220" s="162"/>
      <c r="J220" s="162"/>
      <c r="K220" s="139">
        <v>1919572</v>
      </c>
      <c r="L220" s="140"/>
      <c r="M220" s="140"/>
      <c r="N220" s="140"/>
      <c r="O220" s="140"/>
      <c r="P220" s="140"/>
      <c r="Q220" s="140"/>
    </row>
    <row r="221" spans="1:17" x14ac:dyDescent="0.25">
      <c r="A221" s="168" t="s">
        <v>555</v>
      </c>
      <c r="B221" s="162"/>
      <c r="C221" s="162"/>
      <c r="D221" s="162"/>
      <c r="E221" s="162"/>
      <c r="F221" s="162"/>
      <c r="G221" s="162"/>
      <c r="H221" s="162"/>
      <c r="I221" s="162"/>
      <c r="J221" s="162"/>
      <c r="K221" s="139">
        <v>1942607</v>
      </c>
      <c r="L221" s="140"/>
      <c r="M221" s="140"/>
      <c r="N221" s="140"/>
      <c r="O221" s="140"/>
      <c r="P221" s="140"/>
      <c r="Q221" s="140"/>
    </row>
    <row r="222" spans="1:17" x14ac:dyDescent="0.25">
      <c r="A222" s="168" t="s">
        <v>44</v>
      </c>
      <c r="B222" s="162"/>
      <c r="C222" s="162"/>
      <c r="D222" s="162"/>
      <c r="E222" s="162"/>
      <c r="F222" s="162"/>
      <c r="G222" s="162"/>
      <c r="H222" s="162"/>
      <c r="I222" s="162"/>
      <c r="J222" s="162"/>
      <c r="K222" s="139">
        <v>1942607</v>
      </c>
      <c r="L222" s="140"/>
      <c r="M222" s="140"/>
      <c r="N222" s="140"/>
      <c r="O222" s="140"/>
      <c r="P222" s="140"/>
      <c r="Q222" s="140"/>
    </row>
    <row r="223" spans="1:17" x14ac:dyDescent="0.25">
      <c r="A223" s="168" t="s">
        <v>10</v>
      </c>
      <c r="B223" s="162"/>
      <c r="C223" s="162"/>
      <c r="D223" s="162"/>
      <c r="E223" s="162"/>
      <c r="F223" s="162"/>
      <c r="G223" s="162"/>
      <c r="H223" s="162"/>
      <c r="I223" s="162"/>
      <c r="J223" s="162"/>
      <c r="K223" s="139">
        <v>4303242</v>
      </c>
      <c r="L223" s="140"/>
      <c r="M223" s="140"/>
      <c r="N223" s="140"/>
      <c r="O223" s="140"/>
      <c r="P223" s="139">
        <v>7576.59</v>
      </c>
      <c r="Q223" s="140"/>
    </row>
    <row r="224" spans="1:17" x14ac:dyDescent="0.25">
      <c r="A224" s="168" t="s">
        <v>11</v>
      </c>
      <c r="B224" s="162"/>
      <c r="C224" s="162"/>
      <c r="D224" s="162"/>
      <c r="E224" s="162"/>
      <c r="F224" s="162"/>
      <c r="G224" s="162"/>
      <c r="H224" s="162"/>
      <c r="I224" s="162"/>
      <c r="J224" s="162"/>
      <c r="K224" s="140"/>
      <c r="L224" s="140"/>
      <c r="M224" s="140"/>
      <c r="N224" s="140"/>
      <c r="O224" s="140"/>
      <c r="P224" s="140"/>
      <c r="Q224" s="140"/>
    </row>
    <row r="225" spans="1:17" ht="12.75" customHeight="1" x14ac:dyDescent="0.25">
      <c r="A225" s="168" t="s">
        <v>12</v>
      </c>
      <c r="B225" s="162"/>
      <c r="C225" s="162"/>
      <c r="D225" s="162"/>
      <c r="E225" s="162"/>
      <c r="F225" s="162"/>
      <c r="G225" s="162"/>
      <c r="H225" s="162"/>
      <c r="I225" s="162"/>
      <c r="J225" s="162"/>
      <c r="K225" s="139">
        <v>1635211</v>
      </c>
      <c r="L225" s="140"/>
      <c r="M225" s="140"/>
      <c r="N225" s="140"/>
      <c r="O225" s="140"/>
      <c r="P225" s="140"/>
      <c r="Q225" s="140"/>
    </row>
    <row r="226" spans="1:17" ht="12.75" customHeight="1" x14ac:dyDescent="0.25">
      <c r="A226" s="168" t="s">
        <v>13</v>
      </c>
      <c r="B226" s="162"/>
      <c r="C226" s="162"/>
      <c r="D226" s="162"/>
      <c r="E226" s="162"/>
      <c r="F226" s="162"/>
      <c r="G226" s="162"/>
      <c r="H226" s="162"/>
      <c r="I226" s="162"/>
      <c r="J226" s="162"/>
      <c r="K226" s="139">
        <v>445746</v>
      </c>
      <c r="L226" s="140"/>
      <c r="M226" s="140"/>
      <c r="N226" s="140"/>
      <c r="O226" s="140"/>
      <c r="P226" s="140"/>
      <c r="Q226" s="140"/>
    </row>
    <row r="227" spans="1:17" ht="12.75" customHeight="1" x14ac:dyDescent="0.25">
      <c r="A227" s="168" t="s">
        <v>14</v>
      </c>
      <c r="B227" s="162"/>
      <c r="C227" s="162"/>
      <c r="D227" s="162"/>
      <c r="E227" s="162"/>
      <c r="F227" s="162"/>
      <c r="G227" s="162"/>
      <c r="H227" s="162"/>
      <c r="I227" s="162"/>
      <c r="J227" s="162"/>
      <c r="K227" s="139">
        <v>123828</v>
      </c>
      <c r="L227" s="140"/>
      <c r="M227" s="140"/>
      <c r="N227" s="140"/>
      <c r="O227" s="140"/>
      <c r="P227" s="140"/>
      <c r="Q227" s="140"/>
    </row>
    <row r="228" spans="1:17" ht="12.75" customHeight="1" x14ac:dyDescent="0.25">
      <c r="A228" s="168" t="s">
        <v>0</v>
      </c>
      <c r="B228" s="162"/>
      <c r="C228" s="162"/>
      <c r="D228" s="162"/>
      <c r="E228" s="162"/>
      <c r="F228" s="162"/>
      <c r="G228" s="162"/>
      <c r="H228" s="162"/>
      <c r="I228" s="162"/>
      <c r="J228" s="162"/>
      <c r="K228" s="139">
        <v>1942607</v>
      </c>
      <c r="L228" s="140"/>
      <c r="M228" s="140"/>
      <c r="N228" s="140"/>
      <c r="O228" s="140"/>
      <c r="P228" s="140"/>
      <c r="Q228" s="140"/>
    </row>
    <row r="229" spans="1:17" ht="12.75" customHeight="1" x14ac:dyDescent="0.25">
      <c r="A229" s="168" t="s">
        <v>15</v>
      </c>
      <c r="B229" s="162"/>
      <c r="C229" s="162"/>
      <c r="D229" s="162"/>
      <c r="E229" s="162"/>
      <c r="F229" s="162"/>
      <c r="G229" s="162"/>
      <c r="H229" s="162"/>
      <c r="I229" s="162"/>
      <c r="J229" s="162"/>
      <c r="K229" s="139">
        <v>114015</v>
      </c>
      <c r="L229" s="140"/>
      <c r="M229" s="140"/>
      <c r="N229" s="140"/>
      <c r="O229" s="140"/>
      <c r="P229" s="140"/>
      <c r="Q229" s="140"/>
    </row>
    <row r="230" spans="1:17" ht="12.75" customHeight="1" x14ac:dyDescent="0.25">
      <c r="A230" s="168" t="s">
        <v>16</v>
      </c>
      <c r="B230" s="162"/>
      <c r="C230" s="162"/>
      <c r="D230" s="162"/>
      <c r="E230" s="162"/>
      <c r="F230" s="162"/>
      <c r="G230" s="162"/>
      <c r="H230" s="162"/>
      <c r="I230" s="162"/>
      <c r="J230" s="162"/>
      <c r="K230" s="139">
        <v>72163</v>
      </c>
      <c r="L230" s="140"/>
      <c r="M230" s="140"/>
      <c r="N230" s="140"/>
      <c r="O230" s="140"/>
      <c r="P230" s="140"/>
      <c r="Q230" s="140"/>
    </row>
    <row r="231" spans="1:17" ht="12.75" customHeight="1" x14ac:dyDescent="0.25">
      <c r="A231" s="176" t="s">
        <v>556</v>
      </c>
      <c r="B231" s="162"/>
      <c r="C231" s="162"/>
      <c r="D231" s="162"/>
      <c r="E231" s="162"/>
      <c r="F231" s="162"/>
      <c r="G231" s="162"/>
      <c r="H231" s="162"/>
      <c r="I231" s="162"/>
      <c r="J231" s="162"/>
      <c r="K231" s="142">
        <v>4303242</v>
      </c>
      <c r="L231" s="140"/>
      <c r="M231" s="140"/>
      <c r="N231" s="140"/>
      <c r="O231" s="140"/>
      <c r="P231" s="142">
        <v>7576.59</v>
      </c>
      <c r="Q231" s="140"/>
    </row>
    <row r="232" spans="1:17" x14ac:dyDescent="0.25">
      <c r="A232" s="177" t="s">
        <v>39</v>
      </c>
      <c r="B232" s="178"/>
      <c r="C232" s="178"/>
      <c r="D232" s="178"/>
      <c r="E232" s="178"/>
      <c r="F232" s="178"/>
      <c r="G232" s="178"/>
      <c r="H232" s="178"/>
      <c r="I232" s="178"/>
      <c r="J232" s="178"/>
      <c r="K232" s="178"/>
      <c r="L232" s="178"/>
      <c r="M232" s="178"/>
      <c r="N232" s="178"/>
      <c r="O232" s="178"/>
      <c r="P232" s="178"/>
      <c r="Q232" s="178"/>
    </row>
    <row r="233" spans="1:17" x14ac:dyDescent="0.25">
      <c r="A233" s="168" t="s">
        <v>6</v>
      </c>
      <c r="B233" s="162"/>
      <c r="C233" s="162"/>
      <c r="D233" s="162"/>
      <c r="E233" s="162"/>
      <c r="F233" s="162"/>
      <c r="G233" s="162"/>
      <c r="H233" s="162"/>
      <c r="I233" s="162"/>
      <c r="J233" s="162"/>
      <c r="K233" s="139">
        <v>4008415</v>
      </c>
      <c r="L233" s="139">
        <v>93500</v>
      </c>
      <c r="M233" s="139">
        <v>445746</v>
      </c>
      <c r="N233" s="139">
        <v>30328</v>
      </c>
      <c r="O233" s="140"/>
      <c r="P233" s="139">
        <v>7576.59</v>
      </c>
      <c r="Q233" s="140"/>
    </row>
    <row r="234" spans="1:17" ht="12.75" customHeight="1" x14ac:dyDescent="0.25">
      <c r="A234" s="168" t="s">
        <v>122</v>
      </c>
      <c r="B234" s="162"/>
      <c r="C234" s="162"/>
      <c r="D234" s="162"/>
      <c r="E234" s="162"/>
      <c r="F234" s="162"/>
      <c r="G234" s="162"/>
      <c r="H234" s="162"/>
      <c r="I234" s="162"/>
      <c r="J234" s="162"/>
      <c r="K234" s="139">
        <v>4117064</v>
      </c>
      <c r="L234" s="139">
        <v>93500</v>
      </c>
      <c r="M234" s="139">
        <v>445746</v>
      </c>
      <c r="N234" s="139">
        <v>30328</v>
      </c>
      <c r="O234" s="140"/>
      <c r="P234" s="139">
        <v>7576.59</v>
      </c>
      <c r="Q234" s="140"/>
    </row>
    <row r="235" spans="1:17" ht="12.75" customHeight="1" x14ac:dyDescent="0.25">
      <c r="A235" s="168" t="s">
        <v>7</v>
      </c>
      <c r="B235" s="162"/>
      <c r="C235" s="162"/>
      <c r="D235" s="162"/>
      <c r="E235" s="162"/>
      <c r="F235" s="162"/>
      <c r="G235" s="162"/>
      <c r="H235" s="162"/>
      <c r="I235" s="162"/>
      <c r="J235" s="162"/>
      <c r="K235" s="139">
        <v>114015</v>
      </c>
      <c r="L235" s="140"/>
      <c r="M235" s="140"/>
      <c r="N235" s="140"/>
      <c r="O235" s="140"/>
      <c r="P235" s="140"/>
      <c r="Q235" s="140"/>
    </row>
    <row r="236" spans="1:17" ht="12.75" customHeight="1" x14ac:dyDescent="0.25">
      <c r="A236" s="168" t="s">
        <v>8</v>
      </c>
      <c r="B236" s="162"/>
      <c r="C236" s="162"/>
      <c r="D236" s="162"/>
      <c r="E236" s="162"/>
      <c r="F236" s="162"/>
      <c r="G236" s="162"/>
      <c r="H236" s="162"/>
      <c r="I236" s="162"/>
      <c r="J236" s="162"/>
      <c r="K236" s="139">
        <v>72163</v>
      </c>
      <c r="L236" s="140"/>
      <c r="M236" s="140"/>
      <c r="N236" s="140"/>
      <c r="O236" s="140"/>
      <c r="P236" s="140"/>
      <c r="Q236" s="140"/>
    </row>
    <row r="237" spans="1:17" x14ac:dyDescent="0.25">
      <c r="A237" s="176" t="s">
        <v>557</v>
      </c>
      <c r="B237" s="162"/>
      <c r="C237" s="162"/>
      <c r="D237" s="162"/>
      <c r="E237" s="162"/>
      <c r="F237" s="162"/>
      <c r="G237" s="162"/>
      <c r="H237" s="162"/>
      <c r="I237" s="162"/>
      <c r="J237" s="162"/>
      <c r="K237" s="142">
        <v>4303242</v>
      </c>
      <c r="L237" s="140"/>
      <c r="M237" s="140"/>
      <c r="N237" s="140"/>
      <c r="O237" s="140"/>
      <c r="P237" s="142">
        <v>7576.59</v>
      </c>
      <c r="Q237" s="140"/>
    </row>
    <row r="238" spans="1:17" ht="12.75" customHeight="1" x14ac:dyDescent="0.25">
      <c r="A238" s="168" t="s">
        <v>520</v>
      </c>
      <c r="B238" s="162"/>
      <c r="C238" s="162"/>
      <c r="D238" s="162"/>
      <c r="E238" s="162"/>
      <c r="F238" s="162"/>
      <c r="G238" s="162"/>
      <c r="H238" s="162"/>
      <c r="I238" s="162"/>
      <c r="J238" s="162"/>
      <c r="K238" s="140"/>
      <c r="L238" s="140"/>
      <c r="M238" s="140"/>
      <c r="N238" s="140"/>
      <c r="O238" s="140"/>
      <c r="P238" s="140"/>
      <c r="Q238" s="140"/>
    </row>
    <row r="239" spans="1:17" ht="12.75" customHeight="1" x14ac:dyDescent="0.25">
      <c r="A239" s="168" t="s">
        <v>521</v>
      </c>
      <c r="B239" s="162"/>
      <c r="C239" s="162"/>
      <c r="D239" s="162"/>
      <c r="E239" s="162"/>
      <c r="F239" s="162"/>
      <c r="G239" s="162"/>
      <c r="H239" s="162"/>
      <c r="I239" s="162"/>
      <c r="J239" s="162"/>
      <c r="K239" s="140"/>
      <c r="L239" s="140"/>
      <c r="M239" s="140"/>
      <c r="N239" s="140"/>
      <c r="O239" s="140"/>
      <c r="P239" s="140"/>
      <c r="Q239" s="140"/>
    </row>
    <row r="240" spans="1:17" ht="12.75" customHeight="1" x14ac:dyDescent="0.25">
      <c r="A240" s="168" t="s">
        <v>522</v>
      </c>
      <c r="B240" s="162"/>
      <c r="C240" s="162"/>
      <c r="D240" s="162"/>
      <c r="E240" s="162"/>
      <c r="F240" s="162"/>
      <c r="G240" s="162"/>
      <c r="H240" s="162"/>
      <c r="I240" s="162"/>
      <c r="J240" s="162"/>
      <c r="K240" s="139">
        <v>1088</v>
      </c>
      <c r="L240" s="139">
        <v>102</v>
      </c>
      <c r="M240" s="139">
        <v>986</v>
      </c>
      <c r="N240" s="139">
        <v>162</v>
      </c>
      <c r="O240" s="140"/>
      <c r="P240" s="139">
        <v>13.69</v>
      </c>
      <c r="Q240" s="140"/>
    </row>
    <row r="241" spans="1:17" ht="12.75" customHeight="1" x14ac:dyDescent="0.25">
      <c r="A241" s="168" t="s">
        <v>523</v>
      </c>
      <c r="B241" s="162"/>
      <c r="C241" s="162"/>
      <c r="D241" s="162"/>
      <c r="E241" s="162"/>
      <c r="F241" s="162"/>
      <c r="G241" s="162"/>
      <c r="H241" s="162"/>
      <c r="I241" s="162"/>
      <c r="J241" s="162"/>
      <c r="K241" s="139">
        <v>211</v>
      </c>
      <c r="L241" s="140"/>
      <c r="M241" s="140"/>
      <c r="N241" s="140"/>
      <c r="O241" s="140"/>
      <c r="P241" s="140"/>
      <c r="Q241" s="140"/>
    </row>
    <row r="242" spans="1:17" ht="12.75" customHeight="1" x14ac:dyDescent="0.25">
      <c r="A242" s="168" t="s">
        <v>524</v>
      </c>
      <c r="B242" s="162"/>
      <c r="C242" s="162"/>
      <c r="D242" s="162"/>
      <c r="E242" s="162"/>
      <c r="F242" s="162"/>
      <c r="G242" s="162"/>
      <c r="H242" s="162"/>
      <c r="I242" s="162"/>
      <c r="J242" s="162"/>
      <c r="K242" s="139">
        <v>119</v>
      </c>
      <c r="L242" s="140"/>
      <c r="M242" s="140"/>
      <c r="N242" s="140"/>
      <c r="O242" s="140"/>
      <c r="P242" s="140"/>
      <c r="Q242" s="140"/>
    </row>
    <row r="243" spans="1:17" x14ac:dyDescent="0.25">
      <c r="A243" s="168" t="s">
        <v>525</v>
      </c>
      <c r="B243" s="162"/>
      <c r="C243" s="162"/>
      <c r="D243" s="162"/>
      <c r="E243" s="162"/>
      <c r="F243" s="162"/>
      <c r="G243" s="162"/>
      <c r="H243" s="162"/>
      <c r="I243" s="162"/>
      <c r="J243" s="162"/>
      <c r="K243" s="139">
        <v>1418</v>
      </c>
      <c r="L243" s="140"/>
      <c r="M243" s="140"/>
      <c r="N243" s="140"/>
      <c r="O243" s="140"/>
      <c r="P243" s="139">
        <v>13.69</v>
      </c>
      <c r="Q243" s="140"/>
    </row>
    <row r="244" spans="1:17" x14ac:dyDescent="0.25">
      <c r="A244" s="168" t="s">
        <v>526</v>
      </c>
      <c r="B244" s="162"/>
      <c r="C244" s="162"/>
      <c r="D244" s="162"/>
      <c r="E244" s="162"/>
      <c r="F244" s="162"/>
      <c r="G244" s="162"/>
      <c r="H244" s="162"/>
      <c r="I244" s="162"/>
      <c r="J244" s="162"/>
      <c r="K244" s="140"/>
      <c r="L244" s="140"/>
      <c r="M244" s="140"/>
      <c r="N244" s="140"/>
      <c r="O244" s="140"/>
      <c r="P244" s="140"/>
      <c r="Q244" s="140"/>
    </row>
    <row r="245" spans="1:17" x14ac:dyDescent="0.25">
      <c r="A245" s="168" t="s">
        <v>527</v>
      </c>
      <c r="B245" s="162"/>
      <c r="C245" s="162"/>
      <c r="D245" s="162"/>
      <c r="E245" s="162"/>
      <c r="F245" s="162"/>
      <c r="G245" s="162"/>
      <c r="H245" s="162"/>
      <c r="I245" s="162"/>
      <c r="J245" s="162"/>
      <c r="K245" s="139">
        <v>42144</v>
      </c>
      <c r="L245" s="139">
        <v>11831</v>
      </c>
      <c r="M245" s="139">
        <v>26794</v>
      </c>
      <c r="N245" s="139">
        <v>3244</v>
      </c>
      <c r="O245" s="140"/>
      <c r="P245" s="139">
        <v>857.3</v>
      </c>
      <c r="Q245" s="140"/>
    </row>
    <row r="246" spans="1:17" x14ac:dyDescent="0.25">
      <c r="A246" s="168" t="s">
        <v>528</v>
      </c>
      <c r="B246" s="162"/>
      <c r="C246" s="162"/>
      <c r="D246" s="162"/>
      <c r="E246" s="162"/>
      <c r="F246" s="162"/>
      <c r="G246" s="162"/>
      <c r="H246" s="162"/>
      <c r="I246" s="162"/>
      <c r="J246" s="162"/>
      <c r="K246" s="139">
        <v>15829</v>
      </c>
      <c r="L246" s="140"/>
      <c r="M246" s="140"/>
      <c r="N246" s="140"/>
      <c r="O246" s="140"/>
      <c r="P246" s="140"/>
      <c r="Q246" s="140"/>
    </row>
    <row r="247" spans="1:17" x14ac:dyDescent="0.25">
      <c r="A247" s="168" t="s">
        <v>529</v>
      </c>
      <c r="B247" s="162"/>
      <c r="C247" s="162"/>
      <c r="D247" s="162"/>
      <c r="E247" s="162"/>
      <c r="F247" s="162"/>
      <c r="G247" s="162"/>
      <c r="H247" s="162"/>
      <c r="I247" s="162"/>
      <c r="J247" s="162"/>
      <c r="K247" s="139">
        <v>9045</v>
      </c>
      <c r="L247" s="140"/>
      <c r="M247" s="140"/>
      <c r="N247" s="140"/>
      <c r="O247" s="140"/>
      <c r="P247" s="140"/>
      <c r="Q247" s="140"/>
    </row>
    <row r="248" spans="1:17" x14ac:dyDescent="0.25">
      <c r="A248" s="168" t="s">
        <v>525</v>
      </c>
      <c r="B248" s="162"/>
      <c r="C248" s="162"/>
      <c r="D248" s="162"/>
      <c r="E248" s="162"/>
      <c r="F248" s="162"/>
      <c r="G248" s="162"/>
      <c r="H248" s="162"/>
      <c r="I248" s="162"/>
      <c r="J248" s="162"/>
      <c r="K248" s="139">
        <v>67018</v>
      </c>
      <c r="L248" s="140"/>
      <c r="M248" s="140"/>
      <c r="N248" s="140"/>
      <c r="O248" s="140"/>
      <c r="P248" s="139">
        <v>857.3</v>
      </c>
      <c r="Q248" s="140"/>
    </row>
    <row r="249" spans="1:17" x14ac:dyDescent="0.25">
      <c r="A249" s="168" t="s">
        <v>530</v>
      </c>
      <c r="B249" s="162"/>
      <c r="C249" s="162"/>
      <c r="D249" s="162"/>
      <c r="E249" s="162"/>
      <c r="F249" s="162"/>
      <c r="G249" s="162"/>
      <c r="H249" s="162"/>
      <c r="I249" s="162"/>
      <c r="J249" s="162"/>
      <c r="K249" s="140"/>
      <c r="L249" s="140"/>
      <c r="M249" s="140"/>
      <c r="N249" s="140"/>
      <c r="O249" s="140"/>
      <c r="P249" s="140"/>
      <c r="Q249" s="140"/>
    </row>
    <row r="250" spans="1:17" x14ac:dyDescent="0.25">
      <c r="A250" s="168" t="s">
        <v>531</v>
      </c>
      <c r="B250" s="162"/>
      <c r="C250" s="162"/>
      <c r="D250" s="162"/>
      <c r="E250" s="162"/>
      <c r="F250" s="162"/>
      <c r="G250" s="162"/>
      <c r="H250" s="162"/>
      <c r="I250" s="162"/>
      <c r="J250" s="162"/>
      <c r="K250" s="139">
        <v>37303</v>
      </c>
      <c r="L250" s="139">
        <v>37303</v>
      </c>
      <c r="M250" s="140"/>
      <c r="N250" s="140"/>
      <c r="O250" s="140"/>
      <c r="P250" s="139">
        <v>3450.87</v>
      </c>
      <c r="Q250" s="140"/>
    </row>
    <row r="251" spans="1:17" x14ac:dyDescent="0.25">
      <c r="A251" s="168" t="s">
        <v>532</v>
      </c>
      <c r="B251" s="162"/>
      <c r="C251" s="162"/>
      <c r="D251" s="162"/>
      <c r="E251" s="162"/>
      <c r="F251" s="162"/>
      <c r="G251" s="162"/>
      <c r="H251" s="162"/>
      <c r="I251" s="162"/>
      <c r="J251" s="162"/>
      <c r="K251" s="139">
        <v>29842</v>
      </c>
      <c r="L251" s="140"/>
      <c r="M251" s="140"/>
      <c r="N251" s="140"/>
      <c r="O251" s="140"/>
      <c r="P251" s="140"/>
      <c r="Q251" s="140"/>
    </row>
    <row r="252" spans="1:17" x14ac:dyDescent="0.25">
      <c r="A252" s="168" t="s">
        <v>533</v>
      </c>
      <c r="B252" s="162"/>
      <c r="C252" s="162"/>
      <c r="D252" s="162"/>
      <c r="E252" s="162"/>
      <c r="F252" s="162"/>
      <c r="G252" s="162"/>
      <c r="H252" s="162"/>
      <c r="I252" s="162"/>
      <c r="J252" s="162"/>
      <c r="K252" s="139">
        <v>16786</v>
      </c>
      <c r="L252" s="140"/>
      <c r="M252" s="140"/>
      <c r="N252" s="140"/>
      <c r="O252" s="140"/>
      <c r="P252" s="140"/>
      <c r="Q252" s="140"/>
    </row>
    <row r="253" spans="1:17" x14ac:dyDescent="0.25">
      <c r="A253" s="168" t="s">
        <v>525</v>
      </c>
      <c r="B253" s="162"/>
      <c r="C253" s="162"/>
      <c r="D253" s="162"/>
      <c r="E253" s="162"/>
      <c r="F253" s="162"/>
      <c r="G253" s="162"/>
      <c r="H253" s="162"/>
      <c r="I253" s="162"/>
      <c r="J253" s="162"/>
      <c r="K253" s="139">
        <v>83931</v>
      </c>
      <c r="L253" s="140"/>
      <c r="M253" s="140"/>
      <c r="N253" s="140"/>
      <c r="O253" s="140"/>
      <c r="P253" s="139">
        <v>3450.87</v>
      </c>
      <c r="Q253" s="140"/>
    </row>
    <row r="254" spans="1:17" x14ac:dyDescent="0.25">
      <c r="A254" s="168" t="s">
        <v>534</v>
      </c>
      <c r="B254" s="162"/>
      <c r="C254" s="162"/>
      <c r="D254" s="162"/>
      <c r="E254" s="162"/>
      <c r="F254" s="162"/>
      <c r="G254" s="162"/>
      <c r="H254" s="162"/>
      <c r="I254" s="162"/>
      <c r="J254" s="162"/>
      <c r="K254" s="140"/>
      <c r="L254" s="140"/>
      <c r="M254" s="140"/>
      <c r="N254" s="140"/>
      <c r="O254" s="140"/>
      <c r="P254" s="140"/>
      <c r="Q254" s="140"/>
    </row>
    <row r="255" spans="1:17" x14ac:dyDescent="0.25">
      <c r="A255" s="168" t="s">
        <v>535</v>
      </c>
      <c r="B255" s="162"/>
      <c r="C255" s="162"/>
      <c r="D255" s="162"/>
      <c r="E255" s="162"/>
      <c r="F255" s="162"/>
      <c r="G255" s="162"/>
      <c r="H255" s="162"/>
      <c r="I255" s="162"/>
      <c r="J255" s="162"/>
      <c r="K255" s="139">
        <v>347827</v>
      </c>
      <c r="L255" s="139">
        <v>1487</v>
      </c>
      <c r="M255" s="139">
        <v>236350</v>
      </c>
      <c r="N255" s="139">
        <v>12107</v>
      </c>
      <c r="O255" s="140"/>
      <c r="P255" s="139">
        <v>112.47</v>
      </c>
      <c r="Q255" s="140"/>
    </row>
    <row r="256" spans="1:17" x14ac:dyDescent="0.25">
      <c r="A256" s="168" t="s">
        <v>536</v>
      </c>
      <c r="B256" s="162"/>
      <c r="C256" s="162"/>
      <c r="D256" s="162"/>
      <c r="E256" s="162"/>
      <c r="F256" s="162"/>
      <c r="G256" s="162"/>
      <c r="H256" s="162"/>
      <c r="I256" s="162"/>
      <c r="J256" s="162"/>
      <c r="K256" s="139">
        <v>13594</v>
      </c>
      <c r="L256" s="140"/>
      <c r="M256" s="140"/>
      <c r="N256" s="140"/>
      <c r="O256" s="140"/>
      <c r="P256" s="140"/>
      <c r="Q256" s="140"/>
    </row>
    <row r="257" spans="1:17" ht="12.75" customHeight="1" x14ac:dyDescent="0.25">
      <c r="A257" s="168" t="s">
        <v>537</v>
      </c>
      <c r="B257" s="162"/>
      <c r="C257" s="162"/>
      <c r="D257" s="162"/>
      <c r="E257" s="162"/>
      <c r="F257" s="162"/>
      <c r="G257" s="162"/>
      <c r="H257" s="162"/>
      <c r="I257" s="162"/>
      <c r="J257" s="162"/>
      <c r="K257" s="139">
        <v>8836</v>
      </c>
      <c r="L257" s="140"/>
      <c r="M257" s="140"/>
      <c r="N257" s="140"/>
      <c r="O257" s="140"/>
      <c r="P257" s="140"/>
      <c r="Q257" s="140"/>
    </row>
    <row r="258" spans="1:17" x14ac:dyDescent="0.25">
      <c r="A258" s="168" t="s">
        <v>525</v>
      </c>
      <c r="B258" s="162"/>
      <c r="C258" s="162"/>
      <c r="D258" s="162"/>
      <c r="E258" s="162"/>
      <c r="F258" s="162"/>
      <c r="G258" s="162"/>
      <c r="H258" s="162"/>
      <c r="I258" s="162"/>
      <c r="J258" s="162"/>
      <c r="K258" s="139">
        <v>370257</v>
      </c>
      <c r="L258" s="140"/>
      <c r="M258" s="140"/>
      <c r="N258" s="140"/>
      <c r="O258" s="140"/>
      <c r="P258" s="139">
        <v>112.47</v>
      </c>
      <c r="Q258" s="140"/>
    </row>
    <row r="259" spans="1:17" x14ac:dyDescent="0.25">
      <c r="A259" s="168" t="s">
        <v>44</v>
      </c>
      <c r="B259" s="162"/>
      <c r="C259" s="162"/>
      <c r="D259" s="162"/>
      <c r="E259" s="162"/>
      <c r="F259" s="162"/>
      <c r="G259" s="162"/>
      <c r="H259" s="162"/>
      <c r="I259" s="162"/>
      <c r="J259" s="162"/>
      <c r="K259" s="139">
        <v>522624</v>
      </c>
      <c r="L259" s="140"/>
      <c r="M259" s="140"/>
      <c r="N259" s="140"/>
      <c r="O259" s="140"/>
      <c r="P259" s="139">
        <v>4434.33</v>
      </c>
      <c r="Q259" s="140"/>
    </row>
    <row r="260" spans="1:17" x14ac:dyDescent="0.25">
      <c r="A260" s="168" t="s">
        <v>538</v>
      </c>
      <c r="B260" s="162"/>
      <c r="C260" s="162"/>
      <c r="D260" s="162"/>
      <c r="E260" s="162"/>
      <c r="F260" s="162"/>
      <c r="G260" s="162"/>
      <c r="H260" s="162"/>
      <c r="I260" s="162"/>
      <c r="J260" s="162"/>
      <c r="K260" s="140"/>
      <c r="L260" s="140"/>
      <c r="M260" s="140"/>
      <c r="N260" s="140"/>
      <c r="O260" s="140"/>
      <c r="P260" s="140"/>
      <c r="Q260" s="140"/>
    </row>
    <row r="261" spans="1:17" x14ac:dyDescent="0.25">
      <c r="A261" s="168" t="s">
        <v>539</v>
      </c>
      <c r="B261" s="162"/>
      <c r="C261" s="162"/>
      <c r="D261" s="162"/>
      <c r="E261" s="162"/>
      <c r="F261" s="162"/>
      <c r="G261" s="162"/>
      <c r="H261" s="162"/>
      <c r="I261" s="162"/>
      <c r="J261" s="162"/>
      <c r="K261" s="140"/>
      <c r="L261" s="140"/>
      <c r="M261" s="140"/>
      <c r="N261" s="140"/>
      <c r="O261" s="140"/>
      <c r="P261" s="140"/>
      <c r="Q261" s="140"/>
    </row>
    <row r="262" spans="1:17" x14ac:dyDescent="0.25">
      <c r="A262" s="168" t="s">
        <v>540</v>
      </c>
      <c r="B262" s="162"/>
      <c r="C262" s="162"/>
      <c r="D262" s="162"/>
      <c r="E262" s="162"/>
      <c r="F262" s="162"/>
      <c r="G262" s="162"/>
      <c r="H262" s="162"/>
      <c r="I262" s="162"/>
      <c r="J262" s="162"/>
      <c r="K262" s="139">
        <v>260122</v>
      </c>
      <c r="L262" s="139">
        <v>41672</v>
      </c>
      <c r="M262" s="139">
        <v>181379</v>
      </c>
      <c r="N262" s="139">
        <v>14767</v>
      </c>
      <c r="O262" s="140"/>
      <c r="P262" s="139">
        <v>3071.56</v>
      </c>
      <c r="Q262" s="140"/>
    </row>
    <row r="263" spans="1:17" x14ac:dyDescent="0.25">
      <c r="A263" s="168" t="s">
        <v>541</v>
      </c>
      <c r="B263" s="162"/>
      <c r="C263" s="162"/>
      <c r="D263" s="162"/>
      <c r="E263" s="162"/>
      <c r="F263" s="162"/>
      <c r="G263" s="162"/>
      <c r="H263" s="162"/>
      <c r="I263" s="162"/>
      <c r="J263" s="162"/>
      <c r="K263" s="139">
        <v>53617</v>
      </c>
      <c r="L263" s="140"/>
      <c r="M263" s="140"/>
      <c r="N263" s="140"/>
      <c r="O263" s="140"/>
      <c r="P263" s="140"/>
      <c r="Q263" s="140"/>
    </row>
    <row r="264" spans="1:17" x14ac:dyDescent="0.25">
      <c r="A264" s="168" t="s">
        <v>542</v>
      </c>
      <c r="B264" s="162"/>
      <c r="C264" s="162"/>
      <c r="D264" s="162"/>
      <c r="E264" s="162"/>
      <c r="F264" s="162"/>
      <c r="G264" s="162"/>
      <c r="H264" s="162"/>
      <c r="I264" s="162"/>
      <c r="J264" s="162"/>
      <c r="K264" s="139">
        <v>36685</v>
      </c>
      <c r="L264" s="140"/>
      <c r="M264" s="140"/>
      <c r="N264" s="140"/>
      <c r="O264" s="140"/>
      <c r="P264" s="140"/>
      <c r="Q264" s="140"/>
    </row>
    <row r="265" spans="1:17" x14ac:dyDescent="0.25">
      <c r="A265" s="168" t="s">
        <v>525</v>
      </c>
      <c r="B265" s="162"/>
      <c r="C265" s="162"/>
      <c r="D265" s="162"/>
      <c r="E265" s="162"/>
      <c r="F265" s="162"/>
      <c r="G265" s="162"/>
      <c r="H265" s="162"/>
      <c r="I265" s="162"/>
      <c r="J265" s="162"/>
      <c r="K265" s="139">
        <v>350424</v>
      </c>
      <c r="L265" s="140"/>
      <c r="M265" s="140"/>
      <c r="N265" s="140"/>
      <c r="O265" s="140"/>
      <c r="P265" s="139">
        <v>3071.56</v>
      </c>
      <c r="Q265" s="140"/>
    </row>
    <row r="266" spans="1:17" x14ac:dyDescent="0.25">
      <c r="A266" s="168" t="s">
        <v>543</v>
      </c>
      <c r="B266" s="162"/>
      <c r="C266" s="162"/>
      <c r="D266" s="162"/>
      <c r="E266" s="162"/>
      <c r="F266" s="162"/>
      <c r="G266" s="162"/>
      <c r="H266" s="162"/>
      <c r="I266" s="162"/>
      <c r="J266" s="162"/>
      <c r="K266" s="140"/>
      <c r="L266" s="140"/>
      <c r="M266" s="140"/>
      <c r="N266" s="140"/>
      <c r="O266" s="140"/>
      <c r="P266" s="140"/>
      <c r="Q266" s="140"/>
    </row>
    <row r="267" spans="1:17" x14ac:dyDescent="0.25">
      <c r="A267" s="168" t="s">
        <v>544</v>
      </c>
      <c r="B267" s="162"/>
      <c r="C267" s="162"/>
      <c r="D267" s="162"/>
      <c r="E267" s="162"/>
      <c r="F267" s="162"/>
      <c r="G267" s="162"/>
      <c r="H267" s="162"/>
      <c r="I267" s="162"/>
      <c r="J267" s="162"/>
      <c r="K267" s="140"/>
      <c r="L267" s="140"/>
      <c r="M267" s="140"/>
      <c r="N267" s="140"/>
      <c r="O267" s="140"/>
      <c r="P267" s="140"/>
      <c r="Q267" s="140"/>
    </row>
    <row r="268" spans="1:17" ht="12.75" customHeight="1" x14ac:dyDescent="0.25">
      <c r="A268" s="168" t="s">
        <v>545</v>
      </c>
      <c r="B268" s="162"/>
      <c r="C268" s="162"/>
      <c r="D268" s="162"/>
      <c r="E268" s="162"/>
      <c r="F268" s="162"/>
      <c r="G268" s="162"/>
      <c r="H268" s="162"/>
      <c r="I268" s="162"/>
      <c r="J268" s="162"/>
      <c r="K268" s="139">
        <v>983587</v>
      </c>
      <c r="L268" s="140"/>
      <c r="M268" s="140"/>
      <c r="N268" s="140"/>
      <c r="O268" s="140"/>
      <c r="P268" s="140"/>
      <c r="Q268" s="140"/>
    </row>
    <row r="269" spans="1:17" x14ac:dyDescent="0.25">
      <c r="A269" s="168" t="s">
        <v>546</v>
      </c>
      <c r="B269" s="162"/>
      <c r="C269" s="162"/>
      <c r="D269" s="162"/>
      <c r="E269" s="162"/>
      <c r="F269" s="162"/>
      <c r="G269" s="162"/>
      <c r="H269" s="162"/>
      <c r="I269" s="162"/>
      <c r="J269" s="162"/>
      <c r="K269" s="139">
        <v>993423</v>
      </c>
      <c r="L269" s="140"/>
      <c r="M269" s="140"/>
      <c r="N269" s="140"/>
      <c r="O269" s="140"/>
      <c r="P269" s="140"/>
      <c r="Q269" s="140"/>
    </row>
    <row r="270" spans="1:17" x14ac:dyDescent="0.25">
      <c r="A270" s="168" t="s">
        <v>547</v>
      </c>
      <c r="B270" s="162"/>
      <c r="C270" s="162"/>
      <c r="D270" s="162"/>
      <c r="E270" s="162"/>
      <c r="F270" s="162"/>
      <c r="G270" s="162"/>
      <c r="H270" s="162"/>
      <c r="I270" s="162"/>
      <c r="J270" s="162"/>
      <c r="K270" s="139">
        <v>1013291</v>
      </c>
      <c r="L270" s="140"/>
      <c r="M270" s="140"/>
      <c r="N270" s="140"/>
      <c r="O270" s="140"/>
      <c r="P270" s="140"/>
      <c r="Q270" s="140"/>
    </row>
    <row r="271" spans="1:17" x14ac:dyDescent="0.25">
      <c r="A271" s="168" t="s">
        <v>548</v>
      </c>
      <c r="B271" s="162"/>
      <c r="C271" s="162"/>
      <c r="D271" s="162"/>
      <c r="E271" s="162"/>
      <c r="F271" s="162"/>
      <c r="G271" s="162"/>
      <c r="H271" s="162"/>
      <c r="I271" s="162"/>
      <c r="J271" s="162"/>
      <c r="K271" s="140"/>
      <c r="L271" s="140"/>
      <c r="M271" s="140"/>
      <c r="N271" s="140"/>
      <c r="O271" s="140"/>
      <c r="P271" s="140"/>
      <c r="Q271" s="140"/>
    </row>
    <row r="272" spans="1:17" x14ac:dyDescent="0.25">
      <c r="A272" s="168" t="s">
        <v>549</v>
      </c>
      <c r="B272" s="162"/>
      <c r="C272" s="162"/>
      <c r="D272" s="162"/>
      <c r="E272" s="162"/>
      <c r="F272" s="162"/>
      <c r="G272" s="162"/>
      <c r="H272" s="162"/>
      <c r="I272" s="162"/>
      <c r="J272" s="162"/>
      <c r="K272" s="139">
        <v>470885</v>
      </c>
      <c r="L272" s="140"/>
      <c r="M272" s="140"/>
      <c r="N272" s="140"/>
      <c r="O272" s="140"/>
      <c r="P272" s="140"/>
      <c r="Q272" s="140"/>
    </row>
    <row r="273" spans="1:17" ht="12.75" customHeight="1" x14ac:dyDescent="0.25">
      <c r="A273" s="168" t="s">
        <v>45</v>
      </c>
      <c r="B273" s="162"/>
      <c r="C273" s="162"/>
      <c r="D273" s="162"/>
      <c r="E273" s="162"/>
      <c r="F273" s="162"/>
      <c r="G273" s="162"/>
      <c r="H273" s="162"/>
      <c r="I273" s="162"/>
      <c r="J273" s="162"/>
      <c r="K273" s="139">
        <v>1484176</v>
      </c>
      <c r="L273" s="140"/>
      <c r="M273" s="140"/>
      <c r="N273" s="140"/>
      <c r="O273" s="140"/>
      <c r="P273" s="140"/>
      <c r="Q273" s="140"/>
    </row>
    <row r="274" spans="1:17" x14ac:dyDescent="0.25">
      <c r="A274" s="168" t="s">
        <v>550</v>
      </c>
      <c r="B274" s="162"/>
      <c r="C274" s="162"/>
      <c r="D274" s="162"/>
      <c r="E274" s="162"/>
      <c r="F274" s="162"/>
      <c r="G274" s="162"/>
      <c r="H274" s="162"/>
      <c r="I274" s="162"/>
      <c r="J274" s="162"/>
      <c r="K274" s="140"/>
      <c r="L274" s="140"/>
      <c r="M274" s="140"/>
      <c r="N274" s="140"/>
      <c r="O274" s="140"/>
      <c r="P274" s="140"/>
      <c r="Q274" s="140"/>
    </row>
    <row r="275" spans="1:17" x14ac:dyDescent="0.25">
      <c r="A275" s="168" t="s">
        <v>551</v>
      </c>
      <c r="B275" s="162"/>
      <c r="C275" s="162"/>
      <c r="D275" s="162"/>
      <c r="E275" s="162"/>
      <c r="F275" s="162"/>
      <c r="G275" s="162"/>
      <c r="H275" s="162"/>
      <c r="I275" s="162"/>
      <c r="J275" s="162"/>
      <c r="K275" s="139">
        <v>1797</v>
      </c>
      <c r="L275" s="139">
        <v>1105</v>
      </c>
      <c r="M275" s="139">
        <v>237</v>
      </c>
      <c r="N275" s="139">
        <v>48</v>
      </c>
      <c r="O275" s="140"/>
      <c r="P275" s="139">
        <v>70.7</v>
      </c>
      <c r="Q275" s="140"/>
    </row>
    <row r="276" spans="1:17" x14ac:dyDescent="0.25">
      <c r="A276" s="168" t="s">
        <v>552</v>
      </c>
      <c r="B276" s="162"/>
      <c r="C276" s="162"/>
      <c r="D276" s="162"/>
      <c r="E276" s="162"/>
      <c r="F276" s="162"/>
      <c r="G276" s="162"/>
      <c r="H276" s="162"/>
      <c r="I276" s="162"/>
      <c r="J276" s="162"/>
      <c r="K276" s="139">
        <v>922</v>
      </c>
      <c r="L276" s="140"/>
      <c r="M276" s="140"/>
      <c r="N276" s="140"/>
      <c r="O276" s="140"/>
      <c r="P276" s="140"/>
      <c r="Q276" s="140"/>
    </row>
    <row r="277" spans="1:17" ht="12.75" customHeight="1" x14ac:dyDescent="0.25">
      <c r="A277" s="168" t="s">
        <v>553</v>
      </c>
      <c r="B277" s="162"/>
      <c r="C277" s="162"/>
      <c r="D277" s="162"/>
      <c r="E277" s="162"/>
      <c r="F277" s="162"/>
      <c r="G277" s="162"/>
      <c r="H277" s="162"/>
      <c r="I277" s="162"/>
      <c r="J277" s="162"/>
      <c r="K277" s="139">
        <v>692</v>
      </c>
      <c r="L277" s="140"/>
      <c r="M277" s="140"/>
      <c r="N277" s="140"/>
      <c r="O277" s="140"/>
      <c r="P277" s="140"/>
      <c r="Q277" s="140"/>
    </row>
    <row r="278" spans="1:17" ht="12.75" customHeight="1" x14ac:dyDescent="0.25">
      <c r="A278" s="168" t="s">
        <v>525</v>
      </c>
      <c r="B278" s="162"/>
      <c r="C278" s="162"/>
      <c r="D278" s="162"/>
      <c r="E278" s="162"/>
      <c r="F278" s="162"/>
      <c r="G278" s="162"/>
      <c r="H278" s="162"/>
      <c r="I278" s="162"/>
      <c r="J278" s="162"/>
      <c r="K278" s="139">
        <v>3411</v>
      </c>
      <c r="L278" s="140"/>
      <c r="M278" s="140"/>
      <c r="N278" s="140"/>
      <c r="O278" s="140"/>
      <c r="P278" s="139">
        <v>70.7</v>
      </c>
      <c r="Q278" s="140"/>
    </row>
    <row r="279" spans="1:17" ht="12.75" customHeight="1" x14ac:dyDescent="0.25">
      <c r="A279" s="168" t="s">
        <v>44</v>
      </c>
      <c r="B279" s="162"/>
      <c r="C279" s="162"/>
      <c r="D279" s="162"/>
      <c r="E279" s="162"/>
      <c r="F279" s="162"/>
      <c r="G279" s="162"/>
      <c r="H279" s="162"/>
      <c r="I279" s="162"/>
      <c r="J279" s="162"/>
      <c r="K279" s="139">
        <v>1838011</v>
      </c>
      <c r="L279" s="140"/>
      <c r="M279" s="140"/>
      <c r="N279" s="140"/>
      <c r="O279" s="140"/>
      <c r="P279" s="139">
        <v>3142.26</v>
      </c>
      <c r="Q279" s="140"/>
    </row>
    <row r="280" spans="1:17" ht="12.75" customHeight="1" x14ac:dyDescent="0.25">
      <c r="A280" s="168" t="s">
        <v>47</v>
      </c>
      <c r="B280" s="162"/>
      <c r="C280" s="162"/>
      <c r="D280" s="162"/>
      <c r="E280" s="162"/>
      <c r="F280" s="162"/>
      <c r="G280" s="162"/>
      <c r="H280" s="162"/>
      <c r="I280" s="162"/>
      <c r="J280" s="162"/>
      <c r="K280" s="140"/>
      <c r="L280" s="140"/>
      <c r="M280" s="140"/>
      <c r="N280" s="140"/>
      <c r="O280" s="140"/>
      <c r="P280" s="140"/>
      <c r="Q280" s="140"/>
    </row>
    <row r="281" spans="1:17" ht="12.75" customHeight="1" x14ac:dyDescent="0.25">
      <c r="A281" s="168" t="s">
        <v>46</v>
      </c>
      <c r="B281" s="162"/>
      <c r="C281" s="162"/>
      <c r="D281" s="162"/>
      <c r="E281" s="162"/>
      <c r="F281" s="162"/>
      <c r="G281" s="162"/>
      <c r="H281" s="162"/>
      <c r="I281" s="162"/>
      <c r="J281" s="162"/>
      <c r="K281" s="140"/>
      <c r="L281" s="140"/>
      <c r="M281" s="140"/>
      <c r="N281" s="140"/>
      <c r="O281" s="140"/>
      <c r="P281" s="140"/>
      <c r="Q281" s="140"/>
    </row>
    <row r="282" spans="1:17" ht="12.75" customHeight="1" x14ac:dyDescent="0.25">
      <c r="A282" s="168" t="s">
        <v>554</v>
      </c>
      <c r="B282" s="162"/>
      <c r="C282" s="162"/>
      <c r="D282" s="162"/>
      <c r="E282" s="162"/>
      <c r="F282" s="162"/>
      <c r="G282" s="162"/>
      <c r="H282" s="162"/>
      <c r="I282" s="162"/>
      <c r="J282" s="162"/>
      <c r="K282" s="139">
        <v>1863662</v>
      </c>
      <c r="L282" s="140"/>
      <c r="M282" s="140"/>
      <c r="N282" s="140"/>
      <c r="O282" s="140"/>
      <c r="P282" s="140"/>
      <c r="Q282" s="140"/>
    </row>
    <row r="283" spans="1:17" ht="12.75" customHeight="1" x14ac:dyDescent="0.25">
      <c r="A283" s="168" t="s">
        <v>213</v>
      </c>
      <c r="B283" s="162"/>
      <c r="C283" s="162"/>
      <c r="D283" s="162"/>
      <c r="E283" s="162"/>
      <c r="F283" s="162"/>
      <c r="G283" s="162"/>
      <c r="H283" s="162"/>
      <c r="I283" s="162"/>
      <c r="J283" s="162"/>
      <c r="K283" s="139">
        <v>1919572</v>
      </c>
      <c r="L283" s="140"/>
      <c r="M283" s="140"/>
      <c r="N283" s="140"/>
      <c r="O283" s="140"/>
      <c r="P283" s="140"/>
      <c r="Q283" s="140"/>
    </row>
    <row r="284" spans="1:17" ht="12.75" customHeight="1" x14ac:dyDescent="0.25">
      <c r="A284" s="168" t="s">
        <v>555</v>
      </c>
      <c r="B284" s="162"/>
      <c r="C284" s="162"/>
      <c r="D284" s="162"/>
      <c r="E284" s="162"/>
      <c r="F284" s="162"/>
      <c r="G284" s="162"/>
      <c r="H284" s="162"/>
      <c r="I284" s="162"/>
      <c r="J284" s="162"/>
      <c r="K284" s="139">
        <v>1942607</v>
      </c>
      <c r="L284" s="140"/>
      <c r="M284" s="140"/>
      <c r="N284" s="140"/>
      <c r="O284" s="140"/>
      <c r="P284" s="140"/>
      <c r="Q284" s="140"/>
    </row>
    <row r="285" spans="1:17" ht="12.75" customHeight="1" x14ac:dyDescent="0.25">
      <c r="A285" s="168" t="s">
        <v>44</v>
      </c>
      <c r="B285" s="162"/>
      <c r="C285" s="162"/>
      <c r="D285" s="162"/>
      <c r="E285" s="162"/>
      <c r="F285" s="162"/>
      <c r="G285" s="162"/>
      <c r="H285" s="162"/>
      <c r="I285" s="162"/>
      <c r="J285" s="162"/>
      <c r="K285" s="139">
        <v>1942607</v>
      </c>
      <c r="L285" s="140"/>
      <c r="M285" s="140"/>
      <c r="N285" s="140"/>
      <c r="O285" s="140"/>
      <c r="P285" s="140"/>
      <c r="Q285" s="140"/>
    </row>
    <row r="286" spans="1:17" ht="12.75" customHeight="1" x14ac:dyDescent="0.25">
      <c r="A286" s="168" t="s">
        <v>10</v>
      </c>
      <c r="B286" s="162"/>
      <c r="C286" s="162"/>
      <c r="D286" s="162"/>
      <c r="E286" s="162"/>
      <c r="F286" s="162"/>
      <c r="G286" s="162"/>
      <c r="H286" s="162"/>
      <c r="I286" s="162"/>
      <c r="J286" s="162"/>
      <c r="K286" s="139">
        <v>4303242</v>
      </c>
      <c r="L286" s="140"/>
      <c r="M286" s="140"/>
      <c r="N286" s="140"/>
      <c r="O286" s="140"/>
      <c r="P286" s="139">
        <v>7576.59</v>
      </c>
      <c r="Q286" s="140"/>
    </row>
    <row r="287" spans="1:17" ht="12.75" customHeight="1" x14ac:dyDescent="0.25">
      <c r="A287" s="168" t="s">
        <v>11</v>
      </c>
      <c r="B287" s="162"/>
      <c r="C287" s="162"/>
      <c r="D287" s="162"/>
      <c r="E287" s="162"/>
      <c r="F287" s="162"/>
      <c r="G287" s="162"/>
      <c r="H287" s="162"/>
      <c r="I287" s="162"/>
      <c r="J287" s="162"/>
      <c r="K287" s="140"/>
      <c r="L287" s="140"/>
      <c r="M287" s="140"/>
      <c r="N287" s="140"/>
      <c r="O287" s="140"/>
      <c r="P287" s="140"/>
      <c r="Q287" s="140"/>
    </row>
    <row r="288" spans="1:17" x14ac:dyDescent="0.25">
      <c r="A288" s="168" t="s">
        <v>12</v>
      </c>
      <c r="B288" s="162"/>
      <c r="C288" s="162"/>
      <c r="D288" s="162"/>
      <c r="E288" s="162"/>
      <c r="F288" s="162"/>
      <c r="G288" s="162"/>
      <c r="H288" s="162"/>
      <c r="I288" s="162"/>
      <c r="J288" s="162"/>
      <c r="K288" s="139">
        <v>1635211</v>
      </c>
      <c r="L288" s="140"/>
      <c r="M288" s="140"/>
      <c r="N288" s="140"/>
      <c r="O288" s="140"/>
      <c r="P288" s="140"/>
      <c r="Q288" s="140"/>
    </row>
    <row r="289" spans="1:17" ht="12.75" customHeight="1" x14ac:dyDescent="0.25">
      <c r="A289" s="168" t="s">
        <v>13</v>
      </c>
      <c r="B289" s="162"/>
      <c r="C289" s="162"/>
      <c r="D289" s="162"/>
      <c r="E289" s="162"/>
      <c r="F289" s="162"/>
      <c r="G289" s="162"/>
      <c r="H289" s="162"/>
      <c r="I289" s="162"/>
      <c r="J289" s="162"/>
      <c r="K289" s="139">
        <v>445746</v>
      </c>
      <c r="L289" s="140"/>
      <c r="M289" s="140"/>
      <c r="N289" s="140"/>
      <c r="O289" s="140"/>
      <c r="P289" s="140"/>
      <c r="Q289" s="140"/>
    </row>
    <row r="290" spans="1:17" ht="12.75" customHeight="1" x14ac:dyDescent="0.25">
      <c r="A290" s="168" t="s">
        <v>14</v>
      </c>
      <c r="B290" s="162"/>
      <c r="C290" s="162"/>
      <c r="D290" s="162"/>
      <c r="E290" s="162"/>
      <c r="F290" s="162"/>
      <c r="G290" s="162"/>
      <c r="H290" s="162"/>
      <c r="I290" s="162"/>
      <c r="J290" s="162"/>
      <c r="K290" s="139">
        <v>123828</v>
      </c>
      <c r="L290" s="140"/>
      <c r="M290" s="140"/>
      <c r="N290" s="140"/>
      <c r="O290" s="140"/>
      <c r="P290" s="140"/>
      <c r="Q290" s="140"/>
    </row>
    <row r="291" spans="1:17" ht="12.75" customHeight="1" x14ac:dyDescent="0.25">
      <c r="A291" s="168" t="s">
        <v>0</v>
      </c>
      <c r="B291" s="162"/>
      <c r="C291" s="162"/>
      <c r="D291" s="162"/>
      <c r="E291" s="162"/>
      <c r="F291" s="162"/>
      <c r="G291" s="162"/>
      <c r="H291" s="162"/>
      <c r="I291" s="162"/>
      <c r="J291" s="162"/>
      <c r="K291" s="139">
        <v>1942607</v>
      </c>
      <c r="L291" s="140"/>
      <c r="M291" s="140"/>
      <c r="N291" s="140"/>
      <c r="O291" s="140"/>
      <c r="P291" s="140"/>
      <c r="Q291" s="140"/>
    </row>
    <row r="292" spans="1:17" x14ac:dyDescent="0.25">
      <c r="A292" s="168" t="s">
        <v>15</v>
      </c>
      <c r="B292" s="162"/>
      <c r="C292" s="162"/>
      <c r="D292" s="162"/>
      <c r="E292" s="162"/>
      <c r="F292" s="162"/>
      <c r="G292" s="162"/>
      <c r="H292" s="162"/>
      <c r="I292" s="162"/>
      <c r="J292" s="162"/>
      <c r="K292" s="139">
        <v>114015</v>
      </c>
      <c r="L292" s="140"/>
      <c r="M292" s="140"/>
      <c r="N292" s="140"/>
      <c r="O292" s="140"/>
      <c r="P292" s="140"/>
      <c r="Q292" s="140"/>
    </row>
    <row r="293" spans="1:17" ht="12.75" customHeight="1" x14ac:dyDescent="0.25">
      <c r="A293" s="168" t="s">
        <v>16</v>
      </c>
      <c r="B293" s="162"/>
      <c r="C293" s="162"/>
      <c r="D293" s="162"/>
      <c r="E293" s="162"/>
      <c r="F293" s="162"/>
      <c r="G293" s="162"/>
      <c r="H293" s="162"/>
      <c r="I293" s="162"/>
      <c r="J293" s="162"/>
      <c r="K293" s="139">
        <v>72163</v>
      </c>
      <c r="L293" s="140"/>
      <c r="M293" s="140"/>
      <c r="N293" s="140"/>
      <c r="O293" s="140"/>
      <c r="P293" s="140"/>
      <c r="Q293" s="140"/>
    </row>
    <row r="294" spans="1:17" ht="12.75" customHeight="1" x14ac:dyDescent="0.25">
      <c r="A294" s="176" t="s">
        <v>17</v>
      </c>
      <c r="B294" s="162"/>
      <c r="C294" s="162"/>
      <c r="D294" s="162"/>
      <c r="E294" s="162"/>
      <c r="F294" s="162"/>
      <c r="G294" s="162"/>
      <c r="H294" s="162"/>
      <c r="I294" s="162"/>
      <c r="J294" s="162"/>
      <c r="K294" s="142">
        <v>4303242</v>
      </c>
      <c r="L294" s="140"/>
      <c r="M294" s="140"/>
      <c r="N294" s="140"/>
      <c r="O294" s="140"/>
      <c r="P294" s="142">
        <v>7576.59</v>
      </c>
      <c r="Q294" s="140"/>
    </row>
    <row r="295" spans="1:17" ht="12.75" customHeight="1" x14ac:dyDescent="0.25">
      <c r="A295" s="143"/>
      <c r="B295" s="144"/>
      <c r="C295" s="145"/>
      <c r="D295" s="146"/>
      <c r="E295" s="147"/>
      <c r="F295" s="148"/>
      <c r="G295" s="148"/>
      <c r="H295" s="148"/>
      <c r="I295" s="148"/>
      <c r="J295" s="148"/>
      <c r="K295" s="148"/>
      <c r="L295" s="148"/>
      <c r="M295" s="148"/>
      <c r="N295" s="148"/>
      <c r="O295" s="148"/>
      <c r="P295" s="148"/>
      <c r="Q295" s="148"/>
    </row>
    <row r="296" spans="1:17" ht="12.75" customHeight="1" x14ac:dyDescent="0.25">
      <c r="A296" s="143"/>
      <c r="B296" s="144"/>
      <c r="C296" s="145"/>
      <c r="D296" s="146"/>
      <c r="E296" s="147"/>
      <c r="F296" s="148"/>
      <c r="G296" s="148"/>
      <c r="H296" s="148"/>
      <c r="I296" s="148"/>
      <c r="J296" s="148"/>
      <c r="K296" s="148"/>
      <c r="L296" s="148"/>
      <c r="M296" s="148"/>
      <c r="N296" s="148"/>
      <c r="O296" s="148"/>
      <c r="P296" s="148"/>
      <c r="Q296" s="148"/>
    </row>
    <row r="297" spans="1:17" ht="12.75" customHeight="1" x14ac:dyDescent="0.25">
      <c r="A297" s="143"/>
      <c r="B297" s="144"/>
      <c r="C297" s="145"/>
      <c r="D297" s="146"/>
      <c r="E297" s="147"/>
      <c r="F297" s="148"/>
      <c r="G297" s="148"/>
      <c r="H297" s="148"/>
      <c r="I297" s="148"/>
      <c r="J297" s="148"/>
      <c r="K297" s="148"/>
      <c r="L297" s="148"/>
      <c r="M297" s="148"/>
      <c r="N297" s="148"/>
      <c r="O297" s="148"/>
      <c r="P297" s="148"/>
      <c r="Q297" s="148"/>
    </row>
    <row r="298" spans="1:17" x14ac:dyDescent="0.25">
      <c r="A298" s="180" t="s">
        <v>214</v>
      </c>
      <c r="B298" s="165"/>
      <c r="C298" s="165"/>
      <c r="D298" s="165"/>
      <c r="E298" s="165"/>
      <c r="F298" s="165"/>
      <c r="G298" s="165"/>
      <c r="H298" s="165"/>
      <c r="I298" s="165"/>
      <c r="J298" s="165"/>
      <c r="K298" s="165"/>
      <c r="L298" s="165"/>
      <c r="M298" s="165"/>
      <c r="N298" s="165"/>
      <c r="O298" s="165"/>
      <c r="P298" s="165"/>
      <c r="Q298" s="165"/>
    </row>
    <row r="299" spans="1:17" x14ac:dyDescent="0.25">
      <c r="A299" s="179" t="s">
        <v>79</v>
      </c>
      <c r="B299" s="165"/>
      <c r="C299" s="165"/>
      <c r="D299" s="165"/>
      <c r="E299" s="165"/>
      <c r="F299" s="165"/>
      <c r="G299" s="165"/>
      <c r="H299" s="165"/>
      <c r="I299" s="165"/>
      <c r="J299" s="165"/>
      <c r="K299" s="165"/>
      <c r="L299" s="165"/>
      <c r="M299" s="165"/>
      <c r="N299" s="165"/>
      <c r="O299" s="165"/>
      <c r="P299" s="165"/>
      <c r="Q299" s="165"/>
    </row>
    <row r="300" spans="1:17" x14ac:dyDescent="0.25">
      <c r="A300" s="143"/>
      <c r="B300" s="144"/>
      <c r="C300" s="145"/>
      <c r="D300" s="146"/>
      <c r="E300" s="147"/>
      <c r="F300" s="148"/>
      <c r="G300" s="148"/>
      <c r="H300" s="148"/>
      <c r="I300" s="148"/>
      <c r="J300" s="148"/>
      <c r="K300" s="148"/>
      <c r="L300" s="148"/>
      <c r="M300" s="148"/>
      <c r="N300" s="148"/>
      <c r="O300" s="148"/>
      <c r="P300" s="148"/>
      <c r="Q300" s="148"/>
    </row>
    <row r="301" spans="1:17" x14ac:dyDescent="0.25">
      <c r="A301" s="180" t="s">
        <v>215</v>
      </c>
      <c r="B301" s="165"/>
      <c r="C301" s="165"/>
      <c r="D301" s="165"/>
      <c r="E301" s="165"/>
      <c r="F301" s="165"/>
      <c r="G301" s="165"/>
      <c r="H301" s="165"/>
      <c r="I301" s="165"/>
      <c r="J301" s="165"/>
      <c r="K301" s="165"/>
      <c r="L301" s="165"/>
      <c r="M301" s="165"/>
      <c r="N301" s="165"/>
      <c r="O301" s="165"/>
      <c r="P301" s="165"/>
      <c r="Q301" s="165"/>
    </row>
    <row r="302" spans="1:17" ht="12.75" customHeight="1" x14ac:dyDescent="0.25">
      <c r="A302" s="179" t="s">
        <v>79</v>
      </c>
      <c r="B302" s="165"/>
      <c r="C302" s="165"/>
      <c r="D302" s="165"/>
      <c r="E302" s="165"/>
      <c r="F302" s="165"/>
      <c r="G302" s="165"/>
      <c r="H302" s="165"/>
      <c r="I302" s="165"/>
      <c r="J302" s="165"/>
      <c r="K302" s="165"/>
      <c r="L302" s="165"/>
      <c r="M302" s="165"/>
      <c r="N302" s="165"/>
      <c r="O302" s="165"/>
      <c r="P302" s="165"/>
      <c r="Q302" s="165"/>
    </row>
    <row r="303" spans="1:17" x14ac:dyDescent="0.25">
      <c r="A303" s="143"/>
      <c r="B303" s="144"/>
      <c r="C303" s="145"/>
      <c r="D303" s="146"/>
      <c r="E303" s="147"/>
      <c r="F303" s="148"/>
      <c r="G303" s="148"/>
      <c r="H303" s="148"/>
      <c r="I303" s="148"/>
      <c r="J303" s="148"/>
      <c r="K303" s="148"/>
      <c r="L303" s="148"/>
      <c r="M303" s="148"/>
      <c r="N303" s="148"/>
      <c r="O303" s="148"/>
      <c r="P303" s="148"/>
      <c r="Q303" s="148"/>
    </row>
    <row r="304" spans="1:17" ht="12.75" customHeight="1" x14ac:dyDescent="0.25">
      <c r="A304" s="143"/>
      <c r="B304" s="144"/>
      <c r="C304" s="145"/>
      <c r="D304" s="146"/>
      <c r="E304" s="147"/>
      <c r="F304" s="148"/>
      <c r="G304" s="148"/>
      <c r="H304" s="148"/>
      <c r="I304" s="148"/>
      <c r="J304" s="148"/>
      <c r="K304" s="148"/>
      <c r="L304" s="148"/>
      <c r="M304" s="148"/>
      <c r="N304" s="148"/>
      <c r="O304" s="148"/>
      <c r="P304" s="148"/>
      <c r="Q304" s="148"/>
    </row>
    <row r="308" ht="13.2" customHeight="1" x14ac:dyDescent="0.25"/>
    <row r="309" ht="13.2" customHeight="1" x14ac:dyDescent="0.25"/>
    <row r="310" ht="13.2" customHeight="1" x14ac:dyDescent="0.25"/>
    <row r="311" ht="13.2" customHeight="1" x14ac:dyDescent="0.25"/>
    <row r="312" ht="13.2" customHeight="1" x14ac:dyDescent="0.25"/>
    <row r="314" ht="13.2" customHeight="1" x14ac:dyDescent="0.25"/>
    <row r="316" ht="13.2" customHeight="1" x14ac:dyDescent="0.25"/>
    <row r="317" ht="13.2" customHeight="1" x14ac:dyDescent="0.25"/>
    <row r="318" ht="13.2" customHeight="1" x14ac:dyDescent="0.25"/>
    <row r="320" ht="13.2" customHeight="1" x14ac:dyDescent="0.25"/>
    <row r="321" ht="13.2" customHeight="1" x14ac:dyDescent="0.25"/>
    <row r="322" ht="13.2" customHeight="1" x14ac:dyDescent="0.25"/>
    <row r="323" ht="13.2" customHeight="1" x14ac:dyDescent="0.25"/>
    <row r="324" ht="13.2" customHeight="1" x14ac:dyDescent="0.25"/>
    <row r="336" ht="13.2" customHeight="1" x14ac:dyDescent="0.25"/>
    <row r="344" ht="13.2" customHeight="1" x14ac:dyDescent="0.25"/>
    <row r="345" ht="13.2" customHeight="1" x14ac:dyDescent="0.25"/>
    <row r="346" ht="13.2" customHeight="1" x14ac:dyDescent="0.25"/>
    <row r="347" ht="13.2" customHeight="1" x14ac:dyDescent="0.25"/>
    <row r="348" ht="13.2" customHeight="1" x14ac:dyDescent="0.25"/>
    <row r="349" ht="13.2" customHeight="1" x14ac:dyDescent="0.25"/>
    <row r="351" ht="13.2" customHeight="1" x14ac:dyDescent="0.25"/>
    <row r="352" ht="13.2" customHeight="1" x14ac:dyDescent="0.25"/>
    <row r="353" ht="13.2" customHeight="1" x14ac:dyDescent="0.25"/>
    <row r="355" ht="13.2" customHeight="1" x14ac:dyDescent="0.25"/>
    <row r="356" ht="13.2" customHeight="1" x14ac:dyDescent="0.25"/>
    <row r="357" ht="13.2" customHeight="1" x14ac:dyDescent="0.25"/>
    <row r="358" ht="13.2" customHeight="1" x14ac:dyDescent="0.25"/>
    <row r="359" ht="13.2" customHeight="1" x14ac:dyDescent="0.25"/>
    <row r="366" ht="13.2" customHeight="1" x14ac:dyDescent="0.25"/>
    <row r="371" ht="13.2" customHeight="1" x14ac:dyDescent="0.25"/>
    <row r="372" ht="13.2" customHeight="1" x14ac:dyDescent="0.25"/>
    <row r="373" ht="13.2" customHeight="1" x14ac:dyDescent="0.25"/>
    <row r="374" ht="13.2" customHeight="1" x14ac:dyDescent="0.25"/>
    <row r="376" ht="13.2" customHeight="1" x14ac:dyDescent="0.25"/>
    <row r="378" ht="13.2" customHeight="1" x14ac:dyDescent="0.25"/>
    <row r="379" ht="13.2" customHeight="1" x14ac:dyDescent="0.25"/>
    <row r="380" ht="13.2" customHeight="1" x14ac:dyDescent="0.25"/>
    <row r="382" ht="13.2" customHeight="1" x14ac:dyDescent="0.25"/>
    <row r="383" ht="13.2" customHeight="1" x14ac:dyDescent="0.25"/>
    <row r="384" ht="13.2" customHeight="1" x14ac:dyDescent="0.25"/>
    <row r="386" ht="13.2" customHeight="1" x14ac:dyDescent="0.25"/>
    <row r="387" ht="13.2" customHeight="1" x14ac:dyDescent="0.25"/>
    <row r="388" ht="13.2" customHeight="1" x14ac:dyDescent="0.25"/>
    <row r="389" ht="13.2" customHeight="1" x14ac:dyDescent="0.25"/>
    <row r="390" ht="13.2" customHeight="1" x14ac:dyDescent="0.25"/>
    <row r="391" ht="13.2" customHeight="1" x14ac:dyDescent="0.25"/>
    <row r="392" ht="13.2" customHeight="1" x14ac:dyDescent="0.25"/>
    <row r="393" ht="13.2" customHeight="1" x14ac:dyDescent="0.25"/>
    <row r="394" ht="13.2" customHeight="1" x14ac:dyDescent="0.25"/>
    <row r="395" ht="13.2" customHeight="1" x14ac:dyDescent="0.25"/>
    <row r="396" ht="13.2" customHeight="1" x14ac:dyDescent="0.25"/>
    <row r="397" ht="13.2" customHeight="1" x14ac:dyDescent="0.25"/>
    <row r="398" ht="13.2" customHeight="1" x14ac:dyDescent="0.25"/>
    <row r="399" ht="13.2" customHeight="1" x14ac:dyDescent="0.25"/>
    <row r="400" ht="13.2" customHeight="1" x14ac:dyDescent="0.25"/>
    <row r="401" ht="13.2" customHeight="1" x14ac:dyDescent="0.25"/>
    <row r="402" ht="13.2" customHeight="1" x14ac:dyDescent="0.25"/>
    <row r="403" ht="13.2" customHeight="1" x14ac:dyDescent="0.25"/>
    <row r="404" ht="13.2" customHeight="1" x14ac:dyDescent="0.25"/>
    <row r="405" ht="13.2" customHeight="1" x14ac:dyDescent="0.25"/>
    <row r="406" ht="13.2" customHeight="1" x14ac:dyDescent="0.25"/>
    <row r="407" ht="13.2" customHeight="1" x14ac:dyDescent="0.25"/>
    <row r="408" ht="13.2" customHeight="1" x14ac:dyDescent="0.25"/>
    <row r="409" ht="13.2" customHeight="1" x14ac:dyDescent="0.25"/>
    <row r="410" ht="13.2" customHeight="1" x14ac:dyDescent="0.25"/>
    <row r="411" ht="13.2" customHeight="1" x14ac:dyDescent="0.25"/>
    <row r="412" ht="13.2" customHeight="1" x14ac:dyDescent="0.25"/>
    <row r="413" ht="13.2" customHeight="1" x14ac:dyDescent="0.25"/>
    <row r="414" ht="13.2" customHeight="1" x14ac:dyDescent="0.25"/>
    <row r="415" ht="13.2" customHeight="1" x14ac:dyDescent="0.25"/>
    <row r="416" ht="13.2" customHeight="1" x14ac:dyDescent="0.25"/>
    <row r="417" ht="13.2" customHeight="1" x14ac:dyDescent="0.25"/>
    <row r="418" ht="13.2" customHeight="1" x14ac:dyDescent="0.25"/>
    <row r="419" ht="13.2" customHeight="1" x14ac:dyDescent="0.25"/>
    <row r="420" ht="13.2" customHeight="1" x14ac:dyDescent="0.25"/>
    <row r="421" ht="13.2" customHeight="1" x14ac:dyDescent="0.25"/>
    <row r="422" ht="13.2" customHeight="1" x14ac:dyDescent="0.25"/>
    <row r="423" ht="13.2" customHeight="1" x14ac:dyDescent="0.25"/>
    <row r="424" ht="13.2" customHeight="1" x14ac:dyDescent="0.25"/>
    <row r="425" ht="13.2" customHeight="1" x14ac:dyDescent="0.25"/>
    <row r="426" ht="13.2" customHeight="1" x14ac:dyDescent="0.25"/>
    <row r="428" ht="13.2" customHeight="1" x14ac:dyDescent="0.25"/>
    <row r="429" ht="13.2" customHeight="1" x14ac:dyDescent="0.25"/>
    <row r="430" ht="13.2" customHeight="1" x14ac:dyDescent="0.25"/>
    <row r="432" ht="13.2" customHeight="1" x14ac:dyDescent="0.25"/>
    <row r="433" ht="13.2" customHeight="1" x14ac:dyDescent="0.25"/>
    <row r="434" ht="13.2" customHeight="1" x14ac:dyDescent="0.25"/>
    <row r="435" ht="13.2" customHeight="1" x14ac:dyDescent="0.25"/>
    <row r="436" ht="13.2" customHeight="1" x14ac:dyDescent="0.25"/>
    <row r="437" ht="13.2" customHeight="1" x14ac:dyDescent="0.25"/>
    <row r="439" ht="13.2" customHeight="1" x14ac:dyDescent="0.25"/>
    <row r="440" ht="13.2" customHeight="1" x14ac:dyDescent="0.25"/>
    <row r="441" ht="13.2" customHeight="1" x14ac:dyDescent="0.25"/>
    <row r="443" ht="13.2" customHeight="1" x14ac:dyDescent="0.25"/>
    <row r="444" ht="13.2" customHeight="1" x14ac:dyDescent="0.25"/>
    <row r="445" ht="13.2" customHeight="1" x14ac:dyDescent="0.25"/>
    <row r="449" spans="1:17" ht="13.2" customHeight="1" x14ac:dyDescent="0.25"/>
    <row r="450" spans="1:17" ht="13.2" customHeight="1" x14ac:dyDescent="0.25"/>
    <row r="452" spans="1:17" ht="13.2" customHeight="1" x14ac:dyDescent="0.25"/>
    <row r="453" spans="1:17" ht="13.2" customHeight="1" x14ac:dyDescent="0.25"/>
    <row r="458" spans="1:17" x14ac:dyDescent="0.25">
      <c r="A458" s="8"/>
      <c r="B458" s="1"/>
      <c r="C458" s="6"/>
      <c r="D458" s="99"/>
      <c r="E458" s="7"/>
      <c r="F458" s="55"/>
      <c r="G458" s="55"/>
      <c r="H458" s="55"/>
      <c r="I458" s="55"/>
      <c r="J458" s="55"/>
      <c r="K458" s="55"/>
      <c r="L458" s="55"/>
      <c r="M458" s="55"/>
      <c r="N458" s="55"/>
      <c r="O458" s="55"/>
      <c r="P458" s="55"/>
      <c r="Q458" s="55"/>
    </row>
  </sheetData>
  <mergeCells count="164">
    <mergeCell ref="A278:J278"/>
    <mergeCell ref="A279:J279"/>
    <mergeCell ref="A280:J280"/>
    <mergeCell ref="A281:J281"/>
    <mergeCell ref="A282:J282"/>
    <mergeCell ref="A283:J283"/>
    <mergeCell ref="A284:J284"/>
    <mergeCell ref="A285:J285"/>
    <mergeCell ref="A286:J286"/>
    <mergeCell ref="A269:J269"/>
    <mergeCell ref="A270:J270"/>
    <mergeCell ref="A271:J271"/>
    <mergeCell ref="A272:J272"/>
    <mergeCell ref="A273:J273"/>
    <mergeCell ref="A274:J274"/>
    <mergeCell ref="A275:J275"/>
    <mergeCell ref="A276:J276"/>
    <mergeCell ref="A277:J277"/>
    <mergeCell ref="A260:J260"/>
    <mergeCell ref="A261:J261"/>
    <mergeCell ref="A262:J262"/>
    <mergeCell ref="A263:J263"/>
    <mergeCell ref="A264:J264"/>
    <mergeCell ref="A265:J265"/>
    <mergeCell ref="A266:J266"/>
    <mergeCell ref="A267:J267"/>
    <mergeCell ref="A268:J268"/>
    <mergeCell ref="A210:J210"/>
    <mergeCell ref="A211:J211"/>
    <mergeCell ref="A212:J212"/>
    <mergeCell ref="A213:J213"/>
    <mergeCell ref="A214:J214"/>
    <mergeCell ref="A251:J251"/>
    <mergeCell ref="A252:J252"/>
    <mergeCell ref="A253:J253"/>
    <mergeCell ref="A254:J254"/>
    <mergeCell ref="A236:J236"/>
    <mergeCell ref="A237:J237"/>
    <mergeCell ref="A238:J238"/>
    <mergeCell ref="A215:J215"/>
    <mergeCell ref="A216:J216"/>
    <mergeCell ref="A217:J217"/>
    <mergeCell ref="A218:J218"/>
    <mergeCell ref="A219:J219"/>
    <mergeCell ref="A220:J220"/>
    <mergeCell ref="A221:J221"/>
    <mergeCell ref="A222:J222"/>
    <mergeCell ref="A223:J223"/>
    <mergeCell ref="A224:J224"/>
    <mergeCell ref="A225:J225"/>
    <mergeCell ref="A226:J226"/>
    <mergeCell ref="A189:J189"/>
    <mergeCell ref="A190:J190"/>
    <mergeCell ref="A191:J191"/>
    <mergeCell ref="A192:J192"/>
    <mergeCell ref="A193:J193"/>
    <mergeCell ref="A206:J206"/>
    <mergeCell ref="A207:J207"/>
    <mergeCell ref="A208:J208"/>
    <mergeCell ref="A209:J209"/>
    <mergeCell ref="A203:J203"/>
    <mergeCell ref="A204:J204"/>
    <mergeCell ref="A205:J205"/>
    <mergeCell ref="A194:J194"/>
    <mergeCell ref="A195:J195"/>
    <mergeCell ref="A196:J196"/>
    <mergeCell ref="A197:J197"/>
    <mergeCell ref="A198:J198"/>
    <mergeCell ref="A199:J199"/>
    <mergeCell ref="A200:J200"/>
    <mergeCell ref="A201:J201"/>
    <mergeCell ref="A202:J202"/>
    <mergeCell ref="A178:J178"/>
    <mergeCell ref="A179:J179"/>
    <mergeCell ref="A180:J180"/>
    <mergeCell ref="A181:J181"/>
    <mergeCell ref="A182:J182"/>
    <mergeCell ref="A170:J170"/>
    <mergeCell ref="A171:J171"/>
    <mergeCell ref="A172:J172"/>
    <mergeCell ref="A173:J173"/>
    <mergeCell ref="A174:J174"/>
    <mergeCell ref="A175:J175"/>
    <mergeCell ref="A302:Q302"/>
    <mergeCell ref="A294:J294"/>
    <mergeCell ref="A298:Q298"/>
    <mergeCell ref="A299:Q299"/>
    <mergeCell ref="A301:Q301"/>
    <mergeCell ref="K26:K27"/>
    <mergeCell ref="L26:N26"/>
    <mergeCell ref="A29:Q29"/>
    <mergeCell ref="A30:Q30"/>
    <mergeCell ref="A41:Q41"/>
    <mergeCell ref="A62:Q62"/>
    <mergeCell ref="A67:Q67"/>
    <mergeCell ref="A103:Q103"/>
    <mergeCell ref="A104:Q104"/>
    <mergeCell ref="O25:O27"/>
    <mergeCell ref="P25:P27"/>
    <mergeCell ref="Q25:Q27"/>
    <mergeCell ref="F26:F27"/>
    <mergeCell ref="G26:I26"/>
    <mergeCell ref="J26:J27"/>
    <mergeCell ref="A106:Q106"/>
    <mergeCell ref="A108:Q108"/>
    <mergeCell ref="A176:J176"/>
    <mergeCell ref="A177:J177"/>
    <mergeCell ref="A287:J287"/>
    <mergeCell ref="A288:J288"/>
    <mergeCell ref="A289:J289"/>
    <mergeCell ref="A290:J290"/>
    <mergeCell ref="A291:J291"/>
    <mergeCell ref="A292:J292"/>
    <mergeCell ref="A293:J293"/>
    <mergeCell ref="A239:J239"/>
    <mergeCell ref="A240:J240"/>
    <mergeCell ref="A241:J241"/>
    <mergeCell ref="A242:J242"/>
    <mergeCell ref="A243:J243"/>
    <mergeCell ref="A244:J244"/>
    <mergeCell ref="A245:J245"/>
    <mergeCell ref="A246:J246"/>
    <mergeCell ref="A247:J247"/>
    <mergeCell ref="A248:J248"/>
    <mergeCell ref="A249:J249"/>
    <mergeCell ref="A250:J250"/>
    <mergeCell ref="A255:J255"/>
    <mergeCell ref="A256:J256"/>
    <mergeCell ref="A257:J257"/>
    <mergeCell ref="A258:J258"/>
    <mergeCell ref="A259:J259"/>
    <mergeCell ref="A227:J227"/>
    <mergeCell ref="A228:J228"/>
    <mergeCell ref="A229:J229"/>
    <mergeCell ref="A230:J230"/>
    <mergeCell ref="A231:J231"/>
    <mergeCell ref="A232:Q232"/>
    <mergeCell ref="A233:J233"/>
    <mergeCell ref="A234:J234"/>
    <mergeCell ref="A235:J235"/>
    <mergeCell ref="A183:J183"/>
    <mergeCell ref="A184:J184"/>
    <mergeCell ref="A185:J185"/>
    <mergeCell ref="A186:J186"/>
    <mergeCell ref="A187:J187"/>
    <mergeCell ref="A188:J188"/>
    <mergeCell ref="J16:K16"/>
    <mergeCell ref="A142:Q142"/>
    <mergeCell ref="A110:Q110"/>
    <mergeCell ref="A112:Q112"/>
    <mergeCell ref="A114:Q114"/>
    <mergeCell ref="A116:Q116"/>
    <mergeCell ref="J17:K17"/>
    <mergeCell ref="J18:K18"/>
    <mergeCell ref="J19:K19"/>
    <mergeCell ref="J20:K20"/>
    <mergeCell ref="J21:K21"/>
    <mergeCell ref="A25:A27"/>
    <mergeCell ref="B25:B27"/>
    <mergeCell ref="C25:C27"/>
    <mergeCell ref="D25:D27"/>
    <mergeCell ref="E25:E27"/>
    <mergeCell ref="F25:I25"/>
    <mergeCell ref="J25:N2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0"/>
  <sheetViews>
    <sheetView topLeftCell="A67" workbookViewId="0">
      <selection activeCell="D7" sqref="D7"/>
    </sheetView>
  </sheetViews>
  <sheetFormatPr defaultRowHeight="13.2" x14ac:dyDescent="0.25"/>
  <sheetData>
    <row r="1" spans="1:17" x14ac:dyDescent="0.25">
      <c r="A1" s="10"/>
      <c r="B1" s="65"/>
      <c r="C1" s="64"/>
      <c r="D1" s="63"/>
      <c r="E1" s="3"/>
      <c r="F1" s="62"/>
      <c r="G1" s="62"/>
      <c r="H1" s="10" t="s">
        <v>22</v>
      </c>
      <c r="I1" s="62"/>
      <c r="J1" s="73"/>
      <c r="K1" s="62"/>
      <c r="L1" s="62"/>
      <c r="M1" s="62"/>
      <c r="N1" s="62"/>
      <c r="O1" s="62"/>
      <c r="P1" s="62"/>
      <c r="Q1" s="62"/>
    </row>
    <row r="2" spans="1:17" x14ac:dyDescent="0.25">
      <c r="A2" s="10"/>
      <c r="B2" s="65"/>
      <c r="C2" s="64"/>
      <c r="D2" s="63"/>
      <c r="E2" s="77"/>
      <c r="F2" s="71"/>
      <c r="G2" s="71"/>
      <c r="H2" s="11" t="s">
        <v>2</v>
      </c>
      <c r="I2" s="11"/>
      <c r="J2" s="70"/>
      <c r="K2" s="62"/>
      <c r="L2" s="62"/>
      <c r="M2" s="62"/>
      <c r="N2" s="62"/>
      <c r="O2" s="62"/>
      <c r="P2" s="62"/>
      <c r="Q2" s="62"/>
    </row>
    <row r="3" spans="1:17" x14ac:dyDescent="0.25">
      <c r="A3" s="10"/>
      <c r="B3" s="65"/>
      <c r="C3" s="64"/>
      <c r="D3" s="63"/>
      <c r="E3" s="3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</row>
    <row r="4" spans="1:17" x14ac:dyDescent="0.25">
      <c r="A4" s="10"/>
      <c r="B4" s="65"/>
      <c r="C4" s="64"/>
      <c r="D4" s="63"/>
      <c r="E4" s="3"/>
      <c r="F4" s="62"/>
      <c r="G4" s="62"/>
      <c r="H4" s="101" t="s">
        <v>558</v>
      </c>
      <c r="I4" s="76"/>
      <c r="J4" s="62"/>
      <c r="K4" s="62"/>
      <c r="L4" s="62"/>
      <c r="M4" s="62"/>
      <c r="N4" s="62"/>
      <c r="O4" s="62"/>
      <c r="P4" s="62"/>
      <c r="Q4" s="62"/>
    </row>
    <row r="5" spans="1:17" x14ac:dyDescent="0.25">
      <c r="A5" s="10"/>
      <c r="B5" s="65"/>
      <c r="C5" s="64"/>
      <c r="D5" s="63"/>
      <c r="E5" s="3"/>
      <c r="F5" s="62"/>
      <c r="G5" s="62"/>
      <c r="H5" s="10" t="s">
        <v>36</v>
      </c>
      <c r="I5" s="10"/>
      <c r="J5" s="62"/>
      <c r="K5" s="62"/>
      <c r="L5" s="62"/>
      <c r="M5" s="62"/>
      <c r="N5" s="62"/>
      <c r="O5" s="62"/>
      <c r="P5" s="62"/>
      <c r="Q5" s="62"/>
    </row>
    <row r="6" spans="1:17" x14ac:dyDescent="0.25">
      <c r="A6" s="10"/>
      <c r="B6" s="65"/>
      <c r="C6" s="64"/>
      <c r="D6" s="63"/>
      <c r="E6" s="3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</row>
    <row r="7" spans="1:17" x14ac:dyDescent="0.25">
      <c r="A7" s="10"/>
      <c r="B7" s="65"/>
      <c r="C7" s="75" t="s">
        <v>3</v>
      </c>
      <c r="D7" s="74" t="s">
        <v>559</v>
      </c>
      <c r="E7" s="67"/>
      <c r="F7" s="62"/>
      <c r="G7" s="62"/>
      <c r="H7" s="10"/>
      <c r="I7" s="62"/>
      <c r="J7" s="62"/>
      <c r="K7" s="73"/>
      <c r="L7" s="73"/>
      <c r="M7" s="62"/>
      <c r="N7" s="62"/>
      <c r="O7" s="62"/>
      <c r="P7" s="62"/>
      <c r="Q7" s="62"/>
    </row>
    <row r="8" spans="1:17" x14ac:dyDescent="0.25">
      <c r="A8" s="10"/>
      <c r="B8" s="65"/>
      <c r="C8" s="64"/>
      <c r="D8" s="63"/>
      <c r="E8" s="72"/>
      <c r="F8" s="71"/>
      <c r="G8" s="71"/>
      <c r="H8" s="11" t="s">
        <v>31</v>
      </c>
      <c r="I8" s="11"/>
      <c r="J8" s="71"/>
      <c r="K8" s="70"/>
      <c r="L8" s="62"/>
      <c r="M8" s="62"/>
      <c r="N8" s="62"/>
      <c r="O8" s="62"/>
      <c r="P8" s="62"/>
      <c r="Q8" s="62"/>
    </row>
    <row r="9" spans="1:17" x14ac:dyDescent="0.25">
      <c r="A9" s="69"/>
      <c r="B9" s="68"/>
      <c r="C9" s="64"/>
      <c r="D9" s="63"/>
      <c r="E9" s="3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</row>
    <row r="10" spans="1:17" x14ac:dyDescent="0.25">
      <c r="A10" s="10"/>
      <c r="B10" s="65"/>
      <c r="C10" s="64"/>
      <c r="D10" s="67" t="s">
        <v>560</v>
      </c>
      <c r="E10" s="10"/>
      <c r="F10" s="62"/>
      <c r="G10" s="62"/>
      <c r="H10" s="62"/>
      <c r="I10" s="67"/>
      <c r="J10" s="67"/>
      <c r="K10" s="62"/>
      <c r="L10" s="62"/>
      <c r="M10" s="62"/>
      <c r="N10" s="62"/>
      <c r="O10" s="62"/>
      <c r="P10" s="62"/>
      <c r="Q10" s="62"/>
    </row>
    <row r="11" spans="1:17" x14ac:dyDescent="0.25">
      <c r="A11" s="10"/>
      <c r="B11" s="65"/>
      <c r="C11" s="64"/>
      <c r="D11" s="67" t="s">
        <v>41</v>
      </c>
      <c r="E11" s="10"/>
      <c r="F11" s="62"/>
      <c r="G11" s="62"/>
      <c r="H11" s="62"/>
      <c r="I11" s="67"/>
      <c r="J11" s="154" t="s">
        <v>561</v>
      </c>
      <c r="K11" s="155"/>
      <c r="L11" s="4" t="s">
        <v>30</v>
      </c>
      <c r="M11" s="62"/>
      <c r="N11" s="62"/>
      <c r="O11" s="62"/>
      <c r="P11" s="62"/>
      <c r="Q11" s="62"/>
    </row>
    <row r="12" spans="1:17" x14ac:dyDescent="0.25">
      <c r="A12" s="10"/>
      <c r="B12" s="65"/>
      <c r="C12" s="64"/>
      <c r="D12" s="67" t="s">
        <v>92</v>
      </c>
      <c r="E12" s="10"/>
      <c r="F12" s="62"/>
      <c r="G12" s="62"/>
      <c r="H12" s="62"/>
      <c r="I12" s="67"/>
      <c r="J12" s="154" t="s">
        <v>562</v>
      </c>
      <c r="K12" s="155"/>
      <c r="L12" s="4" t="s">
        <v>30</v>
      </c>
      <c r="M12" s="62"/>
      <c r="N12" s="62"/>
      <c r="O12" s="62"/>
      <c r="P12" s="62"/>
      <c r="Q12" s="62"/>
    </row>
    <row r="13" spans="1:17" x14ac:dyDescent="0.25">
      <c r="A13" s="10"/>
      <c r="B13" s="65"/>
      <c r="C13" s="64"/>
      <c r="D13" s="67" t="s">
        <v>18</v>
      </c>
      <c r="E13" s="10"/>
      <c r="F13" s="62"/>
      <c r="G13" s="62"/>
      <c r="H13" s="62"/>
      <c r="I13" s="67"/>
      <c r="J13" s="154" t="s">
        <v>563</v>
      </c>
      <c r="K13" s="155"/>
      <c r="L13" s="4" t="s">
        <v>19</v>
      </c>
      <c r="M13" s="62"/>
      <c r="N13" s="62"/>
      <c r="O13" s="62"/>
      <c r="P13" s="62"/>
      <c r="Q13" s="62"/>
    </row>
    <row r="14" spans="1:17" ht="12.75" customHeight="1" x14ac:dyDescent="0.25">
      <c r="A14" s="10"/>
      <c r="B14" s="65"/>
      <c r="C14" s="64"/>
      <c r="D14" s="66" t="s">
        <v>106</v>
      </c>
      <c r="E14" s="10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</row>
    <row r="15" spans="1:17" ht="12.75" customHeight="1" x14ac:dyDescent="0.25">
      <c r="A15" s="10"/>
      <c r="B15" s="65"/>
      <c r="C15" s="64"/>
      <c r="D15" s="63"/>
      <c r="E15" s="10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</row>
    <row r="16" spans="1:17" x14ac:dyDescent="0.25">
      <c r="A16" s="8"/>
      <c r="B16" s="1"/>
      <c r="C16" s="6"/>
      <c r="D16" s="107"/>
      <c r="E16" s="7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25">
      <c r="A17" s="156" t="s">
        <v>4</v>
      </c>
      <c r="B17" s="158" t="s">
        <v>95</v>
      </c>
      <c r="C17" s="156" t="s">
        <v>91</v>
      </c>
      <c r="D17" s="156" t="s">
        <v>90</v>
      </c>
      <c r="E17" s="156" t="s">
        <v>89</v>
      </c>
      <c r="F17" s="156" t="s">
        <v>29</v>
      </c>
      <c r="G17" s="157"/>
      <c r="H17" s="157"/>
      <c r="I17" s="157"/>
      <c r="J17" s="156" t="s">
        <v>28</v>
      </c>
      <c r="K17" s="157"/>
      <c r="L17" s="157"/>
      <c r="M17" s="157"/>
      <c r="N17" s="156" t="s">
        <v>88</v>
      </c>
      <c r="O17" s="156" t="s">
        <v>87</v>
      </c>
      <c r="P17" s="156" t="s">
        <v>96</v>
      </c>
      <c r="Q17" s="156" t="s">
        <v>97</v>
      </c>
    </row>
    <row r="18" spans="1:17" ht="12.75" customHeight="1" x14ac:dyDescent="0.25">
      <c r="A18" s="157"/>
      <c r="B18" s="159"/>
      <c r="C18" s="160"/>
      <c r="D18" s="156"/>
      <c r="E18" s="157"/>
      <c r="F18" s="156" t="s">
        <v>5</v>
      </c>
      <c r="G18" s="156" t="s">
        <v>86</v>
      </c>
      <c r="H18" s="157"/>
      <c r="I18" s="157"/>
      <c r="J18" s="156" t="s">
        <v>5</v>
      </c>
      <c r="K18" s="156" t="s">
        <v>86</v>
      </c>
      <c r="L18" s="157"/>
      <c r="M18" s="157"/>
      <c r="N18" s="156"/>
      <c r="O18" s="156"/>
      <c r="P18" s="156"/>
      <c r="Q18" s="156"/>
    </row>
    <row r="19" spans="1:17" ht="12.75" customHeight="1" x14ac:dyDescent="0.25">
      <c r="A19" s="157"/>
      <c r="B19" s="159"/>
      <c r="C19" s="160"/>
      <c r="D19" s="156"/>
      <c r="E19" s="157"/>
      <c r="F19" s="157"/>
      <c r="G19" s="104" t="s">
        <v>85</v>
      </c>
      <c r="H19" s="104" t="s">
        <v>84</v>
      </c>
      <c r="I19" s="104" t="s">
        <v>83</v>
      </c>
      <c r="J19" s="157"/>
      <c r="K19" s="104" t="s">
        <v>85</v>
      </c>
      <c r="L19" s="104" t="s">
        <v>84</v>
      </c>
      <c r="M19" s="104" t="s">
        <v>83</v>
      </c>
      <c r="N19" s="156"/>
      <c r="O19" s="156"/>
      <c r="P19" s="156"/>
      <c r="Q19" s="156"/>
    </row>
    <row r="20" spans="1:17" x14ac:dyDescent="0.25">
      <c r="A20" s="5">
        <v>1</v>
      </c>
      <c r="B20" s="106">
        <v>2</v>
      </c>
      <c r="C20" s="104">
        <v>3</v>
      </c>
      <c r="D20" s="104">
        <v>4</v>
      </c>
      <c r="E20" s="5">
        <v>5</v>
      </c>
      <c r="F20" s="105">
        <v>6</v>
      </c>
      <c r="G20" s="105">
        <v>7</v>
      </c>
      <c r="H20" s="105">
        <v>8</v>
      </c>
      <c r="I20" s="105">
        <v>9</v>
      </c>
      <c r="J20" s="105">
        <v>10</v>
      </c>
      <c r="K20" s="105">
        <v>11</v>
      </c>
      <c r="L20" s="105">
        <v>12</v>
      </c>
      <c r="M20" s="105">
        <v>13</v>
      </c>
      <c r="N20" s="105">
        <v>14</v>
      </c>
      <c r="O20" s="105">
        <v>15</v>
      </c>
      <c r="P20" s="105">
        <v>16</v>
      </c>
      <c r="Q20" s="105">
        <v>17</v>
      </c>
    </row>
    <row r="21" spans="1:17" x14ac:dyDescent="0.25">
      <c r="A21" s="163" t="s">
        <v>162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162"/>
      <c r="O21" s="162"/>
      <c r="P21" s="162"/>
      <c r="Q21" s="162"/>
    </row>
    <row r="22" spans="1:17" ht="182.4" x14ac:dyDescent="0.25">
      <c r="A22" s="5">
        <v>1</v>
      </c>
      <c r="B22" s="60" t="s">
        <v>171</v>
      </c>
      <c r="C22" s="103" t="s">
        <v>564</v>
      </c>
      <c r="D22" s="9" t="s">
        <v>124</v>
      </c>
      <c r="E22" s="59" t="s">
        <v>565</v>
      </c>
      <c r="F22" s="58">
        <v>4089.05</v>
      </c>
      <c r="G22" s="58">
        <v>101.99</v>
      </c>
      <c r="H22" s="58">
        <v>3983.23</v>
      </c>
      <c r="I22" s="58">
        <v>455.32</v>
      </c>
      <c r="J22" s="57">
        <v>270</v>
      </c>
      <c r="K22" s="57">
        <v>7</v>
      </c>
      <c r="L22" s="57">
        <v>263</v>
      </c>
      <c r="M22" s="57">
        <v>30</v>
      </c>
      <c r="N22" s="57">
        <v>9.2799999999999994</v>
      </c>
      <c r="O22" s="57">
        <v>0.61</v>
      </c>
      <c r="P22" s="57">
        <v>26.91</v>
      </c>
      <c r="Q22" s="57">
        <v>1.78</v>
      </c>
    </row>
    <row r="23" spans="1:17" ht="125.4" x14ac:dyDescent="0.25">
      <c r="A23" s="5">
        <v>2</v>
      </c>
      <c r="B23" s="60" t="s">
        <v>125</v>
      </c>
      <c r="C23" s="103" t="s">
        <v>197</v>
      </c>
      <c r="D23" s="9" t="s">
        <v>108</v>
      </c>
      <c r="E23" s="59" t="s">
        <v>566</v>
      </c>
      <c r="F23" s="58">
        <v>2030.95</v>
      </c>
      <c r="G23" s="58">
        <v>2030.95</v>
      </c>
      <c r="H23" s="57"/>
      <c r="I23" s="57"/>
      <c r="J23" s="57">
        <v>102</v>
      </c>
      <c r="K23" s="57">
        <v>102</v>
      </c>
      <c r="L23" s="57"/>
      <c r="M23" s="57"/>
      <c r="N23" s="57">
        <v>184.8</v>
      </c>
      <c r="O23" s="57">
        <v>9.24</v>
      </c>
      <c r="P23" s="57"/>
      <c r="Q23" s="57"/>
    </row>
    <row r="24" spans="1:17" ht="239.4" x14ac:dyDescent="0.25">
      <c r="A24" s="5">
        <v>3</v>
      </c>
      <c r="B24" s="60" t="s">
        <v>171</v>
      </c>
      <c r="C24" s="103" t="s">
        <v>567</v>
      </c>
      <c r="D24" s="9" t="s">
        <v>124</v>
      </c>
      <c r="E24" s="59" t="s">
        <v>568</v>
      </c>
      <c r="F24" s="58">
        <v>4089.05</v>
      </c>
      <c r="G24" s="58">
        <v>101.99</v>
      </c>
      <c r="H24" s="58">
        <v>3983.23</v>
      </c>
      <c r="I24" s="58">
        <v>455.32</v>
      </c>
      <c r="J24" s="57">
        <v>20</v>
      </c>
      <c r="K24" s="57">
        <v>1</v>
      </c>
      <c r="L24" s="57">
        <v>19</v>
      </c>
      <c r="M24" s="57">
        <v>2</v>
      </c>
      <c r="N24" s="57">
        <v>9.2799999999999994</v>
      </c>
      <c r="O24" s="57">
        <v>0.05</v>
      </c>
      <c r="P24" s="57">
        <v>26.91</v>
      </c>
      <c r="Q24" s="57">
        <v>0.13</v>
      </c>
    </row>
    <row r="25" spans="1:17" ht="148.19999999999999" x14ac:dyDescent="0.25">
      <c r="A25" s="5">
        <v>4</v>
      </c>
      <c r="B25" s="60" t="s">
        <v>569</v>
      </c>
      <c r="C25" s="103" t="s">
        <v>570</v>
      </c>
      <c r="D25" s="9" t="s">
        <v>100</v>
      </c>
      <c r="E25" s="59" t="s">
        <v>571</v>
      </c>
      <c r="F25" s="58">
        <v>3.16</v>
      </c>
      <c r="G25" s="57"/>
      <c r="H25" s="58">
        <v>3.16</v>
      </c>
      <c r="I25" s="57"/>
      <c r="J25" s="57">
        <v>404</v>
      </c>
      <c r="K25" s="57"/>
      <c r="L25" s="57">
        <v>404</v>
      </c>
      <c r="M25" s="57"/>
      <c r="N25" s="57"/>
      <c r="O25" s="57"/>
      <c r="P25" s="57"/>
      <c r="Q25" s="57"/>
    </row>
    <row r="26" spans="1:17" ht="57" x14ac:dyDescent="0.25">
      <c r="A26" s="5">
        <v>5</v>
      </c>
      <c r="B26" s="60" t="s">
        <v>163</v>
      </c>
      <c r="C26" s="103" t="s">
        <v>164</v>
      </c>
      <c r="D26" s="9" t="s">
        <v>112</v>
      </c>
      <c r="E26" s="59" t="s">
        <v>572</v>
      </c>
      <c r="F26" s="58">
        <v>138.69999999999999</v>
      </c>
      <c r="G26" s="57"/>
      <c r="H26" s="57"/>
      <c r="I26" s="57"/>
      <c r="J26" s="57">
        <v>3745</v>
      </c>
      <c r="K26" s="57"/>
      <c r="L26" s="57"/>
      <c r="M26" s="57"/>
      <c r="N26" s="57"/>
      <c r="O26" s="57"/>
      <c r="P26" s="57"/>
      <c r="Q26" s="57"/>
    </row>
    <row r="27" spans="1:17" ht="171" x14ac:dyDescent="0.25">
      <c r="A27" s="5">
        <v>6</v>
      </c>
      <c r="B27" s="60" t="s">
        <v>127</v>
      </c>
      <c r="C27" s="103" t="s">
        <v>198</v>
      </c>
      <c r="D27" s="9" t="s">
        <v>124</v>
      </c>
      <c r="E27" s="59" t="s">
        <v>573</v>
      </c>
      <c r="F27" s="58">
        <v>822.69</v>
      </c>
      <c r="G27" s="57"/>
      <c r="H27" s="58">
        <v>822.69</v>
      </c>
      <c r="I27" s="58">
        <v>138.55000000000001</v>
      </c>
      <c r="J27" s="57">
        <v>21</v>
      </c>
      <c r="K27" s="57"/>
      <c r="L27" s="57">
        <v>21</v>
      </c>
      <c r="M27" s="57">
        <v>4</v>
      </c>
      <c r="N27" s="57"/>
      <c r="O27" s="57"/>
      <c r="P27" s="57">
        <v>8.8699999999999992</v>
      </c>
      <c r="Q27" s="57">
        <v>0.23</v>
      </c>
    </row>
    <row r="28" spans="1:17" ht="91.2" x14ac:dyDescent="0.25">
      <c r="A28" s="5">
        <v>7</v>
      </c>
      <c r="B28" s="60" t="s">
        <v>128</v>
      </c>
      <c r="C28" s="103" t="s">
        <v>199</v>
      </c>
      <c r="D28" s="9" t="s">
        <v>129</v>
      </c>
      <c r="E28" s="59" t="s">
        <v>574</v>
      </c>
      <c r="F28" s="58">
        <v>604.71</v>
      </c>
      <c r="G28" s="58">
        <v>150.49</v>
      </c>
      <c r="H28" s="58">
        <v>454.22</v>
      </c>
      <c r="I28" s="58">
        <v>47.48</v>
      </c>
      <c r="J28" s="57">
        <v>157</v>
      </c>
      <c r="K28" s="57">
        <v>39</v>
      </c>
      <c r="L28" s="57">
        <v>118</v>
      </c>
      <c r="M28" s="57">
        <v>12</v>
      </c>
      <c r="N28" s="57">
        <v>12.53</v>
      </c>
      <c r="O28" s="57">
        <v>3.26</v>
      </c>
      <c r="P28" s="57">
        <v>3.04</v>
      </c>
      <c r="Q28" s="57">
        <v>0.79</v>
      </c>
    </row>
    <row r="29" spans="1:17" ht="91.2" x14ac:dyDescent="0.25">
      <c r="A29" s="5">
        <v>8</v>
      </c>
      <c r="B29" s="60" t="s">
        <v>126</v>
      </c>
      <c r="C29" s="103" t="s">
        <v>200</v>
      </c>
      <c r="D29" s="9" t="s">
        <v>108</v>
      </c>
      <c r="E29" s="59" t="s">
        <v>575</v>
      </c>
      <c r="F29" s="58">
        <v>1027.4000000000001</v>
      </c>
      <c r="G29" s="58">
        <v>1027.4000000000001</v>
      </c>
      <c r="H29" s="57"/>
      <c r="I29" s="57"/>
      <c r="J29" s="57">
        <v>10</v>
      </c>
      <c r="K29" s="57">
        <v>10</v>
      </c>
      <c r="L29" s="57"/>
      <c r="M29" s="57"/>
      <c r="N29" s="57">
        <v>97.2</v>
      </c>
      <c r="O29" s="57">
        <v>0.97</v>
      </c>
      <c r="P29" s="57"/>
      <c r="Q29" s="57"/>
    </row>
    <row r="30" spans="1:17" x14ac:dyDescent="0.25">
      <c r="A30" s="163" t="s">
        <v>201</v>
      </c>
      <c r="B30" s="162"/>
      <c r="C30" s="162"/>
      <c r="D30" s="162"/>
      <c r="E30" s="162"/>
      <c r="F30" s="162"/>
      <c r="G30" s="162"/>
      <c r="H30" s="162"/>
      <c r="I30" s="162"/>
      <c r="J30" s="162"/>
      <c r="K30" s="162"/>
      <c r="L30" s="162"/>
      <c r="M30" s="162"/>
      <c r="N30" s="162"/>
      <c r="O30" s="162"/>
      <c r="P30" s="162"/>
      <c r="Q30" s="162"/>
    </row>
    <row r="31" spans="1:17" ht="131.4" x14ac:dyDescent="0.25">
      <c r="A31" s="5">
        <v>9</v>
      </c>
      <c r="B31" s="60" t="s">
        <v>576</v>
      </c>
      <c r="C31" s="103" t="s">
        <v>577</v>
      </c>
      <c r="D31" s="9" t="s">
        <v>155</v>
      </c>
      <c r="E31" s="59" t="s">
        <v>578</v>
      </c>
      <c r="F31" s="58">
        <v>68.31</v>
      </c>
      <c r="G31" s="58">
        <v>26.47</v>
      </c>
      <c r="H31" s="58">
        <v>41.11</v>
      </c>
      <c r="I31" s="58">
        <v>4.09</v>
      </c>
      <c r="J31" s="57">
        <v>663</v>
      </c>
      <c r="K31" s="57">
        <v>257</v>
      </c>
      <c r="L31" s="57">
        <v>399</v>
      </c>
      <c r="M31" s="57">
        <v>40</v>
      </c>
      <c r="N31" s="57">
        <v>2.2999999999999998</v>
      </c>
      <c r="O31" s="57">
        <v>22.31</v>
      </c>
      <c r="P31" s="57">
        <v>0.28999999999999998</v>
      </c>
      <c r="Q31" s="57">
        <v>2.81</v>
      </c>
    </row>
    <row r="32" spans="1:17" ht="45.6" x14ac:dyDescent="0.25">
      <c r="A32" s="5">
        <v>10</v>
      </c>
      <c r="B32" s="60" t="s">
        <v>131</v>
      </c>
      <c r="C32" s="103" t="s">
        <v>132</v>
      </c>
      <c r="D32" s="9" t="s">
        <v>112</v>
      </c>
      <c r="E32" s="61">
        <v>11.64</v>
      </c>
      <c r="F32" s="58">
        <v>138.69999999999999</v>
      </c>
      <c r="G32" s="57"/>
      <c r="H32" s="57"/>
      <c r="I32" s="57"/>
      <c r="J32" s="57">
        <v>1614</v>
      </c>
      <c r="K32" s="57"/>
      <c r="L32" s="57"/>
      <c r="M32" s="57"/>
      <c r="N32" s="57"/>
      <c r="O32" s="57"/>
      <c r="P32" s="57"/>
      <c r="Q32" s="57"/>
    </row>
    <row r="33" spans="1:17" ht="120" x14ac:dyDescent="0.25">
      <c r="A33" s="5">
        <v>11</v>
      </c>
      <c r="B33" s="60" t="s">
        <v>146</v>
      </c>
      <c r="C33" s="103" t="s">
        <v>579</v>
      </c>
      <c r="D33" s="9" t="s">
        <v>152</v>
      </c>
      <c r="E33" s="59" t="s">
        <v>580</v>
      </c>
      <c r="F33" s="58">
        <v>9627.5300000000007</v>
      </c>
      <c r="G33" s="58">
        <v>1978.2</v>
      </c>
      <c r="H33" s="58">
        <v>4648.3500000000004</v>
      </c>
      <c r="I33" s="58">
        <v>327.60000000000002</v>
      </c>
      <c r="J33" s="57">
        <v>356</v>
      </c>
      <c r="K33" s="57">
        <v>73</v>
      </c>
      <c r="L33" s="57">
        <v>172</v>
      </c>
      <c r="M33" s="57">
        <v>12</v>
      </c>
      <c r="N33" s="57">
        <v>180</v>
      </c>
      <c r="O33" s="57">
        <v>6.66</v>
      </c>
      <c r="P33" s="57">
        <v>18</v>
      </c>
      <c r="Q33" s="57">
        <v>0.67</v>
      </c>
    </row>
    <row r="34" spans="1:17" ht="79.8" x14ac:dyDescent="0.25">
      <c r="A34" s="5">
        <v>12</v>
      </c>
      <c r="B34" s="60" t="s">
        <v>147</v>
      </c>
      <c r="C34" s="103" t="s">
        <v>148</v>
      </c>
      <c r="D34" s="9" t="s">
        <v>112</v>
      </c>
      <c r="E34" s="61">
        <v>3.774</v>
      </c>
      <c r="F34" s="58">
        <v>562.22</v>
      </c>
      <c r="G34" s="57"/>
      <c r="H34" s="57"/>
      <c r="I34" s="57"/>
      <c r="J34" s="57">
        <v>2122</v>
      </c>
      <c r="K34" s="57"/>
      <c r="L34" s="57"/>
      <c r="M34" s="57"/>
      <c r="N34" s="57"/>
      <c r="O34" s="57"/>
      <c r="P34" s="57"/>
      <c r="Q34" s="57"/>
    </row>
    <row r="35" spans="1:17" ht="163.80000000000001" x14ac:dyDescent="0.25">
      <c r="A35" s="5">
        <v>13</v>
      </c>
      <c r="B35" s="60" t="s">
        <v>156</v>
      </c>
      <c r="C35" s="103" t="s">
        <v>581</v>
      </c>
      <c r="D35" s="9" t="s">
        <v>152</v>
      </c>
      <c r="E35" s="59" t="s">
        <v>582</v>
      </c>
      <c r="F35" s="58">
        <v>10431.98</v>
      </c>
      <c r="G35" s="58">
        <v>2650.13</v>
      </c>
      <c r="H35" s="58">
        <v>7038.24</v>
      </c>
      <c r="I35" s="58">
        <v>496.22</v>
      </c>
      <c r="J35" s="57">
        <v>730</v>
      </c>
      <c r="K35" s="57">
        <v>186</v>
      </c>
      <c r="L35" s="57">
        <v>493</v>
      </c>
      <c r="M35" s="57">
        <v>35</v>
      </c>
      <c r="N35" s="57">
        <v>220.66</v>
      </c>
      <c r="O35" s="57">
        <v>15.45</v>
      </c>
      <c r="P35" s="57">
        <v>27.31</v>
      </c>
      <c r="Q35" s="57">
        <v>1.91</v>
      </c>
    </row>
    <row r="36" spans="1:17" ht="79.8" x14ac:dyDescent="0.25">
      <c r="A36" s="5">
        <v>14</v>
      </c>
      <c r="B36" s="60" t="s">
        <v>165</v>
      </c>
      <c r="C36" s="103" t="s">
        <v>166</v>
      </c>
      <c r="D36" s="9" t="s">
        <v>112</v>
      </c>
      <c r="E36" s="61">
        <v>7.1050000000000004</v>
      </c>
      <c r="F36" s="58">
        <v>627.08000000000004</v>
      </c>
      <c r="G36" s="57"/>
      <c r="H36" s="57"/>
      <c r="I36" s="57"/>
      <c r="J36" s="57">
        <v>4455</v>
      </c>
      <c r="K36" s="57"/>
      <c r="L36" s="57"/>
      <c r="M36" s="57"/>
      <c r="N36" s="57"/>
      <c r="O36" s="57"/>
      <c r="P36" s="57"/>
      <c r="Q36" s="57"/>
    </row>
    <row r="37" spans="1:17" ht="45.6" x14ac:dyDescent="0.25">
      <c r="A37" s="5">
        <v>15</v>
      </c>
      <c r="B37" s="60" t="s">
        <v>583</v>
      </c>
      <c r="C37" s="103" t="s">
        <v>584</v>
      </c>
      <c r="D37" s="9" t="s">
        <v>112</v>
      </c>
      <c r="E37" s="61">
        <v>7.1050000000000004</v>
      </c>
      <c r="F37" s="58">
        <v>12.04</v>
      </c>
      <c r="G37" s="57"/>
      <c r="H37" s="57"/>
      <c r="I37" s="57"/>
      <c r="J37" s="57">
        <v>86</v>
      </c>
      <c r="K37" s="57"/>
      <c r="L37" s="57"/>
      <c r="M37" s="57"/>
      <c r="N37" s="57"/>
      <c r="O37" s="57"/>
      <c r="P37" s="57"/>
      <c r="Q37" s="57"/>
    </row>
    <row r="38" spans="1:17" ht="102.6" x14ac:dyDescent="0.25">
      <c r="A38" s="5">
        <v>16</v>
      </c>
      <c r="B38" s="60" t="s">
        <v>585</v>
      </c>
      <c r="C38" s="103" t="s">
        <v>586</v>
      </c>
      <c r="D38" s="9" t="s">
        <v>100</v>
      </c>
      <c r="E38" s="59" t="s">
        <v>587</v>
      </c>
      <c r="F38" s="58">
        <v>4637.68</v>
      </c>
      <c r="G38" s="57"/>
      <c r="H38" s="57"/>
      <c r="I38" s="57"/>
      <c r="J38" s="57">
        <v>195</v>
      </c>
      <c r="K38" s="57"/>
      <c r="L38" s="57"/>
      <c r="M38" s="57"/>
      <c r="N38" s="57"/>
      <c r="O38" s="57"/>
      <c r="P38" s="57"/>
      <c r="Q38" s="57"/>
    </row>
    <row r="39" spans="1:17" ht="136.80000000000001" x14ac:dyDescent="0.25">
      <c r="A39" s="5">
        <v>17</v>
      </c>
      <c r="B39" s="60" t="s">
        <v>588</v>
      </c>
      <c r="C39" s="103" t="s">
        <v>589</v>
      </c>
      <c r="D39" s="9" t="s">
        <v>100</v>
      </c>
      <c r="E39" s="59" t="s">
        <v>590</v>
      </c>
      <c r="F39" s="58">
        <v>4963.66</v>
      </c>
      <c r="G39" s="57"/>
      <c r="H39" s="57"/>
      <c r="I39" s="57"/>
      <c r="J39" s="57">
        <v>2978</v>
      </c>
      <c r="K39" s="57"/>
      <c r="L39" s="57"/>
      <c r="M39" s="57"/>
      <c r="N39" s="57"/>
      <c r="O39" s="57"/>
      <c r="P39" s="57"/>
      <c r="Q39" s="57"/>
    </row>
    <row r="40" spans="1:17" ht="125.4" x14ac:dyDescent="0.25">
      <c r="A40" s="5">
        <v>18</v>
      </c>
      <c r="B40" s="60" t="s">
        <v>591</v>
      </c>
      <c r="C40" s="103" t="s">
        <v>592</v>
      </c>
      <c r="D40" s="9" t="s">
        <v>100</v>
      </c>
      <c r="E40" s="59" t="s">
        <v>590</v>
      </c>
      <c r="F40" s="58">
        <v>2208.6</v>
      </c>
      <c r="G40" s="57"/>
      <c r="H40" s="57"/>
      <c r="I40" s="57"/>
      <c r="J40" s="57">
        <v>1325</v>
      </c>
      <c r="K40" s="57"/>
      <c r="L40" s="57"/>
      <c r="M40" s="57"/>
      <c r="N40" s="57"/>
      <c r="O40" s="57"/>
      <c r="P40" s="57"/>
      <c r="Q40" s="57"/>
    </row>
    <row r="41" spans="1:17" ht="182.4" x14ac:dyDescent="0.25">
      <c r="A41" s="5">
        <v>19</v>
      </c>
      <c r="B41" s="60" t="s">
        <v>167</v>
      </c>
      <c r="C41" s="103" t="s">
        <v>202</v>
      </c>
      <c r="D41" s="9" t="s">
        <v>153</v>
      </c>
      <c r="E41" s="59" t="s">
        <v>593</v>
      </c>
      <c r="F41" s="58">
        <v>1496.69</v>
      </c>
      <c r="G41" s="58">
        <v>284.08</v>
      </c>
      <c r="H41" s="58">
        <v>104.01</v>
      </c>
      <c r="I41" s="57"/>
      <c r="J41" s="57">
        <v>340</v>
      </c>
      <c r="K41" s="57">
        <v>64</v>
      </c>
      <c r="L41" s="57">
        <v>24</v>
      </c>
      <c r="M41" s="57"/>
      <c r="N41" s="57">
        <v>21.2</v>
      </c>
      <c r="O41" s="57">
        <v>4.8099999999999996</v>
      </c>
      <c r="P41" s="57"/>
      <c r="Q41" s="57"/>
    </row>
    <row r="42" spans="1:17" ht="102.6" x14ac:dyDescent="0.25">
      <c r="A42" s="5">
        <v>20</v>
      </c>
      <c r="B42" s="60" t="s">
        <v>145</v>
      </c>
      <c r="C42" s="103" t="s">
        <v>594</v>
      </c>
      <c r="D42" s="9" t="s">
        <v>153</v>
      </c>
      <c r="E42" s="59" t="s">
        <v>595</v>
      </c>
      <c r="F42" s="58">
        <v>1659.98</v>
      </c>
      <c r="G42" s="58">
        <v>831.76</v>
      </c>
      <c r="H42" s="58">
        <v>73.5</v>
      </c>
      <c r="I42" s="58">
        <v>0.94</v>
      </c>
      <c r="J42" s="57">
        <v>111</v>
      </c>
      <c r="K42" s="57">
        <v>56</v>
      </c>
      <c r="L42" s="57">
        <v>5</v>
      </c>
      <c r="M42" s="57"/>
      <c r="N42" s="57">
        <v>53.94</v>
      </c>
      <c r="O42" s="57">
        <v>3.61</v>
      </c>
      <c r="P42" s="57">
        <v>0.06</v>
      </c>
      <c r="Q42" s="57"/>
    </row>
    <row r="43" spans="1:17" x14ac:dyDescent="0.25">
      <c r="A43" s="163" t="s">
        <v>596</v>
      </c>
      <c r="B43" s="162"/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</row>
    <row r="44" spans="1:17" ht="182.4" x14ac:dyDescent="0.25">
      <c r="A44" s="5">
        <v>21</v>
      </c>
      <c r="B44" s="60" t="s">
        <v>597</v>
      </c>
      <c r="C44" s="103" t="s">
        <v>598</v>
      </c>
      <c r="D44" s="9" t="s">
        <v>101</v>
      </c>
      <c r="E44" s="59" t="s">
        <v>599</v>
      </c>
      <c r="F44" s="58">
        <v>2073.65</v>
      </c>
      <c r="G44" s="58">
        <v>183.9</v>
      </c>
      <c r="H44" s="58">
        <v>13.56</v>
      </c>
      <c r="I44" s="57"/>
      <c r="J44" s="57">
        <v>228</v>
      </c>
      <c r="K44" s="57">
        <v>20</v>
      </c>
      <c r="L44" s="57">
        <v>1</v>
      </c>
      <c r="M44" s="57"/>
      <c r="N44" s="57">
        <v>14.39</v>
      </c>
      <c r="O44" s="57">
        <v>1.58</v>
      </c>
      <c r="P44" s="57"/>
      <c r="Q44" s="57"/>
    </row>
    <row r="45" spans="1:17" ht="159.6" x14ac:dyDescent="0.25">
      <c r="A45" s="5">
        <v>22</v>
      </c>
      <c r="B45" s="60" t="s">
        <v>597</v>
      </c>
      <c r="C45" s="103" t="s">
        <v>600</v>
      </c>
      <c r="D45" s="9" t="s">
        <v>101</v>
      </c>
      <c r="E45" s="59" t="s">
        <v>601</v>
      </c>
      <c r="F45" s="58">
        <v>2073.65</v>
      </c>
      <c r="G45" s="58">
        <v>183.9</v>
      </c>
      <c r="H45" s="58">
        <v>13.56</v>
      </c>
      <c r="I45" s="57"/>
      <c r="J45" s="57">
        <v>890</v>
      </c>
      <c r="K45" s="57">
        <v>79</v>
      </c>
      <c r="L45" s="57">
        <v>6</v>
      </c>
      <c r="M45" s="57"/>
      <c r="N45" s="57">
        <v>14.39</v>
      </c>
      <c r="O45" s="57">
        <v>6.17</v>
      </c>
      <c r="P45" s="57"/>
      <c r="Q45" s="57"/>
    </row>
    <row r="46" spans="1:17" ht="125.4" x14ac:dyDescent="0.25">
      <c r="A46" s="5">
        <v>23</v>
      </c>
      <c r="B46" s="60" t="s">
        <v>602</v>
      </c>
      <c r="C46" s="103" t="s">
        <v>603</v>
      </c>
      <c r="D46" s="9" t="s">
        <v>101</v>
      </c>
      <c r="E46" s="59" t="s">
        <v>604</v>
      </c>
      <c r="F46" s="58">
        <v>868.63</v>
      </c>
      <c r="G46" s="58">
        <v>719.15</v>
      </c>
      <c r="H46" s="58">
        <v>1.49</v>
      </c>
      <c r="I46" s="58">
        <v>0.16</v>
      </c>
      <c r="J46" s="57">
        <v>126</v>
      </c>
      <c r="K46" s="57">
        <v>104</v>
      </c>
      <c r="L46" s="57"/>
      <c r="M46" s="57"/>
      <c r="N46" s="57">
        <v>56.94</v>
      </c>
      <c r="O46" s="57">
        <v>8.26</v>
      </c>
      <c r="P46" s="57">
        <v>0.01</v>
      </c>
      <c r="Q46" s="57"/>
    </row>
    <row r="47" spans="1:17" x14ac:dyDescent="0.25">
      <c r="A47" s="163" t="s">
        <v>605</v>
      </c>
      <c r="B47" s="162"/>
      <c r="C47" s="162"/>
      <c r="D47" s="162"/>
      <c r="E47" s="162"/>
      <c r="F47" s="162"/>
      <c r="G47" s="162"/>
      <c r="H47" s="162"/>
      <c r="I47" s="162"/>
      <c r="J47" s="162"/>
      <c r="K47" s="162"/>
      <c r="L47" s="162"/>
      <c r="M47" s="162"/>
      <c r="N47" s="162"/>
      <c r="O47" s="162"/>
      <c r="P47" s="162"/>
      <c r="Q47" s="162"/>
    </row>
    <row r="48" spans="1:17" x14ac:dyDescent="0.25">
      <c r="A48" s="161" t="s">
        <v>204</v>
      </c>
      <c r="B48" s="162"/>
      <c r="C48" s="162"/>
      <c r="D48" s="162"/>
      <c r="E48" s="162"/>
      <c r="F48" s="162"/>
      <c r="G48" s="162"/>
      <c r="H48" s="162"/>
      <c r="I48" s="162"/>
      <c r="J48" s="162"/>
      <c r="K48" s="162"/>
      <c r="L48" s="162"/>
      <c r="M48" s="162"/>
      <c r="N48" s="162"/>
      <c r="O48" s="162"/>
      <c r="P48" s="162"/>
      <c r="Q48" s="162"/>
    </row>
    <row r="49" spans="1:17" ht="141" x14ac:dyDescent="0.25">
      <c r="A49" s="5">
        <v>24</v>
      </c>
      <c r="B49" s="60" t="s">
        <v>606</v>
      </c>
      <c r="C49" s="103" t="s">
        <v>607</v>
      </c>
      <c r="D49" s="9" t="s">
        <v>205</v>
      </c>
      <c r="E49" s="59" t="s">
        <v>608</v>
      </c>
      <c r="F49" s="58">
        <v>52.12</v>
      </c>
      <c r="G49" s="58">
        <v>43.22</v>
      </c>
      <c r="H49" s="58">
        <v>0.27</v>
      </c>
      <c r="I49" s="57"/>
      <c r="J49" s="57">
        <v>131</v>
      </c>
      <c r="K49" s="57">
        <v>109</v>
      </c>
      <c r="L49" s="57">
        <v>1</v>
      </c>
      <c r="M49" s="57"/>
      <c r="N49" s="57">
        <v>3.66</v>
      </c>
      <c r="O49" s="57">
        <v>9.2200000000000006</v>
      </c>
      <c r="P49" s="57"/>
      <c r="Q49" s="57"/>
    </row>
    <row r="50" spans="1:17" ht="216.6" x14ac:dyDescent="0.25">
      <c r="A50" s="5">
        <v>25</v>
      </c>
      <c r="B50" s="60" t="s">
        <v>140</v>
      </c>
      <c r="C50" s="103" t="s">
        <v>609</v>
      </c>
      <c r="D50" s="9" t="s">
        <v>141</v>
      </c>
      <c r="E50" s="59" t="s">
        <v>610</v>
      </c>
      <c r="F50" s="58">
        <v>3558.48</v>
      </c>
      <c r="G50" s="58">
        <v>197.92</v>
      </c>
      <c r="H50" s="58">
        <v>47.98</v>
      </c>
      <c r="I50" s="58">
        <v>0.83</v>
      </c>
      <c r="J50" s="57">
        <v>897</v>
      </c>
      <c r="K50" s="57">
        <v>50</v>
      </c>
      <c r="L50" s="57">
        <v>12</v>
      </c>
      <c r="M50" s="57"/>
      <c r="N50" s="57">
        <v>15.12</v>
      </c>
      <c r="O50" s="57">
        <v>3.81</v>
      </c>
      <c r="P50" s="57">
        <v>0.05</v>
      </c>
      <c r="Q50" s="57">
        <v>0.01</v>
      </c>
    </row>
    <row r="51" spans="1:17" ht="125.4" x14ac:dyDescent="0.25">
      <c r="A51" s="5">
        <v>26</v>
      </c>
      <c r="B51" s="60" t="s">
        <v>186</v>
      </c>
      <c r="C51" s="103" t="s">
        <v>611</v>
      </c>
      <c r="D51" s="9" t="s">
        <v>141</v>
      </c>
      <c r="E51" s="59" t="s">
        <v>610</v>
      </c>
      <c r="F51" s="58">
        <v>2270.16</v>
      </c>
      <c r="G51" s="58">
        <v>121.48</v>
      </c>
      <c r="H51" s="58">
        <v>26.96</v>
      </c>
      <c r="I51" s="57"/>
      <c r="J51" s="57">
        <v>572</v>
      </c>
      <c r="K51" s="57">
        <v>31</v>
      </c>
      <c r="L51" s="57">
        <v>7</v>
      </c>
      <c r="M51" s="57"/>
      <c r="N51" s="57">
        <v>9.2799999999999994</v>
      </c>
      <c r="O51" s="57">
        <v>2.34</v>
      </c>
      <c r="P51" s="57"/>
      <c r="Q51" s="57"/>
    </row>
    <row r="52" spans="1:17" x14ac:dyDescent="0.25">
      <c r="A52" s="161" t="s">
        <v>6</v>
      </c>
      <c r="B52" s="162"/>
      <c r="C52" s="162"/>
      <c r="D52" s="162"/>
      <c r="E52" s="162"/>
      <c r="F52" s="162"/>
      <c r="G52" s="162"/>
      <c r="H52" s="162"/>
      <c r="I52" s="162"/>
      <c r="J52" s="58">
        <v>22548</v>
      </c>
      <c r="K52" s="58">
        <v>1188</v>
      </c>
      <c r="L52" s="58">
        <v>1945</v>
      </c>
      <c r="M52" s="58">
        <v>135</v>
      </c>
      <c r="N52" s="57"/>
      <c r="O52" s="58">
        <v>98.35</v>
      </c>
      <c r="P52" s="57"/>
      <c r="Q52" s="58">
        <v>8.33</v>
      </c>
    </row>
    <row r="53" spans="1:17" x14ac:dyDescent="0.25">
      <c r="A53" s="161" t="s">
        <v>7</v>
      </c>
      <c r="B53" s="162"/>
      <c r="C53" s="162"/>
      <c r="D53" s="162"/>
      <c r="E53" s="162"/>
      <c r="F53" s="162"/>
      <c r="G53" s="162"/>
      <c r="H53" s="162"/>
      <c r="I53" s="162"/>
      <c r="J53" s="58">
        <v>1472</v>
      </c>
      <c r="K53" s="57"/>
      <c r="L53" s="57"/>
      <c r="M53" s="57"/>
      <c r="N53" s="57"/>
      <c r="O53" s="57"/>
      <c r="P53" s="57"/>
      <c r="Q53" s="57"/>
    </row>
    <row r="54" spans="1:17" x14ac:dyDescent="0.25">
      <c r="A54" s="161" t="s">
        <v>27</v>
      </c>
      <c r="B54" s="162"/>
      <c r="C54" s="162"/>
      <c r="D54" s="162"/>
      <c r="E54" s="162"/>
      <c r="F54" s="162"/>
      <c r="G54" s="162"/>
      <c r="H54" s="162"/>
      <c r="I54" s="162"/>
      <c r="J54" s="57"/>
      <c r="K54" s="57"/>
      <c r="L54" s="57"/>
      <c r="M54" s="57"/>
      <c r="N54" s="57"/>
      <c r="O54" s="57"/>
      <c r="P54" s="57"/>
      <c r="Q54" s="57"/>
    </row>
    <row r="55" spans="1:17" x14ac:dyDescent="0.25">
      <c r="A55" s="161" t="s">
        <v>612</v>
      </c>
      <c r="B55" s="162"/>
      <c r="C55" s="162"/>
      <c r="D55" s="162"/>
      <c r="E55" s="162"/>
      <c r="F55" s="162"/>
      <c r="G55" s="162"/>
      <c r="H55" s="162"/>
      <c r="I55" s="162"/>
      <c r="J55" s="58">
        <v>90</v>
      </c>
      <c r="K55" s="57"/>
      <c r="L55" s="57"/>
      <c r="M55" s="57"/>
      <c r="N55" s="57"/>
      <c r="O55" s="57"/>
      <c r="P55" s="57"/>
      <c r="Q55" s="57"/>
    </row>
    <row r="56" spans="1:17" x14ac:dyDescent="0.25">
      <c r="A56" s="161" t="s">
        <v>613</v>
      </c>
      <c r="B56" s="162"/>
      <c r="C56" s="162"/>
      <c r="D56" s="162"/>
      <c r="E56" s="162"/>
      <c r="F56" s="162"/>
      <c r="G56" s="162"/>
      <c r="H56" s="162"/>
      <c r="I56" s="162"/>
      <c r="J56" s="58">
        <v>90</v>
      </c>
      <c r="K56" s="57"/>
      <c r="L56" s="57"/>
      <c r="M56" s="57"/>
      <c r="N56" s="57"/>
      <c r="O56" s="57"/>
      <c r="P56" s="57"/>
      <c r="Q56" s="57"/>
    </row>
    <row r="57" spans="1:17" x14ac:dyDescent="0.25">
      <c r="A57" s="161" t="s">
        <v>614</v>
      </c>
      <c r="B57" s="162"/>
      <c r="C57" s="162"/>
      <c r="D57" s="162"/>
      <c r="E57" s="162"/>
      <c r="F57" s="162"/>
      <c r="G57" s="162"/>
      <c r="H57" s="162"/>
      <c r="I57" s="162"/>
      <c r="J57" s="58">
        <v>534</v>
      </c>
      <c r="K57" s="57"/>
      <c r="L57" s="57"/>
      <c r="M57" s="57"/>
      <c r="N57" s="57"/>
      <c r="O57" s="57"/>
      <c r="P57" s="57"/>
      <c r="Q57" s="57"/>
    </row>
    <row r="58" spans="1:17" x14ac:dyDescent="0.25">
      <c r="A58" s="161" t="s">
        <v>615</v>
      </c>
      <c r="B58" s="162"/>
      <c r="C58" s="162"/>
      <c r="D58" s="162"/>
      <c r="E58" s="162"/>
      <c r="F58" s="162"/>
      <c r="G58" s="162"/>
      <c r="H58" s="162"/>
      <c r="I58" s="162"/>
      <c r="J58" s="58">
        <v>440</v>
      </c>
      <c r="K58" s="57"/>
      <c r="L58" s="57"/>
      <c r="M58" s="57"/>
      <c r="N58" s="57"/>
      <c r="O58" s="57"/>
      <c r="P58" s="57"/>
      <c r="Q58" s="57"/>
    </row>
    <row r="59" spans="1:17" x14ac:dyDescent="0.25">
      <c r="A59" s="161" t="s">
        <v>616</v>
      </c>
      <c r="B59" s="162"/>
      <c r="C59" s="162"/>
      <c r="D59" s="162"/>
      <c r="E59" s="162"/>
      <c r="F59" s="162"/>
      <c r="G59" s="162"/>
      <c r="H59" s="162"/>
      <c r="I59" s="162"/>
      <c r="J59" s="58">
        <v>203</v>
      </c>
      <c r="K59" s="57"/>
      <c r="L59" s="57"/>
      <c r="M59" s="57"/>
      <c r="N59" s="57"/>
      <c r="O59" s="57"/>
      <c r="P59" s="57"/>
      <c r="Q59" s="57"/>
    </row>
    <row r="60" spans="1:17" x14ac:dyDescent="0.25">
      <c r="A60" s="161" t="s">
        <v>617</v>
      </c>
      <c r="B60" s="162"/>
      <c r="C60" s="162"/>
      <c r="D60" s="162"/>
      <c r="E60" s="162"/>
      <c r="F60" s="162"/>
      <c r="G60" s="162"/>
      <c r="H60" s="162"/>
      <c r="I60" s="162"/>
      <c r="J60" s="58">
        <v>115</v>
      </c>
      <c r="K60" s="57"/>
      <c r="L60" s="57"/>
      <c r="M60" s="57"/>
      <c r="N60" s="57"/>
      <c r="O60" s="57"/>
      <c r="P60" s="57"/>
      <c r="Q60" s="57"/>
    </row>
    <row r="61" spans="1:17" ht="12.75" customHeight="1" x14ac:dyDescent="0.25">
      <c r="A61" s="161" t="s">
        <v>8</v>
      </c>
      <c r="B61" s="162"/>
      <c r="C61" s="162"/>
      <c r="D61" s="162"/>
      <c r="E61" s="162"/>
      <c r="F61" s="162"/>
      <c r="G61" s="162"/>
      <c r="H61" s="162"/>
      <c r="I61" s="162"/>
      <c r="J61" s="58">
        <v>899</v>
      </c>
      <c r="K61" s="57"/>
      <c r="L61" s="57"/>
      <c r="M61" s="57"/>
      <c r="N61" s="57"/>
      <c r="O61" s="57"/>
      <c r="P61" s="57"/>
      <c r="Q61" s="57"/>
    </row>
    <row r="62" spans="1:17" x14ac:dyDescent="0.25">
      <c r="A62" s="161" t="s">
        <v>27</v>
      </c>
      <c r="B62" s="162"/>
      <c r="C62" s="162"/>
      <c r="D62" s="162"/>
      <c r="E62" s="162"/>
      <c r="F62" s="162"/>
      <c r="G62" s="162"/>
      <c r="H62" s="162"/>
      <c r="I62" s="162"/>
      <c r="J62" s="57"/>
      <c r="K62" s="57"/>
      <c r="L62" s="57"/>
      <c r="M62" s="57"/>
      <c r="N62" s="57"/>
      <c r="O62" s="57"/>
      <c r="P62" s="57"/>
      <c r="Q62" s="57"/>
    </row>
    <row r="63" spans="1:17" x14ac:dyDescent="0.25">
      <c r="A63" s="161" t="s">
        <v>618</v>
      </c>
      <c r="B63" s="162"/>
      <c r="C63" s="162"/>
      <c r="D63" s="162"/>
      <c r="E63" s="162"/>
      <c r="F63" s="162"/>
      <c r="G63" s="162"/>
      <c r="H63" s="162"/>
      <c r="I63" s="162"/>
      <c r="J63" s="58">
        <v>50</v>
      </c>
      <c r="K63" s="57"/>
      <c r="L63" s="57"/>
      <c r="M63" s="57"/>
      <c r="N63" s="57"/>
      <c r="O63" s="57"/>
      <c r="P63" s="57"/>
      <c r="Q63" s="57"/>
    </row>
    <row r="64" spans="1:17" x14ac:dyDescent="0.25">
      <c r="A64" s="161" t="s">
        <v>619</v>
      </c>
      <c r="B64" s="162"/>
      <c r="C64" s="162"/>
      <c r="D64" s="162"/>
      <c r="E64" s="162"/>
      <c r="F64" s="162"/>
      <c r="G64" s="162"/>
      <c r="H64" s="162"/>
      <c r="I64" s="162"/>
      <c r="J64" s="58">
        <v>48</v>
      </c>
      <c r="K64" s="57"/>
      <c r="L64" s="57"/>
      <c r="M64" s="57"/>
      <c r="N64" s="57"/>
      <c r="O64" s="57"/>
      <c r="P64" s="57"/>
      <c r="Q64" s="57"/>
    </row>
    <row r="65" spans="1:17" x14ac:dyDescent="0.25">
      <c r="A65" s="161" t="s">
        <v>620</v>
      </c>
      <c r="B65" s="162"/>
      <c r="C65" s="162"/>
      <c r="D65" s="162"/>
      <c r="E65" s="162"/>
      <c r="F65" s="162"/>
      <c r="G65" s="162"/>
      <c r="H65" s="162"/>
      <c r="I65" s="162"/>
      <c r="J65" s="58">
        <v>112</v>
      </c>
      <c r="K65" s="57"/>
      <c r="L65" s="57"/>
      <c r="M65" s="57"/>
      <c r="N65" s="57"/>
      <c r="O65" s="57"/>
      <c r="P65" s="57"/>
      <c r="Q65" s="57"/>
    </row>
    <row r="66" spans="1:17" x14ac:dyDescent="0.25">
      <c r="A66" s="161" t="s">
        <v>621</v>
      </c>
      <c r="B66" s="162"/>
      <c r="C66" s="162"/>
      <c r="D66" s="162"/>
      <c r="E66" s="162"/>
      <c r="F66" s="162"/>
      <c r="G66" s="162"/>
      <c r="H66" s="162"/>
      <c r="I66" s="162"/>
      <c r="J66" s="58">
        <v>199</v>
      </c>
      <c r="K66" s="57"/>
      <c r="L66" s="57"/>
      <c r="M66" s="57"/>
      <c r="N66" s="57"/>
      <c r="O66" s="57"/>
      <c r="P66" s="57"/>
      <c r="Q66" s="57"/>
    </row>
    <row r="67" spans="1:17" x14ac:dyDescent="0.25">
      <c r="A67" s="161" t="s">
        <v>622</v>
      </c>
      <c r="B67" s="162"/>
      <c r="C67" s="162"/>
      <c r="D67" s="162"/>
      <c r="E67" s="162"/>
      <c r="F67" s="162"/>
      <c r="G67" s="162"/>
      <c r="H67" s="162"/>
      <c r="I67" s="162"/>
      <c r="J67" s="58">
        <v>124</v>
      </c>
      <c r="K67" s="57"/>
      <c r="L67" s="57"/>
      <c r="M67" s="57"/>
      <c r="N67" s="57"/>
      <c r="O67" s="57"/>
      <c r="P67" s="57"/>
      <c r="Q67" s="57"/>
    </row>
    <row r="68" spans="1:17" x14ac:dyDescent="0.25">
      <c r="A68" s="161" t="s">
        <v>623</v>
      </c>
      <c r="B68" s="162"/>
      <c r="C68" s="162"/>
      <c r="D68" s="162"/>
      <c r="E68" s="162"/>
      <c r="F68" s="162"/>
      <c r="G68" s="162"/>
      <c r="H68" s="162"/>
      <c r="I68" s="162"/>
      <c r="J68" s="58">
        <v>289</v>
      </c>
      <c r="K68" s="57"/>
      <c r="L68" s="57"/>
      <c r="M68" s="57"/>
      <c r="N68" s="57"/>
      <c r="O68" s="57"/>
      <c r="P68" s="57"/>
      <c r="Q68" s="57"/>
    </row>
    <row r="69" spans="1:17" x14ac:dyDescent="0.25">
      <c r="A69" s="161" t="s">
        <v>624</v>
      </c>
      <c r="B69" s="162"/>
      <c r="C69" s="162"/>
      <c r="D69" s="162"/>
      <c r="E69" s="162"/>
      <c r="F69" s="162"/>
      <c r="G69" s="162"/>
      <c r="H69" s="162"/>
      <c r="I69" s="162"/>
      <c r="J69" s="58">
        <v>77</v>
      </c>
      <c r="K69" s="57"/>
      <c r="L69" s="57"/>
      <c r="M69" s="57"/>
      <c r="N69" s="57"/>
      <c r="O69" s="57"/>
      <c r="P69" s="57"/>
      <c r="Q69" s="57"/>
    </row>
    <row r="70" spans="1:17" x14ac:dyDescent="0.25">
      <c r="A70" s="167" t="s">
        <v>9</v>
      </c>
      <c r="B70" s="162"/>
      <c r="C70" s="162"/>
      <c r="D70" s="162"/>
      <c r="E70" s="162"/>
      <c r="F70" s="162"/>
      <c r="G70" s="162"/>
      <c r="H70" s="162"/>
      <c r="I70" s="162"/>
      <c r="J70" s="57"/>
      <c r="K70" s="57"/>
      <c r="L70" s="57"/>
      <c r="M70" s="57"/>
      <c r="N70" s="57"/>
      <c r="O70" s="57"/>
      <c r="P70" s="57"/>
      <c r="Q70" s="57"/>
    </row>
    <row r="71" spans="1:17" x14ac:dyDescent="0.25">
      <c r="A71" s="161" t="s">
        <v>138</v>
      </c>
      <c r="B71" s="162"/>
      <c r="C71" s="162"/>
      <c r="D71" s="162"/>
      <c r="E71" s="162"/>
      <c r="F71" s="162"/>
      <c r="G71" s="162"/>
      <c r="H71" s="162"/>
      <c r="I71" s="162"/>
      <c r="J71" s="58">
        <v>606</v>
      </c>
      <c r="K71" s="57"/>
      <c r="L71" s="57"/>
      <c r="M71" s="57"/>
      <c r="N71" s="57"/>
      <c r="O71" s="58">
        <v>3.92</v>
      </c>
      <c r="P71" s="57"/>
      <c r="Q71" s="58">
        <v>2.93</v>
      </c>
    </row>
    <row r="72" spans="1:17" x14ac:dyDescent="0.25">
      <c r="A72" s="161" t="s">
        <v>139</v>
      </c>
      <c r="B72" s="162"/>
      <c r="C72" s="162"/>
      <c r="D72" s="162"/>
      <c r="E72" s="162"/>
      <c r="F72" s="162"/>
      <c r="G72" s="162"/>
      <c r="H72" s="162"/>
      <c r="I72" s="162"/>
      <c r="J72" s="58">
        <v>252</v>
      </c>
      <c r="K72" s="57"/>
      <c r="L72" s="57"/>
      <c r="M72" s="57"/>
      <c r="N72" s="57"/>
      <c r="O72" s="58">
        <v>10.210000000000001</v>
      </c>
      <c r="P72" s="57"/>
      <c r="Q72" s="57"/>
    </row>
    <row r="73" spans="1:17" x14ac:dyDescent="0.25">
      <c r="A73" s="161" t="s">
        <v>105</v>
      </c>
      <c r="B73" s="162"/>
      <c r="C73" s="162"/>
      <c r="D73" s="162"/>
      <c r="E73" s="162"/>
      <c r="F73" s="162"/>
      <c r="G73" s="162"/>
      <c r="H73" s="162"/>
      <c r="I73" s="162"/>
      <c r="J73" s="58">
        <v>404</v>
      </c>
      <c r="K73" s="57"/>
      <c r="L73" s="57"/>
      <c r="M73" s="57"/>
      <c r="N73" s="57"/>
      <c r="O73" s="57"/>
      <c r="P73" s="57"/>
      <c r="Q73" s="57"/>
    </row>
    <row r="74" spans="1:17" x14ac:dyDescent="0.25">
      <c r="A74" s="161" t="s">
        <v>42</v>
      </c>
      <c r="B74" s="162"/>
      <c r="C74" s="162"/>
      <c r="D74" s="162"/>
      <c r="E74" s="162"/>
      <c r="F74" s="162"/>
      <c r="G74" s="162"/>
      <c r="H74" s="162"/>
      <c r="I74" s="162"/>
      <c r="J74" s="58">
        <v>16520</v>
      </c>
      <c r="K74" s="57"/>
      <c r="L74" s="57"/>
      <c r="M74" s="57"/>
      <c r="N74" s="57"/>
      <c r="O74" s="57"/>
      <c r="P74" s="57"/>
      <c r="Q74" s="57"/>
    </row>
    <row r="75" spans="1:17" x14ac:dyDescent="0.25">
      <c r="A75" s="161" t="s">
        <v>159</v>
      </c>
      <c r="B75" s="162"/>
      <c r="C75" s="162"/>
      <c r="D75" s="162"/>
      <c r="E75" s="162"/>
      <c r="F75" s="162"/>
      <c r="G75" s="162"/>
      <c r="H75" s="162"/>
      <c r="I75" s="162"/>
      <c r="J75" s="58">
        <v>1732</v>
      </c>
      <c r="K75" s="57"/>
      <c r="L75" s="57"/>
      <c r="M75" s="57"/>
      <c r="N75" s="57"/>
      <c r="O75" s="58">
        <v>27.12</v>
      </c>
      <c r="P75" s="57"/>
      <c r="Q75" s="58">
        <v>2.81</v>
      </c>
    </row>
    <row r="76" spans="1:17" ht="12.75" customHeight="1" x14ac:dyDescent="0.25">
      <c r="A76" s="161" t="s">
        <v>158</v>
      </c>
      <c r="B76" s="162"/>
      <c r="C76" s="162"/>
      <c r="D76" s="162"/>
      <c r="E76" s="162"/>
      <c r="F76" s="162"/>
      <c r="G76" s="162"/>
      <c r="H76" s="162"/>
      <c r="I76" s="162"/>
      <c r="J76" s="58">
        <v>1606</v>
      </c>
      <c r="K76" s="57"/>
      <c r="L76" s="57"/>
      <c r="M76" s="57"/>
      <c r="N76" s="57"/>
      <c r="O76" s="58">
        <v>22.11</v>
      </c>
      <c r="P76" s="57"/>
      <c r="Q76" s="58">
        <v>2.58</v>
      </c>
    </row>
    <row r="77" spans="1:17" x14ac:dyDescent="0.25">
      <c r="A77" s="161" t="s">
        <v>157</v>
      </c>
      <c r="B77" s="162"/>
      <c r="C77" s="162"/>
      <c r="D77" s="162"/>
      <c r="E77" s="162"/>
      <c r="F77" s="162"/>
      <c r="G77" s="162"/>
      <c r="H77" s="162"/>
      <c r="I77" s="162"/>
      <c r="J77" s="58">
        <v>569</v>
      </c>
      <c r="K77" s="57"/>
      <c r="L77" s="57"/>
      <c r="M77" s="57"/>
      <c r="N77" s="57"/>
      <c r="O77" s="58">
        <v>12.83</v>
      </c>
      <c r="P77" s="57"/>
      <c r="Q77" s="57"/>
    </row>
    <row r="78" spans="1:17" x14ac:dyDescent="0.25">
      <c r="A78" s="161" t="s">
        <v>142</v>
      </c>
      <c r="B78" s="162"/>
      <c r="C78" s="162"/>
      <c r="D78" s="162"/>
      <c r="E78" s="162"/>
      <c r="F78" s="162"/>
      <c r="G78" s="162"/>
      <c r="H78" s="162"/>
      <c r="I78" s="162"/>
      <c r="J78" s="58">
        <v>1569</v>
      </c>
      <c r="K78" s="57"/>
      <c r="L78" s="57"/>
      <c r="M78" s="57"/>
      <c r="N78" s="57"/>
      <c r="O78" s="58">
        <v>16.010000000000002</v>
      </c>
      <c r="P78" s="57"/>
      <c r="Q78" s="57"/>
    </row>
    <row r="79" spans="1:17" x14ac:dyDescent="0.25">
      <c r="A79" s="161" t="s">
        <v>104</v>
      </c>
      <c r="B79" s="162"/>
      <c r="C79" s="162"/>
      <c r="D79" s="162"/>
      <c r="E79" s="162"/>
      <c r="F79" s="162"/>
      <c r="G79" s="162"/>
      <c r="H79" s="162"/>
      <c r="I79" s="162"/>
      <c r="J79" s="58">
        <v>1661</v>
      </c>
      <c r="K79" s="57"/>
      <c r="L79" s="57"/>
      <c r="M79" s="57"/>
      <c r="N79" s="57"/>
      <c r="O79" s="58">
        <v>6.15</v>
      </c>
      <c r="P79" s="57"/>
      <c r="Q79" s="58">
        <v>0.01</v>
      </c>
    </row>
    <row r="80" spans="1:17" x14ac:dyDescent="0.25">
      <c r="A80" s="161" t="s">
        <v>10</v>
      </c>
      <c r="B80" s="162"/>
      <c r="C80" s="162"/>
      <c r="D80" s="162"/>
      <c r="E80" s="162"/>
      <c r="F80" s="162"/>
      <c r="G80" s="162"/>
      <c r="H80" s="162"/>
      <c r="I80" s="162"/>
      <c r="J80" s="58">
        <v>24919</v>
      </c>
      <c r="K80" s="57"/>
      <c r="L80" s="57"/>
      <c r="M80" s="57"/>
      <c r="N80" s="57"/>
      <c r="O80" s="58">
        <v>98.35</v>
      </c>
      <c r="P80" s="57"/>
      <c r="Q80" s="58">
        <v>8.33</v>
      </c>
    </row>
    <row r="81" spans="1:17" x14ac:dyDescent="0.25">
      <c r="A81" s="161" t="s">
        <v>11</v>
      </c>
      <c r="B81" s="162"/>
      <c r="C81" s="162"/>
      <c r="D81" s="162"/>
      <c r="E81" s="162"/>
      <c r="F81" s="162"/>
      <c r="G81" s="162"/>
      <c r="H81" s="162"/>
      <c r="I81" s="162"/>
      <c r="J81" s="57"/>
      <c r="K81" s="57"/>
      <c r="L81" s="57"/>
      <c r="M81" s="57"/>
      <c r="N81" s="57"/>
      <c r="O81" s="57"/>
      <c r="P81" s="57"/>
      <c r="Q81" s="57"/>
    </row>
    <row r="82" spans="1:17" x14ac:dyDescent="0.25">
      <c r="A82" s="161" t="s">
        <v>12</v>
      </c>
      <c r="B82" s="162"/>
      <c r="C82" s="162"/>
      <c r="D82" s="162"/>
      <c r="E82" s="162"/>
      <c r="F82" s="162"/>
      <c r="G82" s="162"/>
      <c r="H82" s="162"/>
      <c r="I82" s="162"/>
      <c r="J82" s="58">
        <v>19415</v>
      </c>
      <c r="K82" s="57"/>
      <c r="L82" s="57"/>
      <c r="M82" s="57"/>
      <c r="N82" s="57"/>
      <c r="O82" s="57"/>
      <c r="P82" s="57"/>
      <c r="Q82" s="57"/>
    </row>
    <row r="83" spans="1:17" x14ac:dyDescent="0.25">
      <c r="A83" s="161" t="s">
        <v>13</v>
      </c>
      <c r="B83" s="162"/>
      <c r="C83" s="162"/>
      <c r="D83" s="162"/>
      <c r="E83" s="162"/>
      <c r="F83" s="162"/>
      <c r="G83" s="162"/>
      <c r="H83" s="162"/>
      <c r="I83" s="162"/>
      <c r="J83" s="58">
        <v>1945</v>
      </c>
      <c r="K83" s="57"/>
      <c r="L83" s="57"/>
      <c r="M83" s="57"/>
      <c r="N83" s="57"/>
      <c r="O83" s="57"/>
      <c r="P83" s="57"/>
      <c r="Q83" s="57"/>
    </row>
    <row r="84" spans="1:17" x14ac:dyDescent="0.25">
      <c r="A84" s="161" t="s">
        <v>14</v>
      </c>
      <c r="B84" s="162"/>
      <c r="C84" s="162"/>
      <c r="D84" s="162"/>
      <c r="E84" s="162"/>
      <c r="F84" s="162"/>
      <c r="G84" s="162"/>
      <c r="H84" s="162"/>
      <c r="I84" s="162"/>
      <c r="J84" s="58">
        <v>1323</v>
      </c>
      <c r="K84" s="57"/>
      <c r="L84" s="57"/>
      <c r="M84" s="57"/>
      <c r="N84" s="57"/>
      <c r="O84" s="57"/>
      <c r="P84" s="57"/>
      <c r="Q84" s="57"/>
    </row>
    <row r="85" spans="1:17" x14ac:dyDescent="0.25">
      <c r="A85" s="161" t="s">
        <v>15</v>
      </c>
      <c r="B85" s="162"/>
      <c r="C85" s="162"/>
      <c r="D85" s="162"/>
      <c r="E85" s="162"/>
      <c r="F85" s="162"/>
      <c r="G85" s="162"/>
      <c r="H85" s="162"/>
      <c r="I85" s="162"/>
      <c r="J85" s="58">
        <v>1472</v>
      </c>
      <c r="K85" s="57"/>
      <c r="L85" s="57"/>
      <c r="M85" s="57"/>
      <c r="N85" s="57"/>
      <c r="O85" s="57"/>
      <c r="P85" s="57"/>
      <c r="Q85" s="57"/>
    </row>
    <row r="86" spans="1:17" x14ac:dyDescent="0.25">
      <c r="A86" s="161" t="s">
        <v>16</v>
      </c>
      <c r="B86" s="162"/>
      <c r="C86" s="162"/>
      <c r="D86" s="162"/>
      <c r="E86" s="162"/>
      <c r="F86" s="162"/>
      <c r="G86" s="162"/>
      <c r="H86" s="162"/>
      <c r="I86" s="162"/>
      <c r="J86" s="58">
        <v>899</v>
      </c>
      <c r="K86" s="57"/>
      <c r="L86" s="57"/>
      <c r="M86" s="57"/>
      <c r="N86" s="57"/>
      <c r="O86" s="57"/>
      <c r="P86" s="57"/>
      <c r="Q86" s="57"/>
    </row>
    <row r="87" spans="1:17" x14ac:dyDescent="0.25">
      <c r="A87" s="167" t="s">
        <v>17</v>
      </c>
      <c r="B87" s="162"/>
      <c r="C87" s="162"/>
      <c r="D87" s="162"/>
      <c r="E87" s="162"/>
      <c r="F87" s="162"/>
      <c r="G87" s="162"/>
      <c r="H87" s="162"/>
      <c r="I87" s="162"/>
      <c r="J87" s="56">
        <v>24919</v>
      </c>
      <c r="K87" s="57"/>
      <c r="L87" s="57"/>
      <c r="M87" s="57"/>
      <c r="N87" s="57"/>
      <c r="O87" s="56">
        <v>98.35</v>
      </c>
      <c r="P87" s="57"/>
      <c r="Q87" s="56">
        <v>8.33</v>
      </c>
    </row>
    <row r="88" spans="1:17" x14ac:dyDescent="0.25">
      <c r="A88" s="8"/>
      <c r="B88" s="1"/>
      <c r="C88" s="6"/>
      <c r="D88" s="107"/>
      <c r="E88" s="7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</row>
    <row r="89" spans="1:17" x14ac:dyDescent="0.25">
      <c r="A89" s="8"/>
      <c r="B89" s="1"/>
      <c r="C89" s="6"/>
      <c r="D89" s="107"/>
      <c r="E89" s="7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</row>
    <row r="90" spans="1:17" x14ac:dyDescent="0.25">
      <c r="A90" s="8"/>
      <c r="B90" s="1"/>
      <c r="C90" s="6"/>
      <c r="D90" s="107"/>
      <c r="E90" s="7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</row>
    <row r="91" spans="1:17" x14ac:dyDescent="0.25">
      <c r="A91" s="164" t="s">
        <v>225</v>
      </c>
      <c r="B91" s="165"/>
      <c r="C91" s="165"/>
      <c r="D91" s="165"/>
      <c r="E91" s="165"/>
      <c r="F91" s="165"/>
      <c r="G91" s="165"/>
      <c r="H91" s="165"/>
      <c r="I91" s="165"/>
      <c r="J91" s="165"/>
      <c r="K91" s="165"/>
      <c r="L91" s="165"/>
      <c r="M91" s="165"/>
      <c r="N91" s="165"/>
      <c r="O91" s="165"/>
      <c r="P91" s="165"/>
      <c r="Q91" s="165"/>
    </row>
    <row r="92" spans="1:17" x14ac:dyDescent="0.25">
      <c r="A92" s="166" t="s">
        <v>79</v>
      </c>
      <c r="B92" s="165"/>
      <c r="C92" s="165"/>
      <c r="D92" s="165"/>
      <c r="E92" s="165"/>
      <c r="F92" s="165"/>
      <c r="G92" s="165"/>
      <c r="H92" s="165"/>
      <c r="I92" s="165"/>
      <c r="J92" s="165"/>
      <c r="K92" s="165"/>
      <c r="L92" s="165"/>
      <c r="M92" s="165"/>
      <c r="N92" s="165"/>
      <c r="O92" s="165"/>
      <c r="P92" s="165"/>
      <c r="Q92" s="165"/>
    </row>
    <row r="93" spans="1:17" x14ac:dyDescent="0.25">
      <c r="A93" s="8"/>
      <c r="B93" s="1"/>
      <c r="C93" s="6"/>
      <c r="D93" s="107"/>
      <c r="E93" s="7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</row>
    <row r="94" spans="1:17" x14ac:dyDescent="0.25">
      <c r="A94" s="164" t="s">
        <v>226</v>
      </c>
      <c r="B94" s="165"/>
      <c r="C94" s="165"/>
      <c r="D94" s="165"/>
      <c r="E94" s="165"/>
      <c r="F94" s="165"/>
      <c r="G94" s="165"/>
      <c r="H94" s="165"/>
      <c r="I94" s="165"/>
      <c r="J94" s="165"/>
      <c r="K94" s="165"/>
      <c r="L94" s="165"/>
      <c r="M94" s="165"/>
      <c r="N94" s="165"/>
      <c r="O94" s="165"/>
      <c r="P94" s="165"/>
      <c r="Q94" s="165"/>
    </row>
    <row r="95" spans="1:17" x14ac:dyDescent="0.25">
      <c r="A95" s="166" t="s">
        <v>79</v>
      </c>
      <c r="B95" s="165"/>
      <c r="C95" s="165"/>
      <c r="D95" s="165"/>
      <c r="E95" s="165"/>
      <c r="F95" s="165"/>
      <c r="G95" s="165"/>
      <c r="H95" s="165"/>
      <c r="I95" s="165"/>
      <c r="J95" s="165"/>
      <c r="K95" s="165"/>
      <c r="L95" s="165"/>
      <c r="M95" s="165"/>
      <c r="N95" s="165"/>
      <c r="O95" s="165"/>
      <c r="P95" s="165"/>
      <c r="Q95" s="165"/>
    </row>
    <row r="96" spans="1:17" x14ac:dyDescent="0.25">
      <c r="A96" s="8"/>
      <c r="B96" s="1"/>
      <c r="C96" s="6"/>
      <c r="D96" s="107"/>
      <c r="E96" s="7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</row>
    <row r="97" spans="1:17" x14ac:dyDescent="0.25">
      <c r="A97" s="8"/>
      <c r="B97" s="1"/>
      <c r="C97" s="6"/>
      <c r="D97" s="107"/>
      <c r="E97" s="7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</row>
    <row r="98" spans="1:17" x14ac:dyDescent="0.25">
      <c r="A98" s="8"/>
      <c r="B98" s="1"/>
      <c r="C98" s="6"/>
      <c r="D98" s="107"/>
      <c r="E98" s="7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</row>
    <row r="99" spans="1:17" x14ac:dyDescent="0.25">
      <c r="A99" s="8"/>
      <c r="B99" s="1"/>
      <c r="C99" s="6"/>
      <c r="D99" s="107"/>
      <c r="E99" s="7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</row>
    <row r="101" spans="1:17" ht="12.75" customHeight="1" x14ac:dyDescent="0.25"/>
    <row r="102" spans="1:17" ht="12.75" customHeight="1" x14ac:dyDescent="0.25"/>
    <row r="103" spans="1:17" ht="12.75" customHeight="1" x14ac:dyDescent="0.25"/>
    <row r="104" spans="1:17" ht="12.75" customHeight="1" x14ac:dyDescent="0.25"/>
    <row r="105" spans="1:17" ht="12.75" customHeight="1" x14ac:dyDescent="0.25"/>
    <row r="106" spans="1:17" ht="12.75" customHeight="1" x14ac:dyDescent="0.25"/>
    <row r="107" spans="1:17" ht="12.75" customHeight="1" x14ac:dyDescent="0.25"/>
    <row r="108" spans="1:17" ht="12.75" customHeight="1" x14ac:dyDescent="0.25"/>
    <row r="109" spans="1:17" ht="12.75" customHeight="1" x14ac:dyDescent="0.25"/>
    <row r="110" spans="1:17" ht="12.75" customHeight="1" x14ac:dyDescent="0.25"/>
    <row r="111" spans="1:17" ht="12.75" customHeight="1" x14ac:dyDescent="0.25"/>
    <row r="112" spans="1:17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30" ht="12.75" customHeight="1" x14ac:dyDescent="0.25"/>
    <row r="131" ht="12.75" customHeight="1" x14ac:dyDescent="0.25"/>
    <row r="132" ht="12.75" customHeight="1" x14ac:dyDescent="0.25"/>
    <row r="134" ht="12.75" customHeight="1" x14ac:dyDescent="0.25"/>
    <row r="135" ht="12.75" customHeight="1" x14ac:dyDescent="0.25"/>
    <row r="136" ht="12.75" customHeight="1" x14ac:dyDescent="0.25"/>
    <row r="140" ht="12.75" customHeight="1" x14ac:dyDescent="0.25"/>
    <row r="141" ht="12.75" customHeight="1" x14ac:dyDescent="0.25"/>
    <row r="143" ht="12.75" customHeight="1" x14ac:dyDescent="0.25"/>
    <row r="144" ht="12.75" customHeight="1" x14ac:dyDescent="0.25"/>
    <row r="149" spans="1:17" x14ac:dyDescent="0.25">
      <c r="A149" s="8"/>
      <c r="B149" s="1"/>
      <c r="C149" s="6"/>
      <c r="D149" s="99"/>
      <c r="E149" s="7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</row>
    <row r="150" spans="1:17" x14ac:dyDescent="0.25">
      <c r="A150" s="8"/>
      <c r="B150" s="1"/>
      <c r="C150" s="6"/>
      <c r="D150" s="99"/>
      <c r="E150" s="7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</row>
  </sheetData>
  <mergeCells count="63">
    <mergeCell ref="A87:I87"/>
    <mergeCell ref="A91:Q91"/>
    <mergeCell ref="A92:Q92"/>
    <mergeCell ref="A94:Q94"/>
    <mergeCell ref="A95:Q95"/>
    <mergeCell ref="A82:I82"/>
    <mergeCell ref="A83:I83"/>
    <mergeCell ref="A84:I84"/>
    <mergeCell ref="A85:I85"/>
    <mergeCell ref="A86:I86"/>
    <mergeCell ref="A77:I77"/>
    <mergeCell ref="A78:I78"/>
    <mergeCell ref="A79:I79"/>
    <mergeCell ref="A80:I80"/>
    <mergeCell ref="A81:I81"/>
    <mergeCell ref="A72:I72"/>
    <mergeCell ref="A73:I73"/>
    <mergeCell ref="A74:I74"/>
    <mergeCell ref="A75:I75"/>
    <mergeCell ref="A76:I76"/>
    <mergeCell ref="A67:I67"/>
    <mergeCell ref="A68:I68"/>
    <mergeCell ref="A69:I69"/>
    <mergeCell ref="A70:I70"/>
    <mergeCell ref="A71:I71"/>
    <mergeCell ref="A62:I62"/>
    <mergeCell ref="A63:I63"/>
    <mergeCell ref="A64:I64"/>
    <mergeCell ref="A65:I65"/>
    <mergeCell ref="A66:I66"/>
    <mergeCell ref="A57:I57"/>
    <mergeCell ref="A58:I58"/>
    <mergeCell ref="A59:I59"/>
    <mergeCell ref="A60:I60"/>
    <mergeCell ref="A61:I61"/>
    <mergeCell ref="A52:I52"/>
    <mergeCell ref="A53:I53"/>
    <mergeCell ref="A54:I54"/>
    <mergeCell ref="A55:I55"/>
    <mergeCell ref="A56:I56"/>
    <mergeCell ref="A21:Q21"/>
    <mergeCell ref="A30:Q30"/>
    <mergeCell ref="A43:Q43"/>
    <mergeCell ref="A47:Q47"/>
    <mergeCell ref="A48:Q48"/>
    <mergeCell ref="N17:N19"/>
    <mergeCell ref="O17:O19"/>
    <mergeCell ref="P17:P19"/>
    <mergeCell ref="Q17:Q19"/>
    <mergeCell ref="F18:F19"/>
    <mergeCell ref="G18:I18"/>
    <mergeCell ref="J18:J19"/>
    <mergeCell ref="K18:M18"/>
    <mergeCell ref="A17:A19"/>
    <mergeCell ref="B17:B19"/>
    <mergeCell ref="C17:C19"/>
    <mergeCell ref="D17:D19"/>
    <mergeCell ref="J11:K11"/>
    <mergeCell ref="J12:K12"/>
    <mergeCell ref="J13:K13"/>
    <mergeCell ref="E17:E19"/>
    <mergeCell ref="F17:I17"/>
    <mergeCell ref="J17:M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4"/>
  <sheetViews>
    <sheetView topLeftCell="A16" workbookViewId="0">
      <selection activeCell="D7" sqref="D7"/>
    </sheetView>
  </sheetViews>
  <sheetFormatPr defaultRowHeight="13.2" x14ac:dyDescent="0.25"/>
  <sheetData>
    <row r="1" spans="1:17" x14ac:dyDescent="0.25">
      <c r="A1" s="10"/>
      <c r="B1" s="65"/>
      <c r="C1" s="64"/>
      <c r="D1" s="63"/>
      <c r="E1" s="3"/>
      <c r="F1" s="62"/>
      <c r="G1" s="62"/>
      <c r="H1" s="10" t="s">
        <v>22</v>
      </c>
      <c r="I1" s="62"/>
      <c r="J1" s="73"/>
      <c r="K1" s="62"/>
      <c r="L1" s="62"/>
      <c r="M1" s="62"/>
      <c r="N1" s="62"/>
      <c r="O1" s="62"/>
      <c r="P1" s="62"/>
      <c r="Q1" s="62"/>
    </row>
    <row r="2" spans="1:17" x14ac:dyDescent="0.25">
      <c r="A2" s="10"/>
      <c r="B2" s="65"/>
      <c r="C2" s="64"/>
      <c r="D2" s="63"/>
      <c r="E2" s="77"/>
      <c r="F2" s="71"/>
      <c r="G2" s="71"/>
      <c r="H2" s="11" t="s">
        <v>2</v>
      </c>
      <c r="I2" s="11"/>
      <c r="J2" s="70"/>
      <c r="K2" s="62"/>
      <c r="L2" s="62"/>
      <c r="M2" s="62"/>
      <c r="N2" s="62"/>
      <c r="O2" s="62"/>
      <c r="P2" s="62"/>
      <c r="Q2" s="62"/>
    </row>
    <row r="3" spans="1:17" x14ac:dyDescent="0.25">
      <c r="A3" s="10"/>
      <c r="B3" s="65"/>
      <c r="C3" s="64"/>
      <c r="D3" s="63"/>
      <c r="E3" s="3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</row>
    <row r="4" spans="1:17" x14ac:dyDescent="0.25">
      <c r="A4" s="10"/>
      <c r="B4" s="65"/>
      <c r="C4" s="64"/>
      <c r="D4" s="63"/>
      <c r="E4" s="3"/>
      <c r="F4" s="62"/>
      <c r="G4" s="62"/>
      <c r="H4" s="101" t="s">
        <v>625</v>
      </c>
      <c r="I4" s="76"/>
      <c r="J4" s="62"/>
      <c r="K4" s="62"/>
      <c r="L4" s="62"/>
      <c r="M4" s="62"/>
      <c r="N4" s="62"/>
      <c r="O4" s="62"/>
      <c r="P4" s="62"/>
      <c r="Q4" s="62"/>
    </row>
    <row r="5" spans="1:17" x14ac:dyDescent="0.25">
      <c r="A5" s="10"/>
      <c r="B5" s="65"/>
      <c r="C5" s="64"/>
      <c r="D5" s="63"/>
      <c r="E5" s="3"/>
      <c r="F5" s="62"/>
      <c r="G5" s="62"/>
      <c r="H5" s="10" t="s">
        <v>36</v>
      </c>
      <c r="I5" s="10"/>
      <c r="J5" s="62"/>
      <c r="K5" s="62"/>
      <c r="L5" s="62"/>
      <c r="M5" s="62"/>
      <c r="N5" s="62"/>
      <c r="O5" s="62"/>
      <c r="P5" s="62"/>
      <c r="Q5" s="62"/>
    </row>
    <row r="6" spans="1:17" x14ac:dyDescent="0.25">
      <c r="A6" s="10"/>
      <c r="B6" s="65"/>
      <c r="C6" s="64"/>
      <c r="D6" s="63"/>
      <c r="E6" s="3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</row>
    <row r="7" spans="1:17" x14ac:dyDescent="0.25">
      <c r="A7" s="10"/>
      <c r="B7" s="65"/>
      <c r="C7" s="75" t="s">
        <v>3</v>
      </c>
      <c r="D7" s="74" t="s">
        <v>626</v>
      </c>
      <c r="E7" s="67"/>
      <c r="F7" s="62"/>
      <c r="G7" s="62"/>
      <c r="H7" s="10"/>
      <c r="I7" s="62"/>
      <c r="J7" s="62"/>
      <c r="K7" s="73"/>
      <c r="L7" s="73"/>
      <c r="M7" s="62"/>
      <c r="N7" s="62"/>
      <c r="O7" s="62"/>
      <c r="P7" s="62"/>
      <c r="Q7" s="62"/>
    </row>
    <row r="8" spans="1:17" x14ac:dyDescent="0.25">
      <c r="A8" s="10"/>
      <c r="B8" s="65"/>
      <c r="C8" s="64"/>
      <c r="D8" s="63"/>
      <c r="E8" s="72"/>
      <c r="F8" s="71"/>
      <c r="G8" s="71"/>
      <c r="H8" s="11" t="s">
        <v>31</v>
      </c>
      <c r="I8" s="11"/>
      <c r="J8" s="71"/>
      <c r="K8" s="70"/>
      <c r="L8" s="62"/>
      <c r="M8" s="62"/>
      <c r="N8" s="62"/>
      <c r="O8" s="62"/>
      <c r="P8" s="62"/>
      <c r="Q8" s="62"/>
    </row>
    <row r="9" spans="1:17" x14ac:dyDescent="0.25">
      <c r="A9" s="69"/>
      <c r="B9" s="68"/>
      <c r="C9" s="64"/>
      <c r="D9" s="63"/>
      <c r="E9" s="3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</row>
    <row r="10" spans="1:17" x14ac:dyDescent="0.25">
      <c r="A10" s="10"/>
      <c r="B10" s="65"/>
      <c r="C10" s="64"/>
      <c r="D10" s="67" t="s">
        <v>218</v>
      </c>
      <c r="E10" s="10"/>
      <c r="F10" s="62"/>
      <c r="G10" s="62"/>
      <c r="H10" s="62"/>
      <c r="I10" s="67"/>
      <c r="J10" s="67"/>
      <c r="K10" s="62"/>
      <c r="L10" s="62"/>
      <c r="M10" s="62"/>
      <c r="N10" s="62"/>
      <c r="O10" s="62"/>
      <c r="P10" s="62"/>
      <c r="Q10" s="62"/>
    </row>
    <row r="11" spans="1:17" x14ac:dyDescent="0.25">
      <c r="A11" s="10"/>
      <c r="B11" s="65"/>
      <c r="C11" s="64"/>
      <c r="D11" s="67" t="s">
        <v>41</v>
      </c>
      <c r="E11" s="10"/>
      <c r="F11" s="62"/>
      <c r="G11" s="62"/>
      <c r="H11" s="62"/>
      <c r="I11" s="67"/>
      <c r="J11" s="154" t="s">
        <v>627</v>
      </c>
      <c r="K11" s="155"/>
      <c r="L11" s="4" t="s">
        <v>30</v>
      </c>
      <c r="M11" s="62"/>
      <c r="N11" s="62"/>
      <c r="O11" s="62"/>
      <c r="P11" s="62"/>
      <c r="Q11" s="62"/>
    </row>
    <row r="12" spans="1:17" x14ac:dyDescent="0.25">
      <c r="A12" s="10"/>
      <c r="B12" s="65"/>
      <c r="C12" s="64"/>
      <c r="D12" s="67" t="s">
        <v>92</v>
      </c>
      <c r="E12" s="10"/>
      <c r="F12" s="62"/>
      <c r="G12" s="62"/>
      <c r="H12" s="62"/>
      <c r="I12" s="67"/>
      <c r="J12" s="154" t="s">
        <v>628</v>
      </c>
      <c r="K12" s="155"/>
      <c r="L12" s="4" t="s">
        <v>30</v>
      </c>
      <c r="M12" s="62"/>
      <c r="N12" s="62"/>
      <c r="O12" s="62"/>
      <c r="P12" s="62"/>
      <c r="Q12" s="62"/>
    </row>
    <row r="13" spans="1:17" x14ac:dyDescent="0.25">
      <c r="A13" s="10"/>
      <c r="B13" s="65"/>
      <c r="C13" s="64"/>
      <c r="D13" s="67" t="s">
        <v>18</v>
      </c>
      <c r="E13" s="10"/>
      <c r="F13" s="62"/>
      <c r="G13" s="62"/>
      <c r="H13" s="62"/>
      <c r="I13" s="67"/>
      <c r="J13" s="154" t="s">
        <v>231</v>
      </c>
      <c r="K13" s="155"/>
      <c r="L13" s="4" t="s">
        <v>19</v>
      </c>
      <c r="M13" s="62"/>
      <c r="N13" s="62"/>
      <c r="O13" s="62"/>
      <c r="P13" s="62"/>
      <c r="Q13" s="62"/>
    </row>
    <row r="14" spans="1:17" x14ac:dyDescent="0.25">
      <c r="A14" s="10"/>
      <c r="B14" s="65"/>
      <c r="C14" s="64"/>
      <c r="D14" s="66" t="s">
        <v>106</v>
      </c>
      <c r="E14" s="10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</row>
    <row r="15" spans="1:17" x14ac:dyDescent="0.25">
      <c r="A15" s="10"/>
      <c r="B15" s="65"/>
      <c r="C15" s="64"/>
      <c r="D15" s="63"/>
      <c r="E15" s="10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</row>
    <row r="16" spans="1:17" x14ac:dyDescent="0.25">
      <c r="A16" s="8"/>
      <c r="B16" s="1"/>
      <c r="C16" s="6"/>
      <c r="D16" s="107"/>
      <c r="E16" s="7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25">
      <c r="A17" s="156" t="s">
        <v>4</v>
      </c>
      <c r="B17" s="158" t="s">
        <v>95</v>
      </c>
      <c r="C17" s="156" t="s">
        <v>91</v>
      </c>
      <c r="D17" s="156" t="s">
        <v>90</v>
      </c>
      <c r="E17" s="156" t="s">
        <v>89</v>
      </c>
      <c r="F17" s="156" t="s">
        <v>29</v>
      </c>
      <c r="G17" s="157"/>
      <c r="H17" s="157"/>
      <c r="I17" s="157"/>
      <c r="J17" s="156" t="s">
        <v>28</v>
      </c>
      <c r="K17" s="157"/>
      <c r="L17" s="157"/>
      <c r="M17" s="157"/>
      <c r="N17" s="156" t="s">
        <v>88</v>
      </c>
      <c r="O17" s="156" t="s">
        <v>87</v>
      </c>
      <c r="P17" s="156" t="s">
        <v>96</v>
      </c>
      <c r="Q17" s="156" t="s">
        <v>97</v>
      </c>
    </row>
    <row r="18" spans="1:17" x14ac:dyDescent="0.25">
      <c r="A18" s="157"/>
      <c r="B18" s="159"/>
      <c r="C18" s="160"/>
      <c r="D18" s="156"/>
      <c r="E18" s="157"/>
      <c r="F18" s="156" t="s">
        <v>5</v>
      </c>
      <c r="G18" s="156" t="s">
        <v>86</v>
      </c>
      <c r="H18" s="157"/>
      <c r="I18" s="157"/>
      <c r="J18" s="156" t="s">
        <v>5</v>
      </c>
      <c r="K18" s="156" t="s">
        <v>86</v>
      </c>
      <c r="L18" s="157"/>
      <c r="M18" s="157"/>
      <c r="N18" s="156"/>
      <c r="O18" s="156"/>
      <c r="P18" s="156"/>
      <c r="Q18" s="156"/>
    </row>
    <row r="19" spans="1:17" x14ac:dyDescent="0.25">
      <c r="A19" s="157"/>
      <c r="B19" s="159"/>
      <c r="C19" s="160"/>
      <c r="D19" s="156"/>
      <c r="E19" s="157"/>
      <c r="F19" s="157"/>
      <c r="G19" s="104" t="s">
        <v>85</v>
      </c>
      <c r="H19" s="104" t="s">
        <v>84</v>
      </c>
      <c r="I19" s="104" t="s">
        <v>83</v>
      </c>
      <c r="J19" s="157"/>
      <c r="K19" s="104" t="s">
        <v>85</v>
      </c>
      <c r="L19" s="104" t="s">
        <v>84</v>
      </c>
      <c r="M19" s="104" t="s">
        <v>83</v>
      </c>
      <c r="N19" s="156"/>
      <c r="O19" s="156"/>
      <c r="P19" s="156"/>
      <c r="Q19" s="156"/>
    </row>
    <row r="20" spans="1:17" ht="12.75" customHeight="1" x14ac:dyDescent="0.25">
      <c r="A20" s="5">
        <v>1</v>
      </c>
      <c r="B20" s="106">
        <v>2</v>
      </c>
      <c r="C20" s="104">
        <v>3</v>
      </c>
      <c r="D20" s="104">
        <v>4</v>
      </c>
      <c r="E20" s="5">
        <v>5</v>
      </c>
      <c r="F20" s="105">
        <v>6</v>
      </c>
      <c r="G20" s="105">
        <v>7</v>
      </c>
      <c r="H20" s="105">
        <v>8</v>
      </c>
      <c r="I20" s="105">
        <v>9</v>
      </c>
      <c r="J20" s="105">
        <v>10</v>
      </c>
      <c r="K20" s="105">
        <v>11</v>
      </c>
      <c r="L20" s="105">
        <v>12</v>
      </c>
      <c r="M20" s="105">
        <v>13</v>
      </c>
      <c r="N20" s="105">
        <v>14</v>
      </c>
      <c r="O20" s="105">
        <v>15</v>
      </c>
      <c r="P20" s="105">
        <v>16</v>
      </c>
      <c r="Q20" s="105">
        <v>17</v>
      </c>
    </row>
    <row r="21" spans="1:17" ht="12.75" customHeight="1" x14ac:dyDescent="0.25">
      <c r="A21" s="163" t="s">
        <v>629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162"/>
      <c r="O21" s="162"/>
      <c r="P21" s="162"/>
      <c r="Q21" s="162"/>
    </row>
    <row r="22" spans="1:17" ht="91.2" x14ac:dyDescent="0.25">
      <c r="A22" s="5">
        <v>1</v>
      </c>
      <c r="B22" s="60" t="s">
        <v>630</v>
      </c>
      <c r="C22" s="103" t="s">
        <v>631</v>
      </c>
      <c r="D22" s="9" t="s">
        <v>150</v>
      </c>
      <c r="E22" s="59" t="s">
        <v>632</v>
      </c>
      <c r="F22" s="58">
        <v>35.25</v>
      </c>
      <c r="G22" s="57"/>
      <c r="H22" s="58">
        <v>35.25</v>
      </c>
      <c r="I22" s="58">
        <v>5.94</v>
      </c>
      <c r="J22" s="57">
        <v>310</v>
      </c>
      <c r="K22" s="57"/>
      <c r="L22" s="57">
        <v>310</v>
      </c>
      <c r="M22" s="57">
        <v>52</v>
      </c>
      <c r="N22" s="57"/>
      <c r="O22" s="57"/>
      <c r="P22" s="57">
        <v>0.38</v>
      </c>
      <c r="Q22" s="57">
        <v>3.34</v>
      </c>
    </row>
    <row r="23" spans="1:17" x14ac:dyDescent="0.25">
      <c r="A23" s="161" t="s">
        <v>6</v>
      </c>
      <c r="B23" s="162"/>
      <c r="C23" s="162"/>
      <c r="D23" s="162"/>
      <c r="E23" s="162"/>
      <c r="F23" s="162"/>
      <c r="G23" s="162"/>
      <c r="H23" s="162"/>
      <c r="I23" s="162"/>
      <c r="J23" s="58">
        <v>310</v>
      </c>
      <c r="K23" s="57"/>
      <c r="L23" s="58">
        <v>310</v>
      </c>
      <c r="M23" s="58">
        <v>52</v>
      </c>
      <c r="N23" s="57"/>
      <c r="O23" s="57"/>
      <c r="P23" s="57"/>
      <c r="Q23" s="58">
        <v>3.34</v>
      </c>
    </row>
    <row r="24" spans="1:17" ht="12.75" customHeight="1" x14ac:dyDescent="0.25">
      <c r="A24" s="161" t="s">
        <v>7</v>
      </c>
      <c r="B24" s="162"/>
      <c r="C24" s="162"/>
      <c r="D24" s="162"/>
      <c r="E24" s="162"/>
      <c r="F24" s="162"/>
      <c r="G24" s="162"/>
      <c r="H24" s="162"/>
      <c r="I24" s="162"/>
      <c r="J24" s="58">
        <v>49</v>
      </c>
      <c r="K24" s="57"/>
      <c r="L24" s="57"/>
      <c r="M24" s="57"/>
      <c r="N24" s="57"/>
      <c r="O24" s="57"/>
      <c r="P24" s="57"/>
      <c r="Q24" s="57"/>
    </row>
    <row r="25" spans="1:17" x14ac:dyDescent="0.25">
      <c r="A25" s="161" t="s">
        <v>27</v>
      </c>
      <c r="B25" s="162"/>
      <c r="C25" s="162"/>
      <c r="D25" s="162"/>
      <c r="E25" s="162"/>
      <c r="F25" s="162"/>
      <c r="G25" s="162"/>
      <c r="H25" s="162"/>
      <c r="I25" s="162"/>
      <c r="J25" s="57"/>
      <c r="K25" s="57"/>
      <c r="L25" s="57"/>
      <c r="M25" s="57"/>
      <c r="N25" s="57"/>
      <c r="O25" s="57"/>
      <c r="P25" s="57"/>
      <c r="Q25" s="57"/>
    </row>
    <row r="26" spans="1:17" x14ac:dyDescent="0.25">
      <c r="A26" s="161" t="s">
        <v>633</v>
      </c>
      <c r="B26" s="162"/>
      <c r="C26" s="162"/>
      <c r="D26" s="162"/>
      <c r="E26" s="162"/>
      <c r="F26" s="162"/>
      <c r="G26" s="162"/>
      <c r="H26" s="162"/>
      <c r="I26" s="162"/>
      <c r="J26" s="58">
        <v>49</v>
      </c>
      <c r="K26" s="57"/>
      <c r="L26" s="57"/>
      <c r="M26" s="57"/>
      <c r="N26" s="57"/>
      <c r="O26" s="57"/>
      <c r="P26" s="57"/>
      <c r="Q26" s="57"/>
    </row>
    <row r="27" spans="1:17" x14ac:dyDescent="0.25">
      <c r="A27" s="161" t="s">
        <v>8</v>
      </c>
      <c r="B27" s="162"/>
      <c r="C27" s="162"/>
      <c r="D27" s="162"/>
      <c r="E27" s="162"/>
      <c r="F27" s="162"/>
      <c r="G27" s="162"/>
      <c r="H27" s="162"/>
      <c r="I27" s="162"/>
      <c r="J27" s="58">
        <v>26</v>
      </c>
      <c r="K27" s="57"/>
      <c r="L27" s="57"/>
      <c r="M27" s="57"/>
      <c r="N27" s="57"/>
      <c r="O27" s="57"/>
      <c r="P27" s="57"/>
      <c r="Q27" s="57"/>
    </row>
    <row r="28" spans="1:17" x14ac:dyDescent="0.25">
      <c r="A28" s="161" t="s">
        <v>27</v>
      </c>
      <c r="B28" s="162"/>
      <c r="C28" s="162"/>
      <c r="D28" s="162"/>
      <c r="E28" s="162"/>
      <c r="F28" s="162"/>
      <c r="G28" s="162"/>
      <c r="H28" s="162"/>
      <c r="I28" s="162"/>
      <c r="J28" s="57"/>
      <c r="K28" s="57"/>
      <c r="L28" s="57"/>
      <c r="M28" s="57"/>
      <c r="N28" s="57"/>
      <c r="O28" s="57"/>
      <c r="P28" s="57"/>
      <c r="Q28" s="57"/>
    </row>
    <row r="29" spans="1:17" x14ac:dyDescent="0.25">
      <c r="A29" s="161" t="s">
        <v>634</v>
      </c>
      <c r="B29" s="162"/>
      <c r="C29" s="162"/>
      <c r="D29" s="162"/>
      <c r="E29" s="162"/>
      <c r="F29" s="162"/>
      <c r="G29" s="162"/>
      <c r="H29" s="162"/>
      <c r="I29" s="162"/>
      <c r="J29" s="58">
        <v>26</v>
      </c>
      <c r="K29" s="57"/>
      <c r="L29" s="57"/>
      <c r="M29" s="57"/>
      <c r="N29" s="57"/>
      <c r="O29" s="57"/>
      <c r="P29" s="57"/>
      <c r="Q29" s="57"/>
    </row>
    <row r="30" spans="1:17" x14ac:dyDescent="0.25">
      <c r="A30" s="167" t="s">
        <v>9</v>
      </c>
      <c r="B30" s="162"/>
      <c r="C30" s="162"/>
      <c r="D30" s="162"/>
      <c r="E30" s="162"/>
      <c r="F30" s="162"/>
      <c r="G30" s="162"/>
      <c r="H30" s="162"/>
      <c r="I30" s="162"/>
      <c r="J30" s="57"/>
      <c r="K30" s="57"/>
      <c r="L30" s="57"/>
      <c r="M30" s="57"/>
      <c r="N30" s="57"/>
      <c r="O30" s="57"/>
      <c r="P30" s="57"/>
      <c r="Q30" s="57"/>
    </row>
    <row r="31" spans="1:17" x14ac:dyDescent="0.25">
      <c r="A31" s="161" t="s">
        <v>138</v>
      </c>
      <c r="B31" s="162"/>
      <c r="C31" s="162"/>
      <c r="D31" s="162"/>
      <c r="E31" s="162"/>
      <c r="F31" s="162"/>
      <c r="G31" s="162"/>
      <c r="H31" s="162"/>
      <c r="I31" s="162"/>
      <c r="J31" s="58">
        <v>385</v>
      </c>
      <c r="K31" s="57"/>
      <c r="L31" s="57"/>
      <c r="M31" s="57"/>
      <c r="N31" s="57"/>
      <c r="O31" s="57"/>
      <c r="P31" s="57"/>
      <c r="Q31" s="58">
        <v>3.34</v>
      </c>
    </row>
    <row r="32" spans="1:17" x14ac:dyDescent="0.25">
      <c r="A32" s="161" t="s">
        <v>10</v>
      </c>
      <c r="B32" s="162"/>
      <c r="C32" s="162"/>
      <c r="D32" s="162"/>
      <c r="E32" s="162"/>
      <c r="F32" s="162"/>
      <c r="G32" s="162"/>
      <c r="H32" s="162"/>
      <c r="I32" s="162"/>
      <c r="J32" s="58">
        <v>385</v>
      </c>
      <c r="K32" s="57"/>
      <c r="L32" s="57"/>
      <c r="M32" s="57"/>
      <c r="N32" s="57"/>
      <c r="O32" s="57"/>
      <c r="P32" s="57"/>
      <c r="Q32" s="58">
        <v>3.34</v>
      </c>
    </row>
    <row r="33" spans="1:17" x14ac:dyDescent="0.25">
      <c r="A33" s="161" t="s">
        <v>11</v>
      </c>
      <c r="B33" s="162"/>
      <c r="C33" s="162"/>
      <c r="D33" s="162"/>
      <c r="E33" s="162"/>
      <c r="F33" s="162"/>
      <c r="G33" s="162"/>
      <c r="H33" s="162"/>
      <c r="I33" s="162"/>
      <c r="J33" s="57"/>
      <c r="K33" s="57"/>
      <c r="L33" s="57"/>
      <c r="M33" s="57"/>
      <c r="N33" s="57"/>
      <c r="O33" s="57"/>
      <c r="P33" s="57"/>
      <c r="Q33" s="57"/>
    </row>
    <row r="34" spans="1:17" x14ac:dyDescent="0.25">
      <c r="A34" s="161" t="s">
        <v>13</v>
      </c>
      <c r="B34" s="162"/>
      <c r="C34" s="162"/>
      <c r="D34" s="162"/>
      <c r="E34" s="162"/>
      <c r="F34" s="162"/>
      <c r="G34" s="162"/>
      <c r="H34" s="162"/>
      <c r="I34" s="162"/>
      <c r="J34" s="58">
        <v>310</v>
      </c>
      <c r="K34" s="57"/>
      <c r="L34" s="57"/>
      <c r="M34" s="57"/>
      <c r="N34" s="57"/>
      <c r="O34" s="57"/>
      <c r="P34" s="57"/>
      <c r="Q34" s="57"/>
    </row>
    <row r="35" spans="1:17" x14ac:dyDescent="0.25">
      <c r="A35" s="161" t="s">
        <v>14</v>
      </c>
      <c r="B35" s="162"/>
      <c r="C35" s="162"/>
      <c r="D35" s="162"/>
      <c r="E35" s="162"/>
      <c r="F35" s="162"/>
      <c r="G35" s="162"/>
      <c r="H35" s="162"/>
      <c r="I35" s="162"/>
      <c r="J35" s="58">
        <v>52</v>
      </c>
      <c r="K35" s="57"/>
      <c r="L35" s="57"/>
      <c r="M35" s="57"/>
      <c r="N35" s="57"/>
      <c r="O35" s="57"/>
      <c r="P35" s="57"/>
      <c r="Q35" s="57"/>
    </row>
    <row r="36" spans="1:17" x14ac:dyDescent="0.25">
      <c r="A36" s="161" t="s">
        <v>15</v>
      </c>
      <c r="B36" s="162"/>
      <c r="C36" s="162"/>
      <c r="D36" s="162"/>
      <c r="E36" s="162"/>
      <c r="F36" s="162"/>
      <c r="G36" s="162"/>
      <c r="H36" s="162"/>
      <c r="I36" s="162"/>
      <c r="J36" s="58">
        <v>49</v>
      </c>
      <c r="K36" s="57"/>
      <c r="L36" s="57"/>
      <c r="M36" s="57"/>
      <c r="N36" s="57"/>
      <c r="O36" s="57"/>
      <c r="P36" s="57"/>
      <c r="Q36" s="57"/>
    </row>
    <row r="37" spans="1:17" x14ac:dyDescent="0.25">
      <c r="A37" s="161" t="s">
        <v>16</v>
      </c>
      <c r="B37" s="162"/>
      <c r="C37" s="162"/>
      <c r="D37" s="162"/>
      <c r="E37" s="162"/>
      <c r="F37" s="162"/>
      <c r="G37" s="162"/>
      <c r="H37" s="162"/>
      <c r="I37" s="162"/>
      <c r="J37" s="58">
        <v>26</v>
      </c>
      <c r="K37" s="57"/>
      <c r="L37" s="57"/>
      <c r="M37" s="57"/>
      <c r="N37" s="57"/>
      <c r="O37" s="57"/>
      <c r="P37" s="57"/>
      <c r="Q37" s="57"/>
    </row>
    <row r="38" spans="1:17" x14ac:dyDescent="0.25">
      <c r="A38" s="167" t="s">
        <v>17</v>
      </c>
      <c r="B38" s="162"/>
      <c r="C38" s="162"/>
      <c r="D38" s="162"/>
      <c r="E38" s="162"/>
      <c r="F38" s="162"/>
      <c r="G38" s="162"/>
      <c r="H38" s="162"/>
      <c r="I38" s="162"/>
      <c r="J38" s="56">
        <v>385</v>
      </c>
      <c r="K38" s="57"/>
      <c r="L38" s="57"/>
      <c r="M38" s="57"/>
      <c r="N38" s="57"/>
      <c r="O38" s="57"/>
      <c r="P38" s="57"/>
      <c r="Q38" s="56">
        <v>3.34</v>
      </c>
    </row>
    <row r="39" spans="1:17" x14ac:dyDescent="0.25">
      <c r="A39" s="8"/>
      <c r="B39" s="1"/>
      <c r="C39" s="6"/>
      <c r="D39" s="107"/>
      <c r="E39" s="7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</row>
    <row r="40" spans="1:17" x14ac:dyDescent="0.25">
      <c r="A40" s="164" t="s">
        <v>225</v>
      </c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</row>
    <row r="41" spans="1:17" x14ac:dyDescent="0.25">
      <c r="A41" s="166" t="s">
        <v>79</v>
      </c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</row>
    <row r="42" spans="1:17" x14ac:dyDescent="0.25">
      <c r="A42" s="8"/>
      <c r="B42" s="1"/>
      <c r="C42" s="6"/>
      <c r="D42" s="107"/>
      <c r="E42" s="7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</row>
    <row r="43" spans="1:17" x14ac:dyDescent="0.25">
      <c r="A43" s="164" t="s">
        <v>226</v>
      </c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</row>
    <row r="44" spans="1:17" x14ac:dyDescent="0.25">
      <c r="A44" s="166" t="s">
        <v>79</v>
      </c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</row>
    <row r="45" spans="1:17" x14ac:dyDescent="0.25">
      <c r="A45" s="8"/>
      <c r="B45" s="1"/>
      <c r="C45" s="6"/>
      <c r="D45" s="107"/>
      <c r="E45" s="7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</row>
    <row r="46" spans="1:17" x14ac:dyDescent="0.25">
      <c r="A46" s="8"/>
      <c r="B46" s="1"/>
      <c r="C46" s="6"/>
      <c r="D46" s="107"/>
      <c r="E46" s="7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</row>
    <row r="47" spans="1:17" x14ac:dyDescent="0.25">
      <c r="A47" s="8"/>
      <c r="B47" s="1"/>
      <c r="C47" s="6"/>
      <c r="D47" s="107"/>
      <c r="E47" s="7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</row>
    <row r="49" ht="12.75" customHeight="1" x14ac:dyDescent="0.25"/>
    <row r="68" ht="12.75" customHeight="1" x14ac:dyDescent="0.25"/>
    <row r="120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1" ht="12.75" customHeight="1" x14ac:dyDescent="0.25"/>
    <row r="182" ht="12.75" customHeight="1" x14ac:dyDescent="0.25"/>
    <row r="183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92" ht="12.75" customHeight="1" x14ac:dyDescent="0.25"/>
    <row r="193" spans="1:17" ht="12.75" customHeight="1" x14ac:dyDescent="0.25"/>
    <row r="195" spans="1:17" ht="12.75" customHeight="1" x14ac:dyDescent="0.25"/>
    <row r="196" spans="1:17" ht="12.75" customHeight="1" x14ac:dyDescent="0.25"/>
    <row r="198" spans="1:17" x14ac:dyDescent="0.25">
      <c r="A198" s="8"/>
      <c r="B198" s="1"/>
      <c r="C198" s="6"/>
      <c r="D198" s="99"/>
      <c r="E198" s="7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</row>
    <row r="199" spans="1:17" x14ac:dyDescent="0.25">
      <c r="A199" s="8"/>
      <c r="B199" s="1"/>
      <c r="C199" s="6"/>
      <c r="D199" s="99"/>
      <c r="E199" s="7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</row>
    <row r="200" spans="1:17" x14ac:dyDescent="0.25">
      <c r="A200" s="8"/>
      <c r="B200" s="1"/>
      <c r="C200" s="6"/>
      <c r="D200" s="99"/>
      <c r="E200" s="7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</row>
    <row r="201" spans="1:17" x14ac:dyDescent="0.25">
      <c r="A201" s="8"/>
      <c r="B201" s="1"/>
      <c r="C201" s="6"/>
      <c r="D201" s="99"/>
      <c r="E201" s="7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</row>
    <row r="202" spans="1:17" x14ac:dyDescent="0.25">
      <c r="A202" s="8"/>
      <c r="B202" s="1"/>
      <c r="C202" s="6"/>
      <c r="D202" s="99"/>
      <c r="E202" s="7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</row>
    <row r="203" spans="1:17" x14ac:dyDescent="0.25">
      <c r="A203" s="8"/>
      <c r="B203" s="1"/>
      <c r="C203" s="6"/>
      <c r="D203" s="99"/>
      <c r="E203" s="7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</row>
    <row r="204" spans="1:17" x14ac:dyDescent="0.25">
      <c r="A204" s="8"/>
      <c r="B204" s="1"/>
      <c r="C204" s="6"/>
      <c r="D204" s="99"/>
      <c r="E204" s="7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</row>
  </sheetData>
  <mergeCells count="39">
    <mergeCell ref="A41:Q41"/>
    <mergeCell ref="A43:Q43"/>
    <mergeCell ref="A44:Q44"/>
    <mergeCell ref="A35:I35"/>
    <mergeCell ref="A36:I36"/>
    <mergeCell ref="A37:I37"/>
    <mergeCell ref="A38:I38"/>
    <mergeCell ref="A40:Q40"/>
    <mergeCell ref="A30:I30"/>
    <mergeCell ref="A31:I31"/>
    <mergeCell ref="A32:I32"/>
    <mergeCell ref="A33:I33"/>
    <mergeCell ref="A34:I34"/>
    <mergeCell ref="A25:I25"/>
    <mergeCell ref="A26:I26"/>
    <mergeCell ref="A27:I27"/>
    <mergeCell ref="A28:I28"/>
    <mergeCell ref="A29:I29"/>
    <mergeCell ref="N17:N19"/>
    <mergeCell ref="O17:O19"/>
    <mergeCell ref="P17:P19"/>
    <mergeCell ref="A23:I23"/>
    <mergeCell ref="A24:I24"/>
    <mergeCell ref="A21:Q21"/>
    <mergeCell ref="Q17:Q19"/>
    <mergeCell ref="J11:K11"/>
    <mergeCell ref="J12:K12"/>
    <mergeCell ref="J13:K13"/>
    <mergeCell ref="A17:A19"/>
    <mergeCell ref="B17:B19"/>
    <mergeCell ref="C17:C19"/>
    <mergeCell ref="D17:D19"/>
    <mergeCell ref="E17:E19"/>
    <mergeCell ref="F18:F19"/>
    <mergeCell ref="G18:I18"/>
    <mergeCell ref="J18:J19"/>
    <mergeCell ref="K18:M18"/>
    <mergeCell ref="F17:I17"/>
    <mergeCell ref="J17:M1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7"/>
  <sheetViews>
    <sheetView topLeftCell="A36" workbookViewId="0">
      <selection activeCell="D7" sqref="D7"/>
    </sheetView>
  </sheetViews>
  <sheetFormatPr defaultRowHeight="13.2" x14ac:dyDescent="0.25"/>
  <sheetData>
    <row r="1" spans="1:17" x14ac:dyDescent="0.25">
      <c r="A1" s="10"/>
      <c r="B1" s="65"/>
      <c r="C1" s="64"/>
      <c r="D1" s="63"/>
      <c r="E1" s="3"/>
      <c r="F1" s="62"/>
      <c r="G1" s="62"/>
      <c r="H1" s="10" t="s">
        <v>22</v>
      </c>
      <c r="I1" s="62"/>
      <c r="J1" s="73"/>
      <c r="K1" s="62"/>
      <c r="L1" s="62"/>
      <c r="M1" s="62"/>
      <c r="N1" s="62"/>
      <c r="O1" s="62"/>
      <c r="P1" s="62"/>
      <c r="Q1" s="62"/>
    </row>
    <row r="2" spans="1:17" x14ac:dyDescent="0.25">
      <c r="A2" s="10"/>
      <c r="B2" s="65"/>
      <c r="C2" s="64"/>
      <c r="D2" s="63"/>
      <c r="E2" s="77"/>
      <c r="F2" s="71"/>
      <c r="G2" s="71"/>
      <c r="H2" s="11" t="s">
        <v>2</v>
      </c>
      <c r="I2" s="11"/>
      <c r="J2" s="70"/>
      <c r="K2" s="62"/>
      <c r="L2" s="62"/>
      <c r="M2" s="62"/>
      <c r="N2" s="62"/>
      <c r="O2" s="62"/>
      <c r="P2" s="62"/>
      <c r="Q2" s="62"/>
    </row>
    <row r="3" spans="1:17" x14ac:dyDescent="0.25">
      <c r="A3" s="10"/>
      <c r="B3" s="65"/>
      <c r="C3" s="64"/>
      <c r="D3" s="63"/>
      <c r="E3" s="3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</row>
    <row r="4" spans="1:17" x14ac:dyDescent="0.25">
      <c r="A4" s="10"/>
      <c r="B4" s="65"/>
      <c r="C4" s="64"/>
      <c r="D4" s="63"/>
      <c r="E4" s="3"/>
      <c r="F4" s="62"/>
      <c r="G4" s="62"/>
      <c r="H4" s="101" t="s">
        <v>635</v>
      </c>
      <c r="I4" s="76"/>
      <c r="J4" s="62"/>
      <c r="K4" s="62"/>
      <c r="L4" s="62"/>
      <c r="M4" s="62"/>
      <c r="N4" s="62"/>
      <c r="O4" s="62"/>
      <c r="P4" s="62"/>
      <c r="Q4" s="62"/>
    </row>
    <row r="5" spans="1:17" x14ac:dyDescent="0.25">
      <c r="A5" s="10"/>
      <c r="B5" s="65"/>
      <c r="C5" s="64"/>
      <c r="D5" s="63"/>
      <c r="E5" s="3"/>
      <c r="F5" s="62"/>
      <c r="G5" s="62"/>
      <c r="H5" s="10" t="s">
        <v>36</v>
      </c>
      <c r="I5" s="10"/>
      <c r="J5" s="62"/>
      <c r="K5" s="62"/>
      <c r="L5" s="62"/>
      <c r="M5" s="62"/>
      <c r="N5" s="62"/>
      <c r="O5" s="62"/>
      <c r="P5" s="62"/>
      <c r="Q5" s="62"/>
    </row>
    <row r="6" spans="1:17" x14ac:dyDescent="0.25">
      <c r="A6" s="10"/>
      <c r="B6" s="65"/>
      <c r="C6" s="64"/>
      <c r="D6" s="63"/>
      <c r="E6" s="3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</row>
    <row r="7" spans="1:17" x14ac:dyDescent="0.25">
      <c r="A7" s="10"/>
      <c r="B7" s="65"/>
      <c r="C7" s="75" t="s">
        <v>3</v>
      </c>
      <c r="D7" s="74" t="s">
        <v>636</v>
      </c>
      <c r="E7" s="67"/>
      <c r="F7" s="62"/>
      <c r="G7" s="62"/>
      <c r="H7" s="10"/>
      <c r="I7" s="62"/>
      <c r="J7" s="62"/>
      <c r="K7" s="73"/>
      <c r="L7" s="73"/>
      <c r="M7" s="62"/>
      <c r="N7" s="62"/>
      <c r="O7" s="62"/>
      <c r="P7" s="62"/>
      <c r="Q7" s="62"/>
    </row>
    <row r="8" spans="1:17" x14ac:dyDescent="0.25">
      <c r="A8" s="10"/>
      <c r="B8" s="65"/>
      <c r="C8" s="64"/>
      <c r="D8" s="63"/>
      <c r="E8" s="72"/>
      <c r="F8" s="71"/>
      <c r="G8" s="71"/>
      <c r="H8" s="11" t="s">
        <v>31</v>
      </c>
      <c r="I8" s="11"/>
      <c r="J8" s="71"/>
      <c r="K8" s="70"/>
      <c r="L8" s="62"/>
      <c r="M8" s="62"/>
      <c r="N8" s="62"/>
      <c r="O8" s="62"/>
      <c r="P8" s="62"/>
      <c r="Q8" s="62"/>
    </row>
    <row r="9" spans="1:17" x14ac:dyDescent="0.25">
      <c r="A9" s="69"/>
      <c r="B9" s="68"/>
      <c r="C9" s="64"/>
      <c r="D9" s="63"/>
      <c r="E9" s="3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</row>
    <row r="10" spans="1:17" x14ac:dyDescent="0.25">
      <c r="A10" s="10"/>
      <c r="B10" s="65"/>
      <c r="C10" s="64"/>
      <c r="D10" s="67" t="s">
        <v>218</v>
      </c>
      <c r="E10" s="10"/>
      <c r="F10" s="62"/>
      <c r="G10" s="62"/>
      <c r="H10" s="62"/>
      <c r="I10" s="67"/>
      <c r="J10" s="67"/>
      <c r="K10" s="62"/>
      <c r="L10" s="62"/>
      <c r="M10" s="62"/>
      <c r="N10" s="62"/>
      <c r="O10" s="62"/>
      <c r="P10" s="62"/>
      <c r="Q10" s="62"/>
    </row>
    <row r="11" spans="1:17" x14ac:dyDescent="0.25">
      <c r="A11" s="10"/>
      <c r="B11" s="65"/>
      <c r="C11" s="64"/>
      <c r="D11" s="67" t="s">
        <v>41</v>
      </c>
      <c r="E11" s="10"/>
      <c r="F11" s="62"/>
      <c r="G11" s="62"/>
      <c r="H11" s="62"/>
      <c r="I11" s="67"/>
      <c r="J11" s="154" t="s">
        <v>637</v>
      </c>
      <c r="K11" s="155"/>
      <c r="L11" s="4" t="s">
        <v>30</v>
      </c>
      <c r="M11" s="62"/>
      <c r="N11" s="62"/>
      <c r="O11" s="62"/>
      <c r="P11" s="62"/>
      <c r="Q11" s="62"/>
    </row>
    <row r="12" spans="1:17" x14ac:dyDescent="0.25">
      <c r="A12" s="10"/>
      <c r="B12" s="65"/>
      <c r="C12" s="64"/>
      <c r="D12" s="67" t="s">
        <v>92</v>
      </c>
      <c r="E12" s="10"/>
      <c r="F12" s="62"/>
      <c r="G12" s="62"/>
      <c r="H12" s="62"/>
      <c r="I12" s="67"/>
      <c r="J12" s="154" t="s">
        <v>638</v>
      </c>
      <c r="K12" s="155"/>
      <c r="L12" s="4" t="s">
        <v>30</v>
      </c>
      <c r="M12" s="62"/>
      <c r="N12" s="62"/>
      <c r="O12" s="62"/>
      <c r="P12" s="62"/>
      <c r="Q12" s="62"/>
    </row>
    <row r="13" spans="1:17" x14ac:dyDescent="0.25">
      <c r="A13" s="10"/>
      <c r="B13" s="65"/>
      <c r="C13" s="64"/>
      <c r="D13" s="67" t="s">
        <v>18</v>
      </c>
      <c r="E13" s="10"/>
      <c r="F13" s="62"/>
      <c r="G13" s="62"/>
      <c r="H13" s="62"/>
      <c r="I13" s="67"/>
      <c r="J13" s="154" t="s">
        <v>639</v>
      </c>
      <c r="K13" s="155"/>
      <c r="L13" s="4" t="s">
        <v>19</v>
      </c>
      <c r="M13" s="62"/>
      <c r="N13" s="62"/>
      <c r="O13" s="62"/>
      <c r="P13" s="62"/>
      <c r="Q13" s="62"/>
    </row>
    <row r="14" spans="1:17" x14ac:dyDescent="0.25">
      <c r="A14" s="10"/>
      <c r="B14" s="65"/>
      <c r="C14" s="64"/>
      <c r="D14" s="66" t="s">
        <v>106</v>
      </c>
      <c r="E14" s="10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</row>
    <row r="15" spans="1:17" x14ac:dyDescent="0.25">
      <c r="A15" s="10"/>
      <c r="B15" s="65"/>
      <c r="C15" s="64"/>
      <c r="D15" s="63"/>
      <c r="E15" s="10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</row>
    <row r="16" spans="1:17" x14ac:dyDescent="0.25">
      <c r="A16" s="8"/>
      <c r="B16" s="1"/>
      <c r="C16" s="6"/>
      <c r="D16" s="107"/>
      <c r="E16" s="7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25">
      <c r="A17" s="156" t="s">
        <v>4</v>
      </c>
      <c r="B17" s="158" t="s">
        <v>95</v>
      </c>
      <c r="C17" s="156" t="s">
        <v>91</v>
      </c>
      <c r="D17" s="156" t="s">
        <v>90</v>
      </c>
      <c r="E17" s="156" t="s">
        <v>89</v>
      </c>
      <c r="F17" s="156" t="s">
        <v>29</v>
      </c>
      <c r="G17" s="157"/>
      <c r="H17" s="157"/>
      <c r="I17" s="157"/>
      <c r="J17" s="156" t="s">
        <v>28</v>
      </c>
      <c r="K17" s="157"/>
      <c r="L17" s="157"/>
      <c r="M17" s="157"/>
      <c r="N17" s="156" t="s">
        <v>88</v>
      </c>
      <c r="O17" s="156" t="s">
        <v>87</v>
      </c>
      <c r="P17" s="156" t="s">
        <v>96</v>
      </c>
      <c r="Q17" s="156" t="s">
        <v>97</v>
      </c>
    </row>
    <row r="18" spans="1:17" x14ac:dyDescent="0.25">
      <c r="A18" s="157"/>
      <c r="B18" s="159"/>
      <c r="C18" s="160"/>
      <c r="D18" s="156"/>
      <c r="E18" s="157"/>
      <c r="F18" s="156" t="s">
        <v>5</v>
      </c>
      <c r="G18" s="156" t="s">
        <v>86</v>
      </c>
      <c r="H18" s="157"/>
      <c r="I18" s="157"/>
      <c r="J18" s="156" t="s">
        <v>5</v>
      </c>
      <c r="K18" s="156" t="s">
        <v>86</v>
      </c>
      <c r="L18" s="157"/>
      <c r="M18" s="157"/>
      <c r="N18" s="156"/>
      <c r="O18" s="156"/>
      <c r="P18" s="156"/>
      <c r="Q18" s="156"/>
    </row>
    <row r="19" spans="1:17" x14ac:dyDescent="0.25">
      <c r="A19" s="157"/>
      <c r="B19" s="159"/>
      <c r="C19" s="160"/>
      <c r="D19" s="156"/>
      <c r="E19" s="157"/>
      <c r="F19" s="157"/>
      <c r="G19" s="104" t="s">
        <v>85</v>
      </c>
      <c r="H19" s="104" t="s">
        <v>84</v>
      </c>
      <c r="I19" s="104" t="s">
        <v>83</v>
      </c>
      <c r="J19" s="157"/>
      <c r="K19" s="104" t="s">
        <v>85</v>
      </c>
      <c r="L19" s="104" t="s">
        <v>84</v>
      </c>
      <c r="M19" s="104" t="s">
        <v>83</v>
      </c>
      <c r="N19" s="156"/>
      <c r="O19" s="156"/>
      <c r="P19" s="156"/>
      <c r="Q19" s="156"/>
    </row>
    <row r="20" spans="1:17" ht="12.75" customHeight="1" x14ac:dyDescent="0.25">
      <c r="A20" s="5">
        <v>1</v>
      </c>
      <c r="B20" s="106">
        <v>2</v>
      </c>
      <c r="C20" s="104">
        <v>3</v>
      </c>
      <c r="D20" s="104">
        <v>4</v>
      </c>
      <c r="E20" s="5">
        <v>5</v>
      </c>
      <c r="F20" s="105">
        <v>6</v>
      </c>
      <c r="G20" s="105">
        <v>7</v>
      </c>
      <c r="H20" s="105">
        <v>8</v>
      </c>
      <c r="I20" s="105">
        <v>9</v>
      </c>
      <c r="J20" s="105">
        <v>10</v>
      </c>
      <c r="K20" s="105">
        <v>11</v>
      </c>
      <c r="L20" s="105">
        <v>12</v>
      </c>
      <c r="M20" s="105">
        <v>13</v>
      </c>
      <c r="N20" s="105">
        <v>14</v>
      </c>
      <c r="O20" s="105">
        <v>15</v>
      </c>
      <c r="P20" s="105">
        <v>16</v>
      </c>
      <c r="Q20" s="105">
        <v>17</v>
      </c>
    </row>
    <row r="21" spans="1:17" ht="12.75" customHeight="1" x14ac:dyDescent="0.25">
      <c r="A21" s="163" t="s">
        <v>640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162"/>
      <c r="O21" s="162"/>
      <c r="P21" s="162"/>
      <c r="Q21" s="162"/>
    </row>
    <row r="22" spans="1:17" ht="68.400000000000006" x14ac:dyDescent="0.25">
      <c r="A22" s="5">
        <v>1</v>
      </c>
      <c r="B22" s="60" t="s">
        <v>102</v>
      </c>
      <c r="C22" s="103" t="s">
        <v>641</v>
      </c>
      <c r="D22" s="9" t="s">
        <v>103</v>
      </c>
      <c r="E22" s="59" t="s">
        <v>642</v>
      </c>
      <c r="F22" s="58">
        <v>9798.75</v>
      </c>
      <c r="G22" s="58">
        <v>2105.46</v>
      </c>
      <c r="H22" s="58">
        <v>7693.29</v>
      </c>
      <c r="I22" s="58">
        <v>716.85</v>
      </c>
      <c r="J22" s="57">
        <v>794</v>
      </c>
      <c r="K22" s="57">
        <v>171</v>
      </c>
      <c r="L22" s="57">
        <v>623</v>
      </c>
      <c r="M22" s="57">
        <v>58</v>
      </c>
      <c r="N22" s="57">
        <v>179.8</v>
      </c>
      <c r="O22" s="57">
        <v>14.56</v>
      </c>
      <c r="P22" s="57">
        <v>45.63</v>
      </c>
      <c r="Q22" s="57">
        <v>3.7</v>
      </c>
    </row>
    <row r="23" spans="1:17" ht="114" x14ac:dyDescent="0.25">
      <c r="A23" s="5">
        <v>2</v>
      </c>
      <c r="B23" s="60" t="s">
        <v>220</v>
      </c>
      <c r="C23" s="103" t="s">
        <v>221</v>
      </c>
      <c r="D23" s="9" t="s">
        <v>100</v>
      </c>
      <c r="E23" s="59" t="s">
        <v>643</v>
      </c>
      <c r="F23" s="58">
        <v>2.7</v>
      </c>
      <c r="G23" s="57"/>
      <c r="H23" s="57"/>
      <c r="I23" s="57"/>
      <c r="J23" s="57">
        <v>48</v>
      </c>
      <c r="K23" s="57"/>
      <c r="L23" s="57"/>
      <c r="M23" s="57"/>
      <c r="N23" s="57"/>
      <c r="O23" s="57"/>
      <c r="P23" s="57"/>
      <c r="Q23" s="57"/>
    </row>
    <row r="24" spans="1:17" ht="12.75" customHeight="1" x14ac:dyDescent="0.25">
      <c r="A24" s="5">
        <v>3</v>
      </c>
      <c r="B24" s="60" t="s">
        <v>222</v>
      </c>
      <c r="C24" s="103" t="s">
        <v>223</v>
      </c>
      <c r="D24" s="9" t="s">
        <v>100</v>
      </c>
      <c r="E24" s="59" t="s">
        <v>643</v>
      </c>
      <c r="F24" s="58">
        <v>38.58</v>
      </c>
      <c r="G24" s="57"/>
      <c r="H24" s="58">
        <v>38.58</v>
      </c>
      <c r="I24" s="57"/>
      <c r="J24" s="57">
        <v>687</v>
      </c>
      <c r="K24" s="57"/>
      <c r="L24" s="57">
        <v>687</v>
      </c>
      <c r="M24" s="57"/>
      <c r="N24" s="57"/>
      <c r="O24" s="57"/>
      <c r="P24" s="57"/>
      <c r="Q24" s="57"/>
    </row>
    <row r="25" spans="1:17" ht="12.75" customHeight="1" x14ac:dyDescent="0.25">
      <c r="A25" s="5">
        <v>4</v>
      </c>
      <c r="B25" s="60" t="s">
        <v>130</v>
      </c>
      <c r="C25" s="103" t="s">
        <v>644</v>
      </c>
      <c r="D25" s="9" t="s">
        <v>144</v>
      </c>
      <c r="E25" s="59" t="s">
        <v>645</v>
      </c>
      <c r="F25" s="58">
        <v>2693.01</v>
      </c>
      <c r="G25" s="58">
        <v>177.48</v>
      </c>
      <c r="H25" s="58">
        <v>2481.37</v>
      </c>
      <c r="I25" s="58">
        <v>248.22</v>
      </c>
      <c r="J25" s="57">
        <v>1069</v>
      </c>
      <c r="K25" s="57">
        <v>70</v>
      </c>
      <c r="L25" s="57">
        <v>985</v>
      </c>
      <c r="M25" s="57">
        <v>99</v>
      </c>
      <c r="N25" s="57">
        <v>15.72</v>
      </c>
      <c r="O25" s="57">
        <v>6.24</v>
      </c>
      <c r="P25" s="57">
        <v>14.81</v>
      </c>
      <c r="Q25" s="57">
        <v>5.88</v>
      </c>
    </row>
    <row r="26" spans="1:17" ht="45.6" x14ac:dyDescent="0.25">
      <c r="A26" s="5">
        <v>5</v>
      </c>
      <c r="B26" s="60" t="s">
        <v>131</v>
      </c>
      <c r="C26" s="103" t="s">
        <v>132</v>
      </c>
      <c r="D26" s="9" t="s">
        <v>112</v>
      </c>
      <c r="E26" s="59" t="s">
        <v>646</v>
      </c>
      <c r="F26" s="58">
        <v>138.69999999999999</v>
      </c>
      <c r="G26" s="57"/>
      <c r="H26" s="57"/>
      <c r="I26" s="57"/>
      <c r="J26" s="57">
        <v>6727</v>
      </c>
      <c r="K26" s="57"/>
      <c r="L26" s="57"/>
      <c r="M26" s="57"/>
      <c r="N26" s="57"/>
      <c r="O26" s="57"/>
      <c r="P26" s="57"/>
      <c r="Q26" s="57"/>
    </row>
    <row r="27" spans="1:17" ht="307.8" x14ac:dyDescent="0.25">
      <c r="A27" s="5">
        <v>6</v>
      </c>
      <c r="B27" s="60" t="s">
        <v>178</v>
      </c>
      <c r="C27" s="103" t="s">
        <v>647</v>
      </c>
      <c r="D27" s="9" t="s">
        <v>179</v>
      </c>
      <c r="E27" s="59" t="s">
        <v>648</v>
      </c>
      <c r="F27" s="58">
        <v>8562.02</v>
      </c>
      <c r="G27" s="58">
        <v>356.82</v>
      </c>
      <c r="H27" s="58">
        <v>8083.2</v>
      </c>
      <c r="I27" s="58">
        <v>366.77</v>
      </c>
      <c r="J27" s="57">
        <v>630</v>
      </c>
      <c r="K27" s="57">
        <v>26</v>
      </c>
      <c r="L27" s="57">
        <v>595</v>
      </c>
      <c r="M27" s="57">
        <v>27</v>
      </c>
      <c r="N27" s="57">
        <v>29.71</v>
      </c>
      <c r="O27" s="57">
        <v>2.19</v>
      </c>
      <c r="P27" s="57">
        <v>20.97</v>
      </c>
      <c r="Q27" s="57">
        <v>1.54</v>
      </c>
    </row>
    <row r="28" spans="1:17" ht="171" x14ac:dyDescent="0.25">
      <c r="A28" s="5">
        <v>7</v>
      </c>
      <c r="B28" s="60" t="s">
        <v>180</v>
      </c>
      <c r="C28" s="103" t="s">
        <v>649</v>
      </c>
      <c r="D28" s="9" t="s">
        <v>150</v>
      </c>
      <c r="E28" s="59" t="s">
        <v>648</v>
      </c>
      <c r="F28" s="58">
        <v>4389.3999999999996</v>
      </c>
      <c r="G28" s="57"/>
      <c r="H28" s="58">
        <v>4389.3999999999996</v>
      </c>
      <c r="I28" s="58">
        <v>162.19999999999999</v>
      </c>
      <c r="J28" s="57">
        <v>323</v>
      </c>
      <c r="K28" s="57"/>
      <c r="L28" s="57">
        <v>323</v>
      </c>
      <c r="M28" s="57">
        <v>12</v>
      </c>
      <c r="N28" s="57"/>
      <c r="O28" s="57"/>
      <c r="P28" s="57">
        <v>9.1999999999999993</v>
      </c>
      <c r="Q28" s="57">
        <v>0.68</v>
      </c>
    </row>
    <row r="29" spans="1:17" ht="57" x14ac:dyDescent="0.25">
      <c r="A29" s="5">
        <v>8</v>
      </c>
      <c r="B29" s="60" t="s">
        <v>131</v>
      </c>
      <c r="C29" s="103" t="s">
        <v>181</v>
      </c>
      <c r="D29" s="9" t="s">
        <v>112</v>
      </c>
      <c r="E29" s="59" t="s">
        <v>650</v>
      </c>
      <c r="F29" s="58">
        <v>138.69999999999999</v>
      </c>
      <c r="G29" s="57"/>
      <c r="H29" s="57"/>
      <c r="I29" s="57"/>
      <c r="J29" s="57">
        <v>3481</v>
      </c>
      <c r="K29" s="57"/>
      <c r="L29" s="57"/>
      <c r="M29" s="57"/>
      <c r="N29" s="57"/>
      <c r="O29" s="57"/>
      <c r="P29" s="57"/>
      <c r="Q29" s="57"/>
    </row>
    <row r="30" spans="1:17" ht="136.80000000000001" x14ac:dyDescent="0.25">
      <c r="A30" s="5">
        <v>9</v>
      </c>
      <c r="B30" s="60" t="s">
        <v>182</v>
      </c>
      <c r="C30" s="103" t="s">
        <v>183</v>
      </c>
      <c r="D30" s="9" t="s">
        <v>112</v>
      </c>
      <c r="E30" s="59" t="s">
        <v>651</v>
      </c>
      <c r="F30" s="58">
        <v>146.57</v>
      </c>
      <c r="G30" s="57"/>
      <c r="H30" s="57"/>
      <c r="I30" s="57"/>
      <c r="J30" s="57">
        <v>923</v>
      </c>
      <c r="K30" s="57"/>
      <c r="L30" s="57"/>
      <c r="M30" s="57"/>
      <c r="N30" s="57"/>
      <c r="O30" s="57"/>
      <c r="P30" s="57"/>
      <c r="Q30" s="57"/>
    </row>
    <row r="31" spans="1:17" ht="45.6" x14ac:dyDescent="0.25">
      <c r="A31" s="5">
        <v>10</v>
      </c>
      <c r="B31" s="60" t="s">
        <v>184</v>
      </c>
      <c r="C31" s="103" t="s">
        <v>652</v>
      </c>
      <c r="D31" s="9" t="s">
        <v>119</v>
      </c>
      <c r="E31" s="59" t="s">
        <v>653</v>
      </c>
      <c r="F31" s="58">
        <v>2017.46</v>
      </c>
      <c r="G31" s="57"/>
      <c r="H31" s="58">
        <v>46.53</v>
      </c>
      <c r="I31" s="58">
        <v>11.16</v>
      </c>
      <c r="J31" s="57">
        <v>446</v>
      </c>
      <c r="K31" s="57"/>
      <c r="L31" s="57">
        <v>10</v>
      </c>
      <c r="M31" s="57">
        <v>2</v>
      </c>
      <c r="N31" s="57"/>
      <c r="O31" s="57"/>
      <c r="P31" s="57">
        <v>0.66</v>
      </c>
      <c r="Q31" s="57">
        <v>0.15</v>
      </c>
    </row>
    <row r="32" spans="1:17" ht="228" x14ac:dyDescent="0.25">
      <c r="A32" s="5">
        <v>11</v>
      </c>
      <c r="B32" s="60" t="s">
        <v>135</v>
      </c>
      <c r="C32" s="103" t="s">
        <v>654</v>
      </c>
      <c r="D32" s="9" t="s">
        <v>134</v>
      </c>
      <c r="E32" s="59" t="s">
        <v>648</v>
      </c>
      <c r="F32" s="58">
        <v>51885.73</v>
      </c>
      <c r="G32" s="58">
        <v>518.97</v>
      </c>
      <c r="H32" s="58">
        <v>2984</v>
      </c>
      <c r="I32" s="58">
        <v>322.26</v>
      </c>
      <c r="J32" s="57">
        <v>3819</v>
      </c>
      <c r="K32" s="57">
        <v>38</v>
      </c>
      <c r="L32" s="57">
        <v>220</v>
      </c>
      <c r="M32" s="57">
        <v>24</v>
      </c>
      <c r="N32" s="57">
        <v>38.299999999999997</v>
      </c>
      <c r="O32" s="57">
        <v>2.82</v>
      </c>
      <c r="P32" s="57">
        <v>19.079999999999998</v>
      </c>
      <c r="Q32" s="57">
        <v>1.4</v>
      </c>
    </row>
    <row r="33" spans="1:17" ht="148.19999999999999" x14ac:dyDescent="0.25">
      <c r="A33" s="5">
        <v>12</v>
      </c>
      <c r="B33" s="60" t="s">
        <v>136</v>
      </c>
      <c r="C33" s="103" t="s">
        <v>655</v>
      </c>
      <c r="D33" s="9" t="s">
        <v>134</v>
      </c>
      <c r="E33" s="59" t="s">
        <v>648</v>
      </c>
      <c r="F33" s="58">
        <v>24143.439999999999</v>
      </c>
      <c r="G33" s="58">
        <v>4.88</v>
      </c>
      <c r="H33" s="58">
        <v>12.52</v>
      </c>
      <c r="I33" s="57"/>
      <c r="J33" s="57">
        <v>1777</v>
      </c>
      <c r="K33" s="57"/>
      <c r="L33" s="57">
        <v>1</v>
      </c>
      <c r="M33" s="57"/>
      <c r="N33" s="57">
        <v>0.36</v>
      </c>
      <c r="O33" s="57">
        <v>0.03</v>
      </c>
      <c r="P33" s="57"/>
      <c r="Q33" s="57"/>
    </row>
    <row r="34" spans="1:17" ht="228" x14ac:dyDescent="0.25">
      <c r="A34" s="5">
        <v>13</v>
      </c>
      <c r="B34" s="60" t="s">
        <v>133</v>
      </c>
      <c r="C34" s="103" t="s">
        <v>656</v>
      </c>
      <c r="D34" s="9" t="s">
        <v>134</v>
      </c>
      <c r="E34" s="59" t="s">
        <v>648</v>
      </c>
      <c r="F34" s="58">
        <v>55602.96</v>
      </c>
      <c r="G34" s="58">
        <v>518.97</v>
      </c>
      <c r="H34" s="58">
        <v>2984</v>
      </c>
      <c r="I34" s="58">
        <v>322.26</v>
      </c>
      <c r="J34" s="57">
        <v>4092</v>
      </c>
      <c r="K34" s="57">
        <v>38</v>
      </c>
      <c r="L34" s="57">
        <v>220</v>
      </c>
      <c r="M34" s="57">
        <v>24</v>
      </c>
      <c r="N34" s="57">
        <v>38.299999999999997</v>
      </c>
      <c r="O34" s="57">
        <v>2.82</v>
      </c>
      <c r="P34" s="57">
        <v>19.079999999999998</v>
      </c>
      <c r="Q34" s="57">
        <v>1.4</v>
      </c>
    </row>
    <row r="35" spans="1:17" ht="148.19999999999999" x14ac:dyDescent="0.25">
      <c r="A35" s="5">
        <v>14</v>
      </c>
      <c r="B35" s="60" t="s">
        <v>151</v>
      </c>
      <c r="C35" s="103" t="s">
        <v>657</v>
      </c>
      <c r="D35" s="9" t="s">
        <v>134</v>
      </c>
      <c r="E35" s="59" t="s">
        <v>648</v>
      </c>
      <c r="F35" s="58">
        <v>13003.12</v>
      </c>
      <c r="G35" s="58">
        <v>2.44</v>
      </c>
      <c r="H35" s="58">
        <v>6.64</v>
      </c>
      <c r="I35" s="57"/>
      <c r="J35" s="57">
        <v>957</v>
      </c>
      <c r="K35" s="57"/>
      <c r="L35" s="57"/>
      <c r="M35" s="57"/>
      <c r="N35" s="57">
        <v>0.18</v>
      </c>
      <c r="O35" s="57">
        <v>0.01</v>
      </c>
      <c r="P35" s="57"/>
      <c r="Q35" s="57"/>
    </row>
    <row r="36" spans="1:17" x14ac:dyDescent="0.25">
      <c r="A36" s="161" t="s">
        <v>6</v>
      </c>
      <c r="B36" s="162"/>
      <c r="C36" s="162"/>
      <c r="D36" s="162"/>
      <c r="E36" s="162"/>
      <c r="F36" s="162"/>
      <c r="G36" s="162"/>
      <c r="H36" s="162"/>
      <c r="I36" s="162"/>
      <c r="J36" s="58">
        <v>25773</v>
      </c>
      <c r="K36" s="58">
        <v>343</v>
      </c>
      <c r="L36" s="58">
        <v>3664</v>
      </c>
      <c r="M36" s="58">
        <v>246</v>
      </c>
      <c r="N36" s="57"/>
      <c r="O36" s="58">
        <v>28.67</v>
      </c>
      <c r="P36" s="57"/>
      <c r="Q36" s="58">
        <v>14.75</v>
      </c>
    </row>
    <row r="37" spans="1:17" x14ac:dyDescent="0.25">
      <c r="A37" s="161" t="s">
        <v>7</v>
      </c>
      <c r="B37" s="162"/>
      <c r="C37" s="162"/>
      <c r="D37" s="162"/>
      <c r="E37" s="162"/>
      <c r="F37" s="162"/>
      <c r="G37" s="162"/>
      <c r="H37" s="162"/>
      <c r="I37" s="162"/>
      <c r="J37" s="58">
        <v>836</v>
      </c>
      <c r="K37" s="57"/>
      <c r="L37" s="57"/>
      <c r="M37" s="57"/>
      <c r="N37" s="57"/>
      <c r="O37" s="57"/>
      <c r="P37" s="57"/>
      <c r="Q37" s="57"/>
    </row>
    <row r="38" spans="1:17" x14ac:dyDescent="0.25">
      <c r="A38" s="161" t="s">
        <v>27</v>
      </c>
      <c r="B38" s="162"/>
      <c r="C38" s="162"/>
      <c r="D38" s="162"/>
      <c r="E38" s="162"/>
      <c r="F38" s="162"/>
      <c r="G38" s="162"/>
      <c r="H38" s="162"/>
      <c r="I38" s="162"/>
      <c r="J38" s="57"/>
      <c r="K38" s="57"/>
      <c r="L38" s="57"/>
      <c r="M38" s="57"/>
      <c r="N38" s="57"/>
      <c r="O38" s="57"/>
      <c r="P38" s="57"/>
      <c r="Q38" s="57"/>
    </row>
    <row r="39" spans="1:17" x14ac:dyDescent="0.25">
      <c r="A39" s="161" t="s">
        <v>658</v>
      </c>
      <c r="B39" s="162"/>
      <c r="C39" s="162"/>
      <c r="D39" s="162"/>
      <c r="E39" s="162"/>
      <c r="F39" s="162"/>
      <c r="G39" s="162"/>
      <c r="H39" s="162"/>
      <c r="I39" s="162"/>
      <c r="J39" s="58">
        <v>836</v>
      </c>
      <c r="K39" s="57"/>
      <c r="L39" s="57"/>
      <c r="M39" s="57"/>
      <c r="N39" s="57"/>
      <c r="O39" s="57"/>
      <c r="P39" s="57"/>
      <c r="Q39" s="57"/>
    </row>
    <row r="40" spans="1:17" x14ac:dyDescent="0.25">
      <c r="A40" s="161" t="s">
        <v>8</v>
      </c>
      <c r="B40" s="162"/>
      <c r="C40" s="162"/>
      <c r="D40" s="162"/>
      <c r="E40" s="162"/>
      <c r="F40" s="162"/>
      <c r="G40" s="162"/>
      <c r="H40" s="162"/>
      <c r="I40" s="162"/>
      <c r="J40" s="58">
        <v>560</v>
      </c>
      <c r="K40" s="57"/>
      <c r="L40" s="57"/>
      <c r="M40" s="57"/>
      <c r="N40" s="57"/>
      <c r="O40" s="57"/>
      <c r="P40" s="57"/>
      <c r="Q40" s="57"/>
    </row>
    <row r="41" spans="1:17" x14ac:dyDescent="0.25">
      <c r="A41" s="161" t="s">
        <v>27</v>
      </c>
      <c r="B41" s="162"/>
      <c r="C41" s="162"/>
      <c r="D41" s="162"/>
      <c r="E41" s="162"/>
      <c r="F41" s="162"/>
      <c r="G41" s="162"/>
      <c r="H41" s="162"/>
      <c r="I41" s="162"/>
      <c r="J41" s="57"/>
      <c r="K41" s="57"/>
      <c r="L41" s="57"/>
      <c r="M41" s="57"/>
      <c r="N41" s="57"/>
      <c r="O41" s="57"/>
      <c r="P41" s="57"/>
      <c r="Q41" s="57"/>
    </row>
    <row r="42" spans="1:17" x14ac:dyDescent="0.25">
      <c r="A42" s="161" t="s">
        <v>659</v>
      </c>
      <c r="B42" s="162"/>
      <c r="C42" s="162"/>
      <c r="D42" s="162"/>
      <c r="E42" s="162"/>
      <c r="F42" s="162"/>
      <c r="G42" s="162"/>
      <c r="H42" s="162"/>
      <c r="I42" s="162"/>
      <c r="J42" s="58">
        <v>560</v>
      </c>
      <c r="K42" s="57"/>
      <c r="L42" s="57"/>
      <c r="M42" s="57"/>
      <c r="N42" s="57"/>
      <c r="O42" s="57"/>
      <c r="P42" s="57"/>
      <c r="Q42" s="57"/>
    </row>
    <row r="43" spans="1:17" x14ac:dyDescent="0.25">
      <c r="A43" s="167" t="s">
        <v>9</v>
      </c>
      <c r="B43" s="162"/>
      <c r="C43" s="162"/>
      <c r="D43" s="162"/>
      <c r="E43" s="162"/>
      <c r="F43" s="162"/>
      <c r="G43" s="162"/>
      <c r="H43" s="162"/>
      <c r="I43" s="162"/>
      <c r="J43" s="57"/>
      <c r="K43" s="57"/>
      <c r="L43" s="57"/>
      <c r="M43" s="57"/>
      <c r="N43" s="57"/>
      <c r="O43" s="57"/>
      <c r="P43" s="57"/>
      <c r="Q43" s="57"/>
    </row>
    <row r="44" spans="1:17" x14ac:dyDescent="0.25">
      <c r="A44" s="161" t="s">
        <v>104</v>
      </c>
      <c r="B44" s="162"/>
      <c r="C44" s="162"/>
      <c r="D44" s="162"/>
      <c r="E44" s="162"/>
      <c r="F44" s="162"/>
      <c r="G44" s="162"/>
      <c r="H44" s="162"/>
      <c r="I44" s="162"/>
      <c r="J44" s="58">
        <v>15303</v>
      </c>
      <c r="K44" s="57"/>
      <c r="L44" s="57"/>
      <c r="M44" s="57"/>
      <c r="N44" s="57"/>
      <c r="O44" s="58">
        <v>28.67</v>
      </c>
      <c r="P44" s="57"/>
      <c r="Q44" s="58">
        <v>14.75</v>
      </c>
    </row>
    <row r="45" spans="1:17" x14ac:dyDescent="0.25">
      <c r="A45" s="161" t="s">
        <v>224</v>
      </c>
      <c r="B45" s="162"/>
      <c r="C45" s="162"/>
      <c r="D45" s="162"/>
      <c r="E45" s="162"/>
      <c r="F45" s="162"/>
      <c r="G45" s="162"/>
      <c r="H45" s="162"/>
      <c r="I45" s="162"/>
      <c r="J45" s="58">
        <v>48</v>
      </c>
      <c r="K45" s="57"/>
      <c r="L45" s="57"/>
      <c r="M45" s="57"/>
      <c r="N45" s="57"/>
      <c r="O45" s="57"/>
      <c r="P45" s="57"/>
      <c r="Q45" s="57"/>
    </row>
    <row r="46" spans="1:17" x14ac:dyDescent="0.25">
      <c r="A46" s="161" t="s">
        <v>105</v>
      </c>
      <c r="B46" s="162"/>
      <c r="C46" s="162"/>
      <c r="D46" s="162"/>
      <c r="E46" s="162"/>
      <c r="F46" s="162"/>
      <c r="G46" s="162"/>
      <c r="H46" s="162"/>
      <c r="I46" s="162"/>
      <c r="J46" s="58">
        <v>687</v>
      </c>
      <c r="K46" s="57"/>
      <c r="L46" s="57"/>
      <c r="M46" s="57"/>
      <c r="N46" s="57"/>
      <c r="O46" s="57"/>
      <c r="P46" s="57"/>
      <c r="Q46" s="57"/>
    </row>
    <row r="47" spans="1:17" x14ac:dyDescent="0.25">
      <c r="A47" s="161" t="s">
        <v>42</v>
      </c>
      <c r="B47" s="162"/>
      <c r="C47" s="162"/>
      <c r="D47" s="162"/>
      <c r="E47" s="162"/>
      <c r="F47" s="162"/>
      <c r="G47" s="162"/>
      <c r="H47" s="162"/>
      <c r="I47" s="162"/>
      <c r="J47" s="58">
        <v>11131</v>
      </c>
      <c r="K47" s="57"/>
      <c r="L47" s="57"/>
      <c r="M47" s="57"/>
      <c r="N47" s="57"/>
      <c r="O47" s="57"/>
      <c r="P47" s="57"/>
      <c r="Q47" s="57"/>
    </row>
    <row r="48" spans="1:17" x14ac:dyDescent="0.25">
      <c r="A48" s="161" t="s">
        <v>10</v>
      </c>
      <c r="B48" s="162"/>
      <c r="C48" s="162"/>
      <c r="D48" s="162"/>
      <c r="E48" s="162"/>
      <c r="F48" s="162"/>
      <c r="G48" s="162"/>
      <c r="H48" s="162"/>
      <c r="I48" s="162"/>
      <c r="J48" s="58">
        <v>27169</v>
      </c>
      <c r="K48" s="57"/>
      <c r="L48" s="57"/>
      <c r="M48" s="57"/>
      <c r="N48" s="57"/>
      <c r="O48" s="58">
        <v>28.67</v>
      </c>
      <c r="P48" s="57"/>
      <c r="Q48" s="58">
        <v>14.75</v>
      </c>
    </row>
    <row r="49" spans="1:17" x14ac:dyDescent="0.25">
      <c r="A49" s="161" t="s">
        <v>11</v>
      </c>
      <c r="B49" s="162"/>
      <c r="C49" s="162"/>
      <c r="D49" s="162"/>
      <c r="E49" s="162"/>
      <c r="F49" s="162"/>
      <c r="G49" s="162"/>
      <c r="H49" s="162"/>
      <c r="I49" s="162"/>
      <c r="J49" s="57"/>
      <c r="K49" s="57"/>
      <c r="L49" s="57"/>
      <c r="M49" s="57"/>
      <c r="N49" s="57"/>
      <c r="O49" s="57"/>
      <c r="P49" s="57"/>
      <c r="Q49" s="57"/>
    </row>
    <row r="50" spans="1:17" x14ac:dyDescent="0.25">
      <c r="A50" s="161" t="s">
        <v>12</v>
      </c>
      <c r="B50" s="162"/>
      <c r="C50" s="162"/>
      <c r="D50" s="162"/>
      <c r="E50" s="162"/>
      <c r="F50" s="162"/>
      <c r="G50" s="162"/>
      <c r="H50" s="162"/>
      <c r="I50" s="162"/>
      <c r="J50" s="58">
        <v>21718</v>
      </c>
      <c r="K50" s="57"/>
      <c r="L50" s="57"/>
      <c r="M50" s="57"/>
      <c r="N50" s="57"/>
      <c r="O50" s="57"/>
      <c r="P50" s="57"/>
      <c r="Q50" s="57"/>
    </row>
    <row r="51" spans="1:17" x14ac:dyDescent="0.25">
      <c r="A51" s="161" t="s">
        <v>13</v>
      </c>
      <c r="B51" s="162"/>
      <c r="C51" s="162"/>
      <c r="D51" s="162"/>
      <c r="E51" s="162"/>
      <c r="F51" s="162"/>
      <c r="G51" s="162"/>
      <c r="H51" s="162"/>
      <c r="I51" s="162"/>
      <c r="J51" s="58">
        <v>3664</v>
      </c>
      <c r="K51" s="57"/>
      <c r="L51" s="57"/>
      <c r="M51" s="57"/>
      <c r="N51" s="57"/>
      <c r="O51" s="57"/>
      <c r="P51" s="57"/>
      <c r="Q51" s="57"/>
    </row>
    <row r="52" spans="1:17" x14ac:dyDescent="0.25">
      <c r="A52" s="161" t="s">
        <v>14</v>
      </c>
      <c r="B52" s="162"/>
      <c r="C52" s="162"/>
      <c r="D52" s="162"/>
      <c r="E52" s="162"/>
      <c r="F52" s="162"/>
      <c r="G52" s="162"/>
      <c r="H52" s="162"/>
      <c r="I52" s="162"/>
      <c r="J52" s="58">
        <v>589</v>
      </c>
      <c r="K52" s="57"/>
      <c r="L52" s="57"/>
      <c r="M52" s="57"/>
      <c r="N52" s="57"/>
      <c r="O52" s="57"/>
      <c r="P52" s="57"/>
      <c r="Q52" s="57"/>
    </row>
    <row r="53" spans="1:17" x14ac:dyDescent="0.25">
      <c r="A53" s="161" t="s">
        <v>15</v>
      </c>
      <c r="B53" s="162"/>
      <c r="C53" s="162"/>
      <c r="D53" s="162"/>
      <c r="E53" s="162"/>
      <c r="F53" s="162"/>
      <c r="G53" s="162"/>
      <c r="H53" s="162"/>
      <c r="I53" s="162"/>
      <c r="J53" s="58">
        <v>836</v>
      </c>
      <c r="K53" s="57"/>
      <c r="L53" s="57"/>
      <c r="M53" s="57"/>
      <c r="N53" s="57"/>
      <c r="O53" s="57"/>
      <c r="P53" s="57"/>
      <c r="Q53" s="57"/>
    </row>
    <row r="54" spans="1:17" x14ac:dyDescent="0.25">
      <c r="A54" s="161" t="s">
        <v>16</v>
      </c>
      <c r="B54" s="162"/>
      <c r="C54" s="162"/>
      <c r="D54" s="162"/>
      <c r="E54" s="162"/>
      <c r="F54" s="162"/>
      <c r="G54" s="162"/>
      <c r="H54" s="162"/>
      <c r="I54" s="162"/>
      <c r="J54" s="58">
        <v>560</v>
      </c>
      <c r="K54" s="57"/>
      <c r="L54" s="57"/>
      <c r="M54" s="57"/>
      <c r="N54" s="57"/>
      <c r="O54" s="57"/>
      <c r="P54" s="57"/>
      <c r="Q54" s="57"/>
    </row>
    <row r="55" spans="1:17" x14ac:dyDescent="0.25">
      <c r="A55" s="167" t="s">
        <v>17</v>
      </c>
      <c r="B55" s="162"/>
      <c r="C55" s="162"/>
      <c r="D55" s="162"/>
      <c r="E55" s="162"/>
      <c r="F55" s="162"/>
      <c r="G55" s="162"/>
      <c r="H55" s="162"/>
      <c r="I55" s="162"/>
      <c r="J55" s="56">
        <v>27169</v>
      </c>
      <c r="K55" s="57"/>
      <c r="L55" s="57"/>
      <c r="M55" s="57"/>
      <c r="N55" s="57"/>
      <c r="O55" s="56">
        <v>28.67</v>
      </c>
      <c r="P55" s="57"/>
      <c r="Q55" s="56">
        <v>14.75</v>
      </c>
    </row>
    <row r="56" spans="1:17" x14ac:dyDescent="0.25">
      <c r="A56" s="8"/>
      <c r="B56" s="1"/>
      <c r="C56" s="6"/>
      <c r="D56" s="107"/>
      <c r="E56" s="7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</row>
    <row r="57" spans="1:17" x14ac:dyDescent="0.25">
      <c r="A57" s="8"/>
      <c r="B57" s="1"/>
      <c r="C57" s="6"/>
      <c r="D57" s="107"/>
      <c r="E57" s="7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</row>
    <row r="58" spans="1:17" x14ac:dyDescent="0.25">
      <c r="A58" s="8"/>
      <c r="B58" s="1"/>
      <c r="C58" s="6"/>
      <c r="D58" s="107"/>
      <c r="E58" s="7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</row>
    <row r="59" spans="1:17" x14ac:dyDescent="0.25">
      <c r="A59" s="164" t="s">
        <v>225</v>
      </c>
      <c r="B59" s="165"/>
      <c r="C59" s="165"/>
      <c r="D59" s="165"/>
      <c r="E59" s="165"/>
      <c r="F59" s="165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</row>
    <row r="60" spans="1:17" x14ac:dyDescent="0.25">
      <c r="A60" s="166" t="s">
        <v>79</v>
      </c>
      <c r="B60" s="165"/>
      <c r="C60" s="165"/>
      <c r="D60" s="165"/>
      <c r="E60" s="165"/>
      <c r="F60" s="165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</row>
    <row r="61" spans="1:17" ht="12.75" customHeight="1" x14ac:dyDescent="0.25">
      <c r="A61" s="8"/>
      <c r="B61" s="1"/>
      <c r="C61" s="6"/>
      <c r="D61" s="107"/>
      <c r="E61" s="7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</row>
    <row r="62" spans="1:17" x14ac:dyDescent="0.25">
      <c r="A62" s="164" t="s">
        <v>226</v>
      </c>
      <c r="B62" s="165"/>
      <c r="C62" s="165"/>
      <c r="D62" s="165"/>
      <c r="E62" s="165"/>
      <c r="F62" s="165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</row>
    <row r="63" spans="1:17" x14ac:dyDescent="0.25">
      <c r="A63" s="166" t="s">
        <v>79</v>
      </c>
      <c r="B63" s="165"/>
      <c r="C63" s="165"/>
      <c r="D63" s="165"/>
      <c r="E63" s="165"/>
      <c r="F63" s="165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</row>
    <row r="64" spans="1:17" x14ac:dyDescent="0.25">
      <c r="A64" s="8"/>
      <c r="B64" s="1"/>
      <c r="C64" s="6"/>
      <c r="D64" s="107"/>
      <c r="E64" s="7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</row>
    <row r="65" spans="1:17" x14ac:dyDescent="0.25">
      <c r="A65" s="8"/>
      <c r="B65" s="1"/>
      <c r="C65" s="6"/>
      <c r="D65" s="107"/>
      <c r="E65" s="7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</row>
    <row r="66" spans="1:17" x14ac:dyDescent="0.25">
      <c r="A66" s="8"/>
      <c r="B66" s="1"/>
      <c r="C66" s="6"/>
      <c r="D66" s="107"/>
      <c r="E66" s="7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</row>
    <row r="88" ht="12.75" customHeight="1" x14ac:dyDescent="0.25"/>
    <row r="99" ht="12.75" customHeight="1" x14ac:dyDescent="0.25"/>
    <row r="113" ht="12.75" customHeight="1" x14ac:dyDescent="0.25"/>
    <row r="126" ht="12.75" customHeight="1" x14ac:dyDescent="0.25"/>
    <row r="142" ht="12.75" customHeight="1" x14ac:dyDescent="0.25"/>
    <row r="159" ht="12.75" customHeight="1" x14ac:dyDescent="0.25"/>
    <row r="174" ht="12.75" customHeight="1" x14ac:dyDescent="0.25"/>
    <row r="187" ht="12.75" customHeight="1" x14ac:dyDescent="0.25"/>
    <row r="198" ht="12.75" customHeight="1" x14ac:dyDescent="0.25"/>
    <row r="209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9" ht="12.75" customHeight="1" x14ac:dyDescent="0.25"/>
    <row r="240" ht="12.75" customHeight="1" x14ac:dyDescent="0.25"/>
    <row r="241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62" ht="12.75" customHeight="1" x14ac:dyDescent="0.25"/>
    <row r="276" ht="12.75" customHeight="1" x14ac:dyDescent="0.25"/>
    <row r="290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8" ht="12.75" customHeight="1" x14ac:dyDescent="0.25"/>
    <row r="329" ht="12.75" customHeight="1" x14ac:dyDescent="0.25"/>
    <row r="330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2" ht="12.75" customHeight="1" x14ac:dyDescent="0.25"/>
    <row r="373" ht="12.75" customHeight="1" x14ac:dyDescent="0.25"/>
    <row r="374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3" ht="12.75" customHeight="1" x14ac:dyDescent="0.25"/>
    <row r="384" ht="12.75" customHeight="1" x14ac:dyDescent="0.25"/>
    <row r="386" ht="12.75" customHeight="1" x14ac:dyDescent="0.25"/>
    <row r="387" ht="12.75" customHeight="1" x14ac:dyDescent="0.25"/>
  </sheetData>
  <mergeCells count="43">
    <mergeCell ref="N17:N19"/>
    <mergeCell ref="O17:O19"/>
    <mergeCell ref="P17:P19"/>
    <mergeCell ref="Q17:Q19"/>
    <mergeCell ref="F18:F19"/>
    <mergeCell ref="G18:I18"/>
    <mergeCell ref="J18:J19"/>
    <mergeCell ref="K18:M18"/>
    <mergeCell ref="A21:Q21"/>
    <mergeCell ref="A36:I36"/>
    <mergeCell ref="A37:I37"/>
    <mergeCell ref="A38:I38"/>
    <mergeCell ref="A39:I39"/>
    <mergeCell ref="A40:I40"/>
    <mergeCell ref="A41:I41"/>
    <mergeCell ref="A42:I42"/>
    <mergeCell ref="A43:I43"/>
    <mergeCell ref="A44:I44"/>
    <mergeCell ref="A45:I45"/>
    <mergeCell ref="A46:I46"/>
    <mergeCell ref="A47:I47"/>
    <mergeCell ref="A48:I48"/>
    <mergeCell ref="A49:I49"/>
    <mergeCell ref="A50:I50"/>
    <mergeCell ref="A51:I51"/>
    <mergeCell ref="A52:I52"/>
    <mergeCell ref="A53:I53"/>
    <mergeCell ref="A54:I54"/>
    <mergeCell ref="A55:I55"/>
    <mergeCell ref="A59:Q59"/>
    <mergeCell ref="A60:Q60"/>
    <mergeCell ref="A62:Q62"/>
    <mergeCell ref="A63:Q63"/>
    <mergeCell ref="J11:K11"/>
    <mergeCell ref="J12:K12"/>
    <mergeCell ref="J13:K13"/>
    <mergeCell ref="A17:A19"/>
    <mergeCell ref="B17:B19"/>
    <mergeCell ref="C17:C19"/>
    <mergeCell ref="D17:D19"/>
    <mergeCell ref="E17:E19"/>
    <mergeCell ref="F17:I17"/>
    <mergeCell ref="J17:M1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4"/>
  <sheetViews>
    <sheetView topLeftCell="A31" workbookViewId="0">
      <selection activeCell="D7" sqref="D7"/>
    </sheetView>
  </sheetViews>
  <sheetFormatPr defaultRowHeight="13.2" x14ac:dyDescent="0.25"/>
  <sheetData>
    <row r="1" spans="1:17" x14ac:dyDescent="0.25">
      <c r="A1" s="10"/>
      <c r="B1" s="65"/>
      <c r="C1" s="64"/>
      <c r="D1" s="63"/>
      <c r="E1" s="3"/>
      <c r="F1" s="62"/>
      <c r="G1" s="62"/>
      <c r="H1" s="10" t="s">
        <v>22</v>
      </c>
      <c r="I1" s="62"/>
      <c r="J1" s="73"/>
      <c r="K1" s="62"/>
      <c r="L1" s="62"/>
      <c r="M1" s="62"/>
      <c r="N1" s="62"/>
      <c r="O1" s="62"/>
      <c r="P1" s="62"/>
      <c r="Q1" s="62"/>
    </row>
    <row r="2" spans="1:17" x14ac:dyDescent="0.25">
      <c r="A2" s="10"/>
      <c r="B2" s="65"/>
      <c r="C2" s="64"/>
      <c r="D2" s="63"/>
      <c r="E2" s="77"/>
      <c r="F2" s="71"/>
      <c r="G2" s="71"/>
      <c r="H2" s="11" t="s">
        <v>2</v>
      </c>
      <c r="I2" s="11"/>
      <c r="J2" s="70"/>
      <c r="K2" s="62"/>
      <c r="L2" s="62"/>
      <c r="M2" s="62"/>
      <c r="N2" s="62"/>
      <c r="O2" s="62"/>
      <c r="P2" s="62"/>
      <c r="Q2" s="62"/>
    </row>
    <row r="3" spans="1:17" x14ac:dyDescent="0.25">
      <c r="A3" s="10"/>
      <c r="B3" s="65"/>
      <c r="C3" s="64"/>
      <c r="D3" s="63"/>
      <c r="E3" s="3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</row>
    <row r="4" spans="1:17" x14ac:dyDescent="0.25">
      <c r="A4" s="10"/>
      <c r="B4" s="65"/>
      <c r="C4" s="64"/>
      <c r="D4" s="63"/>
      <c r="E4" s="3"/>
      <c r="F4" s="62"/>
      <c r="G4" s="62"/>
      <c r="H4" s="101" t="s">
        <v>660</v>
      </c>
      <c r="I4" s="76"/>
      <c r="J4" s="62"/>
      <c r="K4" s="62"/>
      <c r="L4" s="62"/>
      <c r="M4" s="62"/>
      <c r="N4" s="62"/>
      <c r="O4" s="62"/>
      <c r="P4" s="62"/>
      <c r="Q4" s="62"/>
    </row>
    <row r="5" spans="1:17" x14ac:dyDescent="0.25">
      <c r="A5" s="10"/>
      <c r="B5" s="65"/>
      <c r="C5" s="64"/>
      <c r="D5" s="63"/>
      <c r="E5" s="3"/>
      <c r="F5" s="62"/>
      <c r="G5" s="62"/>
      <c r="H5" s="10" t="s">
        <v>36</v>
      </c>
      <c r="I5" s="10"/>
      <c r="J5" s="62"/>
      <c r="K5" s="62"/>
      <c r="L5" s="62"/>
      <c r="M5" s="62"/>
      <c r="N5" s="62"/>
      <c r="O5" s="62"/>
      <c r="P5" s="62"/>
      <c r="Q5" s="62"/>
    </row>
    <row r="6" spans="1:17" x14ac:dyDescent="0.25">
      <c r="A6" s="10"/>
      <c r="B6" s="65"/>
      <c r="C6" s="64"/>
      <c r="D6" s="63"/>
      <c r="E6" s="3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</row>
    <row r="7" spans="1:17" x14ac:dyDescent="0.25">
      <c r="A7" s="10"/>
      <c r="B7" s="65"/>
      <c r="C7" s="75" t="s">
        <v>3</v>
      </c>
      <c r="D7" s="74" t="s">
        <v>661</v>
      </c>
      <c r="E7" s="67"/>
      <c r="F7" s="62"/>
      <c r="G7" s="62"/>
      <c r="H7" s="10"/>
      <c r="I7" s="62"/>
      <c r="J7" s="62"/>
      <c r="K7" s="73"/>
      <c r="L7" s="73"/>
      <c r="M7" s="62"/>
      <c r="N7" s="62"/>
      <c r="O7" s="62"/>
      <c r="P7" s="62"/>
      <c r="Q7" s="62"/>
    </row>
    <row r="8" spans="1:17" x14ac:dyDescent="0.25">
      <c r="A8" s="10"/>
      <c r="B8" s="65"/>
      <c r="C8" s="64"/>
      <c r="D8" s="63"/>
      <c r="E8" s="72"/>
      <c r="F8" s="71"/>
      <c r="G8" s="71"/>
      <c r="H8" s="11" t="s">
        <v>31</v>
      </c>
      <c r="I8" s="11"/>
      <c r="J8" s="71"/>
      <c r="K8" s="70"/>
      <c r="L8" s="62"/>
      <c r="M8" s="62"/>
      <c r="N8" s="62"/>
      <c r="O8" s="62"/>
      <c r="P8" s="62"/>
      <c r="Q8" s="62"/>
    </row>
    <row r="9" spans="1:17" x14ac:dyDescent="0.25">
      <c r="A9" s="69"/>
      <c r="B9" s="68"/>
      <c r="C9" s="64"/>
      <c r="D9" s="63"/>
      <c r="E9" s="3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</row>
    <row r="10" spans="1:17" x14ac:dyDescent="0.25">
      <c r="A10" s="10"/>
      <c r="B10" s="65"/>
      <c r="C10" s="64"/>
      <c r="D10" s="67" t="s">
        <v>662</v>
      </c>
      <c r="E10" s="10"/>
      <c r="F10" s="62"/>
      <c r="G10" s="62"/>
      <c r="H10" s="62"/>
      <c r="I10" s="67"/>
      <c r="J10" s="67"/>
      <c r="K10" s="62"/>
      <c r="L10" s="62"/>
      <c r="M10" s="62"/>
      <c r="N10" s="62"/>
      <c r="O10" s="62"/>
      <c r="P10" s="62"/>
      <c r="Q10" s="62"/>
    </row>
    <row r="11" spans="1:17" x14ac:dyDescent="0.25">
      <c r="A11" s="10"/>
      <c r="B11" s="65"/>
      <c r="C11" s="64"/>
      <c r="D11" s="67" t="s">
        <v>41</v>
      </c>
      <c r="E11" s="10"/>
      <c r="F11" s="62"/>
      <c r="G11" s="62"/>
      <c r="H11" s="62"/>
      <c r="I11" s="67"/>
      <c r="J11" s="154" t="s">
        <v>663</v>
      </c>
      <c r="K11" s="155"/>
      <c r="L11" s="4" t="s">
        <v>30</v>
      </c>
      <c r="M11" s="62"/>
      <c r="N11" s="62"/>
      <c r="O11" s="62"/>
      <c r="P11" s="62"/>
      <c r="Q11" s="62"/>
    </row>
    <row r="12" spans="1:17" x14ac:dyDescent="0.25">
      <c r="A12" s="10"/>
      <c r="B12" s="65"/>
      <c r="C12" s="64"/>
      <c r="D12" s="67" t="s">
        <v>92</v>
      </c>
      <c r="E12" s="10"/>
      <c r="F12" s="62"/>
      <c r="G12" s="62"/>
      <c r="H12" s="62"/>
      <c r="I12" s="67"/>
      <c r="J12" s="154" t="s">
        <v>664</v>
      </c>
      <c r="K12" s="155"/>
      <c r="L12" s="4" t="s">
        <v>30</v>
      </c>
      <c r="M12" s="62"/>
      <c r="N12" s="62"/>
      <c r="O12" s="62"/>
      <c r="P12" s="62"/>
      <c r="Q12" s="62"/>
    </row>
    <row r="13" spans="1:17" x14ac:dyDescent="0.25">
      <c r="A13" s="10"/>
      <c r="B13" s="65"/>
      <c r="C13" s="64"/>
      <c r="D13" s="67" t="s">
        <v>18</v>
      </c>
      <c r="E13" s="10"/>
      <c r="F13" s="62"/>
      <c r="G13" s="62"/>
      <c r="H13" s="62"/>
      <c r="I13" s="67"/>
      <c r="J13" s="154" t="s">
        <v>665</v>
      </c>
      <c r="K13" s="155"/>
      <c r="L13" s="4" t="s">
        <v>19</v>
      </c>
      <c r="M13" s="62"/>
      <c r="N13" s="62"/>
      <c r="O13" s="62"/>
      <c r="P13" s="62"/>
      <c r="Q13" s="62"/>
    </row>
    <row r="14" spans="1:17" x14ac:dyDescent="0.25">
      <c r="A14" s="10"/>
      <c r="B14" s="65"/>
      <c r="C14" s="64"/>
      <c r="D14" s="66" t="s">
        <v>106</v>
      </c>
      <c r="E14" s="10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</row>
    <row r="15" spans="1:17" x14ac:dyDescent="0.25">
      <c r="A15" s="10"/>
      <c r="B15" s="65"/>
      <c r="C15" s="64"/>
      <c r="D15" s="63"/>
      <c r="E15" s="10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</row>
    <row r="16" spans="1:17" x14ac:dyDescent="0.25">
      <c r="A16" s="8"/>
      <c r="B16" s="1"/>
      <c r="C16" s="6"/>
      <c r="D16" s="107"/>
      <c r="E16" s="7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25">
      <c r="A17" s="156" t="s">
        <v>4</v>
      </c>
      <c r="B17" s="158" t="s">
        <v>95</v>
      </c>
      <c r="C17" s="156" t="s">
        <v>91</v>
      </c>
      <c r="D17" s="156" t="s">
        <v>90</v>
      </c>
      <c r="E17" s="156" t="s">
        <v>89</v>
      </c>
      <c r="F17" s="156" t="s">
        <v>29</v>
      </c>
      <c r="G17" s="157"/>
      <c r="H17" s="157"/>
      <c r="I17" s="157"/>
      <c r="J17" s="156" t="s">
        <v>28</v>
      </c>
      <c r="K17" s="157"/>
      <c r="L17" s="157"/>
      <c r="M17" s="157"/>
      <c r="N17" s="156" t="s">
        <v>88</v>
      </c>
      <c r="O17" s="156" t="s">
        <v>87</v>
      </c>
      <c r="P17" s="156" t="s">
        <v>96</v>
      </c>
      <c r="Q17" s="156" t="s">
        <v>97</v>
      </c>
    </row>
    <row r="18" spans="1:17" x14ac:dyDescent="0.25">
      <c r="A18" s="157"/>
      <c r="B18" s="159"/>
      <c r="C18" s="160"/>
      <c r="D18" s="156"/>
      <c r="E18" s="157"/>
      <c r="F18" s="156" t="s">
        <v>5</v>
      </c>
      <c r="G18" s="156" t="s">
        <v>86</v>
      </c>
      <c r="H18" s="157"/>
      <c r="I18" s="157"/>
      <c r="J18" s="156" t="s">
        <v>5</v>
      </c>
      <c r="K18" s="156" t="s">
        <v>86</v>
      </c>
      <c r="L18" s="157"/>
      <c r="M18" s="157"/>
      <c r="N18" s="156"/>
      <c r="O18" s="156"/>
      <c r="P18" s="156"/>
      <c r="Q18" s="156"/>
    </row>
    <row r="19" spans="1:17" x14ac:dyDescent="0.25">
      <c r="A19" s="157"/>
      <c r="B19" s="159"/>
      <c r="C19" s="160"/>
      <c r="D19" s="156"/>
      <c r="E19" s="157"/>
      <c r="F19" s="157"/>
      <c r="G19" s="104" t="s">
        <v>85</v>
      </c>
      <c r="H19" s="104" t="s">
        <v>84</v>
      </c>
      <c r="I19" s="104" t="s">
        <v>83</v>
      </c>
      <c r="J19" s="157"/>
      <c r="K19" s="104" t="s">
        <v>85</v>
      </c>
      <c r="L19" s="104" t="s">
        <v>84</v>
      </c>
      <c r="M19" s="104" t="s">
        <v>83</v>
      </c>
      <c r="N19" s="156"/>
      <c r="O19" s="156"/>
      <c r="P19" s="156"/>
      <c r="Q19" s="156"/>
    </row>
    <row r="20" spans="1:17" ht="12.75" customHeight="1" x14ac:dyDescent="0.25">
      <c r="A20" s="5">
        <v>1</v>
      </c>
      <c r="B20" s="106">
        <v>2</v>
      </c>
      <c r="C20" s="104">
        <v>3</v>
      </c>
      <c r="D20" s="104">
        <v>4</v>
      </c>
      <c r="E20" s="5">
        <v>5</v>
      </c>
      <c r="F20" s="105">
        <v>6</v>
      </c>
      <c r="G20" s="105">
        <v>7</v>
      </c>
      <c r="H20" s="105">
        <v>8</v>
      </c>
      <c r="I20" s="105">
        <v>9</v>
      </c>
      <c r="J20" s="105">
        <v>10</v>
      </c>
      <c r="K20" s="105">
        <v>11</v>
      </c>
      <c r="L20" s="105">
        <v>12</v>
      </c>
      <c r="M20" s="105">
        <v>13</v>
      </c>
      <c r="N20" s="105">
        <v>14</v>
      </c>
      <c r="O20" s="105">
        <v>15</v>
      </c>
      <c r="P20" s="105">
        <v>16</v>
      </c>
      <c r="Q20" s="105">
        <v>17</v>
      </c>
    </row>
    <row r="21" spans="1:17" ht="12.75" customHeight="1" x14ac:dyDescent="0.25">
      <c r="A21" s="163" t="s">
        <v>168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162"/>
      <c r="O21" s="162"/>
      <c r="P21" s="162"/>
      <c r="Q21" s="162"/>
    </row>
    <row r="22" spans="1:17" ht="182.4" x14ac:dyDescent="0.25">
      <c r="A22" s="5">
        <v>1</v>
      </c>
      <c r="B22" s="60" t="s">
        <v>169</v>
      </c>
      <c r="C22" s="103" t="s">
        <v>666</v>
      </c>
      <c r="D22" s="9" t="s">
        <v>124</v>
      </c>
      <c r="E22" s="59" t="s">
        <v>667</v>
      </c>
      <c r="F22" s="58">
        <v>1558.38</v>
      </c>
      <c r="G22" s="57"/>
      <c r="H22" s="58">
        <v>1558.38</v>
      </c>
      <c r="I22" s="58">
        <v>163.79</v>
      </c>
      <c r="J22" s="57">
        <v>157</v>
      </c>
      <c r="K22" s="57"/>
      <c r="L22" s="57">
        <v>157</v>
      </c>
      <c r="M22" s="57">
        <v>17</v>
      </c>
      <c r="N22" s="57"/>
      <c r="O22" s="57"/>
      <c r="P22" s="57">
        <v>9.68</v>
      </c>
      <c r="Q22" s="57">
        <v>0.98</v>
      </c>
    </row>
    <row r="23" spans="1:17" ht="228" x14ac:dyDescent="0.25">
      <c r="A23" s="5">
        <v>2</v>
      </c>
      <c r="B23" s="60" t="s">
        <v>171</v>
      </c>
      <c r="C23" s="103" t="s">
        <v>668</v>
      </c>
      <c r="D23" s="9" t="s">
        <v>124</v>
      </c>
      <c r="E23" s="59" t="s">
        <v>667</v>
      </c>
      <c r="F23" s="58">
        <v>4089.05</v>
      </c>
      <c r="G23" s="58">
        <v>101.99</v>
      </c>
      <c r="H23" s="58">
        <v>3983.23</v>
      </c>
      <c r="I23" s="58">
        <v>455.32</v>
      </c>
      <c r="J23" s="57">
        <v>413</v>
      </c>
      <c r="K23" s="57">
        <v>10</v>
      </c>
      <c r="L23" s="57">
        <v>402</v>
      </c>
      <c r="M23" s="57">
        <v>46</v>
      </c>
      <c r="N23" s="57">
        <v>9.2799999999999994</v>
      </c>
      <c r="O23" s="57">
        <v>0.94</v>
      </c>
      <c r="P23" s="57">
        <v>26.91</v>
      </c>
      <c r="Q23" s="57">
        <v>2.72</v>
      </c>
    </row>
    <row r="24" spans="1:17" ht="12.75" customHeight="1" x14ac:dyDescent="0.25">
      <c r="A24" s="5">
        <v>3</v>
      </c>
      <c r="B24" s="60" t="s">
        <v>569</v>
      </c>
      <c r="C24" s="103" t="s">
        <v>570</v>
      </c>
      <c r="D24" s="9" t="s">
        <v>100</v>
      </c>
      <c r="E24" s="59" t="s">
        <v>669</v>
      </c>
      <c r="F24" s="58">
        <v>3.16</v>
      </c>
      <c r="G24" s="57"/>
      <c r="H24" s="58">
        <v>3.16</v>
      </c>
      <c r="I24" s="57"/>
      <c r="J24" s="57">
        <v>383</v>
      </c>
      <c r="K24" s="57"/>
      <c r="L24" s="57">
        <v>383</v>
      </c>
      <c r="M24" s="57"/>
      <c r="N24" s="57"/>
      <c r="O24" s="57"/>
      <c r="P24" s="57"/>
      <c r="Q24" s="57"/>
    </row>
    <row r="25" spans="1:17" ht="12.75" customHeight="1" x14ac:dyDescent="0.25">
      <c r="A25" s="5">
        <v>4</v>
      </c>
      <c r="B25" s="60" t="s">
        <v>172</v>
      </c>
      <c r="C25" s="103" t="s">
        <v>670</v>
      </c>
      <c r="D25" s="9" t="s">
        <v>124</v>
      </c>
      <c r="E25" s="59" t="s">
        <v>671</v>
      </c>
      <c r="F25" s="58">
        <v>1770.89</v>
      </c>
      <c r="G25" s="57"/>
      <c r="H25" s="58">
        <v>1770.89</v>
      </c>
      <c r="I25" s="58">
        <v>186.12</v>
      </c>
      <c r="J25" s="57">
        <v>581</v>
      </c>
      <c r="K25" s="57"/>
      <c r="L25" s="57">
        <v>581</v>
      </c>
      <c r="M25" s="57">
        <v>61</v>
      </c>
      <c r="N25" s="57"/>
      <c r="O25" s="57"/>
      <c r="P25" s="57">
        <v>11</v>
      </c>
      <c r="Q25" s="57">
        <v>3.61</v>
      </c>
    </row>
    <row r="26" spans="1:17" ht="12.75" customHeight="1" x14ac:dyDescent="0.25">
      <c r="A26" s="5">
        <v>5</v>
      </c>
      <c r="B26" s="60" t="s">
        <v>171</v>
      </c>
      <c r="C26" s="103" t="s">
        <v>672</v>
      </c>
      <c r="D26" s="9" t="s">
        <v>124</v>
      </c>
      <c r="E26" s="59" t="s">
        <v>673</v>
      </c>
      <c r="F26" s="58">
        <v>4089.05</v>
      </c>
      <c r="G26" s="58">
        <v>101.99</v>
      </c>
      <c r="H26" s="58">
        <v>3983.23</v>
      </c>
      <c r="I26" s="58">
        <v>455.32</v>
      </c>
      <c r="J26" s="57">
        <v>601</v>
      </c>
      <c r="K26" s="57">
        <v>15</v>
      </c>
      <c r="L26" s="57">
        <v>586</v>
      </c>
      <c r="M26" s="57">
        <v>67</v>
      </c>
      <c r="N26" s="57">
        <v>9.2799999999999994</v>
      </c>
      <c r="O26" s="57">
        <v>1.36</v>
      </c>
      <c r="P26" s="57">
        <v>26.91</v>
      </c>
      <c r="Q26" s="57">
        <v>3.96</v>
      </c>
    </row>
    <row r="27" spans="1:17" ht="148.19999999999999" x14ac:dyDescent="0.25">
      <c r="A27" s="5">
        <v>6</v>
      </c>
      <c r="B27" s="60" t="s">
        <v>569</v>
      </c>
      <c r="C27" s="103" t="s">
        <v>570</v>
      </c>
      <c r="D27" s="9" t="s">
        <v>100</v>
      </c>
      <c r="E27" s="59" t="s">
        <v>674</v>
      </c>
      <c r="F27" s="58">
        <v>3.16</v>
      </c>
      <c r="G27" s="57"/>
      <c r="H27" s="58">
        <v>3.16</v>
      </c>
      <c r="I27" s="57"/>
      <c r="J27" s="57">
        <v>743</v>
      </c>
      <c r="K27" s="57"/>
      <c r="L27" s="57">
        <v>743</v>
      </c>
      <c r="M27" s="57"/>
      <c r="N27" s="57"/>
      <c r="O27" s="57"/>
      <c r="P27" s="57"/>
      <c r="Q27" s="57"/>
    </row>
    <row r="28" spans="1:17" ht="193.8" x14ac:dyDescent="0.25">
      <c r="A28" s="5">
        <v>7</v>
      </c>
      <c r="B28" s="60" t="s">
        <v>173</v>
      </c>
      <c r="C28" s="103" t="s">
        <v>675</v>
      </c>
      <c r="D28" s="9" t="s">
        <v>174</v>
      </c>
      <c r="E28" s="59" t="s">
        <v>676</v>
      </c>
      <c r="F28" s="58">
        <v>1698.46</v>
      </c>
      <c r="G28" s="57"/>
      <c r="H28" s="58">
        <v>1698.46</v>
      </c>
      <c r="I28" s="58">
        <v>260.39999999999998</v>
      </c>
      <c r="J28" s="57">
        <v>324</v>
      </c>
      <c r="K28" s="57"/>
      <c r="L28" s="57">
        <v>324</v>
      </c>
      <c r="M28" s="57">
        <v>50</v>
      </c>
      <c r="N28" s="57"/>
      <c r="O28" s="57"/>
      <c r="P28" s="57">
        <v>15.39</v>
      </c>
      <c r="Q28" s="57">
        <v>2.94</v>
      </c>
    </row>
    <row r="29" spans="1:17" ht="12.75" customHeight="1" x14ac:dyDescent="0.25">
      <c r="A29" s="5">
        <v>8</v>
      </c>
      <c r="B29" s="60" t="s">
        <v>175</v>
      </c>
      <c r="C29" s="103" t="s">
        <v>677</v>
      </c>
      <c r="D29" s="9" t="s">
        <v>174</v>
      </c>
      <c r="E29" s="59" t="s">
        <v>676</v>
      </c>
      <c r="F29" s="58">
        <v>1431.01</v>
      </c>
      <c r="G29" s="57"/>
      <c r="H29" s="58">
        <v>1431.01</v>
      </c>
      <c r="I29" s="58">
        <v>163.44999999999999</v>
      </c>
      <c r="J29" s="57">
        <v>273</v>
      </c>
      <c r="K29" s="57"/>
      <c r="L29" s="57">
        <v>273</v>
      </c>
      <c r="M29" s="57">
        <v>31</v>
      </c>
      <c r="N29" s="57"/>
      <c r="O29" s="57"/>
      <c r="P29" s="57">
        <v>9.66</v>
      </c>
      <c r="Q29" s="57">
        <v>1.85</v>
      </c>
    </row>
    <row r="30" spans="1:17" x14ac:dyDescent="0.25">
      <c r="A30" s="161" t="s">
        <v>6</v>
      </c>
      <c r="B30" s="162"/>
      <c r="C30" s="162"/>
      <c r="D30" s="162"/>
      <c r="E30" s="162"/>
      <c r="F30" s="162"/>
      <c r="G30" s="162"/>
      <c r="H30" s="162"/>
      <c r="I30" s="162"/>
      <c r="J30" s="58">
        <v>3475</v>
      </c>
      <c r="K30" s="58">
        <v>25</v>
      </c>
      <c r="L30" s="58">
        <v>3449</v>
      </c>
      <c r="M30" s="58">
        <v>272</v>
      </c>
      <c r="N30" s="57"/>
      <c r="O30" s="58">
        <v>2.2999999999999998</v>
      </c>
      <c r="P30" s="57"/>
      <c r="Q30" s="58">
        <v>16.059999999999999</v>
      </c>
    </row>
    <row r="31" spans="1:17" x14ac:dyDescent="0.25">
      <c r="A31" s="161" t="s">
        <v>7</v>
      </c>
      <c r="B31" s="162"/>
      <c r="C31" s="162"/>
      <c r="D31" s="162"/>
      <c r="E31" s="162"/>
      <c r="F31" s="162"/>
      <c r="G31" s="162"/>
      <c r="H31" s="162"/>
      <c r="I31" s="162"/>
      <c r="J31" s="58">
        <v>282</v>
      </c>
      <c r="K31" s="57"/>
      <c r="L31" s="57"/>
      <c r="M31" s="57"/>
      <c r="N31" s="57"/>
      <c r="O31" s="57"/>
      <c r="P31" s="57"/>
      <c r="Q31" s="57"/>
    </row>
    <row r="32" spans="1:17" ht="12.75" customHeight="1" x14ac:dyDescent="0.25">
      <c r="A32" s="161" t="s">
        <v>27</v>
      </c>
      <c r="B32" s="162"/>
      <c r="C32" s="162"/>
      <c r="D32" s="162"/>
      <c r="E32" s="162"/>
      <c r="F32" s="162"/>
      <c r="G32" s="162"/>
      <c r="H32" s="162"/>
      <c r="I32" s="162"/>
      <c r="J32" s="57"/>
      <c r="K32" s="57"/>
      <c r="L32" s="57"/>
      <c r="M32" s="57"/>
      <c r="N32" s="57"/>
      <c r="O32" s="57"/>
      <c r="P32" s="57"/>
      <c r="Q32" s="57"/>
    </row>
    <row r="33" spans="1:17" x14ac:dyDescent="0.25">
      <c r="A33" s="161" t="s">
        <v>678</v>
      </c>
      <c r="B33" s="162"/>
      <c r="C33" s="162"/>
      <c r="D33" s="162"/>
      <c r="E33" s="162"/>
      <c r="F33" s="162"/>
      <c r="G33" s="162"/>
      <c r="H33" s="162"/>
      <c r="I33" s="162"/>
      <c r="J33" s="58">
        <v>282</v>
      </c>
      <c r="K33" s="57"/>
      <c r="L33" s="57"/>
      <c r="M33" s="57"/>
      <c r="N33" s="57"/>
      <c r="O33" s="57"/>
      <c r="P33" s="57"/>
      <c r="Q33" s="57"/>
    </row>
    <row r="34" spans="1:17" x14ac:dyDescent="0.25">
      <c r="A34" s="161" t="s">
        <v>8</v>
      </c>
      <c r="B34" s="162"/>
      <c r="C34" s="162"/>
      <c r="D34" s="162"/>
      <c r="E34" s="162"/>
      <c r="F34" s="162"/>
      <c r="G34" s="162"/>
      <c r="H34" s="162"/>
      <c r="I34" s="162"/>
      <c r="J34" s="58">
        <v>149</v>
      </c>
      <c r="K34" s="57"/>
      <c r="L34" s="57"/>
      <c r="M34" s="57"/>
      <c r="N34" s="57"/>
      <c r="O34" s="57"/>
      <c r="P34" s="57"/>
      <c r="Q34" s="57"/>
    </row>
    <row r="35" spans="1:17" ht="12.75" customHeight="1" x14ac:dyDescent="0.25">
      <c r="A35" s="161" t="s">
        <v>27</v>
      </c>
      <c r="B35" s="162"/>
      <c r="C35" s="162"/>
      <c r="D35" s="162"/>
      <c r="E35" s="162"/>
      <c r="F35" s="162"/>
      <c r="G35" s="162"/>
      <c r="H35" s="162"/>
      <c r="I35" s="162"/>
      <c r="J35" s="57"/>
      <c r="K35" s="57"/>
      <c r="L35" s="57"/>
      <c r="M35" s="57"/>
      <c r="N35" s="57"/>
      <c r="O35" s="57"/>
      <c r="P35" s="57"/>
      <c r="Q35" s="57"/>
    </row>
    <row r="36" spans="1:17" x14ac:dyDescent="0.25">
      <c r="A36" s="161" t="s">
        <v>679</v>
      </c>
      <c r="B36" s="162"/>
      <c r="C36" s="162"/>
      <c r="D36" s="162"/>
      <c r="E36" s="162"/>
      <c r="F36" s="162"/>
      <c r="G36" s="162"/>
      <c r="H36" s="162"/>
      <c r="I36" s="162"/>
      <c r="J36" s="58">
        <v>149</v>
      </c>
      <c r="K36" s="57"/>
      <c r="L36" s="57"/>
      <c r="M36" s="57"/>
      <c r="N36" s="57"/>
      <c r="O36" s="57"/>
      <c r="P36" s="57"/>
      <c r="Q36" s="57"/>
    </row>
    <row r="37" spans="1:17" x14ac:dyDescent="0.25">
      <c r="A37" s="167" t="s">
        <v>9</v>
      </c>
      <c r="B37" s="162"/>
      <c r="C37" s="162"/>
      <c r="D37" s="162"/>
      <c r="E37" s="162"/>
      <c r="F37" s="162"/>
      <c r="G37" s="162"/>
      <c r="H37" s="162"/>
      <c r="I37" s="162"/>
      <c r="J37" s="57"/>
      <c r="K37" s="57"/>
      <c r="L37" s="57"/>
      <c r="M37" s="57"/>
      <c r="N37" s="57"/>
      <c r="O37" s="57"/>
      <c r="P37" s="57"/>
      <c r="Q37" s="57"/>
    </row>
    <row r="38" spans="1:17" x14ac:dyDescent="0.25">
      <c r="A38" s="161" t="s">
        <v>138</v>
      </c>
      <c r="B38" s="162"/>
      <c r="C38" s="162"/>
      <c r="D38" s="162"/>
      <c r="E38" s="162"/>
      <c r="F38" s="162"/>
      <c r="G38" s="162"/>
      <c r="H38" s="162"/>
      <c r="I38" s="162"/>
      <c r="J38" s="58">
        <v>2780</v>
      </c>
      <c r="K38" s="57"/>
      <c r="L38" s="57"/>
      <c r="M38" s="57"/>
      <c r="N38" s="57"/>
      <c r="O38" s="58">
        <v>2.2999999999999998</v>
      </c>
      <c r="P38" s="57"/>
      <c r="Q38" s="58">
        <v>16.059999999999999</v>
      </c>
    </row>
    <row r="39" spans="1:17" ht="12.75" customHeight="1" x14ac:dyDescent="0.25">
      <c r="A39" s="161" t="s">
        <v>105</v>
      </c>
      <c r="B39" s="162"/>
      <c r="C39" s="162"/>
      <c r="D39" s="162"/>
      <c r="E39" s="162"/>
      <c r="F39" s="162"/>
      <c r="G39" s="162"/>
      <c r="H39" s="162"/>
      <c r="I39" s="162"/>
      <c r="J39" s="58">
        <v>1126</v>
      </c>
      <c r="K39" s="57"/>
      <c r="L39" s="57"/>
      <c r="M39" s="57"/>
      <c r="N39" s="57"/>
      <c r="O39" s="57"/>
      <c r="P39" s="57"/>
      <c r="Q39" s="57"/>
    </row>
    <row r="40" spans="1:17" x14ac:dyDescent="0.25">
      <c r="A40" s="161" t="s">
        <v>10</v>
      </c>
      <c r="B40" s="162"/>
      <c r="C40" s="162"/>
      <c r="D40" s="162"/>
      <c r="E40" s="162"/>
      <c r="F40" s="162"/>
      <c r="G40" s="162"/>
      <c r="H40" s="162"/>
      <c r="I40" s="162"/>
      <c r="J40" s="58">
        <v>3906</v>
      </c>
      <c r="K40" s="57"/>
      <c r="L40" s="57"/>
      <c r="M40" s="57"/>
      <c r="N40" s="57"/>
      <c r="O40" s="58">
        <v>2.2999999999999998</v>
      </c>
      <c r="P40" s="57"/>
      <c r="Q40" s="58">
        <v>16.059999999999999</v>
      </c>
    </row>
    <row r="41" spans="1:17" x14ac:dyDescent="0.25">
      <c r="A41" s="161" t="s">
        <v>11</v>
      </c>
      <c r="B41" s="162"/>
      <c r="C41" s="162"/>
      <c r="D41" s="162"/>
      <c r="E41" s="162"/>
      <c r="F41" s="162"/>
      <c r="G41" s="162"/>
      <c r="H41" s="162"/>
      <c r="I41" s="162"/>
      <c r="J41" s="57"/>
      <c r="K41" s="57"/>
      <c r="L41" s="57"/>
      <c r="M41" s="57"/>
      <c r="N41" s="57"/>
      <c r="O41" s="57"/>
      <c r="P41" s="57"/>
      <c r="Q41" s="57"/>
    </row>
    <row r="42" spans="1:17" x14ac:dyDescent="0.25">
      <c r="A42" s="161" t="s">
        <v>12</v>
      </c>
      <c r="B42" s="162"/>
      <c r="C42" s="162"/>
      <c r="D42" s="162"/>
      <c r="E42" s="162"/>
      <c r="F42" s="162"/>
      <c r="G42" s="162"/>
      <c r="H42" s="162"/>
      <c r="I42" s="162"/>
      <c r="J42" s="58">
        <v>1</v>
      </c>
      <c r="K42" s="57"/>
      <c r="L42" s="57"/>
      <c r="M42" s="57"/>
      <c r="N42" s="57"/>
      <c r="O42" s="57"/>
      <c r="P42" s="57"/>
      <c r="Q42" s="57"/>
    </row>
    <row r="43" spans="1:17" x14ac:dyDescent="0.25">
      <c r="A43" s="161" t="s">
        <v>13</v>
      </c>
      <c r="B43" s="162"/>
      <c r="C43" s="162"/>
      <c r="D43" s="162"/>
      <c r="E43" s="162"/>
      <c r="F43" s="162"/>
      <c r="G43" s="162"/>
      <c r="H43" s="162"/>
      <c r="I43" s="162"/>
      <c r="J43" s="58">
        <v>3449</v>
      </c>
      <c r="K43" s="57"/>
      <c r="L43" s="57"/>
      <c r="M43" s="57"/>
      <c r="N43" s="57"/>
      <c r="O43" s="57"/>
      <c r="P43" s="57"/>
      <c r="Q43" s="57"/>
    </row>
    <row r="44" spans="1:17" ht="12.75" customHeight="1" x14ac:dyDescent="0.25">
      <c r="A44" s="161" t="s">
        <v>14</v>
      </c>
      <c r="B44" s="162"/>
      <c r="C44" s="162"/>
      <c r="D44" s="162"/>
      <c r="E44" s="162"/>
      <c r="F44" s="162"/>
      <c r="G44" s="162"/>
      <c r="H44" s="162"/>
      <c r="I44" s="162"/>
      <c r="J44" s="58">
        <v>297</v>
      </c>
      <c r="K44" s="57"/>
      <c r="L44" s="57"/>
      <c r="M44" s="57"/>
      <c r="N44" s="57"/>
      <c r="O44" s="57"/>
      <c r="P44" s="57"/>
      <c r="Q44" s="57"/>
    </row>
    <row r="45" spans="1:17" x14ac:dyDescent="0.25">
      <c r="A45" s="161" t="s">
        <v>15</v>
      </c>
      <c r="B45" s="162"/>
      <c r="C45" s="162"/>
      <c r="D45" s="162"/>
      <c r="E45" s="162"/>
      <c r="F45" s="162"/>
      <c r="G45" s="162"/>
      <c r="H45" s="162"/>
      <c r="I45" s="162"/>
      <c r="J45" s="58">
        <v>282</v>
      </c>
      <c r="K45" s="57"/>
      <c r="L45" s="57"/>
      <c r="M45" s="57"/>
      <c r="N45" s="57"/>
      <c r="O45" s="57"/>
      <c r="P45" s="57"/>
      <c r="Q45" s="57"/>
    </row>
    <row r="46" spans="1:17" x14ac:dyDescent="0.25">
      <c r="A46" s="161" t="s">
        <v>16</v>
      </c>
      <c r="B46" s="162"/>
      <c r="C46" s="162"/>
      <c r="D46" s="162"/>
      <c r="E46" s="162"/>
      <c r="F46" s="162"/>
      <c r="G46" s="162"/>
      <c r="H46" s="162"/>
      <c r="I46" s="162"/>
      <c r="J46" s="58">
        <v>149</v>
      </c>
      <c r="K46" s="57"/>
      <c r="L46" s="57"/>
      <c r="M46" s="57"/>
      <c r="N46" s="57"/>
      <c r="O46" s="57"/>
      <c r="P46" s="57"/>
      <c r="Q46" s="57"/>
    </row>
    <row r="47" spans="1:17" x14ac:dyDescent="0.25">
      <c r="A47" s="167" t="s">
        <v>17</v>
      </c>
      <c r="B47" s="162"/>
      <c r="C47" s="162"/>
      <c r="D47" s="162"/>
      <c r="E47" s="162"/>
      <c r="F47" s="162"/>
      <c r="G47" s="162"/>
      <c r="H47" s="162"/>
      <c r="I47" s="162"/>
      <c r="J47" s="56">
        <v>3906</v>
      </c>
      <c r="K47" s="57"/>
      <c r="L47" s="57"/>
      <c r="M47" s="57"/>
      <c r="N47" s="57"/>
      <c r="O47" s="56">
        <v>2.2999999999999998</v>
      </c>
      <c r="P47" s="57"/>
      <c r="Q47" s="56">
        <v>16.059999999999999</v>
      </c>
    </row>
    <row r="48" spans="1:17" x14ac:dyDescent="0.25">
      <c r="A48" s="8"/>
      <c r="B48" s="1"/>
      <c r="C48" s="6"/>
      <c r="D48" s="107"/>
      <c r="E48" s="7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</row>
    <row r="49" spans="1:17" x14ac:dyDescent="0.25">
      <c r="A49" s="8"/>
      <c r="B49" s="1"/>
      <c r="C49" s="6"/>
      <c r="D49" s="107"/>
      <c r="E49" s="7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</row>
    <row r="50" spans="1:17" x14ac:dyDescent="0.25">
      <c r="A50" s="8"/>
      <c r="B50" s="1"/>
      <c r="C50" s="6"/>
      <c r="D50" s="107"/>
      <c r="E50" s="7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</row>
    <row r="51" spans="1:17" x14ac:dyDescent="0.25">
      <c r="A51" s="164" t="s">
        <v>225</v>
      </c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</row>
    <row r="52" spans="1:17" x14ac:dyDescent="0.25">
      <c r="A52" s="166" t="s">
        <v>79</v>
      </c>
      <c r="B52" s="165"/>
      <c r="C52" s="165"/>
      <c r="D52" s="165"/>
      <c r="E52" s="165"/>
      <c r="F52" s="165"/>
      <c r="G52" s="165"/>
      <c r="H52" s="165"/>
      <c r="I52" s="165"/>
      <c r="J52" s="165"/>
      <c r="K52" s="165"/>
      <c r="L52" s="165"/>
      <c r="M52" s="165"/>
      <c r="N52" s="165"/>
      <c r="O52" s="165"/>
      <c r="P52" s="165"/>
      <c r="Q52" s="165"/>
    </row>
    <row r="53" spans="1:17" ht="12.75" customHeight="1" x14ac:dyDescent="0.25">
      <c r="A53" s="8"/>
      <c r="B53" s="1"/>
      <c r="C53" s="6"/>
      <c r="D53" s="107"/>
      <c r="E53" s="7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</row>
    <row r="54" spans="1:17" x14ac:dyDescent="0.25">
      <c r="A54" s="164" t="s">
        <v>226</v>
      </c>
      <c r="B54" s="165"/>
      <c r="C54" s="165"/>
      <c r="D54" s="165"/>
      <c r="E54" s="165"/>
      <c r="F54" s="165"/>
      <c r="G54" s="165"/>
      <c r="H54" s="165"/>
      <c r="I54" s="165"/>
      <c r="J54" s="165"/>
      <c r="K54" s="165"/>
      <c r="L54" s="165"/>
      <c r="M54" s="165"/>
      <c r="N54" s="165"/>
      <c r="O54" s="165"/>
      <c r="P54" s="165"/>
      <c r="Q54" s="165"/>
    </row>
    <row r="55" spans="1:17" x14ac:dyDescent="0.25">
      <c r="A55" s="166" t="s">
        <v>79</v>
      </c>
      <c r="B55" s="165"/>
      <c r="C55" s="165"/>
      <c r="D55" s="165"/>
      <c r="E55" s="165"/>
      <c r="F55" s="165"/>
      <c r="G55" s="165"/>
      <c r="H55" s="165"/>
      <c r="I55" s="165"/>
      <c r="J55" s="165"/>
      <c r="K55" s="165"/>
      <c r="L55" s="165"/>
      <c r="M55" s="165"/>
      <c r="N55" s="165"/>
      <c r="O55" s="165"/>
      <c r="P55" s="165"/>
      <c r="Q55" s="165"/>
    </row>
    <row r="56" spans="1:17" x14ac:dyDescent="0.25">
      <c r="A56" s="8"/>
      <c r="B56" s="1"/>
      <c r="C56" s="6"/>
      <c r="D56" s="107"/>
      <c r="E56" s="7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</row>
    <row r="57" spans="1:17" x14ac:dyDescent="0.25">
      <c r="A57" s="8"/>
      <c r="B57" s="1"/>
      <c r="C57" s="6"/>
      <c r="D57" s="107"/>
      <c r="E57" s="7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</row>
    <row r="58" spans="1:17" ht="12.75" customHeight="1" x14ac:dyDescent="0.25">
      <c r="A58" s="8"/>
      <c r="B58" s="1"/>
      <c r="C58" s="6"/>
      <c r="D58" s="107"/>
      <c r="E58" s="7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</row>
    <row r="59" spans="1:17" x14ac:dyDescent="0.25">
      <c r="A59" s="8"/>
      <c r="B59" s="1"/>
      <c r="C59" s="6"/>
      <c r="D59" s="107"/>
      <c r="E59" s="7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</row>
    <row r="69" ht="12.75" customHeight="1" x14ac:dyDescent="0.25"/>
    <row r="72" ht="12.75" customHeight="1" x14ac:dyDescent="0.25"/>
    <row r="84" ht="12.75" customHeight="1" x14ac:dyDescent="0.25"/>
    <row r="110" ht="12.75" customHeight="1" x14ac:dyDescent="0.25"/>
    <row r="13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81" ht="12.75" customHeight="1" x14ac:dyDescent="0.25"/>
    <row r="182" ht="12.75" customHeight="1" x14ac:dyDescent="0.25"/>
    <row r="183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92" ht="12.75" customHeight="1" x14ac:dyDescent="0.25"/>
    <row r="193" spans="1:17" ht="12.75" customHeight="1" x14ac:dyDescent="0.25"/>
    <row r="195" spans="1:17" ht="12.75" customHeight="1" x14ac:dyDescent="0.25"/>
    <row r="196" spans="1:17" ht="12.75" customHeight="1" x14ac:dyDescent="0.25"/>
    <row r="201" spans="1:17" x14ac:dyDescent="0.25">
      <c r="A201" s="8"/>
      <c r="B201" s="1"/>
      <c r="C201" s="6"/>
      <c r="D201" s="99"/>
      <c r="E201" s="7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</row>
    <row r="202" spans="1:17" x14ac:dyDescent="0.25">
      <c r="A202" s="8"/>
      <c r="B202" s="1"/>
      <c r="C202" s="6"/>
      <c r="D202" s="99"/>
      <c r="E202" s="7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</row>
    <row r="203" spans="1:17" x14ac:dyDescent="0.25">
      <c r="A203" s="8"/>
      <c r="B203" s="1"/>
      <c r="C203" s="6"/>
      <c r="D203" s="99"/>
      <c r="E203" s="7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</row>
    <row r="204" spans="1:17" x14ac:dyDescent="0.25">
      <c r="A204" s="8"/>
      <c r="B204" s="1"/>
      <c r="C204" s="6"/>
      <c r="D204" s="99"/>
      <c r="E204" s="7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</row>
  </sheetData>
  <mergeCells count="41">
    <mergeCell ref="A55:Q55"/>
    <mergeCell ref="A43:I43"/>
    <mergeCell ref="A44:I44"/>
    <mergeCell ref="A45:I45"/>
    <mergeCell ref="A46:I46"/>
    <mergeCell ref="A47:I47"/>
    <mergeCell ref="A37:I37"/>
    <mergeCell ref="A38:I38"/>
    <mergeCell ref="A51:Q51"/>
    <mergeCell ref="A52:Q52"/>
    <mergeCell ref="A54:Q54"/>
    <mergeCell ref="A39:I39"/>
    <mergeCell ref="A40:I40"/>
    <mergeCell ref="A41:I41"/>
    <mergeCell ref="A42:I42"/>
    <mergeCell ref="P17:P19"/>
    <mergeCell ref="A33:I33"/>
    <mergeCell ref="A34:I34"/>
    <mergeCell ref="A35:I35"/>
    <mergeCell ref="A36:I36"/>
    <mergeCell ref="K18:M18"/>
    <mergeCell ref="F17:I17"/>
    <mergeCell ref="J17:M17"/>
    <mergeCell ref="N17:N19"/>
    <mergeCell ref="O17:O19"/>
    <mergeCell ref="A21:Q21"/>
    <mergeCell ref="A30:I30"/>
    <mergeCell ref="A31:I31"/>
    <mergeCell ref="A32:I32"/>
    <mergeCell ref="Q17:Q19"/>
    <mergeCell ref="J11:K11"/>
    <mergeCell ref="J12:K12"/>
    <mergeCell ref="J13:K13"/>
    <mergeCell ref="A17:A19"/>
    <mergeCell ref="B17:B19"/>
    <mergeCell ref="C17:C19"/>
    <mergeCell ref="D17:D19"/>
    <mergeCell ref="E17:E19"/>
    <mergeCell ref="F18:F19"/>
    <mergeCell ref="G18:I18"/>
    <mergeCell ref="J18:J1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9"/>
  <sheetViews>
    <sheetView topLeftCell="A37" workbookViewId="0">
      <selection activeCell="D7" sqref="D7"/>
    </sheetView>
  </sheetViews>
  <sheetFormatPr defaultRowHeight="13.2" x14ac:dyDescent="0.25"/>
  <sheetData>
    <row r="1" spans="1:17" x14ac:dyDescent="0.25">
      <c r="A1" s="10"/>
      <c r="B1" s="65"/>
      <c r="C1" s="64"/>
      <c r="D1" s="63"/>
      <c r="E1" s="3"/>
      <c r="F1" s="62"/>
      <c r="G1" s="62"/>
      <c r="H1" s="10" t="s">
        <v>22</v>
      </c>
      <c r="I1" s="62"/>
      <c r="J1" s="73"/>
      <c r="K1" s="62"/>
      <c r="L1" s="62"/>
      <c r="M1" s="62"/>
      <c r="N1" s="62"/>
      <c r="O1" s="62"/>
      <c r="P1" s="62"/>
      <c r="Q1" s="62"/>
    </row>
    <row r="2" spans="1:17" x14ac:dyDescent="0.25">
      <c r="A2" s="10"/>
      <c r="B2" s="65"/>
      <c r="C2" s="64"/>
      <c r="D2" s="63"/>
      <c r="E2" s="77"/>
      <c r="F2" s="71"/>
      <c r="G2" s="71"/>
      <c r="H2" s="11" t="s">
        <v>2</v>
      </c>
      <c r="I2" s="11"/>
      <c r="J2" s="70"/>
      <c r="K2" s="62"/>
      <c r="L2" s="62"/>
      <c r="M2" s="62"/>
      <c r="N2" s="62"/>
      <c r="O2" s="62"/>
      <c r="P2" s="62"/>
      <c r="Q2" s="62"/>
    </row>
    <row r="3" spans="1:17" x14ac:dyDescent="0.25">
      <c r="A3" s="10"/>
      <c r="B3" s="65"/>
      <c r="C3" s="64"/>
      <c r="D3" s="63"/>
      <c r="E3" s="3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</row>
    <row r="4" spans="1:17" x14ac:dyDescent="0.25">
      <c r="A4" s="10"/>
      <c r="B4" s="65"/>
      <c r="C4" s="64"/>
      <c r="D4" s="63"/>
      <c r="E4" s="3"/>
      <c r="F4" s="62"/>
      <c r="G4" s="62"/>
      <c r="H4" s="101" t="s">
        <v>680</v>
      </c>
      <c r="I4" s="76"/>
      <c r="J4" s="62"/>
      <c r="K4" s="62"/>
      <c r="L4" s="62"/>
      <c r="M4" s="62"/>
      <c r="N4" s="62"/>
      <c r="O4" s="62"/>
      <c r="P4" s="62"/>
      <c r="Q4" s="62"/>
    </row>
    <row r="5" spans="1:17" x14ac:dyDescent="0.25">
      <c r="A5" s="10"/>
      <c r="B5" s="65"/>
      <c r="C5" s="64"/>
      <c r="D5" s="63"/>
      <c r="E5" s="3"/>
      <c r="F5" s="62"/>
      <c r="G5" s="62"/>
      <c r="H5" s="10" t="s">
        <v>36</v>
      </c>
      <c r="I5" s="10"/>
      <c r="J5" s="62"/>
      <c r="K5" s="62"/>
      <c r="L5" s="62"/>
      <c r="M5" s="62"/>
      <c r="N5" s="62"/>
      <c r="O5" s="62"/>
      <c r="P5" s="62"/>
      <c r="Q5" s="62"/>
    </row>
    <row r="6" spans="1:17" x14ac:dyDescent="0.25">
      <c r="A6" s="10"/>
      <c r="B6" s="65"/>
      <c r="C6" s="64"/>
      <c r="D6" s="63"/>
      <c r="E6" s="3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</row>
    <row r="7" spans="1:17" x14ac:dyDescent="0.25">
      <c r="A7" s="10"/>
      <c r="B7" s="65"/>
      <c r="C7" s="75" t="s">
        <v>3</v>
      </c>
      <c r="D7" s="74" t="s">
        <v>681</v>
      </c>
      <c r="E7" s="67"/>
      <c r="F7" s="62"/>
      <c r="G7" s="62"/>
      <c r="H7" s="10"/>
      <c r="I7" s="62"/>
      <c r="J7" s="62"/>
      <c r="K7" s="73"/>
      <c r="L7" s="73"/>
      <c r="M7" s="62"/>
      <c r="N7" s="62"/>
      <c r="O7" s="62"/>
      <c r="P7" s="62"/>
      <c r="Q7" s="62"/>
    </row>
    <row r="8" spans="1:17" x14ac:dyDescent="0.25">
      <c r="A8" s="10"/>
      <c r="B8" s="65"/>
      <c r="C8" s="64"/>
      <c r="D8" s="63"/>
      <c r="E8" s="72"/>
      <c r="F8" s="71"/>
      <c r="G8" s="71"/>
      <c r="H8" s="11" t="s">
        <v>31</v>
      </c>
      <c r="I8" s="11"/>
      <c r="J8" s="71"/>
      <c r="K8" s="70"/>
      <c r="L8" s="62"/>
      <c r="M8" s="62"/>
      <c r="N8" s="62"/>
      <c r="O8" s="62"/>
      <c r="P8" s="62"/>
      <c r="Q8" s="62"/>
    </row>
    <row r="9" spans="1:17" x14ac:dyDescent="0.25">
      <c r="A9" s="69"/>
      <c r="B9" s="68"/>
      <c r="C9" s="64"/>
      <c r="D9" s="63"/>
      <c r="E9" s="3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</row>
    <row r="10" spans="1:17" x14ac:dyDescent="0.25">
      <c r="A10" s="10"/>
      <c r="B10" s="65"/>
      <c r="C10" s="64"/>
      <c r="D10" s="67" t="s">
        <v>662</v>
      </c>
      <c r="E10" s="10"/>
      <c r="F10" s="62"/>
      <c r="G10" s="62"/>
      <c r="H10" s="62"/>
      <c r="I10" s="67"/>
      <c r="J10" s="67"/>
      <c r="K10" s="62"/>
      <c r="L10" s="62"/>
      <c r="M10" s="62"/>
      <c r="N10" s="62"/>
      <c r="O10" s="62"/>
      <c r="P10" s="62"/>
      <c r="Q10" s="62"/>
    </row>
    <row r="11" spans="1:17" x14ac:dyDescent="0.25">
      <c r="A11" s="10"/>
      <c r="B11" s="65"/>
      <c r="C11" s="64"/>
      <c r="D11" s="67" t="s">
        <v>41</v>
      </c>
      <c r="E11" s="10"/>
      <c r="F11" s="62"/>
      <c r="G11" s="62"/>
      <c r="H11" s="62"/>
      <c r="I11" s="67"/>
      <c r="J11" s="154" t="s">
        <v>682</v>
      </c>
      <c r="K11" s="155"/>
      <c r="L11" s="4" t="s">
        <v>30</v>
      </c>
      <c r="M11" s="62"/>
      <c r="N11" s="62"/>
      <c r="O11" s="62"/>
      <c r="P11" s="62"/>
      <c r="Q11" s="62"/>
    </row>
    <row r="12" spans="1:17" x14ac:dyDescent="0.25">
      <c r="A12" s="10"/>
      <c r="B12" s="65"/>
      <c r="C12" s="64"/>
      <c r="D12" s="67" t="s">
        <v>92</v>
      </c>
      <c r="E12" s="10"/>
      <c r="F12" s="62"/>
      <c r="G12" s="62"/>
      <c r="H12" s="62"/>
      <c r="I12" s="67"/>
      <c r="J12" s="154" t="s">
        <v>683</v>
      </c>
      <c r="K12" s="155"/>
      <c r="L12" s="4" t="s">
        <v>30</v>
      </c>
      <c r="M12" s="62"/>
      <c r="N12" s="62"/>
      <c r="O12" s="62"/>
      <c r="P12" s="62"/>
      <c r="Q12" s="62"/>
    </row>
    <row r="13" spans="1:17" x14ac:dyDescent="0.25">
      <c r="A13" s="10"/>
      <c r="B13" s="65"/>
      <c r="C13" s="64"/>
      <c r="D13" s="67" t="s">
        <v>18</v>
      </c>
      <c r="E13" s="10"/>
      <c r="F13" s="62"/>
      <c r="G13" s="62"/>
      <c r="H13" s="62"/>
      <c r="I13" s="67"/>
      <c r="J13" s="154" t="s">
        <v>684</v>
      </c>
      <c r="K13" s="155"/>
      <c r="L13" s="4" t="s">
        <v>19</v>
      </c>
      <c r="M13" s="62"/>
      <c r="N13" s="62"/>
      <c r="O13" s="62"/>
      <c r="P13" s="62"/>
      <c r="Q13" s="62"/>
    </row>
    <row r="14" spans="1:17" x14ac:dyDescent="0.25">
      <c r="A14" s="10"/>
      <c r="B14" s="65"/>
      <c r="C14" s="64"/>
      <c r="D14" s="66" t="s">
        <v>106</v>
      </c>
      <c r="E14" s="10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</row>
    <row r="15" spans="1:17" x14ac:dyDescent="0.25">
      <c r="A15" s="10"/>
      <c r="B15" s="65"/>
      <c r="C15" s="64"/>
      <c r="D15" s="63"/>
      <c r="E15" s="10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</row>
    <row r="16" spans="1:17" x14ac:dyDescent="0.25">
      <c r="A16" s="8"/>
      <c r="B16" s="1"/>
      <c r="C16" s="6"/>
      <c r="D16" s="107"/>
      <c r="E16" s="7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25">
      <c r="A17" s="156" t="s">
        <v>4</v>
      </c>
      <c r="B17" s="158" t="s">
        <v>95</v>
      </c>
      <c r="C17" s="156" t="s">
        <v>91</v>
      </c>
      <c r="D17" s="156" t="s">
        <v>90</v>
      </c>
      <c r="E17" s="156" t="s">
        <v>89</v>
      </c>
      <c r="F17" s="156" t="s">
        <v>29</v>
      </c>
      <c r="G17" s="157"/>
      <c r="H17" s="157"/>
      <c r="I17" s="157"/>
      <c r="J17" s="156" t="s">
        <v>28</v>
      </c>
      <c r="K17" s="157"/>
      <c r="L17" s="157"/>
      <c r="M17" s="157"/>
      <c r="N17" s="156" t="s">
        <v>88</v>
      </c>
      <c r="O17" s="156" t="s">
        <v>87</v>
      </c>
      <c r="P17" s="156" t="s">
        <v>96</v>
      </c>
      <c r="Q17" s="156" t="s">
        <v>97</v>
      </c>
    </row>
    <row r="18" spans="1:17" x14ac:dyDescent="0.25">
      <c r="A18" s="157"/>
      <c r="B18" s="159"/>
      <c r="C18" s="160"/>
      <c r="D18" s="156"/>
      <c r="E18" s="157"/>
      <c r="F18" s="156" t="s">
        <v>5</v>
      </c>
      <c r="G18" s="156" t="s">
        <v>86</v>
      </c>
      <c r="H18" s="157"/>
      <c r="I18" s="157"/>
      <c r="J18" s="156" t="s">
        <v>5</v>
      </c>
      <c r="K18" s="156" t="s">
        <v>86</v>
      </c>
      <c r="L18" s="157"/>
      <c r="M18" s="157"/>
      <c r="N18" s="156"/>
      <c r="O18" s="156"/>
      <c r="P18" s="156"/>
      <c r="Q18" s="156"/>
    </row>
    <row r="19" spans="1:17" ht="12.75" customHeight="1" x14ac:dyDescent="0.25">
      <c r="A19" s="157"/>
      <c r="B19" s="159"/>
      <c r="C19" s="160"/>
      <c r="D19" s="156"/>
      <c r="E19" s="157"/>
      <c r="F19" s="157"/>
      <c r="G19" s="104" t="s">
        <v>85</v>
      </c>
      <c r="H19" s="104" t="s">
        <v>84</v>
      </c>
      <c r="I19" s="104" t="s">
        <v>83</v>
      </c>
      <c r="J19" s="157"/>
      <c r="K19" s="104" t="s">
        <v>85</v>
      </c>
      <c r="L19" s="104" t="s">
        <v>84</v>
      </c>
      <c r="M19" s="104" t="s">
        <v>83</v>
      </c>
      <c r="N19" s="156"/>
      <c r="O19" s="156"/>
      <c r="P19" s="156"/>
      <c r="Q19" s="156"/>
    </row>
    <row r="20" spans="1:17" ht="12.75" customHeight="1" x14ac:dyDescent="0.25">
      <c r="A20" s="5">
        <v>1</v>
      </c>
      <c r="B20" s="106">
        <v>2</v>
      </c>
      <c r="C20" s="104">
        <v>3</v>
      </c>
      <c r="D20" s="104">
        <v>4</v>
      </c>
      <c r="E20" s="5">
        <v>5</v>
      </c>
      <c r="F20" s="105">
        <v>6</v>
      </c>
      <c r="G20" s="105">
        <v>7</v>
      </c>
      <c r="H20" s="105">
        <v>8</v>
      </c>
      <c r="I20" s="105">
        <v>9</v>
      </c>
      <c r="J20" s="105">
        <v>10</v>
      </c>
      <c r="K20" s="105">
        <v>11</v>
      </c>
      <c r="L20" s="105">
        <v>12</v>
      </c>
      <c r="M20" s="105">
        <v>13</v>
      </c>
      <c r="N20" s="105">
        <v>14</v>
      </c>
      <c r="O20" s="105">
        <v>15</v>
      </c>
      <c r="P20" s="105">
        <v>16</v>
      </c>
      <c r="Q20" s="105">
        <v>17</v>
      </c>
    </row>
    <row r="21" spans="1:17" x14ac:dyDescent="0.25">
      <c r="A21" s="163" t="s">
        <v>685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162"/>
      <c r="O21" s="162"/>
      <c r="P21" s="162"/>
      <c r="Q21" s="162"/>
    </row>
    <row r="22" spans="1:17" x14ac:dyDescent="0.25">
      <c r="A22" s="161" t="s">
        <v>686</v>
      </c>
      <c r="B22" s="162"/>
      <c r="C22" s="162"/>
      <c r="D22" s="162"/>
      <c r="E22" s="162"/>
      <c r="F22" s="162"/>
      <c r="G22" s="162"/>
      <c r="H22" s="162"/>
      <c r="I22" s="162"/>
      <c r="J22" s="162"/>
      <c r="K22" s="162"/>
      <c r="L22" s="162"/>
      <c r="M22" s="162"/>
      <c r="N22" s="162"/>
      <c r="O22" s="162"/>
      <c r="P22" s="162"/>
      <c r="Q22" s="162"/>
    </row>
    <row r="23" spans="1:17" ht="12.75" customHeight="1" x14ac:dyDescent="0.25">
      <c r="A23" s="5">
        <v>1</v>
      </c>
      <c r="B23" s="60" t="s">
        <v>130</v>
      </c>
      <c r="C23" s="103" t="s">
        <v>644</v>
      </c>
      <c r="D23" s="9" t="s">
        <v>144</v>
      </c>
      <c r="E23" s="59" t="s">
        <v>687</v>
      </c>
      <c r="F23" s="58">
        <v>2693.01</v>
      </c>
      <c r="G23" s="58">
        <v>177.48</v>
      </c>
      <c r="H23" s="58">
        <v>2481.37</v>
      </c>
      <c r="I23" s="58">
        <v>248.22</v>
      </c>
      <c r="J23" s="57">
        <v>5642</v>
      </c>
      <c r="K23" s="57">
        <v>372</v>
      </c>
      <c r="L23" s="57">
        <v>5198</v>
      </c>
      <c r="M23" s="57">
        <v>520</v>
      </c>
      <c r="N23" s="57">
        <v>15.72</v>
      </c>
      <c r="O23" s="57">
        <v>32.93</v>
      </c>
      <c r="P23" s="57">
        <v>14.81</v>
      </c>
      <c r="Q23" s="57">
        <v>31.03</v>
      </c>
    </row>
    <row r="24" spans="1:17" ht="45.6" x14ac:dyDescent="0.25">
      <c r="A24" s="5">
        <v>2</v>
      </c>
      <c r="B24" s="60" t="s">
        <v>131</v>
      </c>
      <c r="C24" s="103" t="s">
        <v>132</v>
      </c>
      <c r="D24" s="9" t="s">
        <v>112</v>
      </c>
      <c r="E24" s="59" t="s">
        <v>688</v>
      </c>
      <c r="F24" s="58">
        <v>138.69999999999999</v>
      </c>
      <c r="G24" s="57"/>
      <c r="H24" s="57"/>
      <c r="I24" s="57"/>
      <c r="J24" s="57">
        <v>35452</v>
      </c>
      <c r="K24" s="57"/>
      <c r="L24" s="57"/>
      <c r="M24" s="57"/>
      <c r="N24" s="57"/>
      <c r="O24" s="57"/>
      <c r="P24" s="57"/>
      <c r="Q24" s="57"/>
    </row>
    <row r="25" spans="1:17" ht="307.8" x14ac:dyDescent="0.25">
      <c r="A25" s="5">
        <v>3</v>
      </c>
      <c r="B25" s="60" t="s">
        <v>178</v>
      </c>
      <c r="C25" s="103" t="s">
        <v>647</v>
      </c>
      <c r="D25" s="9" t="s">
        <v>150</v>
      </c>
      <c r="E25" s="59" t="s">
        <v>689</v>
      </c>
      <c r="F25" s="58">
        <v>8562.02</v>
      </c>
      <c r="G25" s="58">
        <v>356.82</v>
      </c>
      <c r="H25" s="58">
        <v>8083.2</v>
      </c>
      <c r="I25" s="58">
        <v>366.77</v>
      </c>
      <c r="J25" s="57">
        <v>3322</v>
      </c>
      <c r="K25" s="57">
        <v>138</v>
      </c>
      <c r="L25" s="57">
        <v>3136</v>
      </c>
      <c r="M25" s="57">
        <v>142</v>
      </c>
      <c r="N25" s="57">
        <v>29.71</v>
      </c>
      <c r="O25" s="57">
        <v>11.53</v>
      </c>
      <c r="P25" s="57">
        <v>20.97</v>
      </c>
      <c r="Q25" s="57">
        <v>8.14</v>
      </c>
    </row>
    <row r="26" spans="1:17" ht="171" x14ac:dyDescent="0.25">
      <c r="A26" s="5">
        <v>4</v>
      </c>
      <c r="B26" s="60" t="s">
        <v>180</v>
      </c>
      <c r="C26" s="103" t="s">
        <v>649</v>
      </c>
      <c r="D26" s="9" t="s">
        <v>150</v>
      </c>
      <c r="E26" s="59" t="s">
        <v>689</v>
      </c>
      <c r="F26" s="58">
        <v>4389.3999999999996</v>
      </c>
      <c r="G26" s="57"/>
      <c r="H26" s="58">
        <v>4389.3999999999996</v>
      </c>
      <c r="I26" s="58">
        <v>162.19999999999999</v>
      </c>
      <c r="J26" s="57">
        <v>1703</v>
      </c>
      <c r="K26" s="57"/>
      <c r="L26" s="57">
        <v>1703</v>
      </c>
      <c r="M26" s="57">
        <v>63</v>
      </c>
      <c r="N26" s="57"/>
      <c r="O26" s="57"/>
      <c r="P26" s="57">
        <v>9.1999999999999993</v>
      </c>
      <c r="Q26" s="57">
        <v>3.57</v>
      </c>
    </row>
    <row r="27" spans="1:17" ht="57" x14ac:dyDescent="0.25">
      <c r="A27" s="5">
        <v>5</v>
      </c>
      <c r="B27" s="60" t="s">
        <v>131</v>
      </c>
      <c r="C27" s="103" t="s">
        <v>181</v>
      </c>
      <c r="D27" s="9" t="s">
        <v>112</v>
      </c>
      <c r="E27" s="59" t="s">
        <v>690</v>
      </c>
      <c r="F27" s="58">
        <v>138.69999999999999</v>
      </c>
      <c r="G27" s="57"/>
      <c r="H27" s="57"/>
      <c r="I27" s="57"/>
      <c r="J27" s="57">
        <v>18378</v>
      </c>
      <c r="K27" s="57"/>
      <c r="L27" s="57"/>
      <c r="M27" s="57"/>
      <c r="N27" s="57"/>
      <c r="O27" s="57"/>
      <c r="P27" s="57"/>
      <c r="Q27" s="57"/>
    </row>
    <row r="28" spans="1:17" ht="136.80000000000001" x14ac:dyDescent="0.25">
      <c r="A28" s="5">
        <v>6</v>
      </c>
      <c r="B28" s="60" t="s">
        <v>182</v>
      </c>
      <c r="C28" s="103" t="s">
        <v>183</v>
      </c>
      <c r="D28" s="9" t="s">
        <v>112</v>
      </c>
      <c r="E28" s="59" t="s">
        <v>691</v>
      </c>
      <c r="F28" s="58">
        <v>146.57</v>
      </c>
      <c r="G28" s="57"/>
      <c r="H28" s="57"/>
      <c r="I28" s="57"/>
      <c r="J28" s="57">
        <v>4851</v>
      </c>
      <c r="K28" s="57"/>
      <c r="L28" s="57"/>
      <c r="M28" s="57"/>
      <c r="N28" s="57"/>
      <c r="O28" s="57"/>
      <c r="P28" s="57"/>
      <c r="Q28" s="57"/>
    </row>
    <row r="29" spans="1:17" ht="45.6" x14ac:dyDescent="0.25">
      <c r="A29" s="5">
        <v>7</v>
      </c>
      <c r="B29" s="60" t="s">
        <v>184</v>
      </c>
      <c r="C29" s="103" t="s">
        <v>652</v>
      </c>
      <c r="D29" s="9" t="s">
        <v>119</v>
      </c>
      <c r="E29" s="59" t="s">
        <v>692</v>
      </c>
      <c r="F29" s="58">
        <v>2017.46</v>
      </c>
      <c r="G29" s="57"/>
      <c r="H29" s="58">
        <v>46.53</v>
      </c>
      <c r="I29" s="58">
        <v>11.16</v>
      </c>
      <c r="J29" s="57">
        <v>2348</v>
      </c>
      <c r="K29" s="57"/>
      <c r="L29" s="57">
        <v>54</v>
      </c>
      <c r="M29" s="57">
        <v>13</v>
      </c>
      <c r="N29" s="57"/>
      <c r="O29" s="57"/>
      <c r="P29" s="57">
        <v>0.66</v>
      </c>
      <c r="Q29" s="57">
        <v>0.77</v>
      </c>
    </row>
    <row r="30" spans="1:17" ht="228" x14ac:dyDescent="0.25">
      <c r="A30" s="5">
        <v>8</v>
      </c>
      <c r="B30" s="60" t="s">
        <v>135</v>
      </c>
      <c r="C30" s="103" t="s">
        <v>654</v>
      </c>
      <c r="D30" s="9" t="s">
        <v>134</v>
      </c>
      <c r="E30" s="59" t="s">
        <v>689</v>
      </c>
      <c r="F30" s="58">
        <v>51885.73</v>
      </c>
      <c r="G30" s="58">
        <v>518.97</v>
      </c>
      <c r="H30" s="58">
        <v>2984</v>
      </c>
      <c r="I30" s="58">
        <v>322.26</v>
      </c>
      <c r="J30" s="57">
        <v>20132</v>
      </c>
      <c r="K30" s="57">
        <v>201</v>
      </c>
      <c r="L30" s="57">
        <v>1158</v>
      </c>
      <c r="M30" s="57">
        <v>125</v>
      </c>
      <c r="N30" s="57">
        <v>38.299999999999997</v>
      </c>
      <c r="O30" s="57">
        <v>14.86</v>
      </c>
      <c r="P30" s="57">
        <v>19.079999999999998</v>
      </c>
      <c r="Q30" s="57">
        <v>7.4</v>
      </c>
    </row>
    <row r="31" spans="1:17" ht="148.19999999999999" x14ac:dyDescent="0.25">
      <c r="A31" s="5">
        <v>9</v>
      </c>
      <c r="B31" s="60" t="s">
        <v>136</v>
      </c>
      <c r="C31" s="103" t="s">
        <v>655</v>
      </c>
      <c r="D31" s="9" t="s">
        <v>134</v>
      </c>
      <c r="E31" s="59" t="s">
        <v>689</v>
      </c>
      <c r="F31" s="58">
        <v>24143.439999999999</v>
      </c>
      <c r="G31" s="58">
        <v>4.88</v>
      </c>
      <c r="H31" s="58">
        <v>12.52</v>
      </c>
      <c r="I31" s="57"/>
      <c r="J31" s="57">
        <v>9368</v>
      </c>
      <c r="K31" s="57">
        <v>2</v>
      </c>
      <c r="L31" s="57">
        <v>5</v>
      </c>
      <c r="M31" s="57"/>
      <c r="N31" s="57">
        <v>0.36</v>
      </c>
      <c r="O31" s="57">
        <v>0.14000000000000001</v>
      </c>
      <c r="P31" s="57"/>
      <c r="Q31" s="57"/>
    </row>
    <row r="32" spans="1:17" ht="228" x14ac:dyDescent="0.25">
      <c r="A32" s="5">
        <v>10</v>
      </c>
      <c r="B32" s="60" t="s">
        <v>133</v>
      </c>
      <c r="C32" s="103" t="s">
        <v>656</v>
      </c>
      <c r="D32" s="9" t="s">
        <v>134</v>
      </c>
      <c r="E32" s="59" t="s">
        <v>689</v>
      </c>
      <c r="F32" s="58">
        <v>55602.96</v>
      </c>
      <c r="G32" s="58">
        <v>518.97</v>
      </c>
      <c r="H32" s="58">
        <v>2984</v>
      </c>
      <c r="I32" s="58">
        <v>322.26</v>
      </c>
      <c r="J32" s="57">
        <v>21574</v>
      </c>
      <c r="K32" s="57">
        <v>201</v>
      </c>
      <c r="L32" s="57">
        <v>1158</v>
      </c>
      <c r="M32" s="57">
        <v>125</v>
      </c>
      <c r="N32" s="57">
        <v>38.299999999999997</v>
      </c>
      <c r="O32" s="57">
        <v>14.86</v>
      </c>
      <c r="P32" s="57">
        <v>19.079999999999998</v>
      </c>
      <c r="Q32" s="57">
        <v>7.4</v>
      </c>
    </row>
    <row r="33" spans="1:17" ht="148.19999999999999" x14ac:dyDescent="0.25">
      <c r="A33" s="5">
        <v>11</v>
      </c>
      <c r="B33" s="60" t="s">
        <v>151</v>
      </c>
      <c r="C33" s="103" t="s">
        <v>657</v>
      </c>
      <c r="D33" s="9" t="s">
        <v>134</v>
      </c>
      <c r="E33" s="59" t="s">
        <v>689</v>
      </c>
      <c r="F33" s="58">
        <v>13003.12</v>
      </c>
      <c r="G33" s="58">
        <v>2.44</v>
      </c>
      <c r="H33" s="58">
        <v>6.64</v>
      </c>
      <c r="I33" s="57"/>
      <c r="J33" s="57">
        <v>5045</v>
      </c>
      <c r="K33" s="57">
        <v>1</v>
      </c>
      <c r="L33" s="57">
        <v>3</v>
      </c>
      <c r="M33" s="57"/>
      <c r="N33" s="57">
        <v>0.18</v>
      </c>
      <c r="O33" s="57">
        <v>7.0000000000000007E-2</v>
      </c>
      <c r="P33" s="57"/>
      <c r="Q33" s="57"/>
    </row>
    <row r="34" spans="1:17" x14ac:dyDescent="0.25">
      <c r="A34" s="161" t="s">
        <v>185</v>
      </c>
      <c r="B34" s="162"/>
      <c r="C34" s="162"/>
      <c r="D34" s="162"/>
      <c r="E34" s="162"/>
      <c r="F34" s="162"/>
      <c r="G34" s="162"/>
      <c r="H34" s="162"/>
      <c r="I34" s="162"/>
      <c r="J34" s="162"/>
      <c r="K34" s="162"/>
      <c r="L34" s="162"/>
      <c r="M34" s="162"/>
      <c r="N34" s="162"/>
      <c r="O34" s="162"/>
      <c r="P34" s="162"/>
      <c r="Q34" s="162"/>
    </row>
    <row r="35" spans="1:17" ht="68.400000000000006" x14ac:dyDescent="0.25">
      <c r="A35" s="5">
        <v>12</v>
      </c>
      <c r="B35" s="60" t="s">
        <v>130</v>
      </c>
      <c r="C35" s="103" t="s">
        <v>693</v>
      </c>
      <c r="D35" s="9" t="s">
        <v>144</v>
      </c>
      <c r="E35" s="59" t="s">
        <v>694</v>
      </c>
      <c r="F35" s="58">
        <v>2693.01</v>
      </c>
      <c r="G35" s="58">
        <v>177.48</v>
      </c>
      <c r="H35" s="58">
        <v>2481.37</v>
      </c>
      <c r="I35" s="58">
        <v>248.22</v>
      </c>
      <c r="J35" s="57">
        <v>811</v>
      </c>
      <c r="K35" s="57">
        <v>53</v>
      </c>
      <c r="L35" s="57">
        <v>747</v>
      </c>
      <c r="M35" s="57">
        <v>75</v>
      </c>
      <c r="N35" s="57">
        <v>15.72</v>
      </c>
      <c r="O35" s="57">
        <v>4.7300000000000004</v>
      </c>
      <c r="P35" s="57">
        <v>14.81</v>
      </c>
      <c r="Q35" s="57">
        <v>4.46</v>
      </c>
    </row>
    <row r="36" spans="1:17" ht="45.6" x14ac:dyDescent="0.25">
      <c r="A36" s="5">
        <v>13</v>
      </c>
      <c r="B36" s="60" t="s">
        <v>131</v>
      </c>
      <c r="C36" s="103" t="s">
        <v>132</v>
      </c>
      <c r="D36" s="9" t="s">
        <v>112</v>
      </c>
      <c r="E36" s="59" t="s">
        <v>695</v>
      </c>
      <c r="F36" s="58">
        <v>138.69999999999999</v>
      </c>
      <c r="G36" s="57"/>
      <c r="H36" s="57"/>
      <c r="I36" s="57"/>
      <c r="J36" s="57">
        <v>5104</v>
      </c>
      <c r="K36" s="57"/>
      <c r="L36" s="57"/>
      <c r="M36" s="57"/>
      <c r="N36" s="57"/>
      <c r="O36" s="57"/>
      <c r="P36" s="57"/>
      <c r="Q36" s="57"/>
    </row>
    <row r="37" spans="1:17" x14ac:dyDescent="0.25">
      <c r="A37" s="161" t="s">
        <v>6</v>
      </c>
      <c r="B37" s="162"/>
      <c r="C37" s="162"/>
      <c r="D37" s="162"/>
      <c r="E37" s="162"/>
      <c r="F37" s="162"/>
      <c r="G37" s="162"/>
      <c r="H37" s="162"/>
      <c r="I37" s="162"/>
      <c r="J37" s="58">
        <v>133730</v>
      </c>
      <c r="K37" s="58">
        <v>968</v>
      </c>
      <c r="L37" s="58">
        <v>13162</v>
      </c>
      <c r="M37" s="58">
        <v>1063</v>
      </c>
      <c r="N37" s="57"/>
      <c r="O37" s="58">
        <v>79.12</v>
      </c>
      <c r="P37" s="57"/>
      <c r="Q37" s="58">
        <v>62.77</v>
      </c>
    </row>
    <row r="38" spans="1:17" x14ac:dyDescent="0.25">
      <c r="A38" s="161" t="s">
        <v>7</v>
      </c>
      <c r="B38" s="162"/>
      <c r="C38" s="162"/>
      <c r="D38" s="162"/>
      <c r="E38" s="162"/>
      <c r="F38" s="162"/>
      <c r="G38" s="162"/>
      <c r="H38" s="162"/>
      <c r="I38" s="162"/>
      <c r="J38" s="58">
        <v>2884</v>
      </c>
      <c r="K38" s="57"/>
      <c r="L38" s="57"/>
      <c r="M38" s="57"/>
      <c r="N38" s="57"/>
      <c r="O38" s="57"/>
      <c r="P38" s="57"/>
      <c r="Q38" s="57"/>
    </row>
    <row r="39" spans="1:17" x14ac:dyDescent="0.25">
      <c r="A39" s="161" t="s">
        <v>27</v>
      </c>
      <c r="B39" s="162"/>
      <c r="C39" s="162"/>
      <c r="D39" s="162"/>
      <c r="E39" s="162"/>
      <c r="F39" s="162"/>
      <c r="G39" s="162"/>
      <c r="H39" s="162"/>
      <c r="I39" s="162"/>
      <c r="J39" s="57"/>
      <c r="K39" s="57"/>
      <c r="L39" s="57"/>
      <c r="M39" s="57"/>
      <c r="N39" s="57"/>
      <c r="O39" s="57"/>
      <c r="P39" s="57"/>
      <c r="Q39" s="57"/>
    </row>
    <row r="40" spans="1:17" x14ac:dyDescent="0.25">
      <c r="A40" s="161" t="s">
        <v>696</v>
      </c>
      <c r="B40" s="162"/>
      <c r="C40" s="162"/>
      <c r="D40" s="162"/>
      <c r="E40" s="162"/>
      <c r="F40" s="162"/>
      <c r="G40" s="162"/>
      <c r="H40" s="162"/>
      <c r="I40" s="162"/>
      <c r="J40" s="58">
        <v>2884</v>
      </c>
      <c r="K40" s="57"/>
      <c r="L40" s="57"/>
      <c r="M40" s="57"/>
      <c r="N40" s="57"/>
      <c r="O40" s="57"/>
      <c r="P40" s="57"/>
      <c r="Q40" s="57"/>
    </row>
    <row r="41" spans="1:17" x14ac:dyDescent="0.25">
      <c r="A41" s="161" t="s">
        <v>8</v>
      </c>
      <c r="B41" s="162"/>
      <c r="C41" s="162"/>
      <c r="D41" s="162"/>
      <c r="E41" s="162"/>
      <c r="F41" s="162"/>
      <c r="G41" s="162"/>
      <c r="H41" s="162"/>
      <c r="I41" s="162"/>
      <c r="J41" s="58">
        <v>1929</v>
      </c>
      <c r="K41" s="57"/>
      <c r="L41" s="57"/>
      <c r="M41" s="57"/>
      <c r="N41" s="57"/>
      <c r="O41" s="57"/>
      <c r="P41" s="57"/>
      <c r="Q41" s="57"/>
    </row>
    <row r="42" spans="1:17" x14ac:dyDescent="0.25">
      <c r="A42" s="161" t="s">
        <v>27</v>
      </c>
      <c r="B42" s="162"/>
      <c r="C42" s="162"/>
      <c r="D42" s="162"/>
      <c r="E42" s="162"/>
      <c r="F42" s="162"/>
      <c r="G42" s="162"/>
      <c r="H42" s="162"/>
      <c r="I42" s="162"/>
      <c r="J42" s="57"/>
      <c r="K42" s="57"/>
      <c r="L42" s="57"/>
      <c r="M42" s="57"/>
      <c r="N42" s="57"/>
      <c r="O42" s="57"/>
      <c r="P42" s="57"/>
      <c r="Q42" s="57"/>
    </row>
    <row r="43" spans="1:17" x14ac:dyDescent="0.25">
      <c r="A43" s="161" t="s">
        <v>697</v>
      </c>
      <c r="B43" s="162"/>
      <c r="C43" s="162"/>
      <c r="D43" s="162"/>
      <c r="E43" s="162"/>
      <c r="F43" s="162"/>
      <c r="G43" s="162"/>
      <c r="H43" s="162"/>
      <c r="I43" s="162"/>
      <c r="J43" s="58">
        <v>1929</v>
      </c>
      <c r="K43" s="57"/>
      <c r="L43" s="57"/>
      <c r="M43" s="57"/>
      <c r="N43" s="57"/>
      <c r="O43" s="57"/>
      <c r="P43" s="57"/>
      <c r="Q43" s="57"/>
    </row>
    <row r="44" spans="1:17" x14ac:dyDescent="0.25">
      <c r="A44" s="167" t="s">
        <v>9</v>
      </c>
      <c r="B44" s="162"/>
      <c r="C44" s="162"/>
      <c r="D44" s="162"/>
      <c r="E44" s="162"/>
      <c r="F44" s="162"/>
      <c r="G44" s="162"/>
      <c r="H44" s="162"/>
      <c r="I44" s="162"/>
      <c r="J44" s="57"/>
      <c r="K44" s="57"/>
      <c r="L44" s="57"/>
      <c r="M44" s="57"/>
      <c r="N44" s="57"/>
      <c r="O44" s="57"/>
      <c r="P44" s="57"/>
      <c r="Q44" s="57"/>
    </row>
    <row r="45" spans="1:17" x14ac:dyDescent="0.25">
      <c r="A45" s="161" t="s">
        <v>104</v>
      </c>
      <c r="B45" s="162"/>
      <c r="C45" s="162"/>
      <c r="D45" s="162"/>
      <c r="E45" s="162"/>
      <c r="F45" s="162"/>
      <c r="G45" s="162"/>
      <c r="H45" s="162"/>
      <c r="I45" s="162"/>
      <c r="J45" s="58">
        <v>74758</v>
      </c>
      <c r="K45" s="57"/>
      <c r="L45" s="57"/>
      <c r="M45" s="57"/>
      <c r="N45" s="57"/>
      <c r="O45" s="58">
        <v>79.12</v>
      </c>
      <c r="P45" s="57"/>
      <c r="Q45" s="58">
        <v>62.77</v>
      </c>
    </row>
    <row r="46" spans="1:17" x14ac:dyDescent="0.25">
      <c r="A46" s="161" t="s">
        <v>42</v>
      </c>
      <c r="B46" s="162"/>
      <c r="C46" s="162"/>
      <c r="D46" s="162"/>
      <c r="E46" s="162"/>
      <c r="F46" s="162"/>
      <c r="G46" s="162"/>
      <c r="H46" s="162"/>
      <c r="I46" s="162"/>
      <c r="J46" s="58">
        <v>63785</v>
      </c>
      <c r="K46" s="57"/>
      <c r="L46" s="57"/>
      <c r="M46" s="57"/>
      <c r="N46" s="57"/>
      <c r="O46" s="57"/>
      <c r="P46" s="57"/>
      <c r="Q46" s="57"/>
    </row>
    <row r="47" spans="1:17" x14ac:dyDescent="0.25">
      <c r="A47" s="161" t="s">
        <v>10</v>
      </c>
      <c r="B47" s="162"/>
      <c r="C47" s="162"/>
      <c r="D47" s="162"/>
      <c r="E47" s="162"/>
      <c r="F47" s="162"/>
      <c r="G47" s="162"/>
      <c r="H47" s="162"/>
      <c r="I47" s="162"/>
      <c r="J47" s="58">
        <v>138543</v>
      </c>
      <c r="K47" s="57"/>
      <c r="L47" s="57"/>
      <c r="M47" s="57"/>
      <c r="N47" s="57"/>
      <c r="O47" s="58">
        <v>79.12</v>
      </c>
      <c r="P47" s="57"/>
      <c r="Q47" s="58">
        <v>62.77</v>
      </c>
    </row>
    <row r="48" spans="1:17" x14ac:dyDescent="0.25">
      <c r="A48" s="161" t="s">
        <v>11</v>
      </c>
      <c r="B48" s="162"/>
      <c r="C48" s="162"/>
      <c r="D48" s="162"/>
      <c r="E48" s="162"/>
      <c r="F48" s="162"/>
      <c r="G48" s="162"/>
      <c r="H48" s="162"/>
      <c r="I48" s="162"/>
      <c r="J48" s="57"/>
      <c r="K48" s="57"/>
      <c r="L48" s="57"/>
      <c r="M48" s="57"/>
      <c r="N48" s="57"/>
      <c r="O48" s="57"/>
      <c r="P48" s="57"/>
      <c r="Q48" s="57"/>
    </row>
    <row r="49" spans="1:17" x14ac:dyDescent="0.25">
      <c r="A49" s="161" t="s">
        <v>12</v>
      </c>
      <c r="B49" s="162"/>
      <c r="C49" s="162"/>
      <c r="D49" s="162"/>
      <c r="E49" s="162"/>
      <c r="F49" s="162"/>
      <c r="G49" s="162"/>
      <c r="H49" s="162"/>
      <c r="I49" s="162"/>
      <c r="J49" s="58">
        <v>119600</v>
      </c>
      <c r="K49" s="57"/>
      <c r="L49" s="57"/>
      <c r="M49" s="57"/>
      <c r="N49" s="57"/>
      <c r="O49" s="57"/>
      <c r="P49" s="57"/>
      <c r="Q49" s="57"/>
    </row>
    <row r="50" spans="1:17" x14ac:dyDescent="0.25">
      <c r="A50" s="161" t="s">
        <v>13</v>
      </c>
      <c r="B50" s="162"/>
      <c r="C50" s="162"/>
      <c r="D50" s="162"/>
      <c r="E50" s="162"/>
      <c r="F50" s="162"/>
      <c r="G50" s="162"/>
      <c r="H50" s="162"/>
      <c r="I50" s="162"/>
      <c r="J50" s="58">
        <v>13162</v>
      </c>
      <c r="K50" s="57"/>
      <c r="L50" s="57"/>
      <c r="M50" s="57"/>
      <c r="N50" s="57"/>
      <c r="O50" s="57"/>
      <c r="P50" s="57"/>
      <c r="Q50" s="57"/>
    </row>
    <row r="51" spans="1:17" x14ac:dyDescent="0.25">
      <c r="A51" s="161" t="s">
        <v>14</v>
      </c>
      <c r="B51" s="162"/>
      <c r="C51" s="162"/>
      <c r="D51" s="162"/>
      <c r="E51" s="162"/>
      <c r="F51" s="162"/>
      <c r="G51" s="162"/>
      <c r="H51" s="162"/>
      <c r="I51" s="162"/>
      <c r="J51" s="58">
        <v>2031</v>
      </c>
      <c r="K51" s="57"/>
      <c r="L51" s="57"/>
      <c r="M51" s="57"/>
      <c r="N51" s="57"/>
      <c r="O51" s="57"/>
      <c r="P51" s="57"/>
      <c r="Q51" s="57"/>
    </row>
    <row r="52" spans="1:17" x14ac:dyDescent="0.25">
      <c r="A52" s="161" t="s">
        <v>15</v>
      </c>
      <c r="B52" s="162"/>
      <c r="C52" s="162"/>
      <c r="D52" s="162"/>
      <c r="E52" s="162"/>
      <c r="F52" s="162"/>
      <c r="G52" s="162"/>
      <c r="H52" s="162"/>
      <c r="I52" s="162"/>
      <c r="J52" s="58">
        <v>2884</v>
      </c>
      <c r="K52" s="57"/>
      <c r="L52" s="57"/>
      <c r="M52" s="57"/>
      <c r="N52" s="57"/>
      <c r="O52" s="57"/>
      <c r="P52" s="57"/>
      <c r="Q52" s="57"/>
    </row>
    <row r="53" spans="1:17" x14ac:dyDescent="0.25">
      <c r="A53" s="161" t="s">
        <v>16</v>
      </c>
      <c r="B53" s="162"/>
      <c r="C53" s="162"/>
      <c r="D53" s="162"/>
      <c r="E53" s="162"/>
      <c r="F53" s="162"/>
      <c r="G53" s="162"/>
      <c r="H53" s="162"/>
      <c r="I53" s="162"/>
      <c r="J53" s="58">
        <v>1929</v>
      </c>
      <c r="K53" s="57"/>
      <c r="L53" s="57"/>
      <c r="M53" s="57"/>
      <c r="N53" s="57"/>
      <c r="O53" s="57"/>
      <c r="P53" s="57"/>
      <c r="Q53" s="57"/>
    </row>
    <row r="54" spans="1:17" x14ac:dyDescent="0.25">
      <c r="A54" s="167" t="s">
        <v>17</v>
      </c>
      <c r="B54" s="162"/>
      <c r="C54" s="162"/>
      <c r="D54" s="162"/>
      <c r="E54" s="162"/>
      <c r="F54" s="162"/>
      <c r="G54" s="162"/>
      <c r="H54" s="162"/>
      <c r="I54" s="162"/>
      <c r="J54" s="56">
        <v>138543</v>
      </c>
      <c r="K54" s="57"/>
      <c r="L54" s="57"/>
      <c r="M54" s="57"/>
      <c r="N54" s="57"/>
      <c r="O54" s="56">
        <v>79.12</v>
      </c>
      <c r="P54" s="57"/>
      <c r="Q54" s="56">
        <v>62.77</v>
      </c>
    </row>
    <row r="55" spans="1:17" x14ac:dyDescent="0.25">
      <c r="A55" s="8"/>
      <c r="B55" s="1"/>
      <c r="C55" s="6"/>
      <c r="D55" s="107"/>
      <c r="E55" s="7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</row>
    <row r="56" spans="1:17" x14ac:dyDescent="0.25">
      <c r="A56" s="8"/>
      <c r="B56" s="1"/>
      <c r="C56" s="6"/>
      <c r="D56" s="107"/>
      <c r="E56" s="7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</row>
    <row r="57" spans="1:17" x14ac:dyDescent="0.25">
      <c r="A57" s="8"/>
      <c r="B57" s="1"/>
      <c r="C57" s="6"/>
      <c r="D57" s="107"/>
      <c r="E57" s="7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</row>
    <row r="58" spans="1:17" x14ac:dyDescent="0.25">
      <c r="A58" s="164" t="s">
        <v>225</v>
      </c>
      <c r="B58" s="165"/>
      <c r="C58" s="165"/>
      <c r="D58" s="165"/>
      <c r="E58" s="165"/>
      <c r="F58" s="165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</row>
    <row r="59" spans="1:17" x14ac:dyDescent="0.25">
      <c r="A59" s="166" t="s">
        <v>79</v>
      </c>
      <c r="B59" s="165"/>
      <c r="C59" s="165"/>
      <c r="D59" s="165"/>
      <c r="E59" s="165"/>
      <c r="F59" s="165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</row>
    <row r="60" spans="1:17" x14ac:dyDescent="0.25">
      <c r="A60" s="8"/>
      <c r="B60" s="1"/>
      <c r="C60" s="6"/>
      <c r="D60" s="107"/>
      <c r="E60" s="7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</row>
    <row r="61" spans="1:17" x14ac:dyDescent="0.25">
      <c r="A61" s="164" t="s">
        <v>226</v>
      </c>
      <c r="B61" s="165"/>
      <c r="C61" s="165"/>
      <c r="D61" s="165"/>
      <c r="E61" s="165"/>
      <c r="F61" s="165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</row>
    <row r="62" spans="1:17" x14ac:dyDescent="0.25">
      <c r="A62" s="166" t="s">
        <v>79</v>
      </c>
      <c r="B62" s="165"/>
      <c r="C62" s="165"/>
      <c r="D62" s="165"/>
      <c r="E62" s="165"/>
      <c r="F62" s="165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</row>
    <row r="63" spans="1:17" x14ac:dyDescent="0.25">
      <c r="A63" s="8"/>
      <c r="B63" s="1"/>
      <c r="C63" s="6"/>
      <c r="D63" s="107"/>
      <c r="E63" s="7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</row>
    <row r="64" spans="1:17" x14ac:dyDescent="0.25">
      <c r="A64" s="8"/>
      <c r="B64" s="1"/>
      <c r="C64" s="6"/>
      <c r="D64" s="107"/>
      <c r="E64" s="7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</row>
    <row r="65" spans="1:17" x14ac:dyDescent="0.25">
      <c r="A65" s="8"/>
      <c r="B65" s="1"/>
      <c r="C65" s="6"/>
      <c r="D65" s="107"/>
      <c r="E65" s="7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</row>
    <row r="66" spans="1:17" x14ac:dyDescent="0.25">
      <c r="A66" s="8"/>
      <c r="B66" s="1"/>
      <c r="C66" s="6"/>
      <c r="D66" s="107"/>
      <c r="E66" s="7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</row>
    <row r="67" spans="1:17" x14ac:dyDescent="0.25">
      <c r="A67" s="8"/>
      <c r="B67" s="1"/>
      <c r="C67" s="6"/>
      <c r="D67" s="107"/>
      <c r="E67" s="7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</row>
    <row r="68" spans="1:17" x14ac:dyDescent="0.25">
      <c r="A68" s="8"/>
      <c r="B68" s="1"/>
      <c r="C68" s="6"/>
      <c r="D68" s="107"/>
      <c r="E68" s="7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</row>
    <row r="69" spans="1:17" x14ac:dyDescent="0.25">
      <c r="A69" s="8"/>
      <c r="B69" s="1"/>
      <c r="C69" s="6"/>
      <c r="D69" s="107"/>
      <c r="E69" s="7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</row>
    <row r="70" spans="1:17" ht="12.75" customHeight="1" x14ac:dyDescent="0.25"/>
    <row r="71" spans="1:17" ht="12.75" customHeight="1" x14ac:dyDescent="0.25"/>
    <row r="72" spans="1:17" ht="12.75" customHeight="1" x14ac:dyDescent="0.25"/>
    <row r="73" spans="1:17" ht="12.75" customHeight="1" x14ac:dyDescent="0.25"/>
    <row r="74" spans="1:17" ht="12.75" customHeight="1" x14ac:dyDescent="0.25"/>
    <row r="75" spans="1:17" ht="12.75" customHeight="1" x14ac:dyDescent="0.25"/>
    <row r="76" spans="1:17" ht="12.75" customHeight="1" x14ac:dyDescent="0.25"/>
    <row r="77" spans="1:17" ht="12.75" customHeight="1" x14ac:dyDescent="0.25"/>
    <row r="78" spans="1:17" ht="12.75" customHeight="1" x14ac:dyDescent="0.25"/>
    <row r="79" spans="1:17" ht="12.75" customHeight="1" x14ac:dyDescent="0.25"/>
    <row r="80" spans="1:17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9" ht="12.75" customHeight="1" x14ac:dyDescent="0.25"/>
    <row r="100" ht="12.75" customHeight="1" x14ac:dyDescent="0.25"/>
    <row r="101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10" ht="12.75" customHeight="1" x14ac:dyDescent="0.25"/>
    <row r="111" ht="12.75" customHeight="1" x14ac:dyDescent="0.25"/>
    <row r="113" spans="1:17" ht="12.75" customHeight="1" x14ac:dyDescent="0.25"/>
    <row r="114" spans="1:17" ht="12.75" customHeight="1" x14ac:dyDescent="0.25"/>
    <row r="117" spans="1:17" x14ac:dyDescent="0.25">
      <c r="A117" s="8"/>
      <c r="B117" s="1"/>
      <c r="C117" s="6"/>
      <c r="D117" s="99"/>
      <c r="E117" s="7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</row>
    <row r="118" spans="1:17" x14ac:dyDescent="0.25">
      <c r="A118" s="8"/>
      <c r="B118" s="1"/>
      <c r="C118" s="6"/>
      <c r="D118" s="99"/>
      <c r="E118" s="7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</row>
    <row r="119" spans="1:17" x14ac:dyDescent="0.25">
      <c r="A119" s="8"/>
      <c r="B119" s="1"/>
      <c r="C119" s="6"/>
      <c r="D119" s="99"/>
      <c r="E119" s="7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</row>
  </sheetData>
  <mergeCells count="43">
    <mergeCell ref="A61:Q61"/>
    <mergeCell ref="A62:Q62"/>
    <mergeCell ref="A50:I50"/>
    <mergeCell ref="A51:I51"/>
    <mergeCell ref="A52:I52"/>
    <mergeCell ref="A53:I53"/>
    <mergeCell ref="A54:I54"/>
    <mergeCell ref="A47:I47"/>
    <mergeCell ref="A48:I48"/>
    <mergeCell ref="A49:I49"/>
    <mergeCell ref="A58:Q58"/>
    <mergeCell ref="A59:Q59"/>
    <mergeCell ref="A42:I42"/>
    <mergeCell ref="A43:I43"/>
    <mergeCell ref="A44:I44"/>
    <mergeCell ref="A45:I45"/>
    <mergeCell ref="A46:I46"/>
    <mergeCell ref="A37:I37"/>
    <mergeCell ref="A38:I38"/>
    <mergeCell ref="A39:I39"/>
    <mergeCell ref="A40:I40"/>
    <mergeCell ref="A41:I41"/>
    <mergeCell ref="Q17:Q19"/>
    <mergeCell ref="J18:J19"/>
    <mergeCell ref="K18:M18"/>
    <mergeCell ref="A22:Q22"/>
    <mergeCell ref="A34:Q34"/>
    <mergeCell ref="A17:A19"/>
    <mergeCell ref="A21:Q21"/>
    <mergeCell ref="N17:N19"/>
    <mergeCell ref="O17:O19"/>
    <mergeCell ref="P17:P19"/>
    <mergeCell ref="J11:K11"/>
    <mergeCell ref="J12:K12"/>
    <mergeCell ref="J13:K13"/>
    <mergeCell ref="B17:B19"/>
    <mergeCell ref="C17:C19"/>
    <mergeCell ref="D17:D19"/>
    <mergeCell ref="E17:E19"/>
    <mergeCell ref="F17:I17"/>
    <mergeCell ref="F18:F19"/>
    <mergeCell ref="G18:I18"/>
    <mergeCell ref="J17:M17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6"/>
  <sheetViews>
    <sheetView topLeftCell="A31" workbookViewId="0">
      <selection activeCell="D7" sqref="D7"/>
    </sheetView>
  </sheetViews>
  <sheetFormatPr defaultRowHeight="13.2" x14ac:dyDescent="0.25"/>
  <sheetData>
    <row r="1" spans="1:17" x14ac:dyDescent="0.25">
      <c r="A1" s="10"/>
      <c r="B1" s="65"/>
      <c r="C1" s="64"/>
      <c r="D1" s="63"/>
      <c r="E1" s="3"/>
      <c r="F1" s="62"/>
      <c r="G1" s="62"/>
      <c r="H1" s="10" t="s">
        <v>22</v>
      </c>
      <c r="I1" s="62"/>
      <c r="J1" s="73"/>
      <c r="K1" s="62"/>
      <c r="L1" s="62"/>
      <c r="M1" s="62"/>
      <c r="N1" s="62"/>
      <c r="O1" s="62"/>
      <c r="P1" s="62"/>
      <c r="Q1" s="62"/>
    </row>
    <row r="2" spans="1:17" x14ac:dyDescent="0.25">
      <c r="A2" s="10"/>
      <c r="B2" s="65"/>
      <c r="C2" s="64"/>
      <c r="D2" s="63"/>
      <c r="E2" s="77"/>
      <c r="F2" s="71"/>
      <c r="G2" s="71"/>
      <c r="H2" s="11" t="s">
        <v>2</v>
      </c>
      <c r="I2" s="11"/>
      <c r="J2" s="70"/>
      <c r="K2" s="62"/>
      <c r="L2" s="62"/>
      <c r="M2" s="62"/>
      <c r="N2" s="62"/>
      <c r="O2" s="62"/>
      <c r="P2" s="62"/>
      <c r="Q2" s="62"/>
    </row>
    <row r="3" spans="1:17" x14ac:dyDescent="0.25">
      <c r="A3" s="10"/>
      <c r="B3" s="65"/>
      <c r="C3" s="64"/>
      <c r="D3" s="63"/>
      <c r="E3" s="3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</row>
    <row r="4" spans="1:17" x14ac:dyDescent="0.25">
      <c r="A4" s="10"/>
      <c r="B4" s="65"/>
      <c r="C4" s="64"/>
      <c r="D4" s="63"/>
      <c r="E4" s="3"/>
      <c r="F4" s="62"/>
      <c r="G4" s="62"/>
      <c r="H4" s="101" t="s">
        <v>190</v>
      </c>
      <c r="I4" s="76"/>
      <c r="J4" s="62"/>
      <c r="K4" s="62"/>
      <c r="L4" s="62"/>
      <c r="M4" s="62"/>
      <c r="N4" s="62"/>
      <c r="O4" s="62"/>
      <c r="P4" s="62"/>
      <c r="Q4" s="62"/>
    </row>
    <row r="5" spans="1:17" x14ac:dyDescent="0.25">
      <c r="A5" s="10"/>
      <c r="B5" s="65"/>
      <c r="C5" s="64"/>
      <c r="D5" s="63"/>
      <c r="E5" s="3"/>
      <c r="F5" s="62"/>
      <c r="G5" s="62"/>
      <c r="H5" s="10" t="s">
        <v>36</v>
      </c>
      <c r="I5" s="10"/>
      <c r="J5" s="62"/>
      <c r="K5" s="62"/>
      <c r="L5" s="62"/>
      <c r="M5" s="62"/>
      <c r="N5" s="62"/>
      <c r="O5" s="62"/>
      <c r="P5" s="62"/>
      <c r="Q5" s="62"/>
    </row>
    <row r="6" spans="1:17" x14ac:dyDescent="0.25">
      <c r="A6" s="10"/>
      <c r="B6" s="65"/>
      <c r="C6" s="64"/>
      <c r="D6" s="63"/>
      <c r="E6" s="3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</row>
    <row r="7" spans="1:17" x14ac:dyDescent="0.25">
      <c r="A7" s="10"/>
      <c r="B7" s="65"/>
      <c r="C7" s="75" t="s">
        <v>3</v>
      </c>
      <c r="D7" s="74" t="s">
        <v>698</v>
      </c>
      <c r="E7" s="67"/>
      <c r="F7" s="62"/>
      <c r="G7" s="62"/>
      <c r="H7" s="10"/>
      <c r="I7" s="62"/>
      <c r="J7" s="62"/>
      <c r="K7" s="73"/>
      <c r="L7" s="73"/>
      <c r="M7" s="62"/>
      <c r="N7" s="62"/>
      <c r="O7" s="62"/>
      <c r="P7" s="62"/>
      <c r="Q7" s="62"/>
    </row>
    <row r="8" spans="1:17" x14ac:dyDescent="0.25">
      <c r="A8" s="10"/>
      <c r="B8" s="65"/>
      <c r="C8" s="64"/>
      <c r="D8" s="63"/>
      <c r="E8" s="72"/>
      <c r="F8" s="71"/>
      <c r="G8" s="71"/>
      <c r="H8" s="11" t="s">
        <v>31</v>
      </c>
      <c r="I8" s="11"/>
      <c r="J8" s="71"/>
      <c r="K8" s="70"/>
      <c r="L8" s="62"/>
      <c r="M8" s="62"/>
      <c r="N8" s="62"/>
      <c r="O8" s="62"/>
      <c r="P8" s="62"/>
      <c r="Q8" s="62"/>
    </row>
    <row r="9" spans="1:17" x14ac:dyDescent="0.25">
      <c r="A9" s="69"/>
      <c r="B9" s="68"/>
      <c r="C9" s="64"/>
      <c r="D9" s="63"/>
      <c r="E9" s="3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</row>
    <row r="10" spans="1:17" x14ac:dyDescent="0.25">
      <c r="A10" s="10"/>
      <c r="B10" s="65"/>
      <c r="C10" s="64"/>
      <c r="D10" s="67" t="s">
        <v>662</v>
      </c>
      <c r="E10" s="10"/>
      <c r="F10" s="62"/>
      <c r="G10" s="62"/>
      <c r="H10" s="62"/>
      <c r="I10" s="67"/>
      <c r="J10" s="67"/>
      <c r="K10" s="62"/>
      <c r="L10" s="62"/>
      <c r="M10" s="62"/>
      <c r="N10" s="62"/>
      <c r="O10" s="62"/>
      <c r="P10" s="62"/>
      <c r="Q10" s="62"/>
    </row>
    <row r="11" spans="1:17" x14ac:dyDescent="0.25">
      <c r="A11" s="10"/>
      <c r="B11" s="65"/>
      <c r="C11" s="64"/>
      <c r="D11" s="67" t="s">
        <v>41</v>
      </c>
      <c r="E11" s="10"/>
      <c r="F11" s="62"/>
      <c r="G11" s="62"/>
      <c r="H11" s="62"/>
      <c r="I11" s="67"/>
      <c r="J11" s="154" t="s">
        <v>699</v>
      </c>
      <c r="K11" s="155"/>
      <c r="L11" s="4" t="s">
        <v>30</v>
      </c>
      <c r="M11" s="62"/>
      <c r="N11" s="62"/>
      <c r="O11" s="62"/>
      <c r="P11" s="62"/>
      <c r="Q11" s="62"/>
    </row>
    <row r="12" spans="1:17" x14ac:dyDescent="0.25">
      <c r="A12" s="10"/>
      <c r="B12" s="65"/>
      <c r="C12" s="64"/>
      <c r="D12" s="67" t="s">
        <v>92</v>
      </c>
      <c r="E12" s="10"/>
      <c r="F12" s="62"/>
      <c r="G12" s="62"/>
      <c r="H12" s="62"/>
      <c r="I12" s="67"/>
      <c r="J12" s="154" t="s">
        <v>700</v>
      </c>
      <c r="K12" s="155"/>
      <c r="L12" s="4" t="s">
        <v>30</v>
      </c>
      <c r="M12" s="62"/>
      <c r="N12" s="62"/>
      <c r="O12" s="62"/>
      <c r="P12" s="62"/>
      <c r="Q12" s="62"/>
    </row>
    <row r="13" spans="1:17" x14ac:dyDescent="0.25">
      <c r="A13" s="10"/>
      <c r="B13" s="65"/>
      <c r="C13" s="64"/>
      <c r="D13" s="67" t="s">
        <v>18</v>
      </c>
      <c r="E13" s="10"/>
      <c r="F13" s="62"/>
      <c r="G13" s="62"/>
      <c r="H13" s="62"/>
      <c r="I13" s="67"/>
      <c r="J13" s="154" t="s">
        <v>701</v>
      </c>
      <c r="K13" s="155"/>
      <c r="L13" s="4" t="s">
        <v>19</v>
      </c>
      <c r="M13" s="62"/>
      <c r="N13" s="62"/>
      <c r="O13" s="62"/>
      <c r="P13" s="62"/>
      <c r="Q13" s="62"/>
    </row>
    <row r="14" spans="1:17" x14ac:dyDescent="0.25">
      <c r="A14" s="10"/>
      <c r="B14" s="65"/>
      <c r="C14" s="64"/>
      <c r="D14" s="66" t="s">
        <v>106</v>
      </c>
      <c r="E14" s="10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</row>
    <row r="15" spans="1:17" x14ac:dyDescent="0.25">
      <c r="A15" s="10"/>
      <c r="B15" s="65"/>
      <c r="C15" s="64"/>
      <c r="D15" s="63"/>
      <c r="E15" s="10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</row>
    <row r="16" spans="1:17" x14ac:dyDescent="0.25">
      <c r="A16" s="8"/>
      <c r="B16" s="1"/>
      <c r="C16" s="6"/>
      <c r="D16" s="107"/>
      <c r="E16" s="7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25">
      <c r="A17" s="156" t="s">
        <v>4</v>
      </c>
      <c r="B17" s="158" t="s">
        <v>95</v>
      </c>
      <c r="C17" s="156" t="s">
        <v>91</v>
      </c>
      <c r="D17" s="156" t="s">
        <v>90</v>
      </c>
      <c r="E17" s="156" t="s">
        <v>89</v>
      </c>
      <c r="F17" s="156" t="s">
        <v>29</v>
      </c>
      <c r="G17" s="157"/>
      <c r="H17" s="157"/>
      <c r="I17" s="157"/>
      <c r="J17" s="156" t="s">
        <v>28</v>
      </c>
      <c r="K17" s="157"/>
      <c r="L17" s="157"/>
      <c r="M17" s="157"/>
      <c r="N17" s="156" t="s">
        <v>88</v>
      </c>
      <c r="O17" s="156" t="s">
        <v>87</v>
      </c>
      <c r="P17" s="156" t="s">
        <v>96</v>
      </c>
      <c r="Q17" s="156" t="s">
        <v>97</v>
      </c>
    </row>
    <row r="18" spans="1:17" x14ac:dyDescent="0.25">
      <c r="A18" s="157"/>
      <c r="B18" s="159"/>
      <c r="C18" s="160"/>
      <c r="D18" s="156"/>
      <c r="E18" s="157"/>
      <c r="F18" s="156" t="s">
        <v>5</v>
      </c>
      <c r="G18" s="156" t="s">
        <v>86</v>
      </c>
      <c r="H18" s="157"/>
      <c r="I18" s="157"/>
      <c r="J18" s="156" t="s">
        <v>5</v>
      </c>
      <c r="K18" s="156" t="s">
        <v>86</v>
      </c>
      <c r="L18" s="157"/>
      <c r="M18" s="157"/>
      <c r="N18" s="156"/>
      <c r="O18" s="156"/>
      <c r="P18" s="156"/>
      <c r="Q18" s="156"/>
    </row>
    <row r="19" spans="1:17" ht="12.75" customHeight="1" x14ac:dyDescent="0.25">
      <c r="A19" s="157"/>
      <c r="B19" s="159"/>
      <c r="C19" s="160"/>
      <c r="D19" s="156"/>
      <c r="E19" s="157"/>
      <c r="F19" s="157"/>
      <c r="G19" s="104" t="s">
        <v>85</v>
      </c>
      <c r="H19" s="104" t="s">
        <v>84</v>
      </c>
      <c r="I19" s="104" t="s">
        <v>83</v>
      </c>
      <c r="J19" s="157"/>
      <c r="K19" s="104" t="s">
        <v>85</v>
      </c>
      <c r="L19" s="104" t="s">
        <v>84</v>
      </c>
      <c r="M19" s="104" t="s">
        <v>83</v>
      </c>
      <c r="N19" s="156"/>
      <c r="O19" s="156"/>
      <c r="P19" s="156"/>
      <c r="Q19" s="156"/>
    </row>
    <row r="20" spans="1:17" ht="12.75" customHeight="1" x14ac:dyDescent="0.25">
      <c r="A20" s="5">
        <v>1</v>
      </c>
      <c r="B20" s="106">
        <v>2</v>
      </c>
      <c r="C20" s="104">
        <v>3</v>
      </c>
      <c r="D20" s="104">
        <v>4</v>
      </c>
      <c r="E20" s="5">
        <v>5</v>
      </c>
      <c r="F20" s="105">
        <v>6</v>
      </c>
      <c r="G20" s="105">
        <v>7</v>
      </c>
      <c r="H20" s="105">
        <v>8</v>
      </c>
      <c r="I20" s="105">
        <v>9</v>
      </c>
      <c r="J20" s="105">
        <v>10</v>
      </c>
      <c r="K20" s="105">
        <v>11</v>
      </c>
      <c r="L20" s="105">
        <v>12</v>
      </c>
      <c r="M20" s="105">
        <v>13</v>
      </c>
      <c r="N20" s="105">
        <v>14</v>
      </c>
      <c r="O20" s="105">
        <v>15</v>
      </c>
      <c r="P20" s="105">
        <v>16</v>
      </c>
      <c r="Q20" s="105">
        <v>17</v>
      </c>
    </row>
    <row r="21" spans="1:17" x14ac:dyDescent="0.25">
      <c r="A21" s="163" t="s">
        <v>702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162"/>
      <c r="O21" s="162"/>
      <c r="P21" s="162"/>
      <c r="Q21" s="162"/>
    </row>
    <row r="22" spans="1:17" ht="307.8" x14ac:dyDescent="0.25">
      <c r="A22" s="5">
        <v>1</v>
      </c>
      <c r="B22" s="60" t="s">
        <v>178</v>
      </c>
      <c r="C22" s="103" t="s">
        <v>703</v>
      </c>
      <c r="D22" s="9" t="s">
        <v>179</v>
      </c>
      <c r="E22" s="59" t="s">
        <v>704</v>
      </c>
      <c r="F22" s="58">
        <v>8562.02</v>
      </c>
      <c r="G22" s="58">
        <v>356.82</v>
      </c>
      <c r="H22" s="58">
        <v>8083.2</v>
      </c>
      <c r="I22" s="58">
        <v>366.77</v>
      </c>
      <c r="J22" s="57">
        <v>154</v>
      </c>
      <c r="K22" s="57">
        <v>6</v>
      </c>
      <c r="L22" s="57">
        <v>145</v>
      </c>
      <c r="M22" s="57">
        <v>7</v>
      </c>
      <c r="N22" s="57">
        <v>29.71</v>
      </c>
      <c r="O22" s="57">
        <v>0.53</v>
      </c>
      <c r="P22" s="57">
        <v>20.97</v>
      </c>
      <c r="Q22" s="57">
        <v>0.38</v>
      </c>
    </row>
    <row r="23" spans="1:17" ht="12.75" customHeight="1" x14ac:dyDescent="0.25">
      <c r="A23" s="5">
        <v>2</v>
      </c>
      <c r="B23" s="60" t="s">
        <v>180</v>
      </c>
      <c r="C23" s="103" t="s">
        <v>649</v>
      </c>
      <c r="D23" s="9" t="s">
        <v>179</v>
      </c>
      <c r="E23" s="59" t="s">
        <v>704</v>
      </c>
      <c r="F23" s="58">
        <v>1097.3499999999999</v>
      </c>
      <c r="G23" s="57"/>
      <c r="H23" s="58">
        <v>1097.3499999999999</v>
      </c>
      <c r="I23" s="58">
        <v>40.549999999999997</v>
      </c>
      <c r="J23" s="57">
        <v>20</v>
      </c>
      <c r="K23" s="57"/>
      <c r="L23" s="57">
        <v>20</v>
      </c>
      <c r="M23" s="57">
        <v>1</v>
      </c>
      <c r="N23" s="57"/>
      <c r="O23" s="57"/>
      <c r="P23" s="57">
        <v>2.2999999999999998</v>
      </c>
      <c r="Q23" s="57">
        <v>0.04</v>
      </c>
    </row>
    <row r="24" spans="1:17" ht="12.75" customHeight="1" x14ac:dyDescent="0.25">
      <c r="A24" s="5">
        <v>3</v>
      </c>
      <c r="B24" s="60" t="s">
        <v>131</v>
      </c>
      <c r="C24" s="103" t="s">
        <v>181</v>
      </c>
      <c r="D24" s="9" t="s">
        <v>112</v>
      </c>
      <c r="E24" s="59" t="s">
        <v>705</v>
      </c>
      <c r="F24" s="58">
        <v>138.69999999999999</v>
      </c>
      <c r="G24" s="57"/>
      <c r="H24" s="57"/>
      <c r="I24" s="57"/>
      <c r="J24" s="57">
        <v>485</v>
      </c>
      <c r="K24" s="57"/>
      <c r="L24" s="57"/>
      <c r="M24" s="57"/>
      <c r="N24" s="57"/>
      <c r="O24" s="57"/>
      <c r="P24" s="57"/>
      <c r="Q24" s="57"/>
    </row>
    <row r="25" spans="1:17" ht="136.80000000000001" x14ac:dyDescent="0.25">
      <c r="A25" s="5">
        <v>4</v>
      </c>
      <c r="B25" s="60" t="s">
        <v>182</v>
      </c>
      <c r="C25" s="103" t="s">
        <v>183</v>
      </c>
      <c r="D25" s="9" t="s">
        <v>112</v>
      </c>
      <c r="E25" s="59" t="s">
        <v>706</v>
      </c>
      <c r="F25" s="58">
        <v>146.57</v>
      </c>
      <c r="G25" s="57"/>
      <c r="H25" s="57"/>
      <c r="I25" s="57"/>
      <c r="J25" s="57">
        <v>132</v>
      </c>
      <c r="K25" s="57"/>
      <c r="L25" s="57"/>
      <c r="M25" s="57"/>
      <c r="N25" s="57"/>
      <c r="O25" s="57"/>
      <c r="P25" s="57"/>
      <c r="Q25" s="57"/>
    </row>
    <row r="26" spans="1:17" ht="216.6" x14ac:dyDescent="0.25">
      <c r="A26" s="5">
        <v>5</v>
      </c>
      <c r="B26" s="60" t="s">
        <v>140</v>
      </c>
      <c r="C26" s="103" t="s">
        <v>609</v>
      </c>
      <c r="D26" s="9" t="s">
        <v>141</v>
      </c>
      <c r="E26" s="59" t="s">
        <v>704</v>
      </c>
      <c r="F26" s="58">
        <v>3558.48</v>
      </c>
      <c r="G26" s="58">
        <v>197.92</v>
      </c>
      <c r="H26" s="58">
        <v>47.98</v>
      </c>
      <c r="I26" s="58">
        <v>0.83</v>
      </c>
      <c r="J26" s="57">
        <v>64</v>
      </c>
      <c r="K26" s="57">
        <v>4</v>
      </c>
      <c r="L26" s="57">
        <v>1</v>
      </c>
      <c r="M26" s="57"/>
      <c r="N26" s="57">
        <v>15.12</v>
      </c>
      <c r="O26" s="57">
        <v>0.27</v>
      </c>
      <c r="P26" s="57">
        <v>0.05</v>
      </c>
      <c r="Q26" s="57"/>
    </row>
    <row r="27" spans="1:17" ht="125.4" x14ac:dyDescent="0.25">
      <c r="A27" s="5">
        <v>6</v>
      </c>
      <c r="B27" s="60" t="s">
        <v>186</v>
      </c>
      <c r="C27" s="103" t="s">
        <v>611</v>
      </c>
      <c r="D27" s="9" t="s">
        <v>141</v>
      </c>
      <c r="E27" s="59" t="s">
        <v>704</v>
      </c>
      <c r="F27" s="58">
        <v>2270.16</v>
      </c>
      <c r="G27" s="58">
        <v>121.48</v>
      </c>
      <c r="H27" s="58">
        <v>26.96</v>
      </c>
      <c r="I27" s="57"/>
      <c r="J27" s="57">
        <v>41</v>
      </c>
      <c r="K27" s="57">
        <v>2</v>
      </c>
      <c r="L27" s="57"/>
      <c r="M27" s="57"/>
      <c r="N27" s="57">
        <v>9.2799999999999994</v>
      </c>
      <c r="O27" s="57">
        <v>0.17</v>
      </c>
      <c r="P27" s="57"/>
      <c r="Q27" s="57"/>
    </row>
    <row r="28" spans="1:17" ht="79.8" x14ac:dyDescent="0.25">
      <c r="A28" s="5">
        <v>7</v>
      </c>
      <c r="B28" s="60" t="s">
        <v>187</v>
      </c>
      <c r="C28" s="103" t="s">
        <v>707</v>
      </c>
      <c r="D28" s="9" t="s">
        <v>137</v>
      </c>
      <c r="E28" s="59" t="s">
        <v>708</v>
      </c>
      <c r="F28" s="58">
        <v>4479.96</v>
      </c>
      <c r="G28" s="58">
        <v>906.11</v>
      </c>
      <c r="H28" s="58">
        <v>91.05</v>
      </c>
      <c r="I28" s="58">
        <v>12.38</v>
      </c>
      <c r="J28" s="57">
        <v>1792</v>
      </c>
      <c r="K28" s="57">
        <v>362</v>
      </c>
      <c r="L28" s="57">
        <v>36</v>
      </c>
      <c r="M28" s="57">
        <v>5</v>
      </c>
      <c r="N28" s="57">
        <v>76.08</v>
      </c>
      <c r="O28" s="57">
        <v>30.43</v>
      </c>
      <c r="P28" s="57">
        <v>0.68</v>
      </c>
      <c r="Q28" s="57">
        <v>0.27</v>
      </c>
    </row>
    <row r="29" spans="1:17" ht="125.4" x14ac:dyDescent="0.25">
      <c r="A29" s="5">
        <v>8</v>
      </c>
      <c r="B29" s="60" t="s">
        <v>188</v>
      </c>
      <c r="C29" s="103" t="s">
        <v>189</v>
      </c>
      <c r="D29" s="9" t="s">
        <v>80</v>
      </c>
      <c r="E29" s="59" t="s">
        <v>709</v>
      </c>
      <c r="F29" s="58">
        <v>21.76</v>
      </c>
      <c r="G29" s="57"/>
      <c r="H29" s="57"/>
      <c r="I29" s="57"/>
      <c r="J29" s="57">
        <v>870</v>
      </c>
      <c r="K29" s="57"/>
      <c r="L29" s="57"/>
      <c r="M29" s="57"/>
      <c r="N29" s="57"/>
      <c r="O29" s="57"/>
      <c r="P29" s="57"/>
      <c r="Q29" s="57"/>
    </row>
    <row r="30" spans="1:17" x14ac:dyDescent="0.25">
      <c r="A30" s="161" t="s">
        <v>6</v>
      </c>
      <c r="B30" s="162"/>
      <c r="C30" s="162"/>
      <c r="D30" s="162"/>
      <c r="E30" s="162"/>
      <c r="F30" s="162"/>
      <c r="G30" s="162"/>
      <c r="H30" s="162"/>
      <c r="I30" s="162"/>
      <c r="J30" s="58">
        <v>3558</v>
      </c>
      <c r="K30" s="58">
        <v>374</v>
      </c>
      <c r="L30" s="58">
        <v>202</v>
      </c>
      <c r="M30" s="58">
        <v>13</v>
      </c>
      <c r="N30" s="57"/>
      <c r="O30" s="58">
        <v>31.4</v>
      </c>
      <c r="P30" s="57"/>
      <c r="Q30" s="58">
        <v>0.69</v>
      </c>
    </row>
    <row r="31" spans="1:17" x14ac:dyDescent="0.25">
      <c r="A31" s="161" t="s">
        <v>7</v>
      </c>
      <c r="B31" s="162"/>
      <c r="C31" s="162"/>
      <c r="D31" s="162"/>
      <c r="E31" s="162"/>
      <c r="F31" s="162"/>
      <c r="G31" s="162"/>
      <c r="H31" s="162"/>
      <c r="I31" s="162"/>
      <c r="J31" s="58">
        <v>550</v>
      </c>
      <c r="K31" s="57"/>
      <c r="L31" s="57"/>
      <c r="M31" s="57"/>
      <c r="N31" s="57"/>
      <c r="O31" s="57"/>
      <c r="P31" s="57"/>
      <c r="Q31" s="57"/>
    </row>
    <row r="32" spans="1:17" x14ac:dyDescent="0.25">
      <c r="A32" s="161" t="s">
        <v>27</v>
      </c>
      <c r="B32" s="162"/>
      <c r="C32" s="162"/>
      <c r="D32" s="162"/>
      <c r="E32" s="162"/>
      <c r="F32" s="162"/>
      <c r="G32" s="162"/>
      <c r="H32" s="162"/>
      <c r="I32" s="162"/>
      <c r="J32" s="57"/>
      <c r="K32" s="57"/>
      <c r="L32" s="57"/>
      <c r="M32" s="57"/>
      <c r="N32" s="57"/>
      <c r="O32" s="57"/>
      <c r="P32" s="57"/>
      <c r="Q32" s="57"/>
    </row>
    <row r="33" spans="1:17" x14ac:dyDescent="0.25">
      <c r="A33" s="161" t="s">
        <v>710</v>
      </c>
      <c r="B33" s="162"/>
      <c r="C33" s="162"/>
      <c r="D33" s="162"/>
      <c r="E33" s="162"/>
      <c r="F33" s="162"/>
      <c r="G33" s="162"/>
      <c r="H33" s="162"/>
      <c r="I33" s="162"/>
      <c r="J33" s="58">
        <v>550</v>
      </c>
      <c r="K33" s="57"/>
      <c r="L33" s="57"/>
      <c r="M33" s="57"/>
      <c r="N33" s="57"/>
      <c r="O33" s="57"/>
      <c r="P33" s="57"/>
      <c r="Q33" s="57"/>
    </row>
    <row r="34" spans="1:17" x14ac:dyDescent="0.25">
      <c r="A34" s="161" t="s">
        <v>8</v>
      </c>
      <c r="B34" s="162"/>
      <c r="C34" s="162"/>
      <c r="D34" s="162"/>
      <c r="E34" s="162"/>
      <c r="F34" s="162"/>
      <c r="G34" s="162"/>
      <c r="H34" s="162"/>
      <c r="I34" s="162"/>
      <c r="J34" s="58">
        <v>368</v>
      </c>
      <c r="K34" s="57"/>
      <c r="L34" s="57"/>
      <c r="M34" s="57"/>
      <c r="N34" s="57"/>
      <c r="O34" s="57"/>
      <c r="P34" s="57"/>
      <c r="Q34" s="57"/>
    </row>
    <row r="35" spans="1:17" x14ac:dyDescent="0.25">
      <c r="A35" s="161" t="s">
        <v>27</v>
      </c>
      <c r="B35" s="162"/>
      <c r="C35" s="162"/>
      <c r="D35" s="162"/>
      <c r="E35" s="162"/>
      <c r="F35" s="162"/>
      <c r="G35" s="162"/>
      <c r="H35" s="162"/>
      <c r="I35" s="162"/>
      <c r="J35" s="57"/>
      <c r="K35" s="57"/>
      <c r="L35" s="57"/>
      <c r="M35" s="57"/>
      <c r="N35" s="57"/>
      <c r="O35" s="57"/>
      <c r="P35" s="57"/>
      <c r="Q35" s="57"/>
    </row>
    <row r="36" spans="1:17" x14ac:dyDescent="0.25">
      <c r="A36" s="161" t="s">
        <v>711</v>
      </c>
      <c r="B36" s="162"/>
      <c r="C36" s="162"/>
      <c r="D36" s="162"/>
      <c r="E36" s="162"/>
      <c r="F36" s="162"/>
      <c r="G36" s="162"/>
      <c r="H36" s="162"/>
      <c r="I36" s="162"/>
      <c r="J36" s="58">
        <v>368</v>
      </c>
      <c r="K36" s="57"/>
      <c r="L36" s="57"/>
      <c r="M36" s="57"/>
      <c r="N36" s="57"/>
      <c r="O36" s="57"/>
      <c r="P36" s="57"/>
      <c r="Q36" s="57"/>
    </row>
    <row r="37" spans="1:17" x14ac:dyDescent="0.25">
      <c r="A37" s="167" t="s">
        <v>9</v>
      </c>
      <c r="B37" s="162"/>
      <c r="C37" s="162"/>
      <c r="D37" s="162"/>
      <c r="E37" s="162"/>
      <c r="F37" s="162"/>
      <c r="G37" s="162"/>
      <c r="H37" s="162"/>
      <c r="I37" s="162"/>
      <c r="J37" s="57"/>
      <c r="K37" s="57"/>
      <c r="L37" s="57"/>
      <c r="M37" s="57"/>
      <c r="N37" s="57"/>
      <c r="O37" s="57"/>
      <c r="P37" s="57"/>
      <c r="Q37" s="57"/>
    </row>
    <row r="38" spans="1:17" x14ac:dyDescent="0.25">
      <c r="A38" s="161" t="s">
        <v>104</v>
      </c>
      <c r="B38" s="162"/>
      <c r="C38" s="162"/>
      <c r="D38" s="162"/>
      <c r="E38" s="162"/>
      <c r="F38" s="162"/>
      <c r="G38" s="162"/>
      <c r="H38" s="162"/>
      <c r="I38" s="162"/>
      <c r="J38" s="58">
        <v>2989</v>
      </c>
      <c r="K38" s="57"/>
      <c r="L38" s="57"/>
      <c r="M38" s="57"/>
      <c r="N38" s="57"/>
      <c r="O38" s="58">
        <v>31.4</v>
      </c>
      <c r="P38" s="57"/>
      <c r="Q38" s="58">
        <v>0.69</v>
      </c>
    </row>
    <row r="39" spans="1:17" x14ac:dyDescent="0.25">
      <c r="A39" s="161" t="s">
        <v>42</v>
      </c>
      <c r="B39" s="162"/>
      <c r="C39" s="162"/>
      <c r="D39" s="162"/>
      <c r="E39" s="162"/>
      <c r="F39" s="162"/>
      <c r="G39" s="162"/>
      <c r="H39" s="162"/>
      <c r="I39" s="162"/>
      <c r="J39" s="58">
        <v>1487</v>
      </c>
      <c r="K39" s="57"/>
      <c r="L39" s="57"/>
      <c r="M39" s="57"/>
      <c r="N39" s="57"/>
      <c r="O39" s="57"/>
      <c r="P39" s="57"/>
      <c r="Q39" s="57"/>
    </row>
    <row r="40" spans="1:17" x14ac:dyDescent="0.25">
      <c r="A40" s="161" t="s">
        <v>10</v>
      </c>
      <c r="B40" s="162"/>
      <c r="C40" s="162"/>
      <c r="D40" s="162"/>
      <c r="E40" s="162"/>
      <c r="F40" s="162"/>
      <c r="G40" s="162"/>
      <c r="H40" s="162"/>
      <c r="I40" s="162"/>
      <c r="J40" s="58">
        <v>4476</v>
      </c>
      <c r="K40" s="57"/>
      <c r="L40" s="57"/>
      <c r="M40" s="57"/>
      <c r="N40" s="57"/>
      <c r="O40" s="58">
        <v>31.4</v>
      </c>
      <c r="P40" s="57"/>
      <c r="Q40" s="58">
        <v>0.69</v>
      </c>
    </row>
    <row r="41" spans="1:17" x14ac:dyDescent="0.25">
      <c r="A41" s="161" t="s">
        <v>11</v>
      </c>
      <c r="B41" s="162"/>
      <c r="C41" s="162"/>
      <c r="D41" s="162"/>
      <c r="E41" s="162"/>
      <c r="F41" s="162"/>
      <c r="G41" s="162"/>
      <c r="H41" s="162"/>
      <c r="I41" s="162"/>
      <c r="J41" s="57"/>
      <c r="K41" s="57"/>
      <c r="L41" s="57"/>
      <c r="M41" s="57"/>
      <c r="N41" s="57"/>
      <c r="O41" s="57"/>
      <c r="P41" s="57"/>
      <c r="Q41" s="57"/>
    </row>
    <row r="42" spans="1:17" x14ac:dyDescent="0.25">
      <c r="A42" s="161" t="s">
        <v>12</v>
      </c>
      <c r="B42" s="162"/>
      <c r="C42" s="162"/>
      <c r="D42" s="162"/>
      <c r="E42" s="162"/>
      <c r="F42" s="162"/>
      <c r="G42" s="162"/>
      <c r="H42" s="162"/>
      <c r="I42" s="162"/>
      <c r="J42" s="58">
        <v>2982</v>
      </c>
      <c r="K42" s="57"/>
      <c r="L42" s="57"/>
      <c r="M42" s="57"/>
      <c r="N42" s="57"/>
      <c r="O42" s="57"/>
      <c r="P42" s="57"/>
      <c r="Q42" s="57"/>
    </row>
    <row r="43" spans="1:17" x14ac:dyDescent="0.25">
      <c r="A43" s="161" t="s">
        <v>13</v>
      </c>
      <c r="B43" s="162"/>
      <c r="C43" s="162"/>
      <c r="D43" s="162"/>
      <c r="E43" s="162"/>
      <c r="F43" s="162"/>
      <c r="G43" s="162"/>
      <c r="H43" s="162"/>
      <c r="I43" s="162"/>
      <c r="J43" s="58">
        <v>202</v>
      </c>
      <c r="K43" s="57"/>
      <c r="L43" s="57"/>
      <c r="M43" s="57"/>
      <c r="N43" s="57"/>
      <c r="O43" s="57"/>
      <c r="P43" s="57"/>
      <c r="Q43" s="57"/>
    </row>
    <row r="44" spans="1:17" x14ac:dyDescent="0.25">
      <c r="A44" s="161" t="s">
        <v>14</v>
      </c>
      <c r="B44" s="162"/>
      <c r="C44" s="162"/>
      <c r="D44" s="162"/>
      <c r="E44" s="162"/>
      <c r="F44" s="162"/>
      <c r="G44" s="162"/>
      <c r="H44" s="162"/>
      <c r="I44" s="162"/>
      <c r="J44" s="58">
        <v>387</v>
      </c>
      <c r="K44" s="57"/>
      <c r="L44" s="57"/>
      <c r="M44" s="57"/>
      <c r="N44" s="57"/>
      <c r="O44" s="57"/>
      <c r="P44" s="57"/>
      <c r="Q44" s="57"/>
    </row>
    <row r="45" spans="1:17" x14ac:dyDescent="0.25">
      <c r="A45" s="161" t="s">
        <v>15</v>
      </c>
      <c r="B45" s="162"/>
      <c r="C45" s="162"/>
      <c r="D45" s="162"/>
      <c r="E45" s="162"/>
      <c r="F45" s="162"/>
      <c r="G45" s="162"/>
      <c r="H45" s="162"/>
      <c r="I45" s="162"/>
      <c r="J45" s="58">
        <v>550</v>
      </c>
      <c r="K45" s="57"/>
      <c r="L45" s="57"/>
      <c r="M45" s="57"/>
      <c r="N45" s="57"/>
      <c r="O45" s="57"/>
      <c r="P45" s="57"/>
      <c r="Q45" s="57"/>
    </row>
    <row r="46" spans="1:17" x14ac:dyDescent="0.25">
      <c r="A46" s="161" t="s">
        <v>16</v>
      </c>
      <c r="B46" s="162"/>
      <c r="C46" s="162"/>
      <c r="D46" s="162"/>
      <c r="E46" s="162"/>
      <c r="F46" s="162"/>
      <c r="G46" s="162"/>
      <c r="H46" s="162"/>
      <c r="I46" s="162"/>
      <c r="J46" s="58">
        <v>368</v>
      </c>
      <c r="K46" s="57"/>
      <c r="L46" s="57"/>
      <c r="M46" s="57"/>
      <c r="N46" s="57"/>
      <c r="O46" s="57"/>
      <c r="P46" s="57"/>
      <c r="Q46" s="57"/>
    </row>
    <row r="47" spans="1:17" x14ac:dyDescent="0.25">
      <c r="A47" s="167" t="s">
        <v>17</v>
      </c>
      <c r="B47" s="162"/>
      <c r="C47" s="162"/>
      <c r="D47" s="162"/>
      <c r="E47" s="162"/>
      <c r="F47" s="162"/>
      <c r="G47" s="162"/>
      <c r="H47" s="162"/>
      <c r="I47" s="162"/>
      <c r="J47" s="56">
        <v>4476</v>
      </c>
      <c r="K47" s="57"/>
      <c r="L47" s="57"/>
      <c r="M47" s="57"/>
      <c r="N47" s="57"/>
      <c r="O47" s="56">
        <v>31.4</v>
      </c>
      <c r="P47" s="57"/>
      <c r="Q47" s="56">
        <v>0.69</v>
      </c>
    </row>
    <row r="48" spans="1:17" x14ac:dyDescent="0.25">
      <c r="A48" s="8"/>
      <c r="B48" s="1"/>
      <c r="C48" s="6"/>
      <c r="D48" s="107"/>
      <c r="E48" s="7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</row>
    <row r="49" spans="1:17" x14ac:dyDescent="0.25">
      <c r="A49" s="8"/>
      <c r="B49" s="1"/>
      <c r="C49" s="6"/>
      <c r="D49" s="107"/>
      <c r="E49" s="7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</row>
    <row r="50" spans="1:17" x14ac:dyDescent="0.25">
      <c r="A50" s="8"/>
      <c r="B50" s="1"/>
      <c r="C50" s="6"/>
      <c r="D50" s="107"/>
      <c r="E50" s="7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</row>
    <row r="51" spans="1:17" x14ac:dyDescent="0.25">
      <c r="A51" s="164" t="s">
        <v>225</v>
      </c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</row>
    <row r="52" spans="1:17" x14ac:dyDescent="0.25">
      <c r="A52" s="166" t="s">
        <v>79</v>
      </c>
      <c r="B52" s="165"/>
      <c r="C52" s="165"/>
      <c r="D52" s="165"/>
      <c r="E52" s="165"/>
      <c r="F52" s="165"/>
      <c r="G52" s="165"/>
      <c r="H52" s="165"/>
      <c r="I52" s="165"/>
      <c r="J52" s="165"/>
      <c r="K52" s="165"/>
      <c r="L52" s="165"/>
      <c r="M52" s="165"/>
      <c r="N52" s="165"/>
      <c r="O52" s="165"/>
      <c r="P52" s="165"/>
      <c r="Q52" s="165"/>
    </row>
    <row r="53" spans="1:17" x14ac:dyDescent="0.25">
      <c r="A53" s="8"/>
      <c r="B53" s="1"/>
      <c r="C53" s="6"/>
      <c r="D53" s="107"/>
      <c r="E53" s="7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</row>
    <row r="54" spans="1:17" x14ac:dyDescent="0.25">
      <c r="A54" s="164" t="s">
        <v>226</v>
      </c>
      <c r="B54" s="165"/>
      <c r="C54" s="165"/>
      <c r="D54" s="165"/>
      <c r="E54" s="165"/>
      <c r="F54" s="165"/>
      <c r="G54" s="165"/>
      <c r="H54" s="165"/>
      <c r="I54" s="165"/>
      <c r="J54" s="165"/>
      <c r="K54" s="165"/>
      <c r="L54" s="165"/>
      <c r="M54" s="165"/>
      <c r="N54" s="165"/>
      <c r="O54" s="165"/>
      <c r="P54" s="165"/>
      <c r="Q54" s="165"/>
    </row>
    <row r="55" spans="1:17" x14ac:dyDescent="0.25">
      <c r="A55" s="166" t="s">
        <v>79</v>
      </c>
      <c r="B55" s="165"/>
      <c r="C55" s="165"/>
      <c r="D55" s="165"/>
      <c r="E55" s="165"/>
      <c r="F55" s="165"/>
      <c r="G55" s="165"/>
      <c r="H55" s="165"/>
      <c r="I55" s="165"/>
      <c r="J55" s="165"/>
      <c r="K55" s="165"/>
      <c r="L55" s="165"/>
      <c r="M55" s="165"/>
      <c r="N55" s="165"/>
      <c r="O55" s="165"/>
      <c r="P55" s="165"/>
      <c r="Q55" s="165"/>
    </row>
    <row r="56" spans="1:17" x14ac:dyDescent="0.25">
      <c r="A56" s="8"/>
      <c r="B56" s="1"/>
      <c r="C56" s="6"/>
      <c r="D56" s="107"/>
      <c r="E56" s="7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</row>
    <row r="57" spans="1:17" x14ac:dyDescent="0.25">
      <c r="A57" s="8"/>
      <c r="B57" s="1"/>
      <c r="C57" s="6"/>
      <c r="D57" s="107"/>
      <c r="E57" s="7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</row>
    <row r="58" spans="1:17" x14ac:dyDescent="0.25">
      <c r="A58" s="8"/>
      <c r="B58" s="1"/>
      <c r="C58" s="6"/>
      <c r="D58" s="107"/>
      <c r="E58" s="7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</row>
    <row r="60" spans="1:17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4" ht="12.75" customHeight="1" x14ac:dyDescent="0.25"/>
    <row r="105" ht="12.75" customHeight="1" x14ac:dyDescent="0.25"/>
    <row r="106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5" spans="1:17" ht="12.75" customHeight="1" x14ac:dyDescent="0.25"/>
    <row r="116" spans="1:17" ht="12.75" customHeight="1" x14ac:dyDescent="0.25"/>
    <row r="118" spans="1:17" ht="12.75" customHeight="1" x14ac:dyDescent="0.25"/>
    <row r="119" spans="1:17" ht="12.75" customHeight="1" x14ac:dyDescent="0.25"/>
    <row r="124" spans="1:17" x14ac:dyDescent="0.25">
      <c r="A124" s="8"/>
      <c r="B124" s="1"/>
      <c r="C124" s="6"/>
      <c r="D124" s="99"/>
      <c r="E124" s="7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</row>
    <row r="125" spans="1:17" x14ac:dyDescent="0.25">
      <c r="A125" s="8"/>
      <c r="B125" s="1"/>
      <c r="C125" s="6"/>
      <c r="D125" s="99"/>
      <c r="E125" s="7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</row>
    <row r="126" spans="1:17" x14ac:dyDescent="0.25">
      <c r="A126" s="8"/>
      <c r="B126" s="1"/>
      <c r="C126" s="6"/>
      <c r="D126" s="99"/>
      <c r="E126" s="7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</row>
  </sheetData>
  <mergeCells count="41">
    <mergeCell ref="A52:Q52"/>
    <mergeCell ref="A54:Q54"/>
    <mergeCell ref="A55:Q55"/>
    <mergeCell ref="A44:I44"/>
    <mergeCell ref="A45:I45"/>
    <mergeCell ref="A46:I46"/>
    <mergeCell ref="A47:I47"/>
    <mergeCell ref="A51:Q51"/>
    <mergeCell ref="A39:I39"/>
    <mergeCell ref="A40:I40"/>
    <mergeCell ref="A41:I41"/>
    <mergeCell ref="A42:I42"/>
    <mergeCell ref="A43:I43"/>
    <mergeCell ref="A34:I34"/>
    <mergeCell ref="A35:I35"/>
    <mergeCell ref="A36:I36"/>
    <mergeCell ref="A37:I37"/>
    <mergeCell ref="A38:I38"/>
    <mergeCell ref="A30:I30"/>
    <mergeCell ref="A31:I31"/>
    <mergeCell ref="A32:I32"/>
    <mergeCell ref="A33:I33"/>
    <mergeCell ref="Q17:Q19"/>
    <mergeCell ref="A21:Q21"/>
    <mergeCell ref="F17:I17"/>
    <mergeCell ref="J17:M17"/>
    <mergeCell ref="N17:N19"/>
    <mergeCell ref="O17:O19"/>
    <mergeCell ref="P17:P19"/>
    <mergeCell ref="F18:F19"/>
    <mergeCell ref="G18:I18"/>
    <mergeCell ref="J18:J19"/>
    <mergeCell ref="K18:M18"/>
    <mergeCell ref="J11:K11"/>
    <mergeCell ref="J12:K12"/>
    <mergeCell ref="J13:K13"/>
    <mergeCell ref="A17:A19"/>
    <mergeCell ref="B17:B19"/>
    <mergeCell ref="C17:C19"/>
    <mergeCell ref="D17:D19"/>
    <mergeCell ref="E17:E19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3"/>
  <sheetViews>
    <sheetView topLeftCell="A28" workbookViewId="0">
      <selection activeCell="D7" sqref="D7"/>
    </sheetView>
  </sheetViews>
  <sheetFormatPr defaultRowHeight="13.2" x14ac:dyDescent="0.25"/>
  <sheetData>
    <row r="1" spans="1:17" x14ac:dyDescent="0.25">
      <c r="A1" s="10"/>
      <c r="B1" s="65"/>
      <c r="C1" s="64"/>
      <c r="D1" s="63"/>
      <c r="E1" s="3"/>
      <c r="F1" s="62"/>
      <c r="G1" s="62"/>
      <c r="H1" s="10" t="s">
        <v>22</v>
      </c>
      <c r="I1" s="62"/>
      <c r="J1" s="73"/>
      <c r="K1" s="62"/>
      <c r="L1" s="62"/>
      <c r="M1" s="62"/>
      <c r="N1" s="62"/>
      <c r="O1" s="62"/>
      <c r="P1" s="62"/>
      <c r="Q1" s="62"/>
    </row>
    <row r="2" spans="1:17" x14ac:dyDescent="0.25">
      <c r="A2" s="10"/>
      <c r="B2" s="65"/>
      <c r="C2" s="64"/>
      <c r="D2" s="63"/>
      <c r="E2" s="77"/>
      <c r="F2" s="71"/>
      <c r="G2" s="71"/>
      <c r="H2" s="11" t="s">
        <v>2</v>
      </c>
      <c r="I2" s="11"/>
      <c r="J2" s="70"/>
      <c r="K2" s="62"/>
      <c r="L2" s="62"/>
      <c r="M2" s="62"/>
      <c r="N2" s="62"/>
      <c r="O2" s="62"/>
      <c r="P2" s="62"/>
      <c r="Q2" s="62"/>
    </row>
    <row r="3" spans="1:17" x14ac:dyDescent="0.25">
      <c r="A3" s="10"/>
      <c r="B3" s="65"/>
      <c r="C3" s="64"/>
      <c r="D3" s="63"/>
      <c r="E3" s="3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</row>
    <row r="4" spans="1:17" x14ac:dyDescent="0.25">
      <c r="A4" s="10"/>
      <c r="B4" s="65"/>
      <c r="C4" s="64"/>
      <c r="D4" s="63"/>
      <c r="E4" s="3"/>
      <c r="F4" s="62"/>
      <c r="G4" s="62"/>
      <c r="H4" s="101" t="s">
        <v>712</v>
      </c>
      <c r="I4" s="76"/>
      <c r="J4" s="62"/>
      <c r="K4" s="62"/>
      <c r="L4" s="62"/>
      <c r="M4" s="62"/>
      <c r="N4" s="62"/>
      <c r="O4" s="62"/>
      <c r="P4" s="62"/>
      <c r="Q4" s="62"/>
    </row>
    <row r="5" spans="1:17" x14ac:dyDescent="0.25">
      <c r="A5" s="10"/>
      <c r="B5" s="65"/>
      <c r="C5" s="64"/>
      <c r="D5" s="63"/>
      <c r="E5" s="3"/>
      <c r="F5" s="62"/>
      <c r="G5" s="62"/>
      <c r="H5" s="10" t="s">
        <v>36</v>
      </c>
      <c r="I5" s="10"/>
      <c r="J5" s="62"/>
      <c r="K5" s="62"/>
      <c r="L5" s="62"/>
      <c r="M5" s="62"/>
      <c r="N5" s="62"/>
      <c r="O5" s="62"/>
      <c r="P5" s="62"/>
      <c r="Q5" s="62"/>
    </row>
    <row r="6" spans="1:17" x14ac:dyDescent="0.25">
      <c r="A6" s="10"/>
      <c r="B6" s="65"/>
      <c r="C6" s="64"/>
      <c r="D6" s="63"/>
      <c r="E6" s="3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</row>
    <row r="7" spans="1:17" x14ac:dyDescent="0.25">
      <c r="A7" s="10"/>
      <c r="B7" s="65"/>
      <c r="C7" s="75" t="s">
        <v>3</v>
      </c>
      <c r="D7" s="74" t="s">
        <v>713</v>
      </c>
      <c r="E7" s="67"/>
      <c r="F7" s="62"/>
      <c r="G7" s="62"/>
      <c r="H7" s="10"/>
      <c r="I7" s="62"/>
      <c r="J7" s="62"/>
      <c r="K7" s="73"/>
      <c r="L7" s="73"/>
      <c r="M7" s="62"/>
      <c r="N7" s="62"/>
      <c r="O7" s="62"/>
      <c r="P7" s="62"/>
      <c r="Q7" s="62"/>
    </row>
    <row r="8" spans="1:17" x14ac:dyDescent="0.25">
      <c r="A8" s="10"/>
      <c r="B8" s="65"/>
      <c r="C8" s="64"/>
      <c r="D8" s="63"/>
      <c r="E8" s="72"/>
      <c r="F8" s="71"/>
      <c r="G8" s="71"/>
      <c r="H8" s="11" t="s">
        <v>31</v>
      </c>
      <c r="I8" s="11"/>
      <c r="J8" s="71"/>
      <c r="K8" s="70"/>
      <c r="L8" s="62"/>
      <c r="M8" s="62"/>
      <c r="N8" s="62"/>
      <c r="O8" s="62"/>
      <c r="P8" s="62"/>
      <c r="Q8" s="62"/>
    </row>
    <row r="9" spans="1:17" x14ac:dyDescent="0.25">
      <c r="A9" s="69"/>
      <c r="B9" s="68"/>
      <c r="C9" s="64"/>
      <c r="D9" s="63"/>
      <c r="E9" s="3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</row>
    <row r="10" spans="1:17" x14ac:dyDescent="0.25">
      <c r="A10" s="10"/>
      <c r="B10" s="65"/>
      <c r="C10" s="64"/>
      <c r="D10" s="67" t="s">
        <v>662</v>
      </c>
      <c r="E10" s="10"/>
      <c r="F10" s="62"/>
      <c r="G10" s="62"/>
      <c r="H10" s="62"/>
      <c r="I10" s="67"/>
      <c r="J10" s="67"/>
      <c r="K10" s="62"/>
      <c r="L10" s="62"/>
      <c r="M10" s="62"/>
      <c r="N10" s="62"/>
      <c r="O10" s="62"/>
      <c r="P10" s="62"/>
      <c r="Q10" s="62"/>
    </row>
    <row r="11" spans="1:17" x14ac:dyDescent="0.25">
      <c r="A11" s="10"/>
      <c r="B11" s="65"/>
      <c r="C11" s="64"/>
      <c r="D11" s="67" t="s">
        <v>41</v>
      </c>
      <c r="E11" s="10"/>
      <c r="F11" s="62"/>
      <c r="G11" s="62"/>
      <c r="H11" s="62"/>
      <c r="I11" s="67"/>
      <c r="J11" s="154" t="s">
        <v>714</v>
      </c>
      <c r="K11" s="155"/>
      <c r="L11" s="4" t="s">
        <v>30</v>
      </c>
      <c r="M11" s="62"/>
      <c r="N11" s="62"/>
      <c r="O11" s="62"/>
      <c r="P11" s="62"/>
      <c r="Q11" s="62"/>
    </row>
    <row r="12" spans="1:17" x14ac:dyDescent="0.25">
      <c r="A12" s="10"/>
      <c r="B12" s="65"/>
      <c r="C12" s="64"/>
      <c r="D12" s="67" t="s">
        <v>92</v>
      </c>
      <c r="E12" s="10"/>
      <c r="F12" s="62"/>
      <c r="G12" s="62"/>
      <c r="H12" s="62"/>
      <c r="I12" s="67"/>
      <c r="J12" s="154" t="s">
        <v>715</v>
      </c>
      <c r="K12" s="155"/>
      <c r="L12" s="4" t="s">
        <v>30</v>
      </c>
      <c r="M12" s="62"/>
      <c r="N12" s="62"/>
      <c r="O12" s="62"/>
      <c r="P12" s="62"/>
      <c r="Q12" s="62"/>
    </row>
    <row r="13" spans="1:17" x14ac:dyDescent="0.25">
      <c r="A13" s="10"/>
      <c r="B13" s="65"/>
      <c r="C13" s="64"/>
      <c r="D13" s="67" t="s">
        <v>18</v>
      </c>
      <c r="E13" s="10"/>
      <c r="F13" s="62"/>
      <c r="G13" s="62"/>
      <c r="H13" s="62"/>
      <c r="I13" s="67"/>
      <c r="J13" s="154" t="s">
        <v>716</v>
      </c>
      <c r="K13" s="155"/>
      <c r="L13" s="4" t="s">
        <v>19</v>
      </c>
      <c r="M13" s="62"/>
      <c r="N13" s="62"/>
      <c r="O13" s="62"/>
      <c r="P13" s="62"/>
      <c r="Q13" s="62"/>
    </row>
    <row r="14" spans="1:17" x14ac:dyDescent="0.25">
      <c r="A14" s="10"/>
      <c r="B14" s="65"/>
      <c r="C14" s="64"/>
      <c r="D14" s="66" t="s">
        <v>106</v>
      </c>
      <c r="E14" s="10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</row>
    <row r="15" spans="1:17" x14ac:dyDescent="0.25">
      <c r="A15" s="10"/>
      <c r="B15" s="65"/>
      <c r="C15" s="64"/>
      <c r="D15" s="63"/>
      <c r="E15" s="10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</row>
    <row r="16" spans="1:17" x14ac:dyDescent="0.25">
      <c r="A16" s="8"/>
      <c r="B16" s="1"/>
      <c r="C16" s="6"/>
      <c r="D16" s="107"/>
      <c r="E16" s="7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25">
      <c r="A17" s="156" t="s">
        <v>4</v>
      </c>
      <c r="B17" s="158" t="s">
        <v>95</v>
      </c>
      <c r="C17" s="156" t="s">
        <v>91</v>
      </c>
      <c r="D17" s="156" t="s">
        <v>90</v>
      </c>
      <c r="E17" s="156" t="s">
        <v>89</v>
      </c>
      <c r="F17" s="156" t="s">
        <v>29</v>
      </c>
      <c r="G17" s="157"/>
      <c r="H17" s="157"/>
      <c r="I17" s="157"/>
      <c r="J17" s="156" t="s">
        <v>28</v>
      </c>
      <c r="K17" s="157"/>
      <c r="L17" s="157"/>
      <c r="M17" s="157"/>
      <c r="N17" s="156" t="s">
        <v>88</v>
      </c>
      <c r="O17" s="156" t="s">
        <v>87</v>
      </c>
      <c r="P17" s="156" t="s">
        <v>96</v>
      </c>
      <c r="Q17" s="156" t="s">
        <v>97</v>
      </c>
    </row>
    <row r="18" spans="1:17" x14ac:dyDescent="0.25">
      <c r="A18" s="157"/>
      <c r="B18" s="159"/>
      <c r="C18" s="160"/>
      <c r="D18" s="156"/>
      <c r="E18" s="157"/>
      <c r="F18" s="156" t="s">
        <v>5</v>
      </c>
      <c r="G18" s="156" t="s">
        <v>86</v>
      </c>
      <c r="H18" s="157"/>
      <c r="I18" s="157"/>
      <c r="J18" s="156" t="s">
        <v>5</v>
      </c>
      <c r="K18" s="156" t="s">
        <v>86</v>
      </c>
      <c r="L18" s="157"/>
      <c r="M18" s="157"/>
      <c r="N18" s="156"/>
      <c r="O18" s="156"/>
      <c r="P18" s="156"/>
      <c r="Q18" s="156"/>
    </row>
    <row r="19" spans="1:17" ht="12.75" customHeight="1" x14ac:dyDescent="0.25">
      <c r="A19" s="157"/>
      <c r="B19" s="159"/>
      <c r="C19" s="160"/>
      <c r="D19" s="156"/>
      <c r="E19" s="157"/>
      <c r="F19" s="157"/>
      <c r="G19" s="104" t="s">
        <v>85</v>
      </c>
      <c r="H19" s="104" t="s">
        <v>84</v>
      </c>
      <c r="I19" s="104" t="s">
        <v>83</v>
      </c>
      <c r="J19" s="157"/>
      <c r="K19" s="104" t="s">
        <v>85</v>
      </c>
      <c r="L19" s="104" t="s">
        <v>84</v>
      </c>
      <c r="M19" s="104" t="s">
        <v>83</v>
      </c>
      <c r="N19" s="156"/>
      <c r="O19" s="156"/>
      <c r="P19" s="156"/>
      <c r="Q19" s="156"/>
    </row>
    <row r="20" spans="1:17" ht="12.75" customHeight="1" x14ac:dyDescent="0.25">
      <c r="A20" s="5">
        <v>1</v>
      </c>
      <c r="B20" s="106">
        <v>2</v>
      </c>
      <c r="C20" s="104">
        <v>3</v>
      </c>
      <c r="D20" s="104">
        <v>4</v>
      </c>
      <c r="E20" s="5">
        <v>5</v>
      </c>
      <c r="F20" s="105">
        <v>6</v>
      </c>
      <c r="G20" s="105">
        <v>7</v>
      </c>
      <c r="H20" s="105">
        <v>8</v>
      </c>
      <c r="I20" s="105">
        <v>9</v>
      </c>
      <c r="J20" s="105">
        <v>10</v>
      </c>
      <c r="K20" s="105">
        <v>11</v>
      </c>
      <c r="L20" s="105">
        <v>12</v>
      </c>
      <c r="M20" s="105">
        <v>13</v>
      </c>
      <c r="N20" s="105">
        <v>14</v>
      </c>
      <c r="O20" s="105">
        <v>15</v>
      </c>
      <c r="P20" s="105">
        <v>16</v>
      </c>
      <c r="Q20" s="105">
        <v>17</v>
      </c>
    </row>
    <row r="21" spans="1:17" x14ac:dyDescent="0.25">
      <c r="A21" s="163" t="s">
        <v>191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162"/>
      <c r="O21" s="162"/>
      <c r="P21" s="162"/>
      <c r="Q21" s="162"/>
    </row>
    <row r="22" spans="1:17" ht="24" x14ac:dyDescent="0.25">
      <c r="A22" s="5">
        <v>1</v>
      </c>
      <c r="B22" s="60" t="s">
        <v>192</v>
      </c>
      <c r="C22" s="103" t="s">
        <v>717</v>
      </c>
      <c r="D22" s="9" t="s">
        <v>99</v>
      </c>
      <c r="E22" s="59" t="s">
        <v>208</v>
      </c>
      <c r="F22" s="58">
        <v>101.33</v>
      </c>
      <c r="G22" s="58">
        <v>95.1</v>
      </c>
      <c r="H22" s="57"/>
      <c r="I22" s="57"/>
      <c r="J22" s="57">
        <v>13</v>
      </c>
      <c r="K22" s="57">
        <v>12</v>
      </c>
      <c r="L22" s="57"/>
      <c r="M22" s="57"/>
      <c r="N22" s="57">
        <v>7.62</v>
      </c>
      <c r="O22" s="57">
        <v>0.99</v>
      </c>
      <c r="P22" s="57"/>
      <c r="Q22" s="57"/>
    </row>
    <row r="23" spans="1:17" ht="12.75" customHeight="1" x14ac:dyDescent="0.25">
      <c r="A23" s="5">
        <v>2</v>
      </c>
      <c r="B23" s="60" t="s">
        <v>193</v>
      </c>
      <c r="C23" s="103" t="s">
        <v>718</v>
      </c>
      <c r="D23" s="9" t="s">
        <v>99</v>
      </c>
      <c r="E23" s="59" t="s">
        <v>208</v>
      </c>
      <c r="F23" s="58">
        <v>400.55</v>
      </c>
      <c r="G23" s="58">
        <v>392.55</v>
      </c>
      <c r="H23" s="58">
        <v>8</v>
      </c>
      <c r="I23" s="58">
        <v>0.95</v>
      </c>
      <c r="J23" s="57">
        <v>52</v>
      </c>
      <c r="K23" s="57">
        <v>51</v>
      </c>
      <c r="L23" s="57">
        <v>1</v>
      </c>
      <c r="M23" s="57"/>
      <c r="N23" s="57">
        <v>35.08</v>
      </c>
      <c r="O23" s="57">
        <v>4.5599999999999996</v>
      </c>
      <c r="P23" s="57">
        <v>7.0000000000000007E-2</v>
      </c>
      <c r="Q23" s="57">
        <v>0.01</v>
      </c>
    </row>
    <row r="24" spans="1:17" ht="12.75" customHeight="1" x14ac:dyDescent="0.25">
      <c r="A24" s="5">
        <v>3</v>
      </c>
      <c r="B24" s="60" t="s">
        <v>171</v>
      </c>
      <c r="C24" s="103" t="s">
        <v>668</v>
      </c>
      <c r="D24" s="9" t="s">
        <v>124</v>
      </c>
      <c r="E24" s="59" t="s">
        <v>719</v>
      </c>
      <c r="F24" s="58">
        <v>4089.05</v>
      </c>
      <c r="G24" s="58">
        <v>101.99</v>
      </c>
      <c r="H24" s="58">
        <v>3983.23</v>
      </c>
      <c r="I24" s="58">
        <v>455.32</v>
      </c>
      <c r="J24" s="57">
        <v>8</v>
      </c>
      <c r="K24" s="57"/>
      <c r="L24" s="57">
        <v>8</v>
      </c>
      <c r="M24" s="57">
        <v>1</v>
      </c>
      <c r="N24" s="57">
        <v>9.2799999999999994</v>
      </c>
      <c r="O24" s="57">
        <v>0.02</v>
      </c>
      <c r="P24" s="57">
        <v>26.91</v>
      </c>
      <c r="Q24" s="57">
        <v>0.05</v>
      </c>
    </row>
    <row r="25" spans="1:17" ht="148.19999999999999" x14ac:dyDescent="0.25">
      <c r="A25" s="5">
        <v>4</v>
      </c>
      <c r="B25" s="60" t="s">
        <v>569</v>
      </c>
      <c r="C25" s="103" t="s">
        <v>570</v>
      </c>
      <c r="D25" s="9" t="s">
        <v>100</v>
      </c>
      <c r="E25" s="59" t="s">
        <v>720</v>
      </c>
      <c r="F25" s="58">
        <v>3.16</v>
      </c>
      <c r="G25" s="57"/>
      <c r="H25" s="58">
        <v>3.16</v>
      </c>
      <c r="I25" s="57"/>
      <c r="J25" s="57">
        <v>7</v>
      </c>
      <c r="K25" s="57"/>
      <c r="L25" s="57">
        <v>7</v>
      </c>
      <c r="M25" s="57"/>
      <c r="N25" s="57"/>
      <c r="O25" s="57"/>
      <c r="P25" s="57"/>
      <c r="Q25" s="57"/>
    </row>
    <row r="26" spans="1:17" ht="102.6" x14ac:dyDescent="0.25">
      <c r="A26" s="5">
        <v>5</v>
      </c>
      <c r="B26" s="60" t="s">
        <v>194</v>
      </c>
      <c r="C26" s="103" t="s">
        <v>721</v>
      </c>
      <c r="D26" s="9" t="s">
        <v>99</v>
      </c>
      <c r="E26" s="59" t="s">
        <v>208</v>
      </c>
      <c r="F26" s="58">
        <v>719.43</v>
      </c>
      <c r="G26" s="58">
        <v>71.34</v>
      </c>
      <c r="H26" s="58">
        <v>408.89</v>
      </c>
      <c r="I26" s="58">
        <v>49.87</v>
      </c>
      <c r="J26" s="57">
        <v>94</v>
      </c>
      <c r="K26" s="57">
        <v>9</v>
      </c>
      <c r="L26" s="57">
        <v>53</v>
      </c>
      <c r="M26" s="57">
        <v>6</v>
      </c>
      <c r="N26" s="57">
        <v>5.99</v>
      </c>
      <c r="O26" s="57">
        <v>0.78</v>
      </c>
      <c r="P26" s="57">
        <v>2.74</v>
      </c>
      <c r="Q26" s="57">
        <v>0.36</v>
      </c>
    </row>
    <row r="27" spans="1:17" ht="45.6" x14ac:dyDescent="0.25">
      <c r="A27" s="5">
        <v>6</v>
      </c>
      <c r="B27" s="60" t="s">
        <v>195</v>
      </c>
      <c r="C27" s="103" t="s">
        <v>722</v>
      </c>
      <c r="D27" s="9" t="s">
        <v>196</v>
      </c>
      <c r="E27" s="59" t="s">
        <v>208</v>
      </c>
      <c r="F27" s="58">
        <v>902.21</v>
      </c>
      <c r="G27" s="58">
        <v>444.52</v>
      </c>
      <c r="H27" s="58">
        <v>408.89</v>
      </c>
      <c r="I27" s="58">
        <v>49.87</v>
      </c>
      <c r="J27" s="57">
        <v>117</v>
      </c>
      <c r="K27" s="57">
        <v>58</v>
      </c>
      <c r="L27" s="57">
        <v>53</v>
      </c>
      <c r="M27" s="57">
        <v>6</v>
      </c>
      <c r="N27" s="57">
        <v>38.619999999999997</v>
      </c>
      <c r="O27" s="57">
        <v>5.0199999999999996</v>
      </c>
      <c r="P27" s="57">
        <v>2.74</v>
      </c>
      <c r="Q27" s="57">
        <v>0.36</v>
      </c>
    </row>
    <row r="28" spans="1:17" x14ac:dyDescent="0.25">
      <c r="A28" s="161" t="s">
        <v>6</v>
      </c>
      <c r="B28" s="162"/>
      <c r="C28" s="162"/>
      <c r="D28" s="162"/>
      <c r="E28" s="162"/>
      <c r="F28" s="162"/>
      <c r="G28" s="162"/>
      <c r="H28" s="162"/>
      <c r="I28" s="162"/>
      <c r="J28" s="58">
        <v>291</v>
      </c>
      <c r="K28" s="58">
        <v>130</v>
      </c>
      <c r="L28" s="58">
        <v>122</v>
      </c>
      <c r="M28" s="58">
        <v>13</v>
      </c>
      <c r="N28" s="57"/>
      <c r="O28" s="58">
        <v>11.37</v>
      </c>
      <c r="P28" s="57"/>
      <c r="Q28" s="58">
        <v>0.78</v>
      </c>
    </row>
    <row r="29" spans="1:17" x14ac:dyDescent="0.25">
      <c r="A29" s="161" t="s">
        <v>7</v>
      </c>
      <c r="B29" s="162"/>
      <c r="C29" s="162"/>
      <c r="D29" s="162"/>
      <c r="E29" s="162"/>
      <c r="F29" s="162"/>
      <c r="G29" s="162"/>
      <c r="H29" s="162"/>
      <c r="I29" s="162"/>
      <c r="J29" s="58">
        <v>164</v>
      </c>
      <c r="K29" s="57"/>
      <c r="L29" s="57"/>
      <c r="M29" s="57"/>
      <c r="N29" s="57"/>
      <c r="O29" s="57"/>
      <c r="P29" s="57"/>
      <c r="Q29" s="57"/>
    </row>
    <row r="30" spans="1:17" x14ac:dyDescent="0.25">
      <c r="A30" s="161" t="s">
        <v>27</v>
      </c>
      <c r="B30" s="162"/>
      <c r="C30" s="162"/>
      <c r="D30" s="162"/>
      <c r="E30" s="162"/>
      <c r="F30" s="162"/>
      <c r="G30" s="162"/>
      <c r="H30" s="162"/>
      <c r="I30" s="162"/>
      <c r="J30" s="57"/>
      <c r="K30" s="57"/>
      <c r="L30" s="57"/>
      <c r="M30" s="57"/>
      <c r="N30" s="57"/>
      <c r="O30" s="57"/>
      <c r="P30" s="57"/>
      <c r="Q30" s="57"/>
    </row>
    <row r="31" spans="1:17" x14ac:dyDescent="0.25">
      <c r="A31" s="161" t="s">
        <v>723</v>
      </c>
      <c r="B31" s="162"/>
      <c r="C31" s="162"/>
      <c r="D31" s="162"/>
      <c r="E31" s="162"/>
      <c r="F31" s="162"/>
      <c r="G31" s="162"/>
      <c r="H31" s="162"/>
      <c r="I31" s="162"/>
      <c r="J31" s="58">
        <v>1</v>
      </c>
      <c r="K31" s="57"/>
      <c r="L31" s="57"/>
      <c r="M31" s="57"/>
      <c r="N31" s="57"/>
      <c r="O31" s="57"/>
      <c r="P31" s="57"/>
      <c r="Q31" s="57"/>
    </row>
    <row r="32" spans="1:17" x14ac:dyDescent="0.25">
      <c r="A32" s="161" t="s">
        <v>724</v>
      </c>
      <c r="B32" s="162"/>
      <c r="C32" s="162"/>
      <c r="D32" s="162"/>
      <c r="E32" s="162"/>
      <c r="F32" s="162"/>
      <c r="G32" s="162"/>
      <c r="H32" s="162"/>
      <c r="I32" s="162"/>
      <c r="J32" s="58">
        <v>163</v>
      </c>
      <c r="K32" s="57"/>
      <c r="L32" s="57"/>
      <c r="M32" s="57"/>
      <c r="N32" s="57"/>
      <c r="O32" s="57"/>
      <c r="P32" s="57"/>
      <c r="Q32" s="57"/>
    </row>
    <row r="33" spans="1:17" x14ac:dyDescent="0.25">
      <c r="A33" s="161" t="s">
        <v>8</v>
      </c>
      <c r="B33" s="162"/>
      <c r="C33" s="162"/>
      <c r="D33" s="162"/>
      <c r="E33" s="162"/>
      <c r="F33" s="162"/>
      <c r="G33" s="162"/>
      <c r="H33" s="162"/>
      <c r="I33" s="162"/>
      <c r="J33" s="58">
        <v>129</v>
      </c>
      <c r="K33" s="57"/>
      <c r="L33" s="57"/>
      <c r="M33" s="57"/>
      <c r="N33" s="57"/>
      <c r="O33" s="57"/>
      <c r="P33" s="57"/>
      <c r="Q33" s="57"/>
    </row>
    <row r="34" spans="1:17" x14ac:dyDescent="0.25">
      <c r="A34" s="161" t="s">
        <v>27</v>
      </c>
      <c r="B34" s="162"/>
      <c r="C34" s="162"/>
      <c r="D34" s="162"/>
      <c r="E34" s="162"/>
      <c r="F34" s="162"/>
      <c r="G34" s="162"/>
      <c r="H34" s="162"/>
      <c r="I34" s="162"/>
      <c r="J34" s="57"/>
      <c r="K34" s="57"/>
      <c r="L34" s="57"/>
      <c r="M34" s="57"/>
      <c r="N34" s="57"/>
      <c r="O34" s="57"/>
      <c r="P34" s="57"/>
      <c r="Q34" s="57"/>
    </row>
    <row r="35" spans="1:17" x14ac:dyDescent="0.25">
      <c r="A35" s="161" t="s">
        <v>725</v>
      </c>
      <c r="B35" s="162"/>
      <c r="C35" s="162"/>
      <c r="D35" s="162"/>
      <c r="E35" s="162"/>
      <c r="F35" s="162"/>
      <c r="G35" s="162"/>
      <c r="H35" s="162"/>
      <c r="I35" s="162"/>
      <c r="J35" s="58">
        <v>1</v>
      </c>
      <c r="K35" s="57"/>
      <c r="L35" s="57"/>
      <c r="M35" s="57"/>
      <c r="N35" s="57"/>
      <c r="O35" s="57"/>
      <c r="P35" s="57"/>
      <c r="Q35" s="57"/>
    </row>
    <row r="36" spans="1:17" x14ac:dyDescent="0.25">
      <c r="A36" s="161" t="s">
        <v>726</v>
      </c>
      <c r="B36" s="162"/>
      <c r="C36" s="162"/>
      <c r="D36" s="162"/>
      <c r="E36" s="162"/>
      <c r="F36" s="162"/>
      <c r="G36" s="162"/>
      <c r="H36" s="162"/>
      <c r="I36" s="162"/>
      <c r="J36" s="58">
        <v>128</v>
      </c>
      <c r="K36" s="57"/>
      <c r="L36" s="57"/>
      <c r="M36" s="57"/>
      <c r="N36" s="57"/>
      <c r="O36" s="57"/>
      <c r="P36" s="57"/>
      <c r="Q36" s="57"/>
    </row>
    <row r="37" spans="1:17" x14ac:dyDescent="0.25">
      <c r="A37" s="167" t="s">
        <v>9</v>
      </c>
      <c r="B37" s="162"/>
      <c r="C37" s="162"/>
      <c r="D37" s="162"/>
      <c r="E37" s="162"/>
      <c r="F37" s="162"/>
      <c r="G37" s="162"/>
      <c r="H37" s="162"/>
      <c r="I37" s="162"/>
      <c r="J37" s="57"/>
      <c r="K37" s="57"/>
      <c r="L37" s="57"/>
      <c r="M37" s="57"/>
      <c r="N37" s="57"/>
      <c r="O37" s="57"/>
      <c r="P37" s="57"/>
      <c r="Q37" s="57"/>
    </row>
    <row r="38" spans="1:17" x14ac:dyDescent="0.25">
      <c r="A38" s="161" t="s">
        <v>161</v>
      </c>
      <c r="B38" s="162"/>
      <c r="C38" s="162"/>
      <c r="D38" s="162"/>
      <c r="E38" s="162"/>
      <c r="F38" s="162"/>
      <c r="G38" s="162"/>
      <c r="H38" s="162"/>
      <c r="I38" s="162"/>
      <c r="J38" s="58">
        <v>567</v>
      </c>
      <c r="K38" s="57"/>
      <c r="L38" s="57"/>
      <c r="M38" s="57"/>
      <c r="N38" s="57"/>
      <c r="O38" s="58">
        <v>11.35</v>
      </c>
      <c r="P38" s="57"/>
      <c r="Q38" s="58">
        <v>0.73</v>
      </c>
    </row>
    <row r="39" spans="1:17" x14ac:dyDescent="0.25">
      <c r="A39" s="161" t="s">
        <v>138</v>
      </c>
      <c r="B39" s="162"/>
      <c r="C39" s="162"/>
      <c r="D39" s="162"/>
      <c r="E39" s="162"/>
      <c r="F39" s="162"/>
      <c r="G39" s="162"/>
      <c r="H39" s="162"/>
      <c r="I39" s="162"/>
      <c r="J39" s="58">
        <v>10</v>
      </c>
      <c r="K39" s="57"/>
      <c r="L39" s="57"/>
      <c r="M39" s="57"/>
      <c r="N39" s="57"/>
      <c r="O39" s="58">
        <v>0.02</v>
      </c>
      <c r="P39" s="57"/>
      <c r="Q39" s="58">
        <v>0.05</v>
      </c>
    </row>
    <row r="40" spans="1:17" x14ac:dyDescent="0.25">
      <c r="A40" s="161" t="s">
        <v>105</v>
      </c>
      <c r="B40" s="162"/>
      <c r="C40" s="162"/>
      <c r="D40" s="162"/>
      <c r="E40" s="162"/>
      <c r="F40" s="162"/>
      <c r="G40" s="162"/>
      <c r="H40" s="162"/>
      <c r="I40" s="162"/>
      <c r="J40" s="58">
        <v>7</v>
      </c>
      <c r="K40" s="57"/>
      <c r="L40" s="57"/>
      <c r="M40" s="57"/>
      <c r="N40" s="57"/>
      <c r="O40" s="57"/>
      <c r="P40" s="57"/>
      <c r="Q40" s="57"/>
    </row>
    <row r="41" spans="1:17" x14ac:dyDescent="0.25">
      <c r="A41" s="161" t="s">
        <v>10</v>
      </c>
      <c r="B41" s="162"/>
      <c r="C41" s="162"/>
      <c r="D41" s="162"/>
      <c r="E41" s="162"/>
      <c r="F41" s="162"/>
      <c r="G41" s="162"/>
      <c r="H41" s="162"/>
      <c r="I41" s="162"/>
      <c r="J41" s="58">
        <v>584</v>
      </c>
      <c r="K41" s="57"/>
      <c r="L41" s="57"/>
      <c r="M41" s="57"/>
      <c r="N41" s="57"/>
      <c r="O41" s="58">
        <v>11.37</v>
      </c>
      <c r="P41" s="57"/>
      <c r="Q41" s="58">
        <v>0.78</v>
      </c>
    </row>
    <row r="42" spans="1:17" x14ac:dyDescent="0.25">
      <c r="A42" s="161" t="s">
        <v>11</v>
      </c>
      <c r="B42" s="162"/>
      <c r="C42" s="162"/>
      <c r="D42" s="162"/>
      <c r="E42" s="162"/>
      <c r="F42" s="162"/>
      <c r="G42" s="162"/>
      <c r="H42" s="162"/>
      <c r="I42" s="162"/>
      <c r="J42" s="57"/>
      <c r="K42" s="57"/>
      <c r="L42" s="57"/>
      <c r="M42" s="57"/>
      <c r="N42" s="57"/>
      <c r="O42" s="57"/>
      <c r="P42" s="57"/>
      <c r="Q42" s="57"/>
    </row>
    <row r="43" spans="1:17" x14ac:dyDescent="0.25">
      <c r="A43" s="161" t="s">
        <v>12</v>
      </c>
      <c r="B43" s="162"/>
      <c r="C43" s="162"/>
      <c r="D43" s="162"/>
      <c r="E43" s="162"/>
      <c r="F43" s="162"/>
      <c r="G43" s="162"/>
      <c r="H43" s="162"/>
      <c r="I43" s="162"/>
      <c r="J43" s="58">
        <v>39</v>
      </c>
      <c r="K43" s="57"/>
      <c r="L43" s="57"/>
      <c r="M43" s="57"/>
      <c r="N43" s="57"/>
      <c r="O43" s="57"/>
      <c r="P43" s="57"/>
      <c r="Q43" s="57"/>
    </row>
    <row r="44" spans="1:17" x14ac:dyDescent="0.25">
      <c r="A44" s="161" t="s">
        <v>13</v>
      </c>
      <c r="B44" s="162"/>
      <c r="C44" s="162"/>
      <c r="D44" s="162"/>
      <c r="E44" s="162"/>
      <c r="F44" s="162"/>
      <c r="G44" s="162"/>
      <c r="H44" s="162"/>
      <c r="I44" s="162"/>
      <c r="J44" s="58">
        <v>122</v>
      </c>
      <c r="K44" s="57"/>
      <c r="L44" s="57"/>
      <c r="M44" s="57"/>
      <c r="N44" s="57"/>
      <c r="O44" s="57"/>
      <c r="P44" s="57"/>
      <c r="Q44" s="57"/>
    </row>
    <row r="45" spans="1:17" x14ac:dyDescent="0.25">
      <c r="A45" s="161" t="s">
        <v>14</v>
      </c>
      <c r="B45" s="162"/>
      <c r="C45" s="162"/>
      <c r="D45" s="162"/>
      <c r="E45" s="162"/>
      <c r="F45" s="162"/>
      <c r="G45" s="162"/>
      <c r="H45" s="162"/>
      <c r="I45" s="162"/>
      <c r="J45" s="58">
        <v>143</v>
      </c>
      <c r="K45" s="57"/>
      <c r="L45" s="57"/>
      <c r="M45" s="57"/>
      <c r="N45" s="57"/>
      <c r="O45" s="57"/>
      <c r="P45" s="57"/>
      <c r="Q45" s="57"/>
    </row>
    <row r="46" spans="1:17" x14ac:dyDescent="0.25">
      <c r="A46" s="161" t="s">
        <v>15</v>
      </c>
      <c r="B46" s="162"/>
      <c r="C46" s="162"/>
      <c r="D46" s="162"/>
      <c r="E46" s="162"/>
      <c r="F46" s="162"/>
      <c r="G46" s="162"/>
      <c r="H46" s="162"/>
      <c r="I46" s="162"/>
      <c r="J46" s="58">
        <v>164</v>
      </c>
      <c r="K46" s="57"/>
      <c r="L46" s="57"/>
      <c r="M46" s="57"/>
      <c r="N46" s="57"/>
      <c r="O46" s="57"/>
      <c r="P46" s="57"/>
      <c r="Q46" s="57"/>
    </row>
    <row r="47" spans="1:17" x14ac:dyDescent="0.25">
      <c r="A47" s="161" t="s">
        <v>16</v>
      </c>
      <c r="B47" s="162"/>
      <c r="C47" s="162"/>
      <c r="D47" s="162"/>
      <c r="E47" s="162"/>
      <c r="F47" s="162"/>
      <c r="G47" s="162"/>
      <c r="H47" s="162"/>
      <c r="I47" s="162"/>
      <c r="J47" s="58">
        <v>129</v>
      </c>
      <c r="K47" s="57"/>
      <c r="L47" s="57"/>
      <c r="M47" s="57"/>
      <c r="N47" s="57"/>
      <c r="O47" s="57"/>
      <c r="P47" s="57"/>
      <c r="Q47" s="57"/>
    </row>
    <row r="48" spans="1:17" x14ac:dyDescent="0.25">
      <c r="A48" s="167" t="s">
        <v>17</v>
      </c>
      <c r="B48" s="162"/>
      <c r="C48" s="162"/>
      <c r="D48" s="162"/>
      <c r="E48" s="162"/>
      <c r="F48" s="162"/>
      <c r="G48" s="162"/>
      <c r="H48" s="162"/>
      <c r="I48" s="162"/>
      <c r="J48" s="56">
        <v>584</v>
      </c>
      <c r="K48" s="57"/>
      <c r="L48" s="57"/>
      <c r="M48" s="57"/>
      <c r="N48" s="57"/>
      <c r="O48" s="56">
        <v>11.37</v>
      </c>
      <c r="P48" s="57"/>
      <c r="Q48" s="56">
        <v>0.78</v>
      </c>
    </row>
    <row r="49" spans="1:17" x14ac:dyDescent="0.25">
      <c r="A49" s="8"/>
      <c r="B49" s="1"/>
      <c r="C49" s="6"/>
      <c r="D49" s="107"/>
      <c r="E49" s="7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</row>
    <row r="50" spans="1:17" x14ac:dyDescent="0.25">
      <c r="A50" s="8"/>
      <c r="B50" s="1"/>
      <c r="C50" s="6"/>
      <c r="D50" s="107"/>
      <c r="E50" s="7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</row>
    <row r="51" spans="1:17" x14ac:dyDescent="0.25">
      <c r="A51" s="8"/>
      <c r="B51" s="1"/>
      <c r="C51" s="6"/>
      <c r="D51" s="107"/>
      <c r="E51" s="7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</row>
    <row r="52" spans="1:17" x14ac:dyDescent="0.25">
      <c r="A52" s="164" t="s">
        <v>225</v>
      </c>
      <c r="B52" s="165"/>
      <c r="C52" s="165"/>
      <c r="D52" s="165"/>
      <c r="E52" s="165"/>
      <c r="F52" s="165"/>
      <c r="G52" s="165"/>
      <c r="H52" s="165"/>
      <c r="I52" s="165"/>
      <c r="J52" s="165"/>
      <c r="K52" s="165"/>
      <c r="L52" s="165"/>
      <c r="M52" s="165"/>
      <c r="N52" s="165"/>
      <c r="O52" s="165"/>
      <c r="P52" s="165"/>
      <c r="Q52" s="165"/>
    </row>
    <row r="53" spans="1:17" x14ac:dyDescent="0.25">
      <c r="A53" s="166" t="s">
        <v>79</v>
      </c>
      <c r="B53" s="165"/>
      <c r="C53" s="165"/>
      <c r="D53" s="165"/>
      <c r="E53" s="165"/>
      <c r="F53" s="165"/>
      <c r="G53" s="165"/>
      <c r="H53" s="165"/>
      <c r="I53" s="165"/>
      <c r="J53" s="165"/>
      <c r="K53" s="165"/>
      <c r="L53" s="165"/>
      <c r="M53" s="165"/>
      <c r="N53" s="165"/>
      <c r="O53" s="165"/>
      <c r="P53" s="165"/>
      <c r="Q53" s="165"/>
    </row>
    <row r="54" spans="1:17" x14ac:dyDescent="0.25">
      <c r="A54" s="8"/>
      <c r="B54" s="1"/>
      <c r="C54" s="6"/>
      <c r="D54" s="107"/>
      <c r="E54" s="7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</row>
    <row r="55" spans="1:17" x14ac:dyDescent="0.25">
      <c r="A55" s="164" t="s">
        <v>226</v>
      </c>
      <c r="B55" s="165"/>
      <c r="C55" s="165"/>
      <c r="D55" s="165"/>
      <c r="E55" s="165"/>
      <c r="F55" s="165"/>
      <c r="G55" s="165"/>
      <c r="H55" s="165"/>
      <c r="I55" s="165"/>
      <c r="J55" s="165"/>
      <c r="K55" s="165"/>
      <c r="L55" s="165"/>
      <c r="M55" s="165"/>
      <c r="N55" s="165"/>
      <c r="O55" s="165"/>
      <c r="P55" s="165"/>
      <c r="Q55" s="165"/>
    </row>
    <row r="56" spans="1:17" x14ac:dyDescent="0.25">
      <c r="A56" s="166" t="s">
        <v>79</v>
      </c>
      <c r="B56" s="165"/>
      <c r="C56" s="165"/>
      <c r="D56" s="165"/>
      <c r="E56" s="165"/>
      <c r="F56" s="165"/>
      <c r="G56" s="165"/>
      <c r="H56" s="165"/>
      <c r="I56" s="165"/>
      <c r="J56" s="165"/>
      <c r="K56" s="165"/>
      <c r="L56" s="165"/>
      <c r="M56" s="165"/>
      <c r="N56" s="165"/>
      <c r="O56" s="165"/>
      <c r="P56" s="165"/>
      <c r="Q56" s="165"/>
    </row>
    <row r="57" spans="1:17" x14ac:dyDescent="0.25">
      <c r="A57" s="8"/>
      <c r="B57" s="1"/>
      <c r="C57" s="6"/>
      <c r="D57" s="107"/>
      <c r="E57" s="7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</row>
    <row r="58" spans="1:17" x14ac:dyDescent="0.25">
      <c r="A58" s="8"/>
      <c r="B58" s="1"/>
      <c r="C58" s="6"/>
      <c r="D58" s="107"/>
      <c r="E58" s="7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</row>
    <row r="63" spans="1:17" ht="12.75" customHeight="1" x14ac:dyDescent="0.25"/>
    <row r="64" spans="1:17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91" ht="12.75" customHeight="1" x14ac:dyDescent="0.25"/>
    <row r="92" ht="12.75" customHeight="1" x14ac:dyDescent="0.25"/>
    <row r="93" ht="12.75" customHeight="1" x14ac:dyDescent="0.25"/>
    <row r="95" ht="12.75" customHeight="1" x14ac:dyDescent="0.25"/>
    <row r="96" ht="12.75" customHeight="1" x14ac:dyDescent="0.25"/>
    <row r="97" spans="1:17" ht="12.75" customHeight="1" x14ac:dyDescent="0.25"/>
    <row r="98" spans="1:17" ht="12.75" customHeight="1" x14ac:dyDescent="0.25"/>
    <row r="102" spans="1:17" ht="12.75" customHeight="1" x14ac:dyDescent="0.25"/>
    <row r="103" spans="1:17" ht="12.75" customHeight="1" x14ac:dyDescent="0.25"/>
    <row r="105" spans="1:17" ht="12.75" customHeight="1" x14ac:dyDescent="0.25"/>
    <row r="106" spans="1:17" ht="12.75" customHeight="1" x14ac:dyDescent="0.25"/>
    <row r="109" spans="1:17" x14ac:dyDescent="0.25">
      <c r="A109" s="8"/>
      <c r="B109" s="1"/>
      <c r="C109" s="6"/>
      <c r="D109" s="99"/>
      <c r="E109" s="7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</row>
    <row r="110" spans="1:17" x14ac:dyDescent="0.25">
      <c r="A110" s="8"/>
      <c r="B110" s="1"/>
      <c r="C110" s="6"/>
      <c r="D110" s="99"/>
      <c r="E110" s="7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</row>
    <row r="111" spans="1:17" x14ac:dyDescent="0.25">
      <c r="A111" s="8"/>
      <c r="B111" s="1"/>
      <c r="C111" s="6"/>
      <c r="D111" s="99"/>
      <c r="E111" s="7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</row>
    <row r="112" spans="1:17" x14ac:dyDescent="0.25">
      <c r="A112" s="8"/>
      <c r="B112" s="1"/>
      <c r="C112" s="6"/>
      <c r="D112" s="99"/>
      <c r="E112" s="7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</row>
    <row r="113" spans="1:17" x14ac:dyDescent="0.25">
      <c r="A113" s="8"/>
      <c r="B113" s="1"/>
      <c r="C113" s="6"/>
      <c r="D113" s="99"/>
      <c r="E113" s="7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</row>
  </sheetData>
  <mergeCells count="44">
    <mergeCell ref="A53:Q53"/>
    <mergeCell ref="A55:Q55"/>
    <mergeCell ref="A56:Q56"/>
    <mergeCell ref="A45:I45"/>
    <mergeCell ref="A46:I46"/>
    <mergeCell ref="A47:I47"/>
    <mergeCell ref="A48:I48"/>
    <mergeCell ref="A52:Q52"/>
    <mergeCell ref="A40:I40"/>
    <mergeCell ref="A41:I41"/>
    <mergeCell ref="A42:I42"/>
    <mergeCell ref="A43:I43"/>
    <mergeCell ref="A44:I44"/>
    <mergeCell ref="A35:I35"/>
    <mergeCell ref="A36:I36"/>
    <mergeCell ref="A37:I37"/>
    <mergeCell ref="A38:I38"/>
    <mergeCell ref="A39:I39"/>
    <mergeCell ref="A30:I30"/>
    <mergeCell ref="A31:I31"/>
    <mergeCell ref="A32:I32"/>
    <mergeCell ref="A33:I33"/>
    <mergeCell ref="A34:I34"/>
    <mergeCell ref="Q17:Q19"/>
    <mergeCell ref="J18:J19"/>
    <mergeCell ref="K18:M18"/>
    <mergeCell ref="A28:I28"/>
    <mergeCell ref="A29:I29"/>
    <mergeCell ref="A17:A19"/>
    <mergeCell ref="A21:Q21"/>
    <mergeCell ref="N17:N19"/>
    <mergeCell ref="O17:O19"/>
    <mergeCell ref="P17:P19"/>
    <mergeCell ref="J11:K11"/>
    <mergeCell ref="J12:K12"/>
    <mergeCell ref="J13:K13"/>
    <mergeCell ref="B17:B19"/>
    <mergeCell ref="C17:C19"/>
    <mergeCell ref="D17:D19"/>
    <mergeCell ref="E17:E19"/>
    <mergeCell ref="F17:I17"/>
    <mergeCell ref="F18:F19"/>
    <mergeCell ref="G18:I18"/>
    <mergeCell ref="J17:M1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"/>
  <sheetViews>
    <sheetView topLeftCell="A34" workbookViewId="0">
      <selection activeCell="C7" sqref="C7:M7"/>
    </sheetView>
  </sheetViews>
  <sheetFormatPr defaultRowHeight="13.2" x14ac:dyDescent="0.25"/>
  <sheetData>
    <row r="1" spans="1:17" x14ac:dyDescent="0.25">
      <c r="A1" s="10"/>
      <c r="B1" s="65"/>
      <c r="C1" s="64"/>
      <c r="D1" s="63"/>
      <c r="E1" s="3"/>
      <c r="F1" s="62"/>
      <c r="G1" s="62"/>
      <c r="H1" s="10" t="s">
        <v>22</v>
      </c>
      <c r="I1" s="62"/>
      <c r="J1" s="73"/>
      <c r="K1" s="62"/>
      <c r="L1" s="62"/>
      <c r="M1" s="62"/>
      <c r="N1" s="62"/>
      <c r="O1" s="62"/>
      <c r="P1" s="62"/>
      <c r="Q1" s="62"/>
    </row>
    <row r="2" spans="1:17" x14ac:dyDescent="0.25">
      <c r="A2" s="10"/>
      <c r="B2" s="65"/>
      <c r="C2" s="64"/>
      <c r="D2" s="63"/>
      <c r="E2" s="77"/>
      <c r="F2" s="71"/>
      <c r="G2" s="71"/>
      <c r="H2" s="11" t="s">
        <v>2</v>
      </c>
      <c r="I2" s="11"/>
      <c r="J2" s="70"/>
      <c r="K2" s="62"/>
      <c r="L2" s="62"/>
      <c r="M2" s="62"/>
      <c r="N2" s="62"/>
      <c r="O2" s="62"/>
      <c r="P2" s="62"/>
      <c r="Q2" s="62"/>
    </row>
    <row r="3" spans="1:17" x14ac:dyDescent="0.25">
      <c r="A3" s="10"/>
      <c r="B3" s="65"/>
      <c r="C3" s="64"/>
      <c r="D3" s="63"/>
      <c r="E3" s="3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</row>
    <row r="4" spans="1:17" x14ac:dyDescent="0.25">
      <c r="A4" s="10"/>
      <c r="B4" s="65"/>
      <c r="C4" s="64"/>
      <c r="D4" s="63"/>
      <c r="E4" s="3"/>
      <c r="F4" s="62"/>
      <c r="G4" s="62"/>
      <c r="H4" s="101" t="s">
        <v>727</v>
      </c>
      <c r="I4" s="76"/>
      <c r="J4" s="62"/>
      <c r="K4" s="62"/>
      <c r="L4" s="62"/>
      <c r="M4" s="62"/>
      <c r="N4" s="62"/>
      <c r="O4" s="62"/>
      <c r="P4" s="62"/>
      <c r="Q4" s="62"/>
    </row>
    <row r="5" spans="1:17" x14ac:dyDescent="0.25">
      <c r="A5" s="10"/>
      <c r="B5" s="65"/>
      <c r="C5" s="64"/>
      <c r="D5" s="63"/>
      <c r="E5" s="3"/>
      <c r="F5" s="62"/>
      <c r="G5" s="62"/>
      <c r="H5" s="10" t="s">
        <v>36</v>
      </c>
      <c r="I5" s="10"/>
      <c r="J5" s="62"/>
      <c r="K5" s="62"/>
      <c r="L5" s="62"/>
      <c r="M5" s="62"/>
      <c r="N5" s="62"/>
      <c r="O5" s="62"/>
      <c r="P5" s="62"/>
      <c r="Q5" s="62"/>
    </row>
    <row r="6" spans="1:17" x14ac:dyDescent="0.25">
      <c r="A6" s="10"/>
      <c r="B6" s="65"/>
      <c r="C6" s="64"/>
      <c r="D6" s="63"/>
      <c r="E6" s="3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</row>
    <row r="7" spans="1:17" x14ac:dyDescent="0.25">
      <c r="A7" s="10"/>
      <c r="B7" s="65"/>
      <c r="C7" s="183" t="s">
        <v>728</v>
      </c>
      <c r="D7" s="183"/>
      <c r="E7" s="183"/>
      <c r="F7" s="183"/>
      <c r="G7" s="183"/>
      <c r="H7" s="183"/>
      <c r="I7" s="183"/>
      <c r="J7" s="183"/>
      <c r="K7" s="183"/>
      <c r="L7" s="183"/>
      <c r="M7" s="183"/>
      <c r="N7" s="62"/>
      <c r="O7" s="62"/>
      <c r="P7" s="62"/>
      <c r="Q7" s="62"/>
    </row>
    <row r="8" spans="1:17" x14ac:dyDescent="0.25">
      <c r="A8" s="10"/>
      <c r="B8" s="65"/>
      <c r="C8" s="64"/>
      <c r="D8" s="63"/>
      <c r="E8" s="77"/>
      <c r="F8" s="70"/>
      <c r="G8" s="70"/>
      <c r="H8" s="149" t="s">
        <v>31</v>
      </c>
      <c r="I8" s="149"/>
      <c r="J8" s="70"/>
      <c r="K8" s="70"/>
      <c r="L8" s="62"/>
      <c r="M8" s="62"/>
      <c r="N8" s="62"/>
      <c r="O8" s="62"/>
      <c r="P8" s="62"/>
      <c r="Q8" s="62"/>
    </row>
    <row r="9" spans="1:17" x14ac:dyDescent="0.25">
      <c r="A9" s="69"/>
      <c r="B9" s="68"/>
      <c r="C9" s="64"/>
      <c r="D9" s="63"/>
      <c r="E9" s="3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</row>
    <row r="10" spans="1:17" x14ac:dyDescent="0.25">
      <c r="A10" s="10"/>
      <c r="B10" s="65"/>
      <c r="C10" s="64"/>
      <c r="D10" s="67" t="s">
        <v>662</v>
      </c>
      <c r="E10" s="10"/>
      <c r="F10" s="62"/>
      <c r="G10" s="62"/>
      <c r="H10" s="62"/>
      <c r="I10" s="67"/>
      <c r="J10" s="67"/>
      <c r="K10" s="62"/>
      <c r="L10" s="62"/>
      <c r="M10" s="62"/>
      <c r="N10" s="62"/>
      <c r="O10" s="62"/>
      <c r="P10" s="62"/>
      <c r="Q10" s="62"/>
    </row>
    <row r="11" spans="1:17" x14ac:dyDescent="0.25">
      <c r="A11" s="10"/>
      <c r="B11" s="65"/>
      <c r="C11" s="64"/>
      <c r="D11" s="67" t="s">
        <v>41</v>
      </c>
      <c r="E11" s="10"/>
      <c r="F11" s="62"/>
      <c r="G11" s="62"/>
      <c r="H11" s="62"/>
      <c r="I11" s="67"/>
      <c r="J11" s="154" t="s">
        <v>729</v>
      </c>
      <c r="K11" s="155"/>
      <c r="L11" s="4" t="s">
        <v>30</v>
      </c>
      <c r="M11" s="62"/>
      <c r="N11" s="62"/>
      <c r="O11" s="62"/>
      <c r="P11" s="62"/>
      <c r="Q11" s="62"/>
    </row>
    <row r="12" spans="1:17" x14ac:dyDescent="0.25">
      <c r="A12" s="10"/>
      <c r="B12" s="65"/>
      <c r="C12" s="64"/>
      <c r="D12" s="67" t="s">
        <v>92</v>
      </c>
      <c r="E12" s="10"/>
      <c r="F12" s="62"/>
      <c r="G12" s="62"/>
      <c r="H12" s="62"/>
      <c r="I12" s="67"/>
      <c r="J12" s="154" t="s">
        <v>730</v>
      </c>
      <c r="K12" s="155"/>
      <c r="L12" s="4" t="s">
        <v>30</v>
      </c>
      <c r="M12" s="62"/>
      <c r="N12" s="62"/>
      <c r="O12" s="62"/>
      <c r="P12" s="62"/>
      <c r="Q12" s="62"/>
    </row>
    <row r="13" spans="1:17" x14ac:dyDescent="0.25">
      <c r="A13" s="10"/>
      <c r="B13" s="65"/>
      <c r="C13" s="64"/>
      <c r="D13" s="67" t="s">
        <v>18</v>
      </c>
      <c r="E13" s="10"/>
      <c r="F13" s="62"/>
      <c r="G13" s="62"/>
      <c r="H13" s="62"/>
      <c r="I13" s="67"/>
      <c r="J13" s="154" t="s">
        <v>731</v>
      </c>
      <c r="K13" s="155"/>
      <c r="L13" s="4" t="s">
        <v>19</v>
      </c>
      <c r="M13" s="62"/>
      <c r="N13" s="62"/>
      <c r="O13" s="62"/>
      <c r="P13" s="62"/>
      <c r="Q13" s="62"/>
    </row>
    <row r="14" spans="1:17" x14ac:dyDescent="0.25">
      <c r="A14" s="10"/>
      <c r="B14" s="65"/>
      <c r="C14" s="64"/>
      <c r="D14" s="66" t="s">
        <v>106</v>
      </c>
      <c r="E14" s="10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</row>
    <row r="15" spans="1:17" x14ac:dyDescent="0.25">
      <c r="A15" s="10"/>
      <c r="B15" s="65"/>
      <c r="C15" s="64"/>
      <c r="D15" s="63"/>
      <c r="E15" s="10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</row>
    <row r="16" spans="1:17" x14ac:dyDescent="0.25">
      <c r="A16" s="8"/>
      <c r="B16" s="1"/>
      <c r="C16" s="6"/>
      <c r="D16" s="107"/>
      <c r="E16" s="7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25">
      <c r="A17" s="156" t="s">
        <v>4</v>
      </c>
      <c r="B17" s="158" t="s">
        <v>95</v>
      </c>
      <c r="C17" s="156" t="s">
        <v>91</v>
      </c>
      <c r="D17" s="156" t="s">
        <v>90</v>
      </c>
      <c r="E17" s="156" t="s">
        <v>89</v>
      </c>
      <c r="F17" s="156" t="s">
        <v>29</v>
      </c>
      <c r="G17" s="157"/>
      <c r="H17" s="157"/>
      <c r="I17" s="157"/>
      <c r="J17" s="156" t="s">
        <v>28</v>
      </c>
      <c r="K17" s="157"/>
      <c r="L17" s="157"/>
      <c r="M17" s="157"/>
      <c r="N17" s="156" t="s">
        <v>88</v>
      </c>
      <c r="O17" s="156" t="s">
        <v>87</v>
      </c>
      <c r="P17" s="156" t="s">
        <v>96</v>
      </c>
      <c r="Q17" s="156" t="s">
        <v>97</v>
      </c>
    </row>
    <row r="18" spans="1:17" x14ac:dyDescent="0.25">
      <c r="A18" s="157"/>
      <c r="B18" s="159"/>
      <c r="C18" s="160"/>
      <c r="D18" s="156"/>
      <c r="E18" s="157"/>
      <c r="F18" s="156" t="s">
        <v>5</v>
      </c>
      <c r="G18" s="156" t="s">
        <v>86</v>
      </c>
      <c r="H18" s="157"/>
      <c r="I18" s="157"/>
      <c r="J18" s="156" t="s">
        <v>5</v>
      </c>
      <c r="K18" s="156" t="s">
        <v>86</v>
      </c>
      <c r="L18" s="157"/>
      <c r="M18" s="157"/>
      <c r="N18" s="156"/>
      <c r="O18" s="156"/>
      <c r="P18" s="156"/>
      <c r="Q18" s="156"/>
    </row>
    <row r="19" spans="1:17" x14ac:dyDescent="0.25">
      <c r="A19" s="157"/>
      <c r="B19" s="159"/>
      <c r="C19" s="160"/>
      <c r="D19" s="156"/>
      <c r="E19" s="157"/>
      <c r="F19" s="157"/>
      <c r="G19" s="104" t="s">
        <v>85</v>
      </c>
      <c r="H19" s="104" t="s">
        <v>84</v>
      </c>
      <c r="I19" s="104" t="s">
        <v>83</v>
      </c>
      <c r="J19" s="157"/>
      <c r="K19" s="104" t="s">
        <v>85</v>
      </c>
      <c r="L19" s="104" t="s">
        <v>84</v>
      </c>
      <c r="M19" s="104" t="s">
        <v>83</v>
      </c>
      <c r="N19" s="156"/>
      <c r="O19" s="156"/>
      <c r="P19" s="156"/>
      <c r="Q19" s="156"/>
    </row>
    <row r="20" spans="1:17" ht="12.75" customHeight="1" x14ac:dyDescent="0.25">
      <c r="A20" s="5">
        <v>1</v>
      </c>
      <c r="B20" s="106">
        <v>2</v>
      </c>
      <c r="C20" s="104">
        <v>3</v>
      </c>
      <c r="D20" s="104">
        <v>4</v>
      </c>
      <c r="E20" s="5">
        <v>5</v>
      </c>
      <c r="F20" s="105">
        <v>6</v>
      </c>
      <c r="G20" s="105">
        <v>7</v>
      </c>
      <c r="H20" s="105">
        <v>8</v>
      </c>
      <c r="I20" s="105">
        <v>9</v>
      </c>
      <c r="J20" s="105">
        <v>10</v>
      </c>
      <c r="K20" s="105">
        <v>11</v>
      </c>
      <c r="L20" s="105">
        <v>12</v>
      </c>
      <c r="M20" s="105">
        <v>13</v>
      </c>
      <c r="N20" s="105">
        <v>14</v>
      </c>
      <c r="O20" s="105">
        <v>15</v>
      </c>
      <c r="P20" s="105">
        <v>16</v>
      </c>
      <c r="Q20" s="105">
        <v>17</v>
      </c>
    </row>
    <row r="21" spans="1:17" ht="12.75" customHeight="1" x14ac:dyDescent="0.25">
      <c r="A21" s="163" t="s">
        <v>732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162"/>
      <c r="O21" s="162"/>
      <c r="P21" s="162"/>
      <c r="Q21" s="162"/>
    </row>
    <row r="22" spans="1:17" ht="125.4" x14ac:dyDescent="0.25">
      <c r="A22" s="5">
        <v>1</v>
      </c>
      <c r="B22" s="60" t="s">
        <v>733</v>
      </c>
      <c r="C22" s="103" t="s">
        <v>734</v>
      </c>
      <c r="D22" s="9" t="s">
        <v>108</v>
      </c>
      <c r="E22" s="59" t="s">
        <v>209</v>
      </c>
      <c r="F22" s="58">
        <v>935.45</v>
      </c>
      <c r="G22" s="58">
        <v>935.45</v>
      </c>
      <c r="H22" s="57"/>
      <c r="I22" s="57"/>
      <c r="J22" s="57">
        <v>346</v>
      </c>
      <c r="K22" s="57">
        <v>346</v>
      </c>
      <c r="L22" s="57"/>
      <c r="M22" s="57"/>
      <c r="N22" s="57">
        <v>88.5</v>
      </c>
      <c r="O22" s="57">
        <v>32.75</v>
      </c>
      <c r="P22" s="57"/>
      <c r="Q22" s="57"/>
    </row>
    <row r="23" spans="1:17" ht="239.4" x14ac:dyDescent="0.25">
      <c r="A23" s="5">
        <v>2</v>
      </c>
      <c r="B23" s="60" t="s">
        <v>171</v>
      </c>
      <c r="C23" s="103" t="s">
        <v>735</v>
      </c>
      <c r="D23" s="9" t="s">
        <v>124</v>
      </c>
      <c r="E23" s="59" t="s">
        <v>736</v>
      </c>
      <c r="F23" s="58">
        <v>4089.05</v>
      </c>
      <c r="G23" s="58">
        <v>101.99</v>
      </c>
      <c r="H23" s="58">
        <v>3983.23</v>
      </c>
      <c r="I23" s="58">
        <v>455.32</v>
      </c>
      <c r="J23" s="57">
        <v>151</v>
      </c>
      <c r="K23" s="57">
        <v>4</v>
      </c>
      <c r="L23" s="57">
        <v>147</v>
      </c>
      <c r="M23" s="57">
        <v>17</v>
      </c>
      <c r="N23" s="57">
        <v>9.2799999999999994</v>
      </c>
      <c r="O23" s="57">
        <v>0.34</v>
      </c>
      <c r="P23" s="57">
        <v>26.91</v>
      </c>
      <c r="Q23" s="57">
        <v>1</v>
      </c>
    </row>
    <row r="24" spans="1:17" ht="12.75" customHeight="1" x14ac:dyDescent="0.25">
      <c r="A24" s="5">
        <v>3</v>
      </c>
      <c r="B24" s="60" t="s">
        <v>569</v>
      </c>
      <c r="C24" s="103" t="s">
        <v>737</v>
      </c>
      <c r="D24" s="9" t="s">
        <v>100</v>
      </c>
      <c r="E24" s="59" t="s">
        <v>738</v>
      </c>
      <c r="F24" s="58">
        <v>3.16</v>
      </c>
      <c r="G24" s="57"/>
      <c r="H24" s="58">
        <v>3.16</v>
      </c>
      <c r="I24" s="57"/>
      <c r="J24" s="57">
        <v>187</v>
      </c>
      <c r="K24" s="57"/>
      <c r="L24" s="57">
        <v>187</v>
      </c>
      <c r="M24" s="57"/>
      <c r="N24" s="57"/>
      <c r="O24" s="57"/>
      <c r="P24" s="57"/>
      <c r="Q24" s="57"/>
    </row>
    <row r="25" spans="1:17" ht="175.2" x14ac:dyDescent="0.25">
      <c r="A25" s="5">
        <v>4</v>
      </c>
      <c r="B25" s="60" t="s">
        <v>176</v>
      </c>
      <c r="C25" s="103" t="s">
        <v>739</v>
      </c>
      <c r="D25" s="9" t="s">
        <v>99</v>
      </c>
      <c r="E25" s="59" t="s">
        <v>740</v>
      </c>
      <c r="F25" s="58">
        <v>373.7</v>
      </c>
      <c r="G25" s="58">
        <v>371.51</v>
      </c>
      <c r="H25" s="58">
        <v>2.19</v>
      </c>
      <c r="I25" s="57"/>
      <c r="J25" s="57">
        <v>635</v>
      </c>
      <c r="K25" s="57">
        <v>632</v>
      </c>
      <c r="L25" s="57">
        <v>3</v>
      </c>
      <c r="M25" s="57"/>
      <c r="N25" s="57">
        <v>33.200000000000003</v>
      </c>
      <c r="O25" s="57">
        <v>56.44</v>
      </c>
      <c r="P25" s="57"/>
      <c r="Q25" s="57"/>
    </row>
    <row r="26" spans="1:17" ht="34.200000000000003" x14ac:dyDescent="0.25">
      <c r="A26" s="5">
        <v>5</v>
      </c>
      <c r="B26" s="60" t="s">
        <v>177</v>
      </c>
      <c r="C26" s="103" t="s">
        <v>741</v>
      </c>
      <c r="D26" s="9" t="s">
        <v>121</v>
      </c>
      <c r="E26" s="59" t="s">
        <v>742</v>
      </c>
      <c r="F26" s="58">
        <v>85.76</v>
      </c>
      <c r="G26" s="57"/>
      <c r="H26" s="57"/>
      <c r="I26" s="57"/>
      <c r="J26" s="57">
        <v>175</v>
      </c>
      <c r="K26" s="57"/>
      <c r="L26" s="57"/>
      <c r="M26" s="57"/>
      <c r="N26" s="57"/>
      <c r="O26" s="57"/>
      <c r="P26" s="57"/>
      <c r="Q26" s="57"/>
    </row>
    <row r="27" spans="1:17" ht="296.39999999999998" x14ac:dyDescent="0.25">
      <c r="A27" s="5">
        <v>6</v>
      </c>
      <c r="B27" s="60" t="s">
        <v>171</v>
      </c>
      <c r="C27" s="103" t="s">
        <v>743</v>
      </c>
      <c r="D27" s="9" t="s">
        <v>124</v>
      </c>
      <c r="E27" s="59" t="s">
        <v>744</v>
      </c>
      <c r="F27" s="58">
        <v>4089.05</v>
      </c>
      <c r="G27" s="58">
        <v>101.99</v>
      </c>
      <c r="H27" s="58">
        <v>3983.23</v>
      </c>
      <c r="I27" s="58">
        <v>455.32</v>
      </c>
      <c r="J27" s="57">
        <v>94</v>
      </c>
      <c r="K27" s="57">
        <v>2</v>
      </c>
      <c r="L27" s="57">
        <v>92</v>
      </c>
      <c r="M27" s="57">
        <v>10</v>
      </c>
      <c r="N27" s="57">
        <v>9.2799999999999994</v>
      </c>
      <c r="O27" s="57">
        <v>0.21</v>
      </c>
      <c r="P27" s="57">
        <v>26.91</v>
      </c>
      <c r="Q27" s="57">
        <v>0.62</v>
      </c>
    </row>
    <row r="28" spans="1:17" ht="182.4" x14ac:dyDescent="0.25">
      <c r="A28" s="5">
        <v>7</v>
      </c>
      <c r="B28" s="60" t="s">
        <v>569</v>
      </c>
      <c r="C28" s="103" t="s">
        <v>737</v>
      </c>
      <c r="D28" s="9" t="s">
        <v>100</v>
      </c>
      <c r="E28" s="59" t="s">
        <v>745</v>
      </c>
      <c r="F28" s="58">
        <v>3.16</v>
      </c>
      <c r="G28" s="57"/>
      <c r="H28" s="58">
        <v>3.16</v>
      </c>
      <c r="I28" s="57"/>
      <c r="J28" s="57">
        <v>88</v>
      </c>
      <c r="K28" s="57"/>
      <c r="L28" s="57">
        <v>88</v>
      </c>
      <c r="M28" s="57"/>
      <c r="N28" s="57"/>
      <c r="O28" s="57"/>
      <c r="P28" s="57"/>
      <c r="Q28" s="57"/>
    </row>
    <row r="29" spans="1:17" x14ac:dyDescent="0.25">
      <c r="A29" s="161" t="s">
        <v>6</v>
      </c>
      <c r="B29" s="162"/>
      <c r="C29" s="162"/>
      <c r="D29" s="162"/>
      <c r="E29" s="162"/>
      <c r="F29" s="162"/>
      <c r="G29" s="162"/>
      <c r="H29" s="162"/>
      <c r="I29" s="162"/>
      <c r="J29" s="58">
        <v>1676</v>
      </c>
      <c r="K29" s="58">
        <v>984</v>
      </c>
      <c r="L29" s="58">
        <v>517</v>
      </c>
      <c r="M29" s="58">
        <v>27</v>
      </c>
      <c r="N29" s="57"/>
      <c r="O29" s="58">
        <v>89.74</v>
      </c>
      <c r="P29" s="57"/>
      <c r="Q29" s="58">
        <v>1.62</v>
      </c>
    </row>
    <row r="30" spans="1:17" x14ac:dyDescent="0.25">
      <c r="A30" s="161" t="s">
        <v>7</v>
      </c>
      <c r="B30" s="162"/>
      <c r="C30" s="162"/>
      <c r="D30" s="162"/>
      <c r="E30" s="162"/>
      <c r="F30" s="162"/>
      <c r="G30" s="162"/>
      <c r="H30" s="162"/>
      <c r="I30" s="162"/>
      <c r="J30" s="58">
        <v>814</v>
      </c>
      <c r="K30" s="57"/>
      <c r="L30" s="57"/>
      <c r="M30" s="57"/>
      <c r="N30" s="57"/>
      <c r="O30" s="57"/>
      <c r="P30" s="57"/>
      <c r="Q30" s="57"/>
    </row>
    <row r="31" spans="1:17" x14ac:dyDescent="0.25">
      <c r="A31" s="161" t="s">
        <v>27</v>
      </c>
      <c r="B31" s="162"/>
      <c r="C31" s="162"/>
      <c r="D31" s="162"/>
      <c r="E31" s="162"/>
      <c r="F31" s="162"/>
      <c r="G31" s="162"/>
      <c r="H31" s="162"/>
      <c r="I31" s="162"/>
      <c r="J31" s="57"/>
      <c r="K31" s="57"/>
      <c r="L31" s="57"/>
      <c r="M31" s="57"/>
      <c r="N31" s="57"/>
      <c r="O31" s="57"/>
      <c r="P31" s="57"/>
      <c r="Q31" s="57"/>
    </row>
    <row r="32" spans="1:17" x14ac:dyDescent="0.25">
      <c r="A32" s="161" t="s">
        <v>746</v>
      </c>
      <c r="B32" s="162"/>
      <c r="C32" s="162"/>
      <c r="D32" s="162"/>
      <c r="E32" s="162"/>
      <c r="F32" s="162"/>
      <c r="G32" s="162"/>
      <c r="H32" s="162"/>
      <c r="I32" s="162"/>
      <c r="J32" s="58">
        <v>783</v>
      </c>
      <c r="K32" s="57"/>
      <c r="L32" s="57"/>
      <c r="M32" s="57"/>
      <c r="N32" s="57"/>
      <c r="O32" s="57"/>
      <c r="P32" s="57"/>
      <c r="Q32" s="57"/>
    </row>
    <row r="33" spans="1:17" x14ac:dyDescent="0.25">
      <c r="A33" s="161" t="s">
        <v>747</v>
      </c>
      <c r="B33" s="162"/>
      <c r="C33" s="162"/>
      <c r="D33" s="162"/>
      <c r="E33" s="162"/>
      <c r="F33" s="162"/>
      <c r="G33" s="162"/>
      <c r="H33" s="162"/>
      <c r="I33" s="162"/>
      <c r="J33" s="58">
        <v>31</v>
      </c>
      <c r="K33" s="57"/>
      <c r="L33" s="57"/>
      <c r="M33" s="57"/>
      <c r="N33" s="57"/>
      <c r="O33" s="57"/>
      <c r="P33" s="57"/>
      <c r="Q33" s="57"/>
    </row>
    <row r="34" spans="1:17" x14ac:dyDescent="0.25">
      <c r="A34" s="161" t="s">
        <v>8</v>
      </c>
      <c r="B34" s="162"/>
      <c r="C34" s="162"/>
      <c r="D34" s="162"/>
      <c r="E34" s="162"/>
      <c r="F34" s="162"/>
      <c r="G34" s="162"/>
      <c r="H34" s="162"/>
      <c r="I34" s="162"/>
      <c r="J34" s="58">
        <v>457</v>
      </c>
      <c r="K34" s="57"/>
      <c r="L34" s="57"/>
      <c r="M34" s="57"/>
      <c r="N34" s="57"/>
      <c r="O34" s="57"/>
      <c r="P34" s="57"/>
      <c r="Q34" s="57"/>
    </row>
    <row r="35" spans="1:17" x14ac:dyDescent="0.25">
      <c r="A35" s="161" t="s">
        <v>27</v>
      </c>
      <c r="B35" s="162"/>
      <c r="C35" s="162"/>
      <c r="D35" s="162"/>
      <c r="E35" s="162"/>
      <c r="F35" s="162"/>
      <c r="G35" s="162"/>
      <c r="H35" s="162"/>
      <c r="I35" s="162"/>
      <c r="J35" s="57"/>
      <c r="K35" s="57"/>
      <c r="L35" s="57"/>
      <c r="M35" s="57"/>
      <c r="N35" s="57"/>
      <c r="O35" s="57"/>
      <c r="P35" s="57"/>
      <c r="Q35" s="57"/>
    </row>
    <row r="36" spans="1:17" x14ac:dyDescent="0.25">
      <c r="A36" s="161" t="s">
        <v>748</v>
      </c>
      <c r="B36" s="162"/>
      <c r="C36" s="162"/>
      <c r="D36" s="162"/>
      <c r="E36" s="162"/>
      <c r="F36" s="162"/>
      <c r="G36" s="162"/>
      <c r="H36" s="162"/>
      <c r="I36" s="162"/>
      <c r="J36" s="58">
        <v>440</v>
      </c>
      <c r="K36" s="57"/>
      <c r="L36" s="57"/>
      <c r="M36" s="57"/>
      <c r="N36" s="57"/>
      <c r="O36" s="57"/>
      <c r="P36" s="57"/>
      <c r="Q36" s="57"/>
    </row>
    <row r="37" spans="1:17" x14ac:dyDescent="0.25">
      <c r="A37" s="161" t="s">
        <v>749</v>
      </c>
      <c r="B37" s="162"/>
      <c r="C37" s="162"/>
      <c r="D37" s="162"/>
      <c r="E37" s="162"/>
      <c r="F37" s="162"/>
      <c r="G37" s="162"/>
      <c r="H37" s="162"/>
      <c r="I37" s="162"/>
      <c r="J37" s="58">
        <v>17</v>
      </c>
      <c r="K37" s="57"/>
      <c r="L37" s="57"/>
      <c r="M37" s="57"/>
      <c r="N37" s="57"/>
      <c r="O37" s="57"/>
      <c r="P37" s="57"/>
      <c r="Q37" s="57"/>
    </row>
    <row r="38" spans="1:17" x14ac:dyDescent="0.25">
      <c r="A38" s="167" t="s">
        <v>9</v>
      </c>
      <c r="B38" s="162"/>
      <c r="C38" s="162"/>
      <c r="D38" s="162"/>
      <c r="E38" s="162"/>
      <c r="F38" s="162"/>
      <c r="G38" s="162"/>
      <c r="H38" s="162"/>
      <c r="I38" s="162"/>
      <c r="J38" s="57"/>
      <c r="K38" s="57"/>
      <c r="L38" s="57"/>
      <c r="M38" s="57"/>
      <c r="N38" s="57"/>
      <c r="O38" s="57"/>
      <c r="P38" s="57"/>
      <c r="Q38" s="57"/>
    </row>
    <row r="39" spans="1:17" x14ac:dyDescent="0.25">
      <c r="A39" s="161" t="s">
        <v>139</v>
      </c>
      <c r="B39" s="162"/>
      <c r="C39" s="162"/>
      <c r="D39" s="162"/>
      <c r="E39" s="162"/>
      <c r="F39" s="162"/>
      <c r="G39" s="162"/>
      <c r="H39" s="162"/>
      <c r="I39" s="162"/>
      <c r="J39" s="58">
        <v>779</v>
      </c>
      <c r="K39" s="57"/>
      <c r="L39" s="57"/>
      <c r="M39" s="57"/>
      <c r="N39" s="57"/>
      <c r="O39" s="58">
        <v>32.75</v>
      </c>
      <c r="P39" s="57"/>
      <c r="Q39" s="57"/>
    </row>
    <row r="40" spans="1:17" x14ac:dyDescent="0.25">
      <c r="A40" s="161" t="s">
        <v>138</v>
      </c>
      <c r="B40" s="162"/>
      <c r="C40" s="162"/>
      <c r="D40" s="162"/>
      <c r="E40" s="162"/>
      <c r="F40" s="162"/>
      <c r="G40" s="162"/>
      <c r="H40" s="162"/>
      <c r="I40" s="162"/>
      <c r="J40" s="58">
        <v>293</v>
      </c>
      <c r="K40" s="57"/>
      <c r="L40" s="57"/>
      <c r="M40" s="57"/>
      <c r="N40" s="57"/>
      <c r="O40" s="58">
        <v>0.55000000000000004</v>
      </c>
      <c r="P40" s="57"/>
      <c r="Q40" s="58">
        <v>1.62</v>
      </c>
    </row>
    <row r="41" spans="1:17" x14ac:dyDescent="0.25">
      <c r="A41" s="161" t="s">
        <v>105</v>
      </c>
      <c r="B41" s="162"/>
      <c r="C41" s="162"/>
      <c r="D41" s="162"/>
      <c r="E41" s="162"/>
      <c r="F41" s="162"/>
      <c r="G41" s="162"/>
      <c r="H41" s="162"/>
      <c r="I41" s="162"/>
      <c r="J41" s="58">
        <v>275</v>
      </c>
      <c r="K41" s="57"/>
      <c r="L41" s="57"/>
      <c r="M41" s="57"/>
      <c r="N41" s="57"/>
      <c r="O41" s="57"/>
      <c r="P41" s="57"/>
      <c r="Q41" s="57"/>
    </row>
    <row r="42" spans="1:17" x14ac:dyDescent="0.25">
      <c r="A42" s="161" t="s">
        <v>160</v>
      </c>
      <c r="B42" s="162"/>
      <c r="C42" s="162"/>
      <c r="D42" s="162"/>
      <c r="E42" s="162"/>
      <c r="F42" s="162"/>
      <c r="G42" s="162"/>
      <c r="H42" s="162"/>
      <c r="I42" s="162"/>
      <c r="J42" s="58">
        <v>1425</v>
      </c>
      <c r="K42" s="57"/>
      <c r="L42" s="57"/>
      <c r="M42" s="57"/>
      <c r="N42" s="57"/>
      <c r="O42" s="58">
        <v>56.44</v>
      </c>
      <c r="P42" s="57"/>
      <c r="Q42" s="57"/>
    </row>
    <row r="43" spans="1:17" x14ac:dyDescent="0.25">
      <c r="A43" s="161" t="s">
        <v>42</v>
      </c>
      <c r="B43" s="162"/>
      <c r="C43" s="162"/>
      <c r="D43" s="162"/>
      <c r="E43" s="162"/>
      <c r="F43" s="162"/>
      <c r="G43" s="162"/>
      <c r="H43" s="162"/>
      <c r="I43" s="162"/>
      <c r="J43" s="58">
        <v>175</v>
      </c>
      <c r="K43" s="57"/>
      <c r="L43" s="57"/>
      <c r="M43" s="57"/>
      <c r="N43" s="57"/>
      <c r="O43" s="57"/>
      <c r="P43" s="57"/>
      <c r="Q43" s="57"/>
    </row>
    <row r="44" spans="1:17" x14ac:dyDescent="0.25">
      <c r="A44" s="161" t="s">
        <v>10</v>
      </c>
      <c r="B44" s="162"/>
      <c r="C44" s="162"/>
      <c r="D44" s="162"/>
      <c r="E44" s="162"/>
      <c r="F44" s="162"/>
      <c r="G44" s="162"/>
      <c r="H44" s="162"/>
      <c r="I44" s="162"/>
      <c r="J44" s="58">
        <v>2947</v>
      </c>
      <c r="K44" s="57"/>
      <c r="L44" s="57"/>
      <c r="M44" s="57"/>
      <c r="N44" s="57"/>
      <c r="O44" s="58">
        <v>89.74</v>
      </c>
      <c r="P44" s="57"/>
      <c r="Q44" s="58">
        <v>1.62</v>
      </c>
    </row>
    <row r="45" spans="1:17" x14ac:dyDescent="0.25">
      <c r="A45" s="161" t="s">
        <v>11</v>
      </c>
      <c r="B45" s="162"/>
      <c r="C45" s="162"/>
      <c r="D45" s="162"/>
      <c r="E45" s="162"/>
      <c r="F45" s="162"/>
      <c r="G45" s="162"/>
      <c r="H45" s="162"/>
      <c r="I45" s="162"/>
      <c r="J45" s="57"/>
      <c r="K45" s="57"/>
      <c r="L45" s="57"/>
      <c r="M45" s="57"/>
      <c r="N45" s="57"/>
      <c r="O45" s="57"/>
      <c r="P45" s="57"/>
      <c r="Q45" s="57"/>
    </row>
    <row r="46" spans="1:17" x14ac:dyDescent="0.25">
      <c r="A46" s="161" t="s">
        <v>12</v>
      </c>
      <c r="B46" s="162"/>
      <c r="C46" s="162"/>
      <c r="D46" s="162"/>
      <c r="E46" s="162"/>
      <c r="F46" s="162"/>
      <c r="G46" s="162"/>
      <c r="H46" s="162"/>
      <c r="I46" s="162"/>
      <c r="J46" s="58">
        <v>175</v>
      </c>
      <c r="K46" s="57"/>
      <c r="L46" s="57"/>
      <c r="M46" s="57"/>
      <c r="N46" s="57"/>
      <c r="O46" s="57"/>
      <c r="P46" s="57"/>
      <c r="Q46" s="57"/>
    </row>
    <row r="47" spans="1:17" x14ac:dyDescent="0.25">
      <c r="A47" s="161" t="s">
        <v>13</v>
      </c>
      <c r="B47" s="162"/>
      <c r="C47" s="162"/>
      <c r="D47" s="162"/>
      <c r="E47" s="162"/>
      <c r="F47" s="162"/>
      <c r="G47" s="162"/>
      <c r="H47" s="162"/>
      <c r="I47" s="162"/>
      <c r="J47" s="58">
        <v>517</v>
      </c>
      <c r="K47" s="57"/>
      <c r="L47" s="57"/>
      <c r="M47" s="57"/>
      <c r="N47" s="57"/>
      <c r="O47" s="57"/>
      <c r="P47" s="57"/>
      <c r="Q47" s="57"/>
    </row>
    <row r="48" spans="1:17" x14ac:dyDescent="0.25">
      <c r="A48" s="161" t="s">
        <v>14</v>
      </c>
      <c r="B48" s="162"/>
      <c r="C48" s="162"/>
      <c r="D48" s="162"/>
      <c r="E48" s="162"/>
      <c r="F48" s="162"/>
      <c r="G48" s="162"/>
      <c r="H48" s="162"/>
      <c r="I48" s="162"/>
      <c r="J48" s="58">
        <v>1011</v>
      </c>
      <c r="K48" s="57"/>
      <c r="L48" s="57"/>
      <c r="M48" s="57"/>
      <c r="N48" s="57"/>
      <c r="O48" s="57"/>
      <c r="P48" s="57"/>
      <c r="Q48" s="57"/>
    </row>
    <row r="49" spans="1:17" x14ac:dyDescent="0.25">
      <c r="A49" s="161" t="s">
        <v>15</v>
      </c>
      <c r="B49" s="162"/>
      <c r="C49" s="162"/>
      <c r="D49" s="162"/>
      <c r="E49" s="162"/>
      <c r="F49" s="162"/>
      <c r="G49" s="162"/>
      <c r="H49" s="162"/>
      <c r="I49" s="162"/>
      <c r="J49" s="58">
        <v>814</v>
      </c>
      <c r="K49" s="57"/>
      <c r="L49" s="57"/>
      <c r="M49" s="57"/>
      <c r="N49" s="57"/>
      <c r="O49" s="57"/>
      <c r="P49" s="57"/>
      <c r="Q49" s="57"/>
    </row>
    <row r="50" spans="1:17" x14ac:dyDescent="0.25">
      <c r="A50" s="161" t="s">
        <v>16</v>
      </c>
      <c r="B50" s="162"/>
      <c r="C50" s="162"/>
      <c r="D50" s="162"/>
      <c r="E50" s="162"/>
      <c r="F50" s="162"/>
      <c r="G50" s="162"/>
      <c r="H50" s="162"/>
      <c r="I50" s="162"/>
      <c r="J50" s="58">
        <v>457</v>
      </c>
      <c r="K50" s="57"/>
      <c r="L50" s="57"/>
      <c r="M50" s="57"/>
      <c r="N50" s="57"/>
      <c r="O50" s="57"/>
      <c r="P50" s="57"/>
      <c r="Q50" s="57"/>
    </row>
    <row r="51" spans="1:17" x14ac:dyDescent="0.25">
      <c r="A51" s="167" t="s">
        <v>17</v>
      </c>
      <c r="B51" s="162"/>
      <c r="C51" s="162"/>
      <c r="D51" s="162"/>
      <c r="E51" s="162"/>
      <c r="F51" s="162"/>
      <c r="G51" s="162"/>
      <c r="H51" s="162"/>
      <c r="I51" s="162"/>
      <c r="J51" s="56">
        <v>2947</v>
      </c>
      <c r="K51" s="57"/>
      <c r="L51" s="57"/>
      <c r="M51" s="57"/>
      <c r="N51" s="57"/>
      <c r="O51" s="56">
        <v>89.74</v>
      </c>
      <c r="P51" s="57"/>
      <c r="Q51" s="56">
        <v>1.62</v>
      </c>
    </row>
    <row r="52" spans="1:17" x14ac:dyDescent="0.25">
      <c r="A52" s="8"/>
      <c r="B52" s="1"/>
      <c r="C52" s="6"/>
      <c r="D52" s="107"/>
      <c r="E52" s="7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</row>
    <row r="53" spans="1:17" x14ac:dyDescent="0.25">
      <c r="A53" s="8"/>
      <c r="B53" s="1"/>
      <c r="C53" s="6"/>
      <c r="D53" s="107"/>
      <c r="E53" s="7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</row>
    <row r="54" spans="1:17" x14ac:dyDescent="0.25">
      <c r="A54" s="8"/>
      <c r="B54" s="1"/>
      <c r="C54" s="6"/>
      <c r="D54" s="107"/>
      <c r="E54" s="7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</row>
    <row r="55" spans="1:17" x14ac:dyDescent="0.25">
      <c r="A55" s="164" t="s">
        <v>225</v>
      </c>
      <c r="B55" s="165"/>
      <c r="C55" s="165"/>
      <c r="D55" s="165"/>
      <c r="E55" s="165"/>
      <c r="F55" s="165"/>
      <c r="G55" s="165"/>
      <c r="H55" s="165"/>
      <c r="I55" s="165"/>
      <c r="J55" s="165"/>
      <c r="K55" s="165"/>
      <c r="L55" s="165"/>
      <c r="M55" s="165"/>
      <c r="N55" s="165"/>
      <c r="O55" s="165"/>
      <c r="P55" s="165"/>
      <c r="Q55" s="165"/>
    </row>
    <row r="56" spans="1:17" x14ac:dyDescent="0.25">
      <c r="A56" s="166" t="s">
        <v>79</v>
      </c>
      <c r="B56" s="165"/>
      <c r="C56" s="165"/>
      <c r="D56" s="165"/>
      <c r="E56" s="165"/>
      <c r="F56" s="165"/>
      <c r="G56" s="165"/>
      <c r="H56" s="165"/>
      <c r="I56" s="165"/>
      <c r="J56" s="165"/>
      <c r="K56" s="165"/>
      <c r="L56" s="165"/>
      <c r="M56" s="165"/>
      <c r="N56" s="165"/>
      <c r="O56" s="165"/>
      <c r="P56" s="165"/>
      <c r="Q56" s="165"/>
    </row>
    <row r="57" spans="1:17" x14ac:dyDescent="0.25">
      <c r="A57" s="8"/>
      <c r="B57" s="1"/>
      <c r="C57" s="6"/>
      <c r="D57" s="107"/>
      <c r="E57" s="7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</row>
    <row r="58" spans="1:17" x14ac:dyDescent="0.25">
      <c r="A58" s="164" t="s">
        <v>226</v>
      </c>
      <c r="B58" s="165"/>
      <c r="C58" s="165"/>
      <c r="D58" s="165"/>
      <c r="E58" s="165"/>
      <c r="F58" s="165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</row>
    <row r="59" spans="1:17" x14ac:dyDescent="0.25">
      <c r="A59" s="166" t="s">
        <v>79</v>
      </c>
      <c r="B59" s="165"/>
      <c r="C59" s="165"/>
      <c r="D59" s="165"/>
      <c r="E59" s="165"/>
      <c r="F59" s="165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</row>
    <row r="60" spans="1:17" x14ac:dyDescent="0.25">
      <c r="A60" s="8"/>
      <c r="B60" s="1"/>
      <c r="C60" s="6"/>
      <c r="D60" s="107"/>
      <c r="E60" s="7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</row>
    <row r="61" spans="1:17" ht="12.75" customHeight="1" x14ac:dyDescent="0.25">
      <c r="A61" s="8"/>
      <c r="B61" s="1"/>
      <c r="C61" s="6"/>
      <c r="D61" s="107"/>
      <c r="E61" s="7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</row>
    <row r="62" spans="1:17" ht="12.75" customHeight="1" x14ac:dyDescent="0.25"/>
    <row r="63" spans="1:17" ht="12.75" customHeight="1" x14ac:dyDescent="0.25"/>
    <row r="64" spans="1:17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80" ht="12.75" customHeight="1" x14ac:dyDescent="0.25"/>
    <row r="81" ht="12.75" customHeight="1" x14ac:dyDescent="0.25"/>
    <row r="82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91" ht="12.75" customHeight="1" x14ac:dyDescent="0.25"/>
    <row r="92" ht="12.75" customHeight="1" x14ac:dyDescent="0.25"/>
    <row r="94" ht="12.75" customHeight="1" x14ac:dyDescent="0.25"/>
    <row r="95" ht="12.75" customHeight="1" x14ac:dyDescent="0.25"/>
    <row r="97" spans="1:17" x14ac:dyDescent="0.25">
      <c r="A97" s="8"/>
      <c r="B97" s="1"/>
      <c r="C97" s="6"/>
      <c r="D97" s="99"/>
      <c r="E97" s="7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</row>
    <row r="98" spans="1:17" x14ac:dyDescent="0.25">
      <c r="A98" s="8"/>
      <c r="B98" s="1"/>
      <c r="C98" s="6"/>
      <c r="D98" s="99"/>
      <c r="E98" s="7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</row>
    <row r="99" spans="1:17" x14ac:dyDescent="0.25">
      <c r="A99" s="8"/>
      <c r="B99" s="1"/>
      <c r="C99" s="6"/>
      <c r="D99" s="99"/>
      <c r="E99" s="7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</row>
    <row r="100" spans="1:17" x14ac:dyDescent="0.25">
      <c r="A100" s="8"/>
      <c r="B100" s="1"/>
      <c r="C100" s="6"/>
      <c r="D100" s="99"/>
      <c r="E100" s="7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</row>
  </sheetData>
  <mergeCells count="47">
    <mergeCell ref="A59:Q59"/>
    <mergeCell ref="A49:I49"/>
    <mergeCell ref="A50:I50"/>
    <mergeCell ref="A51:I51"/>
    <mergeCell ref="A55:Q55"/>
    <mergeCell ref="A56:Q56"/>
    <mergeCell ref="A45:I45"/>
    <mergeCell ref="A46:I46"/>
    <mergeCell ref="A47:I47"/>
    <mergeCell ref="A48:I48"/>
    <mergeCell ref="A58:Q58"/>
    <mergeCell ref="A40:I40"/>
    <mergeCell ref="A41:I41"/>
    <mergeCell ref="A42:I42"/>
    <mergeCell ref="A43:I43"/>
    <mergeCell ref="A44:I44"/>
    <mergeCell ref="A35:I35"/>
    <mergeCell ref="A36:I36"/>
    <mergeCell ref="A37:I37"/>
    <mergeCell ref="A38:I38"/>
    <mergeCell ref="A39:I39"/>
    <mergeCell ref="A30:I30"/>
    <mergeCell ref="A31:I31"/>
    <mergeCell ref="A32:I32"/>
    <mergeCell ref="A33:I33"/>
    <mergeCell ref="A34:I34"/>
    <mergeCell ref="A29:I29"/>
    <mergeCell ref="A21:Q21"/>
    <mergeCell ref="N17:N19"/>
    <mergeCell ref="O17:O19"/>
    <mergeCell ref="P17:P19"/>
    <mergeCell ref="Q17:Q19"/>
    <mergeCell ref="J11:K11"/>
    <mergeCell ref="J12:K12"/>
    <mergeCell ref="J13:K13"/>
    <mergeCell ref="C7:M7"/>
    <mergeCell ref="A17:A19"/>
    <mergeCell ref="B17:B19"/>
    <mergeCell ref="C17:C19"/>
    <mergeCell ref="D17:D19"/>
    <mergeCell ref="E17:E19"/>
    <mergeCell ref="F17:I17"/>
    <mergeCell ref="J17:M17"/>
    <mergeCell ref="F18:F19"/>
    <mergeCell ref="G18:I18"/>
    <mergeCell ref="J18:J19"/>
    <mergeCell ref="K18:M18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U35"/>
  <sheetViews>
    <sheetView showZeros="0" topLeftCell="E4" zoomScale="80" zoomScaleNormal="80" workbookViewId="0">
      <pane ySplit="1992" topLeftCell="A16" activePane="bottomLeft"/>
      <selection activeCell="D7" sqref="D7"/>
      <selection pane="bottomLeft" activeCell="U42" sqref="U42"/>
    </sheetView>
  </sheetViews>
  <sheetFormatPr defaultColWidth="9.109375" defaultRowHeight="15.6" x14ac:dyDescent="0.3"/>
  <cols>
    <col min="1" max="1" width="41.33203125" style="25" customWidth="1"/>
    <col min="2" max="4" width="15.6640625" style="82" customWidth="1"/>
    <col min="5" max="5" width="11.6640625" style="82" customWidth="1"/>
    <col min="6" max="8" width="15.6640625" style="82" customWidth="1"/>
    <col min="9" max="9" width="11.6640625" style="82" customWidth="1"/>
    <col min="10" max="12" width="15.6640625" style="82" customWidth="1"/>
    <col min="13" max="13" width="11.6640625" style="82" customWidth="1"/>
    <col min="14" max="14" width="18" style="82" customWidth="1"/>
    <col min="15" max="15" width="20.44140625" style="87" customWidth="1"/>
    <col min="16" max="17" width="15.6640625" style="82" customWidth="1"/>
    <col min="18" max="18" width="11.88671875" style="82" customWidth="1"/>
    <col min="19" max="19" width="15.77734375" style="23" customWidth="1"/>
    <col min="20" max="20" width="17.33203125" style="23" customWidth="1"/>
    <col min="21" max="21" width="13.44140625" style="23" customWidth="1"/>
    <col min="22" max="16384" width="9.109375" style="23"/>
  </cols>
  <sheetData>
    <row r="1" spans="1:21" ht="18.75" customHeight="1" x14ac:dyDescent="0.3">
      <c r="A1" s="189" t="s">
        <v>76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</row>
    <row r="2" spans="1:21" ht="18.75" customHeight="1" x14ac:dyDescent="0.3">
      <c r="A2" s="189" t="s">
        <v>769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</row>
    <row r="3" spans="1:21" ht="15" customHeight="1" x14ac:dyDescent="0.35">
      <c r="A3" s="190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80"/>
      <c r="R3" s="80"/>
    </row>
    <row r="4" spans="1:21" s="38" customFormat="1" ht="35.25" customHeight="1" x14ac:dyDescent="0.25">
      <c r="A4" s="191" t="s">
        <v>63</v>
      </c>
      <c r="B4" s="192" t="s">
        <v>62</v>
      </c>
      <c r="C4" s="193"/>
      <c r="D4" s="193"/>
      <c r="E4" s="194"/>
      <c r="F4" s="192" t="s">
        <v>61</v>
      </c>
      <c r="G4" s="193"/>
      <c r="H4" s="193"/>
      <c r="I4" s="194"/>
      <c r="J4" s="192" t="s">
        <v>60</v>
      </c>
      <c r="K4" s="193"/>
      <c r="L4" s="193"/>
      <c r="M4" s="194"/>
      <c r="N4" s="188" t="s">
        <v>23</v>
      </c>
      <c r="O4" s="188" t="s">
        <v>24</v>
      </c>
      <c r="P4" s="188" t="s">
        <v>59</v>
      </c>
      <c r="Q4" s="188"/>
      <c r="R4" s="188"/>
      <c r="S4" s="191" t="s">
        <v>773</v>
      </c>
      <c r="T4" s="191"/>
      <c r="U4" s="191"/>
    </row>
    <row r="5" spans="1:21" s="38" customFormat="1" ht="73.5" customHeight="1" x14ac:dyDescent="0.25">
      <c r="A5" s="191"/>
      <c r="B5" s="39" t="s">
        <v>5</v>
      </c>
      <c r="C5" s="39" t="s">
        <v>58</v>
      </c>
      <c r="D5" s="39" t="s">
        <v>57</v>
      </c>
      <c r="E5" s="39" t="s">
        <v>56</v>
      </c>
      <c r="F5" s="39" t="s">
        <v>5</v>
      </c>
      <c r="G5" s="39" t="s">
        <v>58</v>
      </c>
      <c r="H5" s="39" t="s">
        <v>57</v>
      </c>
      <c r="I5" s="39" t="s">
        <v>56</v>
      </c>
      <c r="J5" s="39" t="s">
        <v>5</v>
      </c>
      <c r="K5" s="39" t="s">
        <v>58</v>
      </c>
      <c r="L5" s="39" t="s">
        <v>57</v>
      </c>
      <c r="M5" s="39" t="s">
        <v>56</v>
      </c>
      <c r="N5" s="188"/>
      <c r="O5" s="188"/>
      <c r="P5" s="39" t="s">
        <v>58</v>
      </c>
      <c r="Q5" s="39" t="s">
        <v>57</v>
      </c>
      <c r="R5" s="39" t="s">
        <v>56</v>
      </c>
      <c r="S5" s="150" t="s">
        <v>58</v>
      </c>
      <c r="T5" s="150" t="s">
        <v>57</v>
      </c>
      <c r="U5" s="150" t="s">
        <v>56</v>
      </c>
    </row>
    <row r="6" spans="1:21" s="36" customFormat="1" x14ac:dyDescent="0.25">
      <c r="A6" s="37">
        <v>1</v>
      </c>
      <c r="B6" s="37">
        <v>2</v>
      </c>
      <c r="C6" s="37">
        <v>3</v>
      </c>
      <c r="D6" s="37">
        <v>4</v>
      </c>
      <c r="E6" s="37">
        <v>5</v>
      </c>
      <c r="F6" s="37">
        <v>6</v>
      </c>
      <c r="G6" s="37">
        <v>7</v>
      </c>
      <c r="H6" s="37">
        <v>8</v>
      </c>
      <c r="I6" s="37">
        <v>9</v>
      </c>
      <c r="J6" s="37">
        <v>10</v>
      </c>
      <c r="K6" s="37">
        <v>11</v>
      </c>
      <c r="L6" s="37">
        <v>12</v>
      </c>
      <c r="M6" s="37">
        <v>13</v>
      </c>
      <c r="N6" s="37">
        <v>14</v>
      </c>
      <c r="O6" s="37">
        <v>15</v>
      </c>
      <c r="P6" s="37">
        <v>16</v>
      </c>
      <c r="Q6" s="37">
        <v>17</v>
      </c>
      <c r="R6" s="37">
        <v>18</v>
      </c>
      <c r="S6" s="37">
        <v>19</v>
      </c>
      <c r="T6" s="37">
        <v>20</v>
      </c>
      <c r="U6" s="37">
        <v>21</v>
      </c>
    </row>
    <row r="7" spans="1:21" ht="59.25" customHeight="1" x14ac:dyDescent="0.3">
      <c r="A7" s="90" t="s">
        <v>760</v>
      </c>
      <c r="B7" s="79">
        <f t="shared" ref="B7:B16" si="0">SUM(C7:E7)</f>
        <v>3418</v>
      </c>
      <c r="C7" s="79">
        <f>'01-02'!J35</f>
        <v>3418</v>
      </c>
      <c r="D7" s="79">
        <v>0</v>
      </c>
      <c r="E7" s="79"/>
      <c r="F7" s="79">
        <f t="shared" ref="F7:F16" si="1">SUM(G7:I7)</f>
        <v>3418</v>
      </c>
      <c r="G7" s="79">
        <f t="shared" ref="G7:G16" si="2">C7</f>
        <v>3418</v>
      </c>
      <c r="H7" s="79">
        <f t="shared" ref="H7:H16" si="3">D7</f>
        <v>0</v>
      </c>
      <c r="I7" s="79">
        <f t="shared" ref="I7:I16" si="4">E7</f>
        <v>0</v>
      </c>
      <c r="J7" s="79">
        <f t="shared" ref="J7:J16" si="5">SUM(K7:M7)</f>
        <v>3418</v>
      </c>
      <c r="K7" s="79">
        <f t="shared" ref="K7" si="6">P7</f>
        <v>3418</v>
      </c>
      <c r="L7" s="79">
        <f t="shared" ref="L7" si="7">Q7</f>
        <v>0</v>
      </c>
      <c r="M7" s="79">
        <f t="shared" ref="M7:M16" si="8">R7</f>
        <v>0</v>
      </c>
      <c r="N7" s="79"/>
      <c r="O7" s="102" t="s">
        <v>750</v>
      </c>
      <c r="P7" s="79">
        <f t="shared" ref="P7:P9" si="9">G7</f>
        <v>3418</v>
      </c>
      <c r="Q7" s="79">
        <f t="shared" ref="Q7:Q16" si="10">H7</f>
        <v>0</v>
      </c>
      <c r="R7" s="100">
        <f t="shared" ref="R7:S16" si="11">I7</f>
        <v>0</v>
      </c>
      <c r="S7" s="218"/>
      <c r="T7" s="218"/>
      <c r="U7" s="218"/>
    </row>
    <row r="8" spans="1:21" s="91" customFormat="1" ht="59.25" customHeight="1" x14ac:dyDescent="0.25">
      <c r="A8" s="90" t="s">
        <v>761</v>
      </c>
      <c r="B8" s="79">
        <f>SUM(C8:E8)</f>
        <v>4303242</v>
      </c>
      <c r="C8" s="79">
        <f>'02-01-01 изм.3'!K259+'02-01-01 изм.3'!K279</f>
        <v>2360635</v>
      </c>
      <c r="D8" s="79">
        <f>'02-01-01 изм.3'!K285</f>
        <v>1942607</v>
      </c>
      <c r="E8" s="79"/>
      <c r="F8" s="79">
        <f t="shared" si="1"/>
        <v>4303242</v>
      </c>
      <c r="G8" s="79">
        <f t="shared" si="2"/>
        <v>2360635</v>
      </c>
      <c r="H8" s="79">
        <f t="shared" si="3"/>
        <v>1942607</v>
      </c>
      <c r="I8" s="79">
        <f t="shared" si="4"/>
        <v>0</v>
      </c>
      <c r="J8" s="79">
        <f t="shared" si="5"/>
        <v>4303242</v>
      </c>
      <c r="K8" s="79">
        <f>S8</f>
        <v>2360635</v>
      </c>
      <c r="L8" s="79">
        <f>T8</f>
        <v>1942607</v>
      </c>
      <c r="M8" s="79">
        <f t="shared" si="8"/>
        <v>0</v>
      </c>
      <c r="N8" s="79"/>
      <c r="O8" s="108" t="s">
        <v>751</v>
      </c>
      <c r="P8" s="79"/>
      <c r="Q8" s="79"/>
      <c r="R8" s="100">
        <f t="shared" si="11"/>
        <v>0</v>
      </c>
      <c r="S8" s="218">
        <v>2360635</v>
      </c>
      <c r="T8" s="218">
        <v>1942607</v>
      </c>
      <c r="U8" s="218"/>
    </row>
    <row r="9" spans="1:21" s="91" customFormat="1" ht="49.5" customHeight="1" x14ac:dyDescent="0.25">
      <c r="A9" s="90" t="s">
        <v>762</v>
      </c>
      <c r="B9" s="79">
        <f t="shared" si="0"/>
        <v>24919</v>
      </c>
      <c r="C9" s="79">
        <f>'02-01-02'!J80</f>
        <v>24919</v>
      </c>
      <c r="D9" s="79">
        <v>0</v>
      </c>
      <c r="E9" s="79"/>
      <c r="F9" s="79">
        <f t="shared" si="1"/>
        <v>24919</v>
      </c>
      <c r="G9" s="79">
        <f t="shared" si="2"/>
        <v>24919</v>
      </c>
      <c r="H9" s="79">
        <f t="shared" si="3"/>
        <v>0</v>
      </c>
      <c r="I9" s="79">
        <f t="shared" si="4"/>
        <v>0</v>
      </c>
      <c r="J9" s="79">
        <f t="shared" si="5"/>
        <v>24919</v>
      </c>
      <c r="K9" s="79">
        <f>P9</f>
        <v>24919</v>
      </c>
      <c r="L9" s="150">
        <f t="shared" ref="L9:L16" si="12">T9</f>
        <v>0</v>
      </c>
      <c r="M9" s="79">
        <f t="shared" si="8"/>
        <v>0</v>
      </c>
      <c r="N9" s="79"/>
      <c r="O9" s="108" t="s">
        <v>752</v>
      </c>
      <c r="P9" s="79">
        <f t="shared" si="9"/>
        <v>24919</v>
      </c>
      <c r="Q9" s="79">
        <f t="shared" si="10"/>
        <v>0</v>
      </c>
      <c r="R9" s="100">
        <f t="shared" si="11"/>
        <v>0</v>
      </c>
      <c r="S9" s="218"/>
      <c r="T9" s="218"/>
      <c r="U9" s="218"/>
    </row>
    <row r="10" spans="1:21" s="91" customFormat="1" ht="57.75" customHeight="1" x14ac:dyDescent="0.25">
      <c r="A10" s="90" t="s">
        <v>763</v>
      </c>
      <c r="B10" s="79">
        <f>SUM(C10:E10)</f>
        <v>385</v>
      </c>
      <c r="C10" s="79">
        <f>'07-01'!J32</f>
        <v>385</v>
      </c>
      <c r="D10" s="79">
        <v>0</v>
      </c>
      <c r="E10" s="79"/>
      <c r="F10" s="79">
        <f>SUM(G10:I10)</f>
        <v>385</v>
      </c>
      <c r="G10" s="79">
        <f t="shared" ref="G10" si="13">C10</f>
        <v>385</v>
      </c>
      <c r="H10" s="79">
        <f t="shared" ref="H10" si="14">D10</f>
        <v>0</v>
      </c>
      <c r="I10" s="79">
        <f t="shared" ref="I10" si="15">E10</f>
        <v>0</v>
      </c>
      <c r="J10" s="79">
        <f>SUM(K10:M10)</f>
        <v>385</v>
      </c>
      <c r="K10" s="79">
        <f>S10</f>
        <v>385</v>
      </c>
      <c r="L10" s="150">
        <f t="shared" si="12"/>
        <v>0</v>
      </c>
      <c r="M10" s="79">
        <f t="shared" ref="M10" si="16">R10</f>
        <v>0</v>
      </c>
      <c r="N10" s="79"/>
      <c r="O10" s="102" t="s">
        <v>753</v>
      </c>
      <c r="P10" s="79">
        <v>0</v>
      </c>
      <c r="Q10" s="79">
        <f t="shared" ref="Q10" si="17">H10</f>
        <v>0</v>
      </c>
      <c r="R10" s="100">
        <f t="shared" si="11"/>
        <v>0</v>
      </c>
      <c r="S10" s="218">
        <v>385</v>
      </c>
      <c r="T10" s="218"/>
      <c r="U10" s="218"/>
    </row>
    <row r="11" spans="1:21" s="91" customFormat="1" ht="64.5" customHeight="1" x14ac:dyDescent="0.25">
      <c r="A11" s="90" t="s">
        <v>764</v>
      </c>
      <c r="B11" s="79">
        <f t="shared" si="0"/>
        <v>27169</v>
      </c>
      <c r="C11" s="79">
        <f>'07-02'!J48</f>
        <v>27169</v>
      </c>
      <c r="D11" s="79">
        <v>0</v>
      </c>
      <c r="E11" s="79"/>
      <c r="F11" s="79">
        <f t="shared" si="1"/>
        <v>27169</v>
      </c>
      <c r="G11" s="79">
        <f t="shared" si="2"/>
        <v>27169</v>
      </c>
      <c r="H11" s="79">
        <f t="shared" si="3"/>
        <v>0</v>
      </c>
      <c r="I11" s="79">
        <f t="shared" si="4"/>
        <v>0</v>
      </c>
      <c r="J11" s="79">
        <f t="shared" si="5"/>
        <v>27169</v>
      </c>
      <c r="K11" s="150">
        <f t="shared" ref="K11:K16" si="18">S11</f>
        <v>27169</v>
      </c>
      <c r="L11" s="150">
        <f t="shared" si="12"/>
        <v>0</v>
      </c>
      <c r="M11" s="79">
        <f t="shared" si="8"/>
        <v>0</v>
      </c>
      <c r="N11" s="79"/>
      <c r="O11" s="102" t="s">
        <v>754</v>
      </c>
      <c r="P11" s="79">
        <v>0</v>
      </c>
      <c r="Q11" s="79">
        <f t="shared" si="10"/>
        <v>0</v>
      </c>
      <c r="R11" s="100">
        <f t="shared" si="11"/>
        <v>0</v>
      </c>
      <c r="S11" s="218">
        <v>27169</v>
      </c>
      <c r="T11" s="218"/>
      <c r="U11" s="218"/>
    </row>
    <row r="12" spans="1:21" ht="37.5" customHeight="1" x14ac:dyDescent="0.3">
      <c r="A12" s="90" t="s">
        <v>765</v>
      </c>
      <c r="B12" s="79">
        <f t="shared" si="0"/>
        <v>3906</v>
      </c>
      <c r="C12" s="79">
        <f>'07-03'!J40</f>
        <v>3906</v>
      </c>
      <c r="D12" s="79">
        <v>0</v>
      </c>
      <c r="E12" s="79"/>
      <c r="F12" s="79">
        <f t="shared" si="1"/>
        <v>3906</v>
      </c>
      <c r="G12" s="79">
        <f t="shared" si="2"/>
        <v>3906</v>
      </c>
      <c r="H12" s="79">
        <f t="shared" si="3"/>
        <v>0</v>
      </c>
      <c r="I12" s="79">
        <f t="shared" si="4"/>
        <v>0</v>
      </c>
      <c r="J12" s="79">
        <f t="shared" si="5"/>
        <v>3906</v>
      </c>
      <c r="K12" s="150">
        <f t="shared" si="18"/>
        <v>3906</v>
      </c>
      <c r="L12" s="150">
        <f t="shared" si="12"/>
        <v>0</v>
      </c>
      <c r="M12" s="79">
        <f t="shared" si="8"/>
        <v>0</v>
      </c>
      <c r="N12" s="79"/>
      <c r="O12" s="102" t="s">
        <v>755</v>
      </c>
      <c r="P12" s="79">
        <v>0</v>
      </c>
      <c r="Q12" s="79">
        <f t="shared" si="10"/>
        <v>0</v>
      </c>
      <c r="R12" s="100">
        <f t="shared" si="11"/>
        <v>0</v>
      </c>
      <c r="S12" s="218">
        <v>3906</v>
      </c>
      <c r="T12" s="218"/>
      <c r="U12" s="218"/>
    </row>
    <row r="13" spans="1:21" ht="47.25" customHeight="1" x14ac:dyDescent="0.3">
      <c r="A13" s="90" t="s">
        <v>766</v>
      </c>
      <c r="B13" s="79">
        <f t="shared" si="0"/>
        <v>138543</v>
      </c>
      <c r="C13" s="79">
        <f>'07-04'!J47</f>
        <v>138543</v>
      </c>
      <c r="D13" s="79">
        <v>0</v>
      </c>
      <c r="E13" s="79"/>
      <c r="F13" s="79">
        <f t="shared" si="1"/>
        <v>138543</v>
      </c>
      <c r="G13" s="79">
        <f t="shared" si="2"/>
        <v>138543</v>
      </c>
      <c r="H13" s="79">
        <f t="shared" si="3"/>
        <v>0</v>
      </c>
      <c r="I13" s="79">
        <f t="shared" si="4"/>
        <v>0</v>
      </c>
      <c r="J13" s="79">
        <f t="shared" si="5"/>
        <v>138534</v>
      </c>
      <c r="K13" s="150">
        <f t="shared" si="18"/>
        <v>138534</v>
      </c>
      <c r="L13" s="150">
        <f t="shared" si="12"/>
        <v>0</v>
      </c>
      <c r="M13" s="79">
        <f t="shared" si="8"/>
        <v>0</v>
      </c>
      <c r="N13" s="79"/>
      <c r="O13" s="102" t="s">
        <v>756</v>
      </c>
      <c r="P13" s="79">
        <v>0</v>
      </c>
      <c r="Q13" s="79">
        <f t="shared" si="10"/>
        <v>0</v>
      </c>
      <c r="R13" s="100">
        <f t="shared" si="11"/>
        <v>0</v>
      </c>
      <c r="S13" s="218">
        <v>138534</v>
      </c>
      <c r="T13" s="218"/>
      <c r="U13" s="218"/>
    </row>
    <row r="14" spans="1:21" ht="45.75" customHeight="1" x14ac:dyDescent="0.3">
      <c r="A14" s="90" t="s">
        <v>767</v>
      </c>
      <c r="B14" s="79">
        <f t="shared" si="0"/>
        <v>4476</v>
      </c>
      <c r="C14" s="79">
        <f>'07-05'!J40</f>
        <v>4476</v>
      </c>
      <c r="D14" s="79">
        <v>0</v>
      </c>
      <c r="E14" s="79"/>
      <c r="F14" s="79">
        <f t="shared" si="1"/>
        <v>4476</v>
      </c>
      <c r="G14" s="79">
        <f t="shared" si="2"/>
        <v>4476</v>
      </c>
      <c r="H14" s="79">
        <f t="shared" si="3"/>
        <v>0</v>
      </c>
      <c r="I14" s="79">
        <f t="shared" si="4"/>
        <v>0</v>
      </c>
      <c r="J14" s="79">
        <f t="shared" si="5"/>
        <v>4476</v>
      </c>
      <c r="K14" s="150">
        <f t="shared" si="18"/>
        <v>4476</v>
      </c>
      <c r="L14" s="150">
        <f t="shared" si="12"/>
        <v>0</v>
      </c>
      <c r="M14" s="79">
        <f t="shared" si="8"/>
        <v>0</v>
      </c>
      <c r="N14" s="79"/>
      <c r="O14" s="102" t="s">
        <v>757</v>
      </c>
      <c r="P14" s="79">
        <v>0</v>
      </c>
      <c r="Q14" s="79">
        <f t="shared" si="10"/>
        <v>0</v>
      </c>
      <c r="R14" s="100">
        <f t="shared" si="11"/>
        <v>0</v>
      </c>
      <c r="S14" s="218">
        <v>4476</v>
      </c>
      <c r="T14" s="218"/>
      <c r="U14" s="218"/>
    </row>
    <row r="15" spans="1:21" ht="63" customHeight="1" x14ac:dyDescent="0.3">
      <c r="A15" s="90" t="s">
        <v>216</v>
      </c>
      <c r="B15" s="79">
        <f t="shared" si="0"/>
        <v>584</v>
      </c>
      <c r="C15" s="79">
        <f>'07-06'!J41</f>
        <v>584</v>
      </c>
      <c r="D15" s="79">
        <v>0</v>
      </c>
      <c r="E15" s="79"/>
      <c r="F15" s="79">
        <f>SUM(G15:I15)</f>
        <v>584</v>
      </c>
      <c r="G15" s="79">
        <f t="shared" ref="G15" si="19">C15</f>
        <v>584</v>
      </c>
      <c r="H15" s="79">
        <f t="shared" ref="H15" si="20">D15</f>
        <v>0</v>
      </c>
      <c r="I15" s="79">
        <f t="shared" ref="I15" si="21">E15</f>
        <v>0</v>
      </c>
      <c r="J15" s="79">
        <f>SUM(K15:M15)</f>
        <v>584</v>
      </c>
      <c r="K15" s="150">
        <f t="shared" si="18"/>
        <v>584</v>
      </c>
      <c r="L15" s="150">
        <f t="shared" si="12"/>
        <v>0</v>
      </c>
      <c r="M15" s="79">
        <f t="shared" ref="M15" si="22">R15</f>
        <v>0</v>
      </c>
      <c r="N15" s="79"/>
      <c r="O15" s="102" t="s">
        <v>758</v>
      </c>
      <c r="P15" s="79">
        <v>0</v>
      </c>
      <c r="Q15" s="79">
        <f t="shared" ref="Q15" si="23">H15</f>
        <v>0</v>
      </c>
      <c r="R15" s="100">
        <f t="shared" si="11"/>
        <v>0</v>
      </c>
      <c r="S15" s="218">
        <v>584</v>
      </c>
      <c r="T15" s="218"/>
      <c r="U15" s="218"/>
    </row>
    <row r="16" spans="1:21" ht="67.5" customHeight="1" x14ac:dyDescent="0.3">
      <c r="A16" s="90" t="s">
        <v>768</v>
      </c>
      <c r="B16" s="79">
        <f t="shared" si="0"/>
        <v>2947</v>
      </c>
      <c r="C16" s="79">
        <f>'07-07'!J44</f>
        <v>2947</v>
      </c>
      <c r="D16" s="79">
        <v>0</v>
      </c>
      <c r="E16" s="79"/>
      <c r="F16" s="79">
        <f t="shared" si="1"/>
        <v>2947</v>
      </c>
      <c r="G16" s="79">
        <f t="shared" si="2"/>
        <v>2947</v>
      </c>
      <c r="H16" s="79">
        <f t="shared" si="3"/>
        <v>0</v>
      </c>
      <c r="I16" s="79">
        <f t="shared" si="4"/>
        <v>0</v>
      </c>
      <c r="J16" s="79">
        <f t="shared" si="5"/>
        <v>2947</v>
      </c>
      <c r="K16" s="150">
        <f t="shared" si="18"/>
        <v>2947</v>
      </c>
      <c r="L16" s="150">
        <f t="shared" si="12"/>
        <v>0</v>
      </c>
      <c r="M16" s="79">
        <f t="shared" si="8"/>
        <v>0</v>
      </c>
      <c r="N16" s="79"/>
      <c r="O16" s="102" t="s">
        <v>759</v>
      </c>
      <c r="P16" s="79">
        <v>0</v>
      </c>
      <c r="Q16" s="79">
        <f t="shared" si="10"/>
        <v>0</v>
      </c>
      <c r="R16" s="100">
        <f t="shared" si="11"/>
        <v>0</v>
      </c>
      <c r="S16" s="218">
        <v>2947</v>
      </c>
      <c r="T16" s="218"/>
      <c r="U16" s="218"/>
    </row>
    <row r="17" spans="1:21" s="31" customFormat="1" ht="24.9" customHeight="1" x14ac:dyDescent="0.3">
      <c r="A17" s="35" t="s">
        <v>55</v>
      </c>
      <c r="B17" s="32">
        <f t="shared" ref="B17:M17" si="24">SUM(B7:B16)</f>
        <v>4509589</v>
      </c>
      <c r="C17" s="32">
        <f t="shared" si="24"/>
        <v>2566982</v>
      </c>
      <c r="D17" s="32">
        <f t="shared" si="24"/>
        <v>1942607</v>
      </c>
      <c r="E17" s="32">
        <f t="shared" si="24"/>
        <v>0</v>
      </c>
      <c r="F17" s="32">
        <f t="shared" si="24"/>
        <v>4509589</v>
      </c>
      <c r="G17" s="32">
        <f t="shared" si="24"/>
        <v>2566982</v>
      </c>
      <c r="H17" s="32">
        <f t="shared" si="24"/>
        <v>1942607</v>
      </c>
      <c r="I17" s="32">
        <f t="shared" si="24"/>
        <v>0</v>
      </c>
      <c r="J17" s="32">
        <f t="shared" si="24"/>
        <v>4509580</v>
      </c>
      <c r="K17" s="32">
        <f t="shared" si="24"/>
        <v>2566973</v>
      </c>
      <c r="L17" s="32">
        <f t="shared" si="24"/>
        <v>1942607</v>
      </c>
      <c r="M17" s="32">
        <f t="shared" si="24"/>
        <v>0</v>
      </c>
      <c r="N17" s="32">
        <f>SUM(P17:U17)</f>
        <v>4509580</v>
      </c>
      <c r="O17" s="32"/>
      <c r="P17" s="32">
        <f>SUM(P7:P16)</f>
        <v>28337</v>
      </c>
      <c r="Q17" s="32">
        <f>SUM(Q7:Q16)</f>
        <v>0</v>
      </c>
      <c r="R17" s="32">
        <f>SUM(R7:R16)</f>
        <v>0</v>
      </c>
      <c r="S17" s="219">
        <f>SUM(S7:S16)</f>
        <v>2538636</v>
      </c>
      <c r="T17" s="219">
        <f>SUM(T7:T16)</f>
        <v>1942607</v>
      </c>
      <c r="U17" s="219"/>
    </row>
    <row r="18" spans="1:21" s="31" customFormat="1" ht="24.9" customHeight="1" x14ac:dyDescent="0.3">
      <c r="A18" s="33" t="s">
        <v>54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>
        <f>SUM(P18:U18)</f>
        <v>22012957</v>
      </c>
      <c r="O18" s="32"/>
      <c r="P18" s="32">
        <f>ROUND(P17*5.73,0)</f>
        <v>162371</v>
      </c>
      <c r="Q18" s="32">
        <f>ROUND(Q17*3.76,0)</f>
        <v>0</v>
      </c>
      <c r="R18" s="32">
        <f>ROUND(R17*10.48,0)</f>
        <v>0</v>
      </c>
      <c r="S18" s="219">
        <f>ROUND(S17*5.73,0)</f>
        <v>14546384</v>
      </c>
      <c r="T18" s="219">
        <f>ROUND(T17*3.76,0)</f>
        <v>7304202</v>
      </c>
      <c r="U18" s="219"/>
    </row>
    <row r="19" spans="1:21" s="31" customFormat="1" ht="24.9" customHeight="1" x14ac:dyDescent="0.3">
      <c r="A19" s="33" t="s">
        <v>772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>
        <f>SUM(S19:U19)+P18</f>
        <v>23127337</v>
      </c>
      <c r="O19" s="32"/>
      <c r="P19" s="32"/>
      <c r="Q19" s="32"/>
      <c r="R19" s="32"/>
      <c r="S19" s="219">
        <f>ROUND(S18*1.051,0)</f>
        <v>15288250</v>
      </c>
      <c r="T19" s="219">
        <f>ROUND(T18*1.051,0)</f>
        <v>7676716</v>
      </c>
      <c r="U19" s="219"/>
    </row>
    <row r="20" spans="1:21" ht="24.9" customHeight="1" x14ac:dyDescent="0.3">
      <c r="A20" s="34" t="s">
        <v>25</v>
      </c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>
        <f>SUM(P20:U20)</f>
        <v>4162920.6599999997</v>
      </c>
      <c r="O20" s="89"/>
      <c r="P20" s="79">
        <f>ROUND(P18*18%,2)</f>
        <v>29226.78</v>
      </c>
      <c r="Q20" s="79">
        <f>ROUND(Q18*18%,2)</f>
        <v>0</v>
      </c>
      <c r="R20" s="79">
        <f>ROUND(R18*18%,2)</f>
        <v>0</v>
      </c>
      <c r="S20" s="218">
        <f>ROUND(S19*18%,2)</f>
        <v>2751885</v>
      </c>
      <c r="T20" s="218">
        <f>ROUND(T19*18%,2)</f>
        <v>1381808.88</v>
      </c>
      <c r="U20" s="218"/>
    </row>
    <row r="21" spans="1:21" s="31" customFormat="1" ht="24.9" customHeight="1" x14ac:dyDescent="0.3">
      <c r="A21" s="33" t="s">
        <v>53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>
        <f>SUM(P21:U21)</f>
        <v>27290257.66</v>
      </c>
      <c r="O21" s="32"/>
      <c r="P21" s="32">
        <f>SUM(P18:P20)</f>
        <v>191597.78</v>
      </c>
      <c r="Q21" s="32">
        <f>SUM(Q18:Q20)</f>
        <v>0</v>
      </c>
      <c r="R21" s="32">
        <f>SUM(R20:R20)</f>
        <v>0</v>
      </c>
      <c r="S21" s="219">
        <f>SUM(S19:S20)</f>
        <v>18040135</v>
      </c>
      <c r="T21" s="219">
        <f>SUM(T19:T20)</f>
        <v>9058524.879999999</v>
      </c>
      <c r="U21" s="219"/>
    </row>
    <row r="22" spans="1:21" ht="20.25" customHeight="1" x14ac:dyDescent="0.3">
      <c r="P22" s="30">
        <v>60000000</v>
      </c>
      <c r="T22" s="29"/>
    </row>
    <row r="23" spans="1:21" ht="24.9" customHeight="1" x14ac:dyDescent="0.3">
      <c r="A23" s="195" t="s">
        <v>52</v>
      </c>
      <c r="B23" s="195"/>
      <c r="C23" s="195"/>
      <c r="D23" s="195"/>
      <c r="E23" s="195"/>
      <c r="F23" s="195"/>
      <c r="G23" s="195"/>
      <c r="H23" s="195"/>
      <c r="I23" s="195"/>
      <c r="J23" s="195"/>
      <c r="K23" s="195"/>
      <c r="L23" s="195"/>
      <c r="M23" s="195"/>
      <c r="N23" s="195"/>
      <c r="O23" s="195"/>
      <c r="P23" s="195"/>
      <c r="Q23" s="28">
        <f>P22-P21</f>
        <v>59808402.219999999</v>
      </c>
      <c r="R23" s="81"/>
      <c r="S23" s="25"/>
      <c r="T23" s="25"/>
    </row>
    <row r="24" spans="1:21" ht="24.9" customHeight="1" x14ac:dyDescent="0.3">
      <c r="A24" s="195" t="s">
        <v>770</v>
      </c>
      <c r="B24" s="195"/>
      <c r="C24" s="195"/>
      <c r="D24" s="195"/>
      <c r="E24" s="195"/>
      <c r="F24" s="195"/>
      <c r="G24" s="195"/>
      <c r="H24" s="195"/>
      <c r="I24" s="195"/>
      <c r="J24" s="195"/>
      <c r="K24" s="195"/>
      <c r="L24" s="195"/>
      <c r="M24" s="195"/>
      <c r="N24" s="195"/>
      <c r="O24" s="195"/>
      <c r="P24" s="195"/>
      <c r="Q24" s="81"/>
      <c r="R24" s="25"/>
      <c r="S24" s="25"/>
    </row>
    <row r="25" spans="1:21" ht="26.25" customHeight="1" x14ac:dyDescent="0.3">
      <c r="A25" s="196" t="s">
        <v>771</v>
      </c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</row>
    <row r="26" spans="1:21" ht="26.25" customHeight="1" x14ac:dyDescent="0.35">
      <c r="A26" s="220" t="s">
        <v>774</v>
      </c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151"/>
      <c r="R26" s="151"/>
    </row>
    <row r="27" spans="1:21" ht="12.75" customHeight="1" x14ac:dyDescent="0.3"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</row>
    <row r="28" spans="1:21" s="78" customFormat="1" ht="18.75" customHeight="1" x14ac:dyDescent="0.35">
      <c r="A28" s="186" t="s">
        <v>78</v>
      </c>
      <c r="B28" s="186"/>
      <c r="C28" s="186"/>
      <c r="O28" s="27"/>
      <c r="P28" s="27"/>
      <c r="Q28" s="27"/>
      <c r="R28" s="27"/>
    </row>
    <row r="29" spans="1:21" s="78" customFormat="1" ht="18.75" customHeight="1" x14ac:dyDescent="0.35">
      <c r="A29" s="186" t="s">
        <v>22</v>
      </c>
      <c r="B29" s="186"/>
      <c r="C29" s="186"/>
      <c r="G29" s="84"/>
      <c r="H29" s="187" t="s">
        <v>37</v>
      </c>
      <c r="I29" s="187"/>
      <c r="J29" s="84"/>
      <c r="O29" s="88"/>
      <c r="P29" s="27"/>
      <c r="Q29" s="27"/>
      <c r="R29" s="27"/>
    </row>
    <row r="30" spans="1:21" ht="18.75" customHeight="1" x14ac:dyDescent="0.3">
      <c r="H30" s="184"/>
      <c r="I30" s="184"/>
    </row>
    <row r="31" spans="1:21" s="78" customFormat="1" ht="19.5" customHeight="1" x14ac:dyDescent="0.35">
      <c r="A31" s="186" t="s">
        <v>26</v>
      </c>
      <c r="B31" s="186"/>
      <c r="C31" s="92"/>
      <c r="D31" s="92"/>
      <c r="E31" s="92"/>
      <c r="F31" s="92"/>
      <c r="G31" s="92"/>
      <c r="H31" s="185" t="s">
        <v>217</v>
      </c>
      <c r="I31" s="185"/>
      <c r="J31" s="92"/>
      <c r="K31" s="92"/>
      <c r="L31" s="92"/>
      <c r="M31" s="92"/>
      <c r="N31" s="92"/>
      <c r="O31" s="92"/>
      <c r="P31" s="92"/>
      <c r="Q31" s="92"/>
      <c r="R31" s="92"/>
    </row>
    <row r="32" spans="1:21" x14ac:dyDescent="0.3">
      <c r="H32" s="184"/>
      <c r="I32" s="184"/>
    </row>
    <row r="33" spans="1:18" s="78" customFormat="1" ht="18" x14ac:dyDescent="0.35">
      <c r="A33" s="81" t="s">
        <v>93</v>
      </c>
      <c r="B33" s="27"/>
      <c r="C33" s="27"/>
      <c r="D33" s="27"/>
      <c r="E33" s="27"/>
      <c r="F33" s="27"/>
      <c r="G33" s="27"/>
      <c r="H33" s="83" t="s">
        <v>94</v>
      </c>
      <c r="I33" s="27"/>
      <c r="J33" s="27"/>
      <c r="K33" s="27"/>
      <c r="L33" s="27"/>
      <c r="M33" s="27"/>
      <c r="N33" s="27"/>
      <c r="O33" s="27"/>
      <c r="P33" s="27"/>
      <c r="Q33" s="27"/>
      <c r="R33" s="27"/>
    </row>
    <row r="35" spans="1:18" x14ac:dyDescent="0.3">
      <c r="M35" s="82" t="s">
        <v>43</v>
      </c>
    </row>
  </sheetData>
  <mergeCells count="22">
    <mergeCell ref="S4:U4"/>
    <mergeCell ref="A26:P26"/>
    <mergeCell ref="A28:C28"/>
    <mergeCell ref="N4:N5"/>
    <mergeCell ref="A1:R1"/>
    <mergeCell ref="A2:R2"/>
    <mergeCell ref="A3:P3"/>
    <mergeCell ref="A4:A5"/>
    <mergeCell ref="B4:E4"/>
    <mergeCell ref="A23:P23"/>
    <mergeCell ref="F4:I4"/>
    <mergeCell ref="P4:R4"/>
    <mergeCell ref="A24:P24"/>
    <mergeCell ref="O4:O5"/>
    <mergeCell ref="J4:M4"/>
    <mergeCell ref="A25:L25"/>
    <mergeCell ref="H30:I30"/>
    <mergeCell ref="H31:I31"/>
    <mergeCell ref="H32:I32"/>
    <mergeCell ref="A31:B31"/>
    <mergeCell ref="A29:C29"/>
    <mergeCell ref="H29:I29"/>
  </mergeCells>
  <pageMargins left="0.39370078740157483" right="0.19685039370078741" top="0.19685039370078741" bottom="0" header="0.31496062992125984" footer="0.31496062992125984"/>
  <pageSetup paperSize="9" scale="48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0"/>
  <sheetViews>
    <sheetView tabSelected="1" topLeftCell="A4" workbookViewId="0">
      <selection activeCell="F27" sqref="F27"/>
    </sheetView>
  </sheetViews>
  <sheetFormatPr defaultColWidth="9.109375" defaultRowHeight="13.8" x14ac:dyDescent="0.25"/>
  <cols>
    <col min="1" max="1" width="9.5546875" style="40" customWidth="1"/>
    <col min="2" max="2" width="7.44140625" style="40" customWidth="1"/>
    <col min="3" max="3" width="23" style="40" customWidth="1"/>
    <col min="4" max="4" width="9.109375" style="40"/>
    <col min="5" max="5" width="12.33203125" style="40" customWidth="1"/>
    <col min="6" max="6" width="19.88671875" style="40" customWidth="1"/>
    <col min="7" max="7" width="18" style="40" customWidth="1"/>
    <col min="8" max="10" width="9.109375" style="40"/>
    <col min="11" max="11" width="13.33203125" style="40" customWidth="1"/>
    <col min="12" max="16384" width="9.109375" style="40"/>
  </cols>
  <sheetData>
    <row r="1" spans="1:9" ht="15.6" x14ac:dyDescent="0.3">
      <c r="G1" s="54"/>
    </row>
    <row r="2" spans="1:9" ht="15.6" x14ac:dyDescent="0.3">
      <c r="G2" s="54"/>
    </row>
    <row r="3" spans="1:9" ht="15.6" x14ac:dyDescent="0.3">
      <c r="G3" s="54"/>
    </row>
    <row r="4" spans="1:9" ht="15.6" x14ac:dyDescent="0.3">
      <c r="G4" s="54"/>
    </row>
    <row r="5" spans="1:9" ht="15.6" x14ac:dyDescent="0.25">
      <c r="G5" s="50"/>
    </row>
    <row r="6" spans="1:9" ht="15.6" x14ac:dyDescent="0.25">
      <c r="G6" s="50"/>
    </row>
    <row r="7" spans="1:9" ht="15.6" x14ac:dyDescent="0.25">
      <c r="G7" s="50"/>
    </row>
    <row r="8" spans="1:9" ht="18" x14ac:dyDescent="0.35">
      <c r="A8" s="206" t="s">
        <v>75</v>
      </c>
      <c r="B8" s="206"/>
      <c r="C8" s="206"/>
      <c r="D8" s="206"/>
      <c r="E8" s="206"/>
      <c r="F8" s="206"/>
      <c r="G8" s="206"/>
      <c r="H8" s="206"/>
      <c r="I8" s="206"/>
    </row>
    <row r="9" spans="1:9" ht="63" customHeight="1" x14ac:dyDescent="0.25">
      <c r="A9" s="207" t="s">
        <v>776</v>
      </c>
      <c r="B9" s="207"/>
      <c r="C9" s="207"/>
      <c r="D9" s="207"/>
      <c r="E9" s="207"/>
      <c r="F9" s="207"/>
      <c r="G9" s="207"/>
      <c r="H9" s="207"/>
      <c r="I9" s="207"/>
    </row>
    <row r="10" spans="1:9" ht="18" x14ac:dyDescent="0.35">
      <c r="A10" s="206" t="s">
        <v>77</v>
      </c>
      <c r="B10" s="206"/>
      <c r="C10" s="206"/>
      <c r="D10" s="206"/>
      <c r="E10" s="206"/>
      <c r="F10" s="206"/>
      <c r="G10" s="206"/>
      <c r="H10" s="206"/>
      <c r="I10" s="206"/>
    </row>
    <row r="11" spans="1:9" ht="15.6" x14ac:dyDescent="0.3">
      <c r="A11" s="215"/>
      <c r="B11" s="215"/>
      <c r="C11" s="215"/>
      <c r="D11" s="215"/>
      <c r="E11" s="215"/>
      <c r="F11" s="215"/>
      <c r="G11" s="215"/>
    </row>
    <row r="12" spans="1:9" ht="15.6" x14ac:dyDescent="0.3">
      <c r="A12" s="41"/>
      <c r="B12" s="41"/>
      <c r="C12" s="41"/>
      <c r="D12" s="41"/>
      <c r="E12" s="41"/>
      <c r="F12" s="41"/>
      <c r="G12" s="41"/>
    </row>
    <row r="13" spans="1:9" ht="15.6" x14ac:dyDescent="0.3">
      <c r="A13" s="41"/>
      <c r="B13" s="41"/>
      <c r="C13" s="41"/>
      <c r="D13" s="41"/>
      <c r="E13" s="41"/>
      <c r="F13" s="225" t="s">
        <v>74</v>
      </c>
      <c r="G13" s="225"/>
      <c r="H13" s="225"/>
      <c r="I13" s="225"/>
    </row>
    <row r="14" spans="1:9" ht="12.75" customHeight="1" x14ac:dyDescent="0.25">
      <c r="A14" s="208" t="s">
        <v>73</v>
      </c>
      <c r="B14" s="209"/>
      <c r="C14" s="212" t="s">
        <v>72</v>
      </c>
      <c r="D14" s="208" t="s">
        <v>71</v>
      </c>
      <c r="E14" s="209"/>
      <c r="F14" s="212" t="s">
        <v>70</v>
      </c>
      <c r="G14" s="221" t="s">
        <v>69</v>
      </c>
      <c r="H14" s="221"/>
      <c r="I14" s="221"/>
    </row>
    <row r="15" spans="1:9" ht="31.5" customHeight="1" x14ac:dyDescent="0.25">
      <c r="A15" s="210"/>
      <c r="B15" s="211"/>
      <c r="C15" s="213"/>
      <c r="D15" s="210"/>
      <c r="E15" s="211"/>
      <c r="F15" s="213"/>
      <c r="G15" s="221"/>
      <c r="H15" s="221"/>
      <c r="I15" s="221"/>
    </row>
    <row r="16" spans="1:9" ht="13.8" customHeight="1" x14ac:dyDescent="0.25">
      <c r="A16" s="210"/>
      <c r="B16" s="211"/>
      <c r="C16" s="213"/>
      <c r="D16" s="210"/>
      <c r="E16" s="211"/>
      <c r="F16" s="213"/>
      <c r="G16" s="221"/>
      <c r="H16" s="221"/>
      <c r="I16" s="221"/>
    </row>
    <row r="17" spans="1:11" x14ac:dyDescent="0.25">
      <c r="A17" s="210"/>
      <c r="B17" s="211"/>
      <c r="C17" s="213"/>
      <c r="D17" s="210"/>
      <c r="E17" s="211"/>
      <c r="F17" s="213"/>
      <c r="G17" s="222" t="s">
        <v>68</v>
      </c>
      <c r="H17" s="224" t="s">
        <v>775</v>
      </c>
      <c r="I17" s="224"/>
    </row>
    <row r="18" spans="1:11" x14ac:dyDescent="0.25">
      <c r="A18" s="210"/>
      <c r="B18" s="211"/>
      <c r="C18" s="213"/>
      <c r="D18" s="210"/>
      <c r="E18" s="211"/>
      <c r="F18" s="213"/>
      <c r="G18" s="222"/>
      <c r="H18" s="224"/>
      <c r="I18" s="224"/>
    </row>
    <row r="19" spans="1:11" x14ac:dyDescent="0.25">
      <c r="A19" s="210"/>
      <c r="B19" s="211"/>
      <c r="C19" s="213"/>
      <c r="D19" s="210"/>
      <c r="E19" s="211"/>
      <c r="F19" s="213"/>
      <c r="G19" s="222"/>
      <c r="H19" s="224"/>
      <c r="I19" s="224"/>
    </row>
    <row r="20" spans="1:11" x14ac:dyDescent="0.25">
      <c r="A20" s="210"/>
      <c r="B20" s="211"/>
      <c r="C20" s="214"/>
      <c r="D20" s="210"/>
      <c r="E20" s="211"/>
      <c r="F20" s="214"/>
      <c r="G20" s="222"/>
      <c r="H20" s="224"/>
      <c r="I20" s="224"/>
    </row>
    <row r="21" spans="1:11" ht="15.6" x14ac:dyDescent="0.3">
      <c r="A21" s="216">
        <v>1</v>
      </c>
      <c r="B21" s="217"/>
      <c r="C21" s="49">
        <v>2</v>
      </c>
      <c r="D21" s="216">
        <v>3</v>
      </c>
      <c r="E21" s="217"/>
      <c r="F21" s="49">
        <v>4</v>
      </c>
      <c r="G21" s="48">
        <v>5</v>
      </c>
      <c r="H21" s="223">
        <v>6</v>
      </c>
      <c r="I21" s="223"/>
    </row>
    <row r="22" spans="1:11" ht="32.25" customHeight="1" x14ac:dyDescent="0.25">
      <c r="A22" s="197" t="s">
        <v>58</v>
      </c>
      <c r="B22" s="198"/>
      <c r="C22" s="45">
        <f>СМР!K17</f>
        <v>2566973</v>
      </c>
      <c r="D22" s="199">
        <f>СМР!S19+СМР!P18</f>
        <v>15450621</v>
      </c>
      <c r="E22" s="200"/>
      <c r="F22" s="45">
        <f>SUM(G22:I22)</f>
        <v>15450621</v>
      </c>
      <c r="G22" s="153">
        <f>СМР!P18</f>
        <v>162371</v>
      </c>
      <c r="H22" s="226">
        <f>СМР!S19</f>
        <v>15288250</v>
      </c>
      <c r="I22" s="224"/>
    </row>
    <row r="23" spans="1:11" ht="32.25" customHeight="1" x14ac:dyDescent="0.25">
      <c r="A23" s="197" t="s">
        <v>57</v>
      </c>
      <c r="B23" s="198"/>
      <c r="C23" s="45">
        <f>СМР!L17</f>
        <v>1942607</v>
      </c>
      <c r="D23" s="199">
        <f>СМР!T19</f>
        <v>7676716</v>
      </c>
      <c r="E23" s="200"/>
      <c r="F23" s="45">
        <f>SUM(G23:I23)</f>
        <v>7676716</v>
      </c>
      <c r="G23" s="153">
        <f>СМР!Q18</f>
        <v>0</v>
      </c>
      <c r="H23" s="226">
        <f>СМР!T19</f>
        <v>7676716</v>
      </c>
      <c r="I23" s="224"/>
    </row>
    <row r="24" spans="1:11" ht="32.25" customHeight="1" x14ac:dyDescent="0.25">
      <c r="A24" s="197" t="s">
        <v>67</v>
      </c>
      <c r="B24" s="198"/>
      <c r="C24" s="45">
        <f>СМР!M17</f>
        <v>0</v>
      </c>
      <c r="D24" s="199">
        <f t="shared" ref="D24" si="0">F24</f>
        <v>0</v>
      </c>
      <c r="E24" s="200"/>
      <c r="F24" s="45">
        <f>SUM(G24:I24)</f>
        <v>0</v>
      </c>
      <c r="G24" s="153">
        <f>СМР!R18</f>
        <v>0</v>
      </c>
      <c r="H24" s="227">
        <v>0</v>
      </c>
      <c r="I24" s="227"/>
    </row>
    <row r="25" spans="1:11" ht="21.75" customHeight="1" x14ac:dyDescent="0.25">
      <c r="A25" s="205" t="s">
        <v>53</v>
      </c>
      <c r="B25" s="205"/>
      <c r="C25" s="47">
        <f>SUM(C22:C24)</f>
        <v>4509580</v>
      </c>
      <c r="D25" s="199">
        <f>СМР!N19</f>
        <v>23127337</v>
      </c>
      <c r="E25" s="200"/>
      <c r="F25" s="45">
        <f>SUM(F22:F24)</f>
        <v>23127337</v>
      </c>
      <c r="G25" s="153">
        <f>SUM(G22:G24)</f>
        <v>162371</v>
      </c>
      <c r="H25" s="226">
        <f>SUM(H22:I24)</f>
        <v>22964966</v>
      </c>
      <c r="I25" s="224"/>
    </row>
    <row r="26" spans="1:11" ht="22.5" customHeight="1" x14ac:dyDescent="0.3">
      <c r="A26" s="203" t="s">
        <v>66</v>
      </c>
      <c r="B26" s="204"/>
      <c r="C26" s="46"/>
      <c r="D26" s="199">
        <f>СМР!N20</f>
        <v>4162920.6599999997</v>
      </c>
      <c r="E26" s="200"/>
      <c r="F26" s="45">
        <f>ROUND(F25*18%,2)</f>
        <v>4162920.66</v>
      </c>
      <c r="G26" s="153">
        <f>ROUND(G25*18%,2)</f>
        <v>29226.78</v>
      </c>
      <c r="H26" s="229">
        <f>ROUND(H25*18%,2)</f>
        <v>4133693.88</v>
      </c>
      <c r="I26" s="229"/>
    </row>
    <row r="27" spans="1:11" ht="21" customHeight="1" x14ac:dyDescent="0.3">
      <c r="A27" s="201" t="s">
        <v>65</v>
      </c>
      <c r="B27" s="201"/>
      <c r="C27" s="44"/>
      <c r="D27" s="202">
        <f>СМР!N21</f>
        <v>27290257.66</v>
      </c>
      <c r="E27" s="202"/>
      <c r="F27" s="43">
        <f>SUM(F25:F26)</f>
        <v>27290257.66</v>
      </c>
      <c r="G27" s="153">
        <f>СМР!P21+СМР!Q21</f>
        <v>191597.78</v>
      </c>
      <c r="H27" s="226">
        <f>SUM(H25:I26)</f>
        <v>27098659.879999999</v>
      </c>
      <c r="I27" s="224"/>
    </row>
    <row r="28" spans="1:11" ht="15.75" customHeight="1" x14ac:dyDescent="0.3">
      <c r="A28" s="42"/>
      <c r="B28" s="42"/>
      <c r="C28" s="42"/>
      <c r="D28" s="42"/>
      <c r="E28" s="42"/>
      <c r="F28" s="42"/>
      <c r="G28" s="42"/>
      <c r="K28" s="228"/>
    </row>
    <row r="29" spans="1:11" s="51" customFormat="1" ht="18" x14ac:dyDescent="0.35">
      <c r="A29" s="52" t="s">
        <v>64</v>
      </c>
      <c r="B29" s="52"/>
      <c r="C29" s="52"/>
      <c r="D29" s="52"/>
      <c r="E29" s="52"/>
      <c r="F29" s="52"/>
      <c r="G29" s="52"/>
    </row>
    <row r="30" spans="1:11" s="51" customFormat="1" ht="12" customHeight="1" x14ac:dyDescent="0.35">
      <c r="A30" s="53"/>
      <c r="B30" s="53"/>
      <c r="C30" s="53"/>
      <c r="D30" s="53"/>
      <c r="E30" s="53"/>
      <c r="F30" s="53"/>
      <c r="G30" s="53"/>
    </row>
    <row r="31" spans="1:11" s="51" customFormat="1" ht="40.799999999999997" customHeight="1" x14ac:dyDescent="0.3">
      <c r="A31" s="230" t="s">
        <v>778</v>
      </c>
      <c r="B31" s="230"/>
      <c r="C31" s="230"/>
      <c r="D31" s="230"/>
      <c r="E31" s="230"/>
      <c r="F31" s="230"/>
      <c r="G31" s="230"/>
      <c r="H31" s="152"/>
      <c r="I31" s="152"/>
    </row>
    <row r="32" spans="1:11" s="51" customFormat="1" ht="42.6" customHeight="1" x14ac:dyDescent="0.3">
      <c r="A32" s="230" t="s">
        <v>777</v>
      </c>
      <c r="B32" s="230"/>
      <c r="C32" s="230"/>
      <c r="D32" s="230"/>
      <c r="E32" s="230"/>
      <c r="F32" s="230"/>
      <c r="G32" s="230"/>
      <c r="H32" s="152"/>
      <c r="I32" s="152"/>
    </row>
    <row r="33" spans="1:14" s="51" customFormat="1" ht="55.2" customHeight="1" x14ac:dyDescent="0.3">
      <c r="A33" s="230" t="s">
        <v>779</v>
      </c>
      <c r="B33" s="230"/>
      <c r="C33" s="230"/>
      <c r="D33" s="230"/>
      <c r="E33" s="230"/>
      <c r="F33" s="230"/>
      <c r="G33" s="230"/>
      <c r="H33" s="152"/>
      <c r="I33" s="152"/>
    </row>
    <row r="35" spans="1:14" s="26" customFormat="1" ht="18.75" customHeight="1" x14ac:dyDescent="0.35">
      <c r="A35" s="186" t="s">
        <v>78</v>
      </c>
      <c r="B35" s="186"/>
      <c r="C35" s="186"/>
      <c r="D35" s="186"/>
      <c r="K35" s="27"/>
      <c r="L35" s="27"/>
      <c r="M35" s="27"/>
      <c r="N35" s="27"/>
    </row>
    <row r="36" spans="1:14" s="26" customFormat="1" ht="18.75" customHeight="1" x14ac:dyDescent="0.35">
      <c r="A36" s="186" t="s">
        <v>22</v>
      </c>
      <c r="B36" s="186"/>
      <c r="C36" s="186"/>
      <c r="D36" s="186"/>
      <c r="F36" s="85"/>
      <c r="G36" s="98" t="s">
        <v>37</v>
      </c>
      <c r="L36" s="27"/>
      <c r="M36" s="27"/>
      <c r="N36" s="27"/>
    </row>
    <row r="37" spans="1:14" s="23" customFormat="1" ht="18.75" customHeight="1" x14ac:dyDescent="0.35">
      <c r="A37" s="25"/>
      <c r="B37" s="24"/>
      <c r="C37" s="24"/>
      <c r="D37" s="24"/>
      <c r="E37" s="24"/>
      <c r="F37" s="86"/>
      <c r="G37" s="98"/>
      <c r="H37" s="24"/>
      <c r="I37" s="24"/>
      <c r="J37" s="24"/>
      <c r="K37" s="24"/>
      <c r="L37" s="24"/>
      <c r="M37" s="24"/>
      <c r="N37" s="24"/>
    </row>
    <row r="38" spans="1:14" s="78" customFormat="1" ht="19.5" customHeight="1" x14ac:dyDescent="0.35">
      <c r="A38" s="186" t="s">
        <v>26</v>
      </c>
      <c r="B38" s="186"/>
      <c r="C38" s="186"/>
      <c r="D38" s="186"/>
      <c r="E38" s="92"/>
      <c r="F38" s="97"/>
      <c r="G38" s="98" t="s">
        <v>217</v>
      </c>
      <c r="H38" s="92"/>
      <c r="I38" s="92"/>
      <c r="J38" s="92"/>
      <c r="K38" s="92"/>
      <c r="L38" s="92"/>
      <c r="M38" s="92"/>
      <c r="N38" s="92"/>
    </row>
    <row r="39" spans="1:14" x14ac:dyDescent="0.25">
      <c r="F39" s="95"/>
      <c r="G39" s="93"/>
    </row>
    <row r="40" spans="1:14" s="53" customFormat="1" ht="18" x14ac:dyDescent="0.35">
      <c r="A40" s="53" t="s">
        <v>93</v>
      </c>
      <c r="F40" s="96"/>
      <c r="G40" s="94" t="s">
        <v>94</v>
      </c>
    </row>
  </sheetData>
  <mergeCells count="39">
    <mergeCell ref="A32:G32"/>
    <mergeCell ref="H24:I24"/>
    <mergeCell ref="H25:I25"/>
    <mergeCell ref="H26:I26"/>
    <mergeCell ref="H27:I27"/>
    <mergeCell ref="A9:I9"/>
    <mergeCell ref="A10:I10"/>
    <mergeCell ref="F13:I13"/>
    <mergeCell ref="H17:I20"/>
    <mergeCell ref="G14:I16"/>
    <mergeCell ref="H21:I21"/>
    <mergeCell ref="H22:I22"/>
    <mergeCell ref="H23:I23"/>
    <mergeCell ref="D22:E22"/>
    <mergeCell ref="A14:B20"/>
    <mergeCell ref="D14:E20"/>
    <mergeCell ref="G17:G20"/>
    <mergeCell ref="C14:C20"/>
    <mergeCell ref="F14:F20"/>
    <mergeCell ref="A11:G11"/>
    <mergeCell ref="A21:B21"/>
    <mergeCell ref="D21:E21"/>
    <mergeCell ref="A22:B22"/>
    <mergeCell ref="A8:I8"/>
    <mergeCell ref="A23:B23"/>
    <mergeCell ref="D23:E23"/>
    <mergeCell ref="A24:B24"/>
    <mergeCell ref="A38:D38"/>
    <mergeCell ref="A31:G31"/>
    <mergeCell ref="A35:D35"/>
    <mergeCell ref="A36:D36"/>
    <mergeCell ref="D24:E24"/>
    <mergeCell ref="A27:B27"/>
    <mergeCell ref="D27:E27"/>
    <mergeCell ref="A26:B26"/>
    <mergeCell ref="D26:E26"/>
    <mergeCell ref="D25:E25"/>
    <mergeCell ref="A25:B25"/>
    <mergeCell ref="A33:G33"/>
  </mergeCells>
  <pageMargins left="0.59055118110236227" right="0.39370078740157483" top="0.59055118110236227" bottom="0.3937007874015748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</vt:i4>
      </vt:variant>
    </vt:vector>
  </HeadingPairs>
  <TitlesOfParts>
    <vt:vector size="20" baseType="lpstr">
      <vt:lpstr>01-02</vt:lpstr>
      <vt:lpstr>02-01-01 изм.3</vt:lpstr>
      <vt:lpstr>02-01-02</vt:lpstr>
      <vt:lpstr>07-01</vt:lpstr>
      <vt:lpstr>07-02</vt:lpstr>
      <vt:lpstr>07-03</vt:lpstr>
      <vt:lpstr>07-04</vt:lpstr>
      <vt:lpstr>07-05</vt:lpstr>
      <vt:lpstr>07-06</vt:lpstr>
      <vt:lpstr>07-07</vt:lpstr>
      <vt:lpstr>СМР</vt:lpstr>
      <vt:lpstr>НМЦ договора</vt:lpstr>
      <vt:lpstr>'01-02'!Constr</vt:lpstr>
      <vt:lpstr>'01-02'!FOT</vt:lpstr>
      <vt:lpstr>'01-02'!Ind</vt:lpstr>
      <vt:lpstr>'01-02'!Obosn</vt:lpstr>
      <vt:lpstr>'01-02'!SmPr</vt:lpstr>
      <vt:lpstr>'01-02'!Заголовки_для_печати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2014-09-30T07:55:35Z</cp:lastPrinted>
  <dcterms:created xsi:type="dcterms:W3CDTF">2002-02-11T05:58:42Z</dcterms:created>
  <dcterms:modified xsi:type="dcterms:W3CDTF">2014-09-30T09:19:18Z</dcterms:modified>
</cp:coreProperties>
</file>