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2" windowWidth="11340" windowHeight="9288" tabRatio="866" activeTab="12"/>
  </bookViews>
  <sheets>
    <sheet name="01-01" sheetId="104" r:id="rId1"/>
    <sheet name="01-02" sheetId="105" r:id="rId2"/>
    <sheet name="01-03" sheetId="106" r:id="rId3"/>
    <sheet name="02-01-01" sheetId="107" r:id="rId4"/>
    <sheet name="02-01-02" sheetId="108" r:id="rId5"/>
    <sheet name="02-01-03" sheetId="109" r:id="rId6"/>
    <sheet name="02-01-04" sheetId="110" r:id="rId7"/>
    <sheet name="02-01-05" sheetId="111" r:id="rId8"/>
    <sheet name="02-01-06" sheetId="114" r:id="rId9"/>
    <sheet name="07-01" sheetId="112" r:id="rId10"/>
    <sheet name="07-02" sheetId="113" r:id="rId11"/>
    <sheet name="247гн-14" sheetId="117" r:id="rId12"/>
    <sheet name="СМР" sheetId="115" r:id="rId13"/>
    <sheet name="НМЦ договора" sheetId="116" r:id="rId14"/>
  </sheets>
  <externalReferences>
    <externalReference r:id="rId15"/>
  </externalReferences>
  <definedNames>
    <definedName name="Constr" localSheetId="0">'01-01'!$A$2</definedName>
    <definedName name="Constr" localSheetId="1">'01-02'!$A$2</definedName>
    <definedName name="Constr" localSheetId="2">'01-03'!$A$2</definedName>
    <definedName name="Constr" localSheetId="3">'02-01-01'!$A$2</definedName>
    <definedName name="Constr" localSheetId="4">'02-01-02'!$A$2</definedName>
    <definedName name="Constr" localSheetId="5">'02-01-03'!$A$2</definedName>
    <definedName name="Constr" localSheetId="6">'02-01-04'!$A$2</definedName>
    <definedName name="Constr" localSheetId="7">'02-01-05'!$A$2</definedName>
    <definedName name="Constr" localSheetId="8">'02-01-06'!$A$7</definedName>
    <definedName name="Constr" localSheetId="9">'07-01'!$A$2</definedName>
    <definedName name="Constr" localSheetId="10">'07-02'!$A$2</definedName>
    <definedName name="Constr" localSheetId="11">'247гн-14'!$A$7</definedName>
    <definedName name="FOT" localSheetId="0">'01-01'!$D$12</definedName>
    <definedName name="FOT" localSheetId="1">'01-02'!$D$12</definedName>
    <definedName name="FOT" localSheetId="2">'01-03'!$D$12</definedName>
    <definedName name="FOT" localSheetId="3">'02-01-01'!$D$12</definedName>
    <definedName name="FOT" localSheetId="4">'02-01-02'!$D$12</definedName>
    <definedName name="FOT" localSheetId="5">'02-01-03'!$D$14</definedName>
    <definedName name="FOT" localSheetId="6">'02-01-04'!$D$15</definedName>
    <definedName name="FOT" localSheetId="7">'02-01-05'!$D$14</definedName>
    <definedName name="FOT" localSheetId="8">'02-01-06'!$D$19</definedName>
    <definedName name="FOT" localSheetId="9">'07-01'!$D$12</definedName>
    <definedName name="FOT" localSheetId="10">'07-02'!$D$12</definedName>
    <definedName name="FOT" localSheetId="11">'247гн-14'!$D$17</definedName>
    <definedName name="Ind" localSheetId="0">'01-01'!$H$4</definedName>
    <definedName name="Ind" localSheetId="1">'01-02'!$H$4</definedName>
    <definedName name="Ind" localSheetId="2">'01-03'!$H$4</definedName>
    <definedName name="Ind" localSheetId="3">'02-01-01'!$H$4</definedName>
    <definedName name="Ind" localSheetId="4">'02-01-02'!$H$4</definedName>
    <definedName name="Ind" localSheetId="5">'02-01-03'!$H$4</definedName>
    <definedName name="Ind" localSheetId="6">'02-01-04'!$H$4</definedName>
    <definedName name="Ind" localSheetId="7">'02-01-05'!$H$4</definedName>
    <definedName name="Ind" localSheetId="8">'02-01-06'!$H$9</definedName>
    <definedName name="Ind" localSheetId="9">'07-01'!$H$4</definedName>
    <definedName name="Ind" localSheetId="10">'07-02'!$H$4</definedName>
    <definedName name="Ind" localSheetId="11">'247гн-14'!$H$9</definedName>
    <definedName name="Obj" localSheetId="0">'01-01'!$E$7</definedName>
    <definedName name="Obj" localSheetId="1">'01-02'!$E$7</definedName>
    <definedName name="Obj" localSheetId="2">'01-03'!$E$7</definedName>
    <definedName name="Obj" localSheetId="3">'02-01-01'!$E$7</definedName>
    <definedName name="Obj" localSheetId="4">'02-01-02'!$E$7</definedName>
    <definedName name="Obj" localSheetId="5">'02-01-03'!$E$7</definedName>
    <definedName name="Obj" localSheetId="6">'02-01-04'!$E$7</definedName>
    <definedName name="Obj" localSheetId="7">'02-01-05'!$E$7</definedName>
    <definedName name="Obj" localSheetId="8">'02-01-06'!$E$12</definedName>
    <definedName name="Obj" localSheetId="9">'07-01'!$E$7</definedName>
    <definedName name="Obj" localSheetId="10">'07-02'!$E$7</definedName>
    <definedName name="Obj" localSheetId="11">'247гн-14'!$E$12</definedName>
    <definedName name="Obosn" localSheetId="0">'01-01'!$D$10</definedName>
    <definedName name="Obosn" localSheetId="1">'01-02'!$D$10</definedName>
    <definedName name="Obosn" localSheetId="2">'01-03'!$D$10</definedName>
    <definedName name="Obosn" localSheetId="3">'02-01-01'!$D$10</definedName>
    <definedName name="Obosn" localSheetId="4">'02-01-02'!$D$10</definedName>
    <definedName name="Obosn" localSheetId="5">'02-01-03'!$D$10</definedName>
    <definedName name="Obosn" localSheetId="6">'02-01-04'!$D$10</definedName>
    <definedName name="Obosn" localSheetId="7">'02-01-05'!$D$10</definedName>
    <definedName name="Obosn" localSheetId="8">'02-01-06'!$D$15</definedName>
    <definedName name="Obosn" localSheetId="9">'07-01'!$D$10</definedName>
    <definedName name="Obosn" localSheetId="10">'07-02'!$D$10</definedName>
    <definedName name="Obosn" localSheetId="11">'247гн-14'!$D$15</definedName>
    <definedName name="SmPr" localSheetId="0">'01-01'!$D$11</definedName>
    <definedName name="SmPr" localSheetId="1">'01-02'!$D$11</definedName>
    <definedName name="SmPr" localSheetId="2">'01-03'!$D$11</definedName>
    <definedName name="SmPr" localSheetId="3">'02-01-01'!$D$11</definedName>
    <definedName name="SmPr" localSheetId="4">'02-01-02'!$D$11</definedName>
    <definedName name="SmPr" localSheetId="5">'02-01-03'!$D$11</definedName>
    <definedName name="SmPr" localSheetId="6">'02-01-04'!$D$11</definedName>
    <definedName name="SmPr" localSheetId="7">'02-01-05'!$D$11</definedName>
    <definedName name="SmPr" localSheetId="8">'02-01-06'!$D$16</definedName>
    <definedName name="SmPr" localSheetId="9">'07-01'!$D$11</definedName>
    <definedName name="SmPr" localSheetId="10">'07-02'!$D$11</definedName>
    <definedName name="SmPr" localSheetId="11">'247гн-14'!$D$16</definedName>
    <definedName name="аааааппппппрррппппппп" localSheetId="13">#REF!</definedName>
    <definedName name="аааааппппппрррппппппп" localSheetId="12">#REF!</definedName>
    <definedName name="аааааппппппрррппппппп">#REF!</definedName>
    <definedName name="аараооооооооооооо" localSheetId="13">#REF!</definedName>
    <definedName name="аараооооооооооооо" localSheetId="12">#REF!</definedName>
    <definedName name="аараооооооооооооо">#REF!</definedName>
    <definedName name="автом" localSheetId="13">#REF!</definedName>
    <definedName name="автом" localSheetId="12">#REF!</definedName>
    <definedName name="автом">#REF!</definedName>
    <definedName name="алшрльоплварл" localSheetId="13">#REF!</definedName>
    <definedName name="алшрльоплварл" localSheetId="12">#REF!</definedName>
    <definedName name="алшрльоплварл">#REF!</definedName>
    <definedName name="аолвлддддддддддддддддввввввввв" localSheetId="13">#REF!</definedName>
    <definedName name="аолвлддддддддддддддддввввввввв" localSheetId="12">#REF!</definedName>
    <definedName name="аолвлддддддддддддддддввввввввв">#REF!</definedName>
    <definedName name="апарв" localSheetId="13">#REF!</definedName>
    <definedName name="апарв" localSheetId="12">#REF!</definedName>
    <definedName name="апарв">#REF!</definedName>
    <definedName name="апрлдджаоырыфрпопрлпрлпрлп" localSheetId="13">#REF!</definedName>
    <definedName name="апрлдджаоырыфрпопрлпрлпрлп" localSheetId="12">#REF!</definedName>
    <definedName name="апрлдджаоырыфрпопрлпрлпрлп">#REF!</definedName>
    <definedName name="арлггаджаш" localSheetId="13">#REF!</definedName>
    <definedName name="арлггаджаш" localSheetId="12">#REF!</definedName>
    <definedName name="арлггаджаш">#REF!</definedName>
    <definedName name="ароррбллтблпроорапииас" localSheetId="13">#REF!</definedName>
    <definedName name="ароррбллтблпроорапииас" localSheetId="12">#REF!</definedName>
    <definedName name="ароррбллтблпроорапииас">#REF!</definedName>
    <definedName name="арррррблллпдрлдддддддддд" localSheetId="13">#REF!</definedName>
    <definedName name="арррррблллпдрлдддддддддд" localSheetId="12">#REF!</definedName>
    <definedName name="арррррблллпдрлдддддддддд">#REF!</definedName>
    <definedName name="варпаааааааааа" localSheetId="13">#REF!</definedName>
    <definedName name="варпаааааааааа" localSheetId="12">#REF!</definedName>
    <definedName name="варпаааааааааа">#REF!</definedName>
    <definedName name="ввпьььььлднд" localSheetId="13">#REF!</definedName>
    <definedName name="ввпьььььлднд" localSheetId="12">#REF!</definedName>
    <definedName name="ввпьььььлднд">#REF!</definedName>
    <definedName name="вед" localSheetId="13">#REF!</definedName>
    <definedName name="вед" localSheetId="12">#REF!</definedName>
    <definedName name="вед">#REF!</definedName>
    <definedName name="вертикальная" localSheetId="13">#REF!</definedName>
    <definedName name="вертикальная" localSheetId="12">#REF!</definedName>
    <definedName name="вертикальная">#REF!</definedName>
    <definedName name="вертикплан" localSheetId="13">#REF!</definedName>
    <definedName name="вертикплан" localSheetId="12">#REF!</definedName>
    <definedName name="вертикплан">#REF!</definedName>
    <definedName name="волен" localSheetId="13">#REF!</definedName>
    <definedName name="волен" localSheetId="12">#REF!</definedName>
    <definedName name="волен">#REF!</definedName>
    <definedName name="вп" localSheetId="13">#REF!</definedName>
    <definedName name="вп" localSheetId="12">#REF!</definedName>
    <definedName name="вп">#REF!</definedName>
    <definedName name="впырпфдыпл" localSheetId="13">#REF!</definedName>
    <definedName name="впырпфдыпл" localSheetId="12">#REF!</definedName>
    <definedName name="впырпфдыпл">#REF!</definedName>
    <definedName name="впьглорьтитттттттттт" localSheetId="13">#REF!</definedName>
    <definedName name="впьглорьтитттттттттт" localSheetId="12">#REF!</definedName>
    <definedName name="впьглорьтитттттттттт">#REF!</definedName>
    <definedName name="всввввввввввввввввввввввввв" localSheetId="13">#REF!</definedName>
    <definedName name="всввввввввввввввввввввввввв" localSheetId="12">#REF!</definedName>
    <definedName name="всввввввввввввввввввввввввв">#REF!</definedName>
    <definedName name="выб" localSheetId="13">#REF!</definedName>
    <definedName name="выб" localSheetId="12">#REF!</definedName>
    <definedName name="выб">#REF!</definedName>
    <definedName name="выпуск" localSheetId="13">#REF!</definedName>
    <definedName name="выпуск" localSheetId="12">#REF!</definedName>
    <definedName name="выпуск">#REF!</definedName>
    <definedName name="выьлепвввввпмп" localSheetId="13">#REF!</definedName>
    <definedName name="выьлепвввввпмп" localSheetId="12">#REF!</definedName>
    <definedName name="выьлепвввввпмп">#REF!</definedName>
    <definedName name="еваопродолжэрщэрзшщщх" localSheetId="13">#REF!</definedName>
    <definedName name="еваопродолжэрщэрзшщщх" localSheetId="12">#REF!</definedName>
    <definedName name="еваопродолжэрщэрзшщщх">#REF!</definedName>
    <definedName name="_xlnm.Print_Titles" localSheetId="0">'01-01'!$20:$20</definedName>
    <definedName name="_xlnm.Print_Titles" localSheetId="1">'01-02'!$20:$20</definedName>
    <definedName name="_xlnm.Print_Titles" localSheetId="2">'01-03'!$20:$20</definedName>
    <definedName name="_xlnm.Print_Titles" localSheetId="3">'02-01-01'!$20:$20</definedName>
    <definedName name="_xlnm.Print_Titles" localSheetId="4">'02-01-02'!$20:$20</definedName>
    <definedName name="_xlnm.Print_Titles" localSheetId="5">'02-01-03'!$22:$22</definedName>
    <definedName name="_xlnm.Print_Titles" localSheetId="6">'02-01-04'!$23:$23</definedName>
    <definedName name="_xlnm.Print_Titles" localSheetId="7">'02-01-05'!$22:$22</definedName>
    <definedName name="_xlnm.Print_Titles" localSheetId="8">'02-01-06'!$27:$27</definedName>
    <definedName name="_xlnm.Print_Titles" localSheetId="9">'07-01'!$20:$20</definedName>
    <definedName name="_xlnm.Print_Titles" localSheetId="10">'07-02'!$20:$20</definedName>
    <definedName name="_xlnm.Print_Titles" localSheetId="11">'247гн-14'!$25:$25</definedName>
    <definedName name="_xlnm.Print_Titles" localSheetId="12">СМР!$6:$6</definedName>
    <definedName name="измен" localSheetId="13">#REF!</definedName>
    <definedName name="измен" localSheetId="12">#REF!</definedName>
    <definedName name="измен">#REF!</definedName>
    <definedName name="итого" localSheetId="13">#REF!</definedName>
    <definedName name="итого" localSheetId="12">#REF!</definedName>
    <definedName name="итого">#REF!</definedName>
    <definedName name="итого_сантех" localSheetId="13">#REF!</definedName>
    <definedName name="итого_сантех" localSheetId="12">#REF!</definedName>
    <definedName name="итого_сантех">#REF!</definedName>
    <definedName name="итого_стр" localSheetId="13">#REF!</definedName>
    <definedName name="итого_стр" localSheetId="12">#REF!</definedName>
    <definedName name="итого_стр">#REF!</definedName>
    <definedName name="итого_строит" localSheetId="13">#REF!</definedName>
    <definedName name="итого_строит" localSheetId="12">#REF!</definedName>
    <definedName name="итого_строит">#REF!</definedName>
    <definedName name="итого_технол" localSheetId="13">#REF!</definedName>
    <definedName name="итого_технол" localSheetId="12">#REF!</definedName>
    <definedName name="итого_технол">#REF!</definedName>
    <definedName name="итого_электр" localSheetId="13">#REF!</definedName>
    <definedName name="итого_электр" localSheetId="12">#REF!</definedName>
    <definedName name="итого_электр">#REF!</definedName>
    <definedName name="квота" localSheetId="13">#REF!</definedName>
    <definedName name="квота" localSheetId="12">#REF!</definedName>
    <definedName name="квота">#REF!</definedName>
    <definedName name="кккккккккк" localSheetId="13">#REF!</definedName>
    <definedName name="кккккккккк" localSheetId="12">#REF!</definedName>
    <definedName name="кккккккккк">#REF!</definedName>
    <definedName name="корек" localSheetId="13">#REF!</definedName>
    <definedName name="корек" localSheetId="12">#REF!</definedName>
    <definedName name="корек">#REF!</definedName>
    <definedName name="корект" localSheetId="13">#REF!</definedName>
    <definedName name="корект" localSheetId="12">#REF!</definedName>
    <definedName name="корект">#REF!</definedName>
    <definedName name="корректир" localSheetId="13">#REF!</definedName>
    <definedName name="корректир" localSheetId="12">#REF!</definedName>
    <definedName name="корректир">#REF!</definedName>
    <definedName name="лен" localSheetId="13">#REF!</definedName>
    <definedName name="лен" localSheetId="12">#REF!</definedName>
    <definedName name="лен">#REF!</definedName>
    <definedName name="лот" localSheetId="13">#REF!</definedName>
    <definedName name="лот" localSheetId="12">#REF!</definedName>
    <definedName name="лот">#REF!</definedName>
    <definedName name="мамиааааааааааааааааааааааааааааа" localSheetId="13">#REF!</definedName>
    <definedName name="мамиааааааааааааааааааааааааааааа" localSheetId="12">#REF!</definedName>
    <definedName name="мамиааааааааааааааааааааааааааааа">#REF!</definedName>
    <definedName name="ммпоослччччччччччрччапппппппппр" localSheetId="13">#REF!</definedName>
    <definedName name="ммпоослччччччччччрччапппппппппр" localSheetId="12">#REF!</definedName>
    <definedName name="ммпоослччччччччччрччапппппппппр">#REF!</definedName>
    <definedName name="мрол" localSheetId="13">#REF!</definedName>
    <definedName name="мрол" localSheetId="12">#REF!</definedName>
    <definedName name="мрол">#REF!</definedName>
    <definedName name="_xlnm.Print_Area" localSheetId="12">СМР!$A$1:$R$35</definedName>
    <definedName name="оз" localSheetId="13">#REF!</definedName>
    <definedName name="оз" localSheetId="12">#REF!</definedName>
    <definedName name="оз">#REF!</definedName>
    <definedName name="озелен" localSheetId="13">#REF!</definedName>
    <definedName name="озелен" localSheetId="12">#REF!</definedName>
    <definedName name="озелен">#REF!</definedName>
    <definedName name="озеленение" localSheetId="13">#REF!</definedName>
    <definedName name="озеленение" localSheetId="12">#REF!</definedName>
    <definedName name="озеленение">#REF!</definedName>
    <definedName name="озеленение2" localSheetId="13">#REF!</definedName>
    <definedName name="озеленение2" localSheetId="12">#REF!</definedName>
    <definedName name="озеленение2">#REF!</definedName>
    <definedName name="ОСР" localSheetId="13">#REF!</definedName>
    <definedName name="ОСР" localSheetId="12">#REF!</definedName>
    <definedName name="ОСР">#REF!</definedName>
    <definedName name="ОСР110" localSheetId="13">#REF!</definedName>
    <definedName name="ОСР110" localSheetId="12">#REF!</definedName>
    <definedName name="ОСР110">#REF!</definedName>
    <definedName name="ОСР111" localSheetId="13">#REF!</definedName>
    <definedName name="ОСР111" localSheetId="12">#REF!</definedName>
    <definedName name="ОСР111">#REF!</definedName>
    <definedName name="план" localSheetId="13">#REF!</definedName>
    <definedName name="план" localSheetId="12">#REF!</definedName>
    <definedName name="план">#REF!</definedName>
    <definedName name="планировка" localSheetId="13">#REF!</definedName>
    <definedName name="планировка" localSheetId="12">#REF!</definedName>
    <definedName name="планировка">#REF!</definedName>
    <definedName name="плдщхэж.юрббдлююбо" localSheetId="13">#REF!</definedName>
    <definedName name="плдщхэж.юрббдлююбо" localSheetId="12">#REF!</definedName>
    <definedName name="плдщхэж.юрббдлююбо">#REF!</definedName>
    <definedName name="площадки" localSheetId="13">#REF!</definedName>
    <definedName name="площадки" localSheetId="12">#REF!</definedName>
    <definedName name="площадки">#REF!</definedName>
    <definedName name="пос" localSheetId="13">#REF!</definedName>
    <definedName name="пос" localSheetId="12">#REF!</definedName>
    <definedName name="пос">#REF!</definedName>
    <definedName name="прав" localSheetId="13">#REF!</definedName>
    <definedName name="прав" localSheetId="12">#REF!</definedName>
    <definedName name="прав">#REF!</definedName>
    <definedName name="прлппппппппппппппрррррррр" localSheetId="13">#REF!</definedName>
    <definedName name="прлппппппппппппппрррррррр" localSheetId="12">#REF!</definedName>
    <definedName name="прлппппппппппппппрррррррр">#REF!</definedName>
    <definedName name="провбп" localSheetId="13">#REF!</definedName>
    <definedName name="провбп" localSheetId="12">#REF!</definedName>
    <definedName name="провбп">#REF!</definedName>
    <definedName name="проект" localSheetId="13">#REF!</definedName>
    <definedName name="проект" localSheetId="12">#REF!</definedName>
    <definedName name="проект">#REF!</definedName>
    <definedName name="пропппп" localSheetId="13">#REF!</definedName>
    <definedName name="пропппп" localSheetId="12">#REF!</definedName>
    <definedName name="пропппп">#REF!</definedName>
    <definedName name="рпоолллллбрюююююююююююю" localSheetId="13">#REF!</definedName>
    <definedName name="рпоолллллбрюююююююююююю" localSheetId="12">#REF!</definedName>
    <definedName name="рпоолллллбрюююююююююююю">#REF!</definedName>
    <definedName name="сааповвыыыыыеееееггггггггг" localSheetId="13">#REF!</definedName>
    <definedName name="сааповвыыыыыеееееггггггггг" localSheetId="12">#REF!</definedName>
    <definedName name="сааповвыыыыыеееееггггггггг">#REF!</definedName>
    <definedName name="сапопрлрлппппр" localSheetId="13">#REF!</definedName>
    <definedName name="сапопрлрлппппр" localSheetId="12">#REF!</definedName>
    <definedName name="сапопрлрлппппр">#REF!</definedName>
    <definedName name="саррпрпппппппппппппппррррррр" localSheetId="13">#REF!</definedName>
    <definedName name="саррпрпппппппппппппппррррррр" localSheetId="12">#REF!</definedName>
    <definedName name="саррпрпппппппппппппппррррррр">#REF!</definedName>
    <definedName name="свод" localSheetId="13">#REF!</definedName>
    <definedName name="свод" localSheetId="12">#REF!</definedName>
    <definedName name="свод">#REF!</definedName>
    <definedName name="Свсмр" localSheetId="13">'[1] пристр428'!#REF!</definedName>
    <definedName name="Свсмр" localSheetId="12">'[1] пристр428'!#REF!</definedName>
    <definedName name="Свсмр">'[1] пристр428'!#REF!</definedName>
    <definedName name="склад" localSheetId="13">#REF!</definedName>
    <definedName name="склад" localSheetId="12">#REF!</definedName>
    <definedName name="склад">#REF!</definedName>
    <definedName name="сср4" localSheetId="13">#REF!</definedName>
    <definedName name="сср4" localSheetId="12">#REF!</definedName>
    <definedName name="сср4">#REF!</definedName>
    <definedName name="ссроб" localSheetId="13">#REF!</definedName>
    <definedName name="ссроб" localSheetId="12">#REF!</definedName>
    <definedName name="ссроб">#REF!</definedName>
    <definedName name="сссссссссссссрооооооооаапнааааеоаааааааа" localSheetId="13">#REF!</definedName>
    <definedName name="сссссссссссссрооооооооаапнааааеоаааааааа" localSheetId="12">#REF!</definedName>
    <definedName name="сссссссссссссрооооооооаапнааааеоаааааааа">#REF!</definedName>
    <definedName name="счет" localSheetId="13">'[1] пристр428'!#REF!</definedName>
    <definedName name="счет" localSheetId="12">'[1] пристр428'!#REF!</definedName>
    <definedName name="счет">'[1] пристр428'!#REF!</definedName>
    <definedName name="тдер" localSheetId="13">#REF!</definedName>
    <definedName name="тдер" localSheetId="12">#REF!</definedName>
    <definedName name="тдер">#REF!</definedName>
    <definedName name="ТК" localSheetId="13">#REF!</definedName>
    <definedName name="ТК" localSheetId="12">#REF!</definedName>
    <definedName name="ТК">#REF!</definedName>
    <definedName name="тоолллллопппплопооллоопло" localSheetId="13">#REF!</definedName>
    <definedName name="тоолллллопппплопооллоопло" localSheetId="12">#REF!</definedName>
    <definedName name="тоолллллопппплопооллоопло">#REF!</definedName>
    <definedName name="топливро" localSheetId="13">#REF!</definedName>
    <definedName name="топливро" localSheetId="12">#REF!</definedName>
    <definedName name="топливро">#REF!</definedName>
    <definedName name="трапные" localSheetId="13">#REF!</definedName>
    <definedName name="трапные" localSheetId="12">#REF!</definedName>
    <definedName name="трапные">#REF!</definedName>
    <definedName name="уке" localSheetId="13">#REF!</definedName>
    <definedName name="уке" localSheetId="12">#REF!</definedName>
    <definedName name="уке">#REF!</definedName>
    <definedName name="фякуряыувравяв" localSheetId="13">#REF!</definedName>
    <definedName name="фякуряыувравяв" localSheetId="12">#REF!</definedName>
    <definedName name="фякуряыувравяв">#REF!</definedName>
    <definedName name="фяыввввввв" localSheetId="13">#REF!</definedName>
    <definedName name="фяыввввввв" localSheetId="12">#REF!</definedName>
    <definedName name="фяыввввввв">#REF!</definedName>
    <definedName name="хййййййййййжывввввввв" localSheetId="13">#REF!</definedName>
    <definedName name="хййййййййййжывввввввв" localSheetId="12">#REF!</definedName>
    <definedName name="хййййййййййжывввввввв">#REF!</definedName>
    <definedName name="чвподю" localSheetId="13">#REF!</definedName>
    <definedName name="чвподю" localSheetId="12">#REF!</definedName>
    <definedName name="чвподю">#REF!</definedName>
    <definedName name="чрпрл" localSheetId="13">#REF!</definedName>
    <definedName name="чрпрл" localSheetId="12">#REF!</definedName>
    <definedName name="чрпрл">#REF!</definedName>
    <definedName name="чситтттттттсссссссссччччч" localSheetId="13">#REF!</definedName>
    <definedName name="чситтттттттсссссссссччччч" localSheetId="12">#REF!</definedName>
    <definedName name="чситтттттттсссссссссччччч">#REF!</definedName>
    <definedName name="ываочяьбббббббббббббб" localSheetId="13">#REF!</definedName>
    <definedName name="ываочяьбббббббббббббб" localSheetId="12">#REF!</definedName>
    <definedName name="ываочяьбббббббббббббб">#REF!</definedName>
    <definedName name="ЫВРРАЫРАывоопоапо" localSheetId="13">#REF!</definedName>
    <definedName name="ЫВРРАЫРАывоопоапо" localSheetId="12">#REF!</definedName>
    <definedName name="ЫВРРАЫРАывоопоапо">#REF!</definedName>
    <definedName name="ывынреыкшлнжхэтшлэ" localSheetId="13">#REF!</definedName>
    <definedName name="ывынреыкшлнжхэтшлэ" localSheetId="12">#REF!</definedName>
    <definedName name="ывынреыкшлнжхэтшлэ">#REF!</definedName>
    <definedName name="ыоарллвапрлывпорапар" localSheetId="13">#REF!</definedName>
    <definedName name="ыоарллвапрлывпорапар" localSheetId="12">#REF!</definedName>
    <definedName name="ыоарллвапрлывпорапар">#REF!</definedName>
    <definedName name="ычвпппппппппп" localSheetId="13">#REF!</definedName>
    <definedName name="ычвпппппппппп" localSheetId="12">#REF!</definedName>
    <definedName name="ычвпппппппппп">#REF!</definedName>
    <definedName name="яыдвлпрмичврип" localSheetId="13">#REF!</definedName>
    <definedName name="яыдвлпрмичврип" localSheetId="1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H28" i="116" l="1"/>
  <c r="H27" i="116"/>
  <c r="H24" i="116"/>
  <c r="H23" i="116"/>
  <c r="F23" i="116" s="1"/>
  <c r="G23" i="116"/>
  <c r="T21" i="115"/>
  <c r="S23" i="115"/>
  <c r="S22" i="115"/>
  <c r="T20" i="115"/>
  <c r="S20" i="115"/>
  <c r="T19" i="115"/>
  <c r="S19" i="115"/>
  <c r="N19" i="115" s="1"/>
  <c r="Q20" i="115"/>
  <c r="P20" i="115"/>
  <c r="K18" i="115"/>
  <c r="K17" i="115"/>
  <c r="K16" i="115"/>
  <c r="K15" i="115"/>
  <c r="L15" i="115"/>
  <c r="L14" i="115"/>
  <c r="K14" i="115"/>
  <c r="L13" i="115"/>
  <c r="K13" i="115"/>
  <c r="K12" i="115"/>
  <c r="K11" i="115"/>
  <c r="K10" i="115"/>
  <c r="H26" i="116" l="1"/>
  <c r="T22" i="115"/>
  <c r="T23" i="115" s="1"/>
  <c r="N23" i="115" s="1"/>
  <c r="N21" i="115"/>
  <c r="U21" i="115"/>
  <c r="S21" i="115"/>
  <c r="N22" i="115" l="1"/>
  <c r="N20" i="115"/>
  <c r="L18" i="115" l="1"/>
  <c r="M18" i="115"/>
  <c r="H18" i="115"/>
  <c r="I18" i="115"/>
  <c r="C18" i="115"/>
  <c r="G18" i="115" s="1"/>
  <c r="E19" i="115"/>
  <c r="O19" i="115"/>
  <c r="C17" i="115"/>
  <c r="G17" i="115" s="1"/>
  <c r="C16" i="115"/>
  <c r="B16" i="115" s="1"/>
  <c r="D15" i="115"/>
  <c r="H15" i="115" s="1"/>
  <c r="C15" i="115"/>
  <c r="G15" i="115" s="1"/>
  <c r="I14" i="115"/>
  <c r="M14" i="115"/>
  <c r="I15" i="115"/>
  <c r="M15" i="115"/>
  <c r="H16" i="115"/>
  <c r="Q16" i="115" s="1"/>
  <c r="L16" i="115" s="1"/>
  <c r="I16" i="115"/>
  <c r="M16" i="115"/>
  <c r="H17" i="115"/>
  <c r="Q17" i="115" s="1"/>
  <c r="L17" i="115" s="1"/>
  <c r="I17" i="115"/>
  <c r="M17" i="115"/>
  <c r="C14" i="115"/>
  <c r="G14" i="115" s="1"/>
  <c r="D14" i="115"/>
  <c r="D13" i="115"/>
  <c r="C13" i="115"/>
  <c r="G13" i="115" s="1"/>
  <c r="C12" i="115"/>
  <c r="G12" i="115" s="1"/>
  <c r="C11" i="115"/>
  <c r="G11" i="115" s="1"/>
  <c r="C10" i="115"/>
  <c r="G10" i="115" s="1"/>
  <c r="H8" i="115"/>
  <c r="Q8" i="115" s="1"/>
  <c r="L8" i="115" s="1"/>
  <c r="I8" i="115"/>
  <c r="M8" i="115"/>
  <c r="H9" i="115"/>
  <c r="Q9" i="115" s="1"/>
  <c r="L9" i="115" s="1"/>
  <c r="I9" i="115"/>
  <c r="M9" i="115"/>
  <c r="H10" i="115"/>
  <c r="Q10" i="115" s="1"/>
  <c r="L10" i="115" s="1"/>
  <c r="I10" i="115"/>
  <c r="M10" i="115"/>
  <c r="H11" i="115"/>
  <c r="Q11" i="115" s="1"/>
  <c r="L11" i="115" s="1"/>
  <c r="I11" i="115"/>
  <c r="M11" i="115"/>
  <c r="H12" i="115"/>
  <c r="Q12" i="115" s="1"/>
  <c r="L12" i="115" s="1"/>
  <c r="I12" i="115"/>
  <c r="M12" i="115"/>
  <c r="I13" i="115"/>
  <c r="M13" i="115"/>
  <c r="C9" i="115"/>
  <c r="C8" i="115"/>
  <c r="G8" i="115" s="1"/>
  <c r="C7" i="115"/>
  <c r="H7" i="115"/>
  <c r="Q7" i="115" s="1"/>
  <c r="I7" i="115"/>
  <c r="R7" i="115" s="1"/>
  <c r="R19" i="115" s="1"/>
  <c r="F18" i="115" l="1"/>
  <c r="J18" i="115"/>
  <c r="C19" i="115"/>
  <c r="D19" i="115"/>
  <c r="B18" i="115"/>
  <c r="I19" i="115"/>
  <c r="B13" i="115"/>
  <c r="B14" i="115"/>
  <c r="B12" i="115"/>
  <c r="H13" i="115"/>
  <c r="F13" i="115" s="1"/>
  <c r="B17" i="115"/>
  <c r="B11" i="115"/>
  <c r="H14" i="115"/>
  <c r="F17" i="115"/>
  <c r="J17" i="115"/>
  <c r="G16" i="115"/>
  <c r="F15" i="115"/>
  <c r="J15" i="115"/>
  <c r="B15" i="115"/>
  <c r="F16" i="115"/>
  <c r="F12" i="115"/>
  <c r="J12" i="115"/>
  <c r="J11" i="115"/>
  <c r="F11" i="115"/>
  <c r="F8" i="115"/>
  <c r="P8" i="115"/>
  <c r="K8" i="115" s="1"/>
  <c r="F10" i="115"/>
  <c r="J10" i="115"/>
  <c r="B8" i="115"/>
  <c r="B10" i="115"/>
  <c r="B9" i="115"/>
  <c r="G9" i="115"/>
  <c r="P9" i="115" s="1"/>
  <c r="K9" i="115" s="1"/>
  <c r="J9" i="115" s="1"/>
  <c r="R20" i="115"/>
  <c r="M7" i="115"/>
  <c r="M19" i="115" s="1"/>
  <c r="L7" i="115"/>
  <c r="G7" i="115"/>
  <c r="B7" i="115"/>
  <c r="B19" i="115" l="1"/>
  <c r="G19" i="115"/>
  <c r="C25" i="116"/>
  <c r="H19" i="115"/>
  <c r="J14" i="115"/>
  <c r="F14" i="115"/>
  <c r="J16" i="115"/>
  <c r="F9" i="115"/>
  <c r="J8" i="115"/>
  <c r="R22" i="115"/>
  <c r="R23" i="115" s="1"/>
  <c r="G25" i="116"/>
  <c r="F25" i="116" s="1"/>
  <c r="D25" i="116" s="1"/>
  <c r="F7" i="115"/>
  <c r="F19" i="115" s="1"/>
  <c r="P7" i="115"/>
  <c r="Q19" i="115" l="1"/>
  <c r="P19" i="115"/>
  <c r="K7" i="115"/>
  <c r="K19" i="115" s="1"/>
  <c r="J13" i="115" l="1"/>
  <c r="L19" i="115"/>
  <c r="J7" i="115"/>
  <c r="C23" i="116"/>
  <c r="J19" i="115" l="1"/>
  <c r="C24" i="116"/>
  <c r="C26" i="116" s="1"/>
  <c r="G24" i="116"/>
  <c r="Q22" i="115"/>
  <c r="Q23" i="115" s="1"/>
  <c r="D23" i="116"/>
  <c r="P22" i="115"/>
  <c r="F24" i="116" l="1"/>
  <c r="D24" i="116" s="1"/>
  <c r="G26" i="116"/>
  <c r="G27" i="116"/>
  <c r="P23" i="115"/>
  <c r="F27" i="116" l="1"/>
  <c r="D27" i="116" s="1"/>
  <c r="F26" i="116"/>
  <c r="D26" i="116" s="1"/>
  <c r="G28" i="116"/>
  <c r="Q25" i="115"/>
  <c r="F28" i="116" l="1"/>
  <c r="D28" i="116" s="1"/>
</calcChain>
</file>

<file path=xl/sharedStrings.xml><?xml version="1.0" encoding="utf-8"?>
<sst xmlns="http://schemas.openxmlformats.org/spreadsheetml/2006/main" count="2616" uniqueCount="1303">
  <si>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</si>
  <si>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</si>
  <si>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</si>
  <si>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</si>
  <si>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</si>
  <si>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</si>
  <si>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</si>
  <si>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</si>
  <si>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</si>
  <si>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</si>
  <si>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</si>
  <si>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</si>
  <si>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</si>
  <si>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</si>
  <si>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Стоимость единицы, руб.</t>
  </si>
  <si>
    <t>Общая стоимость, руб.</t>
  </si>
  <si>
    <t>1 шт.</t>
  </si>
  <si>
    <t>1000 м</t>
  </si>
  <si>
    <t>шт</t>
  </si>
  <si>
    <t>100 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</si>
  <si>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</si>
  <si>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</si>
  <si>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</si>
  <si>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</si>
  <si>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</si>
  <si>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</si>
  <si>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</si>
  <si>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</si>
  <si>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</si>
  <si>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</si>
  <si>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</si>
  <si>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</si>
  <si>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</si>
  <si>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</si>
  <si>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</si>
  <si>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</si>
  <si>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</si>
  <si>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</si>
  <si>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</si>
  <si>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</si>
  <si>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</si>
  <si>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</si>
  <si>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</si>
  <si>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</si>
  <si>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Согласовано</t>
  </si>
  <si>
    <t>отдел 028</t>
  </si>
  <si>
    <t>100 м кабеля</t>
  </si>
  <si>
    <t>В.В. Моляков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</si>
  <si>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</si>
  <si>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</si>
  <si>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</si>
  <si>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</si>
  <si>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т</t>
  </si>
  <si>
    <t xml:space="preserve">  В том числе, справочно:</t>
  </si>
  <si>
    <t>Итого прямые затраты по смете с учетом коэффициентов к итогам</t>
  </si>
  <si>
    <t>100 м2 покрытия</t>
  </si>
  <si>
    <t>тыс. руб.</t>
  </si>
  <si>
    <t xml:space="preserve">на </t>
  </si>
  <si>
    <t>ТЕРм08-03-526-01</t>
  </si>
  <si>
    <t>шт.</t>
  </si>
  <si>
    <t>100 шт.</t>
  </si>
  <si>
    <t>ТЕРм08-03-573-05</t>
  </si>
  <si>
    <t xml:space="preserve">      Оборудование</t>
  </si>
  <si>
    <t xml:space="preserve">    Итого</t>
  </si>
  <si>
    <t xml:space="preserve">    Оборудование:</t>
  </si>
  <si>
    <t xml:space="preserve">  Итоги по Оборудованию</t>
  </si>
  <si>
    <r>
      <t>2</t>
    </r>
    <r>
      <rPr>
        <i/>
        <sz val="6"/>
        <rFont val="Arial"/>
        <family val="2"/>
        <charset val="204"/>
      </rPr>
      <t xml:space="preserve">
1+1</t>
    </r>
  </si>
  <si>
    <t>ТЕРм08-03-545-01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</si>
  <si>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</si>
  <si>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ТЕРм10-02-016-06</t>
  </si>
  <si>
    <r>
      <t>0,06</t>
    </r>
    <r>
      <rPr>
        <i/>
        <sz val="6"/>
        <rFont val="Arial"/>
        <family val="2"/>
        <charset val="204"/>
      </rPr>
      <t xml:space="preserve">
6/100</t>
    </r>
  </si>
  <si>
    <t>100 м3 грунта</t>
  </si>
  <si>
    <t>ТЕР01-02-061-01</t>
  </si>
  <si>
    <t>1000м</t>
  </si>
  <si>
    <t>компл.</t>
  </si>
  <si>
    <t>1000 шт.</t>
  </si>
  <si>
    <t>1 т конструкций</t>
  </si>
  <si>
    <t>Обосно-
вание</t>
  </si>
  <si>
    <t>Составлен(а) в текущих (прогнозных) ценах 2001г.</t>
  </si>
  <si>
    <t xml:space="preserve">      оборудования _______________________________________________________________________________________________</t>
  </si>
  <si>
    <t xml:space="preserve">  Автомобильные дороги</t>
  </si>
  <si>
    <t xml:space="preserve">  Отделочные работы</t>
  </si>
  <si>
    <t xml:space="preserve">  Полы</t>
  </si>
  <si>
    <t xml:space="preserve">  Конструкции из кирпича и блоков</t>
  </si>
  <si>
    <t xml:space="preserve">  Материалы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</si>
  <si>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</si>
  <si>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</si>
  <si>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>ИТОГИ ПО СМЕТЕ:</t>
  </si>
  <si>
    <t>Итого прямые затраты по разделу в ценах 2001г.</t>
  </si>
  <si>
    <t>ТЕР27-07-001-02</t>
  </si>
  <si>
    <t>ТЕР27-07-001-01</t>
  </si>
  <si>
    <t>1 м3 подстилающего слоя</t>
  </si>
  <si>
    <t xml:space="preserve">                           Отмостка</t>
  </si>
  <si>
    <t>100 м2 окрашиваемой поверхности</t>
  </si>
  <si>
    <t>100 м2 изолируемой поверхности</t>
  </si>
  <si>
    <t>м3</t>
  </si>
  <si>
    <t>Смесь песчано-гравийная природная</t>
  </si>
  <si>
    <t>ТСЦ-408-0200</t>
  </si>
  <si>
    <t>100 м3 уплотненного грунта</t>
  </si>
  <si>
    <t>ТЕР01-02-005-01</t>
  </si>
  <si>
    <t>1000 м3 грунта</t>
  </si>
  <si>
    <t>ТЕР01-01-033-02</t>
  </si>
  <si>
    <t>ТЕР01-01-013-07</t>
  </si>
  <si>
    <t>ТЕР01-02-057-02</t>
  </si>
  <si>
    <t xml:space="preserve">                           Раздел 1. Земляные работы</t>
  </si>
  <si>
    <t>ЛОКАЛЬНЫЙ СМЕТНЫЙ РАСЧЕТ № 02-01-02</t>
  </si>
  <si>
    <t xml:space="preserve">  Перевозка грузов автотранспортом</t>
  </si>
  <si>
    <t xml:space="preserve">  Бетонные и железобетонные сборные конструкции в промышленном строительстве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</si>
  <si>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</si>
  <si>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</si>
  <si>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r>
      <t>0,017</t>
    </r>
    <r>
      <rPr>
        <i/>
        <sz val="6"/>
        <rFont val="Arial"/>
        <family val="2"/>
        <charset val="204"/>
      </rPr>
      <t xml:space="preserve">
1,7/100</t>
    </r>
  </si>
  <si>
    <t>100 м2</t>
  </si>
  <si>
    <t>ТЕР13-03-004-26</t>
  </si>
  <si>
    <t>ЛОКАЛЬНЫЙ СМЕТНЫЙ РАСЧЕТ № 01-02</t>
  </si>
  <si>
    <t>100 м3 конструкций</t>
  </si>
  <si>
    <t>ТЕР27-03-008-04</t>
  </si>
  <si>
    <t xml:space="preserve">  Бетонные и железобетонные сборные конструкции в жилищно-гражданском строительстве</t>
  </si>
  <si>
    <t xml:space="preserve">  Деревянные конструкции</t>
  </si>
  <si>
    <t xml:space="preserve">  Материалы для строительных работ</t>
  </si>
  <si>
    <t xml:space="preserve">  Кровли</t>
  </si>
  <si>
    <t xml:space="preserve">  Теплоизоляционные работы</t>
  </si>
  <si>
    <t>1000 м2 покрытия</t>
  </si>
  <si>
    <t>100 м2 стяжки</t>
  </si>
  <si>
    <t>м</t>
  </si>
  <si>
    <t>100 м2 поверхности облицовки</t>
  </si>
  <si>
    <t>100 м2 оштукатуриваемой поверхности</t>
  </si>
  <si>
    <t>ТЕР15-02-016-05</t>
  </si>
  <si>
    <t>Итого прямые затраты по разделу с учетом коэффициентов к итогам</t>
  </si>
  <si>
    <t>100 м плинтуса</t>
  </si>
  <si>
    <t>ТЕР11-01-040-01</t>
  </si>
  <si>
    <t>кг</t>
  </si>
  <si>
    <t>ТЕР09-06-001-01</t>
  </si>
  <si>
    <t>100 м2 проемов</t>
  </si>
  <si>
    <t>ТЕР10-01-039-03</t>
  </si>
  <si>
    <t>ТСЦ-201-0590</t>
  </si>
  <si>
    <t>100 п. м</t>
  </si>
  <si>
    <t>ТЕР12-01-010-01</t>
  </si>
  <si>
    <t>ТЕР09-04-002-01</t>
  </si>
  <si>
    <r>
      <t>0,02</t>
    </r>
    <r>
      <rPr>
        <i/>
        <sz val="6"/>
        <rFont val="Arial"/>
        <family val="2"/>
        <charset val="204"/>
      </rPr>
      <t xml:space="preserve">
2/100</t>
    </r>
  </si>
  <si>
    <t>Плиты из минеральной ваты на синтетическом связующем М-125 (ГОСТ 9573-82)</t>
  </si>
  <si>
    <t>ТСЦ-104-0004</t>
  </si>
  <si>
    <r>
      <t>0,16</t>
    </r>
    <r>
      <rPr>
        <i/>
        <sz val="6"/>
        <rFont val="Arial"/>
        <family val="2"/>
        <charset val="204"/>
      </rPr>
      <t xml:space="preserve">
16/100</t>
    </r>
  </si>
  <si>
    <t>100 шт. сборных конструкций</t>
  </si>
  <si>
    <t>1 м3 кладки</t>
  </si>
  <si>
    <t>м2</t>
  </si>
  <si>
    <t>ТЕР13-03-002-04</t>
  </si>
  <si>
    <t>1 м3 изоляции</t>
  </si>
  <si>
    <t>ТЕР26-01-037-01</t>
  </si>
  <si>
    <t>1 т</t>
  </si>
  <si>
    <t>ЛОКАЛЬНЫЙ СМЕТНЫЙ РАСЧЕТ № 02-01-01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</si>
  <si>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</si>
  <si>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10 м трубопровода</t>
  </si>
  <si>
    <t>Крепления для трубопроводов: кронштейны, планки, хомуты</t>
  </si>
  <si>
    <t>ТСЦ-301-1224</t>
  </si>
  <si>
    <t>ТСЦ-507-1973</t>
  </si>
  <si>
    <t>1 воронка</t>
  </si>
  <si>
    <r>
      <t>0,12</t>
    </r>
    <r>
      <rPr>
        <i/>
        <sz val="6"/>
        <rFont val="Arial"/>
        <family val="2"/>
        <charset val="204"/>
      </rPr>
      <t xml:space="preserve">
12/100</t>
    </r>
  </si>
  <si>
    <t>100 м трубопровода</t>
  </si>
  <si>
    <t>ТЕР16-04-001-02</t>
  </si>
  <si>
    <r>
      <t>0,08</t>
    </r>
    <r>
      <rPr>
        <i/>
        <sz val="6"/>
        <rFont val="Arial"/>
        <family val="2"/>
        <charset val="204"/>
      </rPr>
      <t xml:space="preserve">
8/100</t>
    </r>
  </si>
  <si>
    <t>ТЕР16-04-001-01</t>
  </si>
  <si>
    <r>
      <t>0,1</t>
    </r>
    <r>
      <rPr>
        <i/>
        <sz val="6"/>
        <rFont val="Arial"/>
        <family val="2"/>
        <charset val="204"/>
      </rPr>
      <t xml:space="preserve">
1/10</t>
    </r>
  </si>
  <si>
    <t>10 компл.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</si>
  <si>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550х420х150 мм</t>
  </si>
  <si>
    <t>ТСЦ-301-0823</t>
  </si>
  <si>
    <t>ТЕР17-01-001-14</t>
  </si>
  <si>
    <t>ТЕР17-01-003-01</t>
  </si>
  <si>
    <t>ТЕР26-01-017-01</t>
  </si>
  <si>
    <t>ТЕР16-07-005-01</t>
  </si>
  <si>
    <r>
      <t>0,09</t>
    </r>
    <r>
      <rPr>
        <i/>
        <sz val="6"/>
        <rFont val="Arial"/>
        <family val="2"/>
        <charset val="204"/>
      </rPr>
      <t xml:space="preserve">
9/100</t>
    </r>
  </si>
  <si>
    <r>
      <t>0,03</t>
    </r>
    <r>
      <rPr>
        <i/>
        <sz val="6"/>
        <rFont val="Arial"/>
        <family val="2"/>
        <charset val="204"/>
      </rPr>
      <t xml:space="preserve">
3/100</t>
    </r>
  </si>
  <si>
    <r>
      <t>0,1</t>
    </r>
    <r>
      <rPr>
        <i/>
        <sz val="6"/>
        <rFont val="Arial"/>
        <family val="2"/>
        <charset val="204"/>
      </rPr>
      <t xml:space="preserve">
10/100</t>
    </r>
  </si>
  <si>
    <t>Кран шаровой муфтовый 11Б27П1, диаметром 15 мм</t>
  </si>
  <si>
    <t>ТСЦ-302-1831</t>
  </si>
  <si>
    <r>
      <t>7,7</t>
    </r>
    <r>
      <rPr>
        <i/>
        <sz val="6"/>
        <rFont val="Arial"/>
        <family val="2"/>
        <charset val="204"/>
      </rPr>
      <t xml:space="preserve">
7*1,1</t>
    </r>
  </si>
  <si>
    <t>Рукава резинотканевые напорно-всасывающие для воды давлением 1 МПа (10 кгс/см2), диаметром 25 мм</t>
  </si>
  <si>
    <t>ТСЦ-301-0608</t>
  </si>
  <si>
    <t>Подводка гибкая армированная резиновая 500 мм</t>
  </si>
  <si>
    <t>ТСЦ-301-1520</t>
  </si>
  <si>
    <r>
      <t>0,2</t>
    </r>
    <r>
      <rPr>
        <i/>
        <sz val="6"/>
        <rFont val="Arial"/>
        <family val="2"/>
        <charset val="204"/>
      </rPr>
      <t xml:space="preserve">
20/100</t>
    </r>
  </si>
  <si>
    <r>
      <t>0,13</t>
    </r>
    <r>
      <rPr>
        <i/>
        <sz val="6"/>
        <rFont val="Arial"/>
        <family val="2"/>
        <charset val="204"/>
      </rPr>
      <t xml:space="preserve">
13/100</t>
    </r>
  </si>
  <si>
    <t>ТЕР16-02-002-06</t>
  </si>
  <si>
    <t>Кран шаровой муфтовый 11Б27П1, диаметром 20 мм</t>
  </si>
  <si>
    <t>ТСЦ-302-1832</t>
  </si>
  <si>
    <t>1 компл.</t>
  </si>
  <si>
    <t>ТЕР18-07-001-02</t>
  </si>
  <si>
    <t>1 счетчик (водомер)</t>
  </si>
  <si>
    <t>ТЕР16-06-005-01</t>
  </si>
  <si>
    <t xml:space="preserve">                           Раздел 1. </t>
  </si>
  <si>
    <t>ТЕР13-03-004-23</t>
  </si>
  <si>
    <t>Прайс-лист ООО "Данфосс" 2кв. 2013г.</t>
  </si>
  <si>
    <r>
      <t>206,88</t>
    </r>
    <r>
      <rPr>
        <i/>
        <sz val="5"/>
        <rFont val="Arial"/>
        <family val="2"/>
        <charset val="204"/>
      </rPr>
      <t xml:space="preserve">
1350/1,18/5,53</t>
    </r>
  </si>
  <si>
    <t>Прайс-лист ООО "КонтрольПрибор" 2кв.2013г.</t>
  </si>
  <si>
    <t>ТЕРм12-10-001-03</t>
  </si>
  <si>
    <r>
      <t>95,01</t>
    </r>
    <r>
      <rPr>
        <i/>
        <sz val="5"/>
        <rFont val="Arial"/>
        <family val="2"/>
        <charset val="204"/>
      </rPr>
      <t xml:space="preserve">
620/1,18/5,53</t>
    </r>
  </si>
  <si>
    <t>ТЕРм12-10-002-01</t>
  </si>
  <si>
    <t>1 водоподогреватель</t>
  </si>
  <si>
    <t>ТЕР18-02-003-01</t>
  </si>
  <si>
    <t>100 кг изделия</t>
  </si>
  <si>
    <t>ТЕР20-02-019-01</t>
  </si>
  <si>
    <t>ТЕРм11-02-001-01</t>
  </si>
  <si>
    <r>
      <t>85,82</t>
    </r>
    <r>
      <rPr>
        <i/>
        <sz val="5"/>
        <rFont val="Arial"/>
        <family val="2"/>
        <charset val="204"/>
      </rPr>
      <t xml:space="preserve">
560/1,18/5,53</t>
    </r>
  </si>
  <si>
    <t>ТЕРм12-10-001-04</t>
  </si>
  <si>
    <t>ТЕР18-07-001-04</t>
  </si>
  <si>
    <t>ТЕР18-07-001-03</t>
  </si>
  <si>
    <r>
      <t>26,51</t>
    </r>
    <r>
      <rPr>
        <i/>
        <sz val="5"/>
        <rFont val="Arial"/>
        <family val="2"/>
        <charset val="204"/>
      </rPr>
      <t xml:space="preserve">
173/1,18/5,53</t>
    </r>
  </si>
  <si>
    <t>Краска для металла антикоррозионная Нержамет    (Цена=173/1,18/5,53)</t>
  </si>
  <si>
    <t>Прайс-лист "КрасКо", 2кв.2013г.</t>
  </si>
  <si>
    <r>
      <t>4,4</t>
    </r>
    <r>
      <rPr>
        <i/>
        <sz val="6"/>
        <rFont val="Arial"/>
        <family val="2"/>
        <charset val="204"/>
      </rPr>
      <t xml:space="preserve">
4*1,1</t>
    </r>
  </si>
  <si>
    <r>
      <t>0,04</t>
    </r>
    <r>
      <rPr>
        <i/>
        <sz val="6"/>
        <rFont val="Arial"/>
        <family val="2"/>
        <charset val="204"/>
      </rPr>
      <t xml:space="preserve">
4/100</t>
    </r>
  </si>
  <si>
    <t>Закладное устройство ЗК14-2-12, ЗК14-2-1,ЗК14-2-17, ЗК14-2-7 (КИП1-КИП4)   (Цена=620/1,18/5,53)</t>
  </si>
  <si>
    <t>ТЕР16-02-001-02</t>
  </si>
  <si>
    <r>
      <t>0,492</t>
    </r>
    <r>
      <rPr>
        <i/>
        <sz val="6"/>
        <rFont val="Arial"/>
        <family val="2"/>
        <charset val="204"/>
      </rPr>
      <t xml:space="preserve">
3*16,4/100</t>
    </r>
  </si>
  <si>
    <t>ТЕРм11-03-001-01</t>
  </si>
  <si>
    <t>Отборное устройство давления с трехходовым краном 11б18бк (11б38бк) 1,6-225; 1,6-70-Ст20-МП  (Цена=560/1,18/5,53)</t>
  </si>
  <si>
    <r>
      <t>0,14</t>
    </r>
    <r>
      <rPr>
        <i/>
        <sz val="6"/>
        <rFont val="Arial"/>
        <family val="2"/>
        <charset val="204"/>
      </rPr>
      <t xml:space="preserve">
14/100</t>
    </r>
  </si>
  <si>
    <t>ТЕР18-06-002-01</t>
  </si>
  <si>
    <t xml:space="preserve">                           Узел управления</t>
  </si>
  <si>
    <t>Расширитель ЗК4-1-6-95 (КИП5,КИП6)   (Цена=1390/1,18/5,53)</t>
  </si>
  <si>
    <r>
      <t>0,005</t>
    </r>
    <r>
      <rPr>
        <i/>
        <sz val="6"/>
        <rFont val="Arial"/>
        <family val="2"/>
        <charset val="204"/>
      </rPr>
      <t xml:space="preserve">
0,5/100</t>
    </r>
  </si>
  <si>
    <t>ТЕР18-07-001-05</t>
  </si>
  <si>
    <t>100 кВт радиаторов и конвекторов</t>
  </si>
  <si>
    <r>
      <t>0,07</t>
    </r>
    <r>
      <rPr>
        <i/>
        <sz val="6"/>
        <rFont val="Arial"/>
        <family val="2"/>
        <charset val="204"/>
      </rPr>
      <t xml:space="preserve">
7/100</t>
    </r>
  </si>
  <si>
    <t>ТЕР16-02-001-03</t>
  </si>
  <si>
    <t xml:space="preserve">                           Раздел 1. Отопление</t>
  </si>
  <si>
    <t>ЛОКАЛЬНЫЙ СМЕТНЫЙ РАСЧЕТ № 02-01-03</t>
  </si>
  <si>
    <t xml:space="preserve">  Итого Оборудование</t>
  </si>
  <si>
    <r>
      <t>0,05</t>
    </r>
    <r>
      <rPr>
        <i/>
        <sz val="6"/>
        <rFont val="Arial"/>
        <family val="2"/>
        <charset val="204"/>
      </rPr>
      <t xml:space="preserve">
5/100</t>
    </r>
  </si>
  <si>
    <r>
      <t>0,19</t>
    </r>
    <r>
      <rPr>
        <i/>
        <sz val="6"/>
        <rFont val="Arial"/>
        <family val="2"/>
        <charset val="204"/>
      </rPr>
      <t xml:space="preserve">
19/100</t>
    </r>
  </si>
  <si>
    <r>
      <t>0,018</t>
    </r>
    <r>
      <rPr>
        <i/>
        <sz val="6"/>
        <rFont val="Arial"/>
        <family val="2"/>
        <charset val="204"/>
      </rPr>
      <t xml:space="preserve">
1,8/100</t>
    </r>
  </si>
  <si>
    <r>
      <t>0,015</t>
    </r>
    <r>
      <rPr>
        <i/>
        <sz val="6"/>
        <rFont val="Arial"/>
        <family val="2"/>
        <charset val="204"/>
      </rPr>
      <t xml:space="preserve">
1,5/100</t>
    </r>
  </si>
  <si>
    <r>
      <t>0,025</t>
    </r>
    <r>
      <rPr>
        <i/>
        <sz val="6"/>
        <rFont val="Arial"/>
        <family val="2"/>
        <charset val="204"/>
      </rPr>
      <t xml:space="preserve">
2,5/100</t>
    </r>
  </si>
  <si>
    <t>ТЕРм08-03-573-04</t>
  </si>
  <si>
    <t>ЛОКАЛЬНЫЙ СМЕТНЫЙ РАСЧЕТ № 02-01-04</t>
  </si>
  <si>
    <r>
      <t>2</t>
    </r>
    <r>
      <rPr>
        <i/>
        <sz val="6"/>
        <rFont val="Arial"/>
        <family val="2"/>
        <charset val="204"/>
      </rPr>
      <t xml:space="preserve">
1*2</t>
    </r>
  </si>
  <si>
    <t>ФЕРм08-02-390-03</t>
  </si>
  <si>
    <t>ФЕРм08-02-390-01</t>
  </si>
  <si>
    <t>Провода неизолированные медные гибкие для электрических установок и антенн марки МГ, сечением 4 мм2</t>
  </si>
  <si>
    <t>ТСЦ-502-0423</t>
  </si>
  <si>
    <t>ТЕРм08-02-472-10</t>
  </si>
  <si>
    <t>Провода силовые для электрических установок на напряжение до 450 В с медной жилой марки ПВ3, сечением 4 мм2</t>
  </si>
  <si>
    <t>ТСЦ-502-0518</t>
  </si>
  <si>
    <t>Провода силовые для электрических установок на напряжение до 450 В с медной жилой марки ПВ3, сечением 2,5 мм2</t>
  </si>
  <si>
    <t>ТСЦ-502-0516</t>
  </si>
  <si>
    <t>Провода силовые для электрических установок на напряжение до 450 В с медной жилой марки ПВ3, сечением 0,75 мм2</t>
  </si>
  <si>
    <t>ТСЦ-502-0511</t>
  </si>
  <si>
    <t>ТЕРм11-06-002-01</t>
  </si>
  <si>
    <t>ТЕРм08-02-147-10</t>
  </si>
  <si>
    <t>ФССЦ-501-8606</t>
  </si>
  <si>
    <r>
      <t>0,00612</t>
    </r>
    <r>
      <rPr>
        <i/>
        <sz val="6"/>
        <rFont val="Arial"/>
        <family val="2"/>
        <charset val="204"/>
      </rPr>
      <t xml:space="preserve">
6*1,02/1000</t>
    </r>
  </si>
  <si>
    <t>ФССЦ-501-8616</t>
  </si>
  <si>
    <t>Прайс -лист Тех Дизайн (LEDEL) 1 кв.2013г.</t>
  </si>
  <si>
    <t>Прайс-лист "Световые Технологии"   от 27.03.2013г</t>
  </si>
  <si>
    <t>ТЕРм08-03-593-10</t>
  </si>
  <si>
    <t>ТЕРм11-02-022-02</t>
  </si>
  <si>
    <t>ТЕР16-05-001-01</t>
  </si>
  <si>
    <t xml:space="preserve">                           Приборы и средства автоматизации</t>
  </si>
  <si>
    <t>Прайс-лист IEK 2кв.2013г.</t>
  </si>
  <si>
    <t>ЛОКАЛЬНЫЙ СМЕТНЫЙ РАСЧЕТ № 02-01-05</t>
  </si>
  <si>
    <t xml:space="preserve">      Итого</t>
  </si>
  <si>
    <t xml:space="preserve">        Всего с учетом "Заготовительно-складские затраты на оборудование ПЗ=1,012"</t>
  </si>
  <si>
    <t>ТЕРм08-02-399-01</t>
  </si>
  <si>
    <r>
      <t>Резисторы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</si>
  <si>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ТСЦ-509-0584</t>
  </si>
  <si>
    <r>
      <t>0,28</t>
    </r>
    <r>
      <rPr>
        <i/>
        <sz val="5"/>
        <rFont val="Arial"/>
        <family val="2"/>
        <charset val="204"/>
      </rPr>
      <t xml:space="preserve">
1,17/1,18/3,63</t>
    </r>
  </si>
  <si>
    <r>
      <t>Диод КД209 Цена=1,17/1,18/3,63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</si>
  <si>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РадиоХит</t>
  </si>
  <si>
    <t>ТЕРм08-01-080-01</t>
  </si>
  <si>
    <r>
      <t>1,84</t>
    </r>
    <r>
      <rPr>
        <i/>
        <sz val="5"/>
        <rFont val="Arial"/>
        <family val="2"/>
        <charset val="204"/>
      </rPr>
      <t xml:space="preserve">
12,0/1,18/5,53</t>
    </r>
  </si>
  <si>
    <t>Коробка соединительная КС-4  Цена=12,0/1,18/5,53</t>
  </si>
  <si>
    <t>Прайс-лист "Торговый Дом "СКВИД"  1 квартал 2013г.</t>
  </si>
  <si>
    <t>Прайс-лист ООО НПП «Спецкабель»  от 19.07.2013</t>
  </si>
  <si>
    <r>
      <t>Кабель-канал (короб) "Legrand" 20х12,5 мм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</si>
  <si>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t>ФССЦ-509-1841</t>
  </si>
  <si>
    <t>Прайс-лист "СПЕПРИБОР"на 01.07.2013</t>
  </si>
  <si>
    <t>ТЕРм10-08-003-03</t>
  </si>
  <si>
    <t>Прайс-лист "Тинко"на 13.08.2013</t>
  </si>
  <si>
    <t>ТЕРм08-01-081-01</t>
  </si>
  <si>
    <t xml:space="preserve">                           Оповещение о пожаре</t>
  </si>
  <si>
    <t>Прайс-лист «ЭТМ»</t>
  </si>
  <si>
    <r>
      <t>0,0102</t>
    </r>
    <r>
      <rPr>
        <i/>
        <sz val="6"/>
        <rFont val="Arial"/>
        <family val="2"/>
        <charset val="204"/>
      </rPr>
      <t xml:space="preserve">
10*1,02/1000</t>
    </r>
  </si>
  <si>
    <t>ТЕРм10-08-002-06</t>
  </si>
  <si>
    <t>Прайс-лист ЦМО 1 квартал 2013г.</t>
  </si>
  <si>
    <t>Прайс-лист "Болид"на 05.08.2013 г.</t>
  </si>
  <si>
    <t>1 ящик</t>
  </si>
  <si>
    <t>ТЕРм10-01-003-08</t>
  </si>
  <si>
    <r>
      <t>ТЕРм10-04-066-04</t>
    </r>
    <r>
      <rPr>
        <i/>
        <sz val="9"/>
        <rFont val="Arial"/>
        <family val="2"/>
        <charset val="204"/>
      </rPr>
      <t xml:space="preserve">
применительно</t>
    </r>
  </si>
  <si>
    <t>ТЕРм10-08-001-04</t>
  </si>
  <si>
    <t>ТЕРм10-08-001-13</t>
  </si>
  <si>
    <t>ТЕРм10-08-002-02</t>
  </si>
  <si>
    <r>
      <t>12,7</t>
    </r>
    <r>
      <rPr>
        <i/>
        <sz val="6"/>
        <rFont val="Arial"/>
        <family val="2"/>
        <charset val="204"/>
      </rPr>
      <t xml:space="preserve">
127/10</t>
    </r>
  </si>
  <si>
    <t>10 лучей</t>
  </si>
  <si>
    <t>ТЕРм10-08-001-03</t>
  </si>
  <si>
    <t xml:space="preserve">                           Пожарная сигнализация</t>
  </si>
  <si>
    <t>ТЕРм08-02-411-01</t>
  </si>
  <si>
    <t xml:space="preserve">  Наружные сети водопровода, канализации, теплоснабжения, газопровода</t>
  </si>
  <si>
    <t>ТЕР27-06-021-03</t>
  </si>
  <si>
    <t>ТЕР27-06-020-03</t>
  </si>
  <si>
    <t>ТЕР27-06-020-01</t>
  </si>
  <si>
    <t>100 м3 материала основания (в плотном теле)</t>
  </si>
  <si>
    <t>ТЕР27-04-001-02</t>
  </si>
  <si>
    <t>ТЕР01-01-033-08</t>
  </si>
  <si>
    <t>ТЕР01-01-003-14</t>
  </si>
  <si>
    <t>1 км трубопровода</t>
  </si>
  <si>
    <t>ТЕР15-02-016-01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</si>
  <si>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</si>
  <si>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ТЕР26-01-039-01</t>
  </si>
  <si>
    <t>100 отверстий</t>
  </si>
  <si>
    <t>ТЕР07-06-001-01</t>
  </si>
  <si>
    <t>ТЕР27-06-021-01</t>
  </si>
  <si>
    <t>1 м3</t>
  </si>
  <si>
    <t>ТСЦ-103-0133</t>
  </si>
  <si>
    <t>Бетон тяжелый, класс В15 (М200)</t>
  </si>
  <si>
    <t>ТСЦ-401-0006</t>
  </si>
  <si>
    <t>ТЕР01-01-031-02</t>
  </si>
  <si>
    <t xml:space="preserve">                           Раздел 1. Вертикальная планировка</t>
  </si>
  <si>
    <t>ТЕР27-06-026-01</t>
  </si>
  <si>
    <t>Щебень из природного камня для строительных работ марка 1200, фракция 10-20 мм  (20%)</t>
  </si>
  <si>
    <t>ТСЦ-408-0006</t>
  </si>
  <si>
    <t>Смесь песчано-гравийная природная (80%)</t>
  </si>
  <si>
    <t>1000 м2 основания или покрытия</t>
  </si>
  <si>
    <t>ТЕР27-04-003-08</t>
  </si>
  <si>
    <t>ТЕР27-04-003-05</t>
  </si>
  <si>
    <t>общестроительные работы</t>
  </si>
  <si>
    <t>отопление</t>
  </si>
  <si>
    <t>вертикальная планировка</t>
  </si>
  <si>
    <t xml:space="preserve">  Перевозка грузов автомобильным транспортом</t>
  </si>
  <si>
    <t xml:space="preserve">  Погрузо-разгрузочные работы при автомобильных перевозках</t>
  </si>
  <si>
    <t xml:space="preserve">   95% ФОТ (от 36)  (Поз. 1)</t>
  </si>
  <si>
    <t xml:space="preserve">   149% ФОТ (от 36)  (Поз. 1)</t>
  </si>
  <si>
    <t>Перевозка грузов автомобилями-самосвалами (работающими вне карьеров): расстояние 40 км, класс груза I</t>
  </si>
  <si>
    <t>СЦП3-3-40-1</t>
  </si>
  <si>
    <t>Погрузочные работы при автомобильных перевозках: мусор строительный</t>
  </si>
  <si>
    <t>СЦП1-1-27-А</t>
  </si>
  <si>
    <t>Разборка покрытий и оснований асфальтобетонных</t>
  </si>
  <si>
    <t xml:space="preserve">                           Раздел 1. Разборка</t>
  </si>
  <si>
    <t>Составлен(а) в ценах 2001 г.</t>
  </si>
  <si>
    <t>_______________________________________________________________________________________________2,34</t>
  </si>
  <si>
    <t>___________________________0,036</t>
  </si>
  <si>
    <t>___________________________0,335</t>
  </si>
  <si>
    <t>Основание: Р-055/10671-ГП</t>
  </si>
  <si>
    <t>разборку. Реконструкция КПП промышленной площадки №5 ФГУП "Комбинат "Электрохимприбор"</t>
  </si>
  <si>
    <t>ЛОКАЛЬНЫЙ СМЕТНЫЙ РАСЧЕТ № 01-01</t>
  </si>
  <si>
    <t xml:space="preserve">  Погрузо-разгрузочные работы при автоперевозках</t>
  </si>
  <si>
    <t xml:space="preserve">   85% ФОТ (от 148)  (Поз. 4-5)</t>
  </si>
  <si>
    <t xml:space="preserve">   70% ФОТ (от 5047)  (Поз. 1-2, 6-8)</t>
  </si>
  <si>
    <t xml:space="preserve">   65% ФОТ (от 150)  (Поз. 3)</t>
  </si>
  <si>
    <t xml:space="preserve">   120% ФОТ (от 150)  (Поз. 3)</t>
  </si>
  <si>
    <t xml:space="preserve">   110% ФОТ (от 5047)  (Поз. 1-2, 6-8)</t>
  </si>
  <si>
    <t xml:space="preserve">   90% ФОТ (от 148)  (Поз. 4-5)</t>
  </si>
  <si>
    <r>
      <t>85,616</t>
    </r>
    <r>
      <rPr>
        <i/>
        <sz val="6"/>
        <rFont val="Arial"/>
        <family val="2"/>
        <charset val="204"/>
      </rPr>
      <t xml:space="preserve">
ф1</t>
    </r>
  </si>
  <si>
    <t>Перевозка строительных грузов (кроме массовых навалочных, перевозимых автосамосвалами, а также бетонных и ж/б изделий, стеновых и перегородочных материалов), лесоматериалов круглых и пиломатериалов: расстояние 40 км, класс груза I (мусор строительный)</t>
  </si>
  <si>
    <t>СЦП3-2-40-1</t>
  </si>
  <si>
    <r>
      <t>0,306</t>
    </r>
    <r>
      <rPr>
        <i/>
        <sz val="6"/>
        <rFont val="Arial"/>
        <family val="2"/>
        <charset val="204"/>
      </rPr>
      <t xml:space="preserve">
0,05+32*0,008</t>
    </r>
  </si>
  <si>
    <t>Перевозка строительных грузов (кроме массовых навалочных, перевозимых автосамосвалами, а также бетонных и ж/б изделий, стеновых и перегородочных материалов), лесоматериалов круглых и пиломатериалов: расстояние 40 км, класс груза I (металлолом)</t>
  </si>
  <si>
    <r>
      <t>0,306</t>
    </r>
    <r>
      <rPr>
        <i/>
        <sz val="6"/>
        <rFont val="Arial"/>
        <family val="2"/>
        <charset val="204"/>
      </rPr>
      <t xml:space="preserve">
0,05+32*8*0,001</t>
    </r>
  </si>
  <si>
    <t>Погрузочные работы при автомобильных перевозках: изделия металлические (армокаркасы, заготовки трубные и др.)</t>
  </si>
  <si>
    <t>СЦП1-1-13-А</t>
  </si>
  <si>
    <t>Разборка бетонных фундаментов</t>
  </si>
  <si>
    <t>ТЕР46-04-001-02</t>
  </si>
  <si>
    <t>Разборка бетонных оснований под полы на гравии</t>
  </si>
  <si>
    <t>ТЕР46-04-009-01</t>
  </si>
  <si>
    <t>Разборка кирпичных стен</t>
  </si>
  <si>
    <t>ТЕР46-04-001-04</t>
  </si>
  <si>
    <r>
      <t>Демонтаж стальных ворот</t>
    </r>
    <r>
      <rPr>
        <i/>
        <sz val="7"/>
        <rFont val="Arial"/>
        <family val="2"/>
        <charset val="204"/>
      </rPr>
      <t xml:space="preserve">
(демонтаж ПЗ=0,7 (ОЗП=0,7; ЭМ=0,7 к расх.; ЗПМ=0,7; МАТ=0,7 к расх.; ТЗ=0,7; ТЗМ=0,7))</t>
    </r>
  </si>
  <si>
    <r>
      <t>0,32</t>
    </r>
    <r>
      <rPr>
        <i/>
        <sz val="6"/>
        <rFont val="Arial"/>
        <family val="2"/>
        <charset val="204"/>
      </rPr>
      <t xml:space="preserve">
32/100</t>
    </r>
  </si>
  <si>
    <r>
      <t>Демонтаж покрытия из оцинкованного профлиста</t>
    </r>
    <r>
      <rPr>
        <i/>
        <sz val="7"/>
        <rFont val="Arial"/>
        <family val="2"/>
        <charset val="204"/>
      </rPr>
      <t xml:space="preserve">
(демонтаж ПЗ=0,7 (ОЗП=0,7; ЭМ=0,7 к расх.; ЗПМ=0,7; МАТ=0,7 к расх.; ТЗ=0,7; ТЗМ=0,7))</t>
    </r>
  </si>
  <si>
    <r>
      <t>4,8</t>
    </r>
    <r>
      <rPr>
        <i/>
        <sz val="6"/>
        <rFont val="Arial"/>
        <family val="2"/>
        <charset val="204"/>
      </rPr>
      <t xml:space="preserve">
32*0,15</t>
    </r>
  </si>
  <si>
    <t>1 м3 утеплителя</t>
  </si>
  <si>
    <r>
      <t>Разборка утеплителя из шлака</t>
    </r>
    <r>
      <rPr>
        <i/>
        <sz val="7"/>
        <rFont val="Arial"/>
        <family val="2"/>
        <charset val="204"/>
      </rPr>
      <t xml:space="preserve">
81,04 = 352,39 - 1,03 x 263,45
(демонтаж ПЗ=0,8 (ОЗП=0,8; ЭМ=0,8 к расх.; ЗПМ=0,8; МАТ=0,8 к расх.; ТЗ=0,8; ТЗМ=0,8))</t>
    </r>
  </si>
  <si>
    <t>ТЕР12-01-014-02</t>
  </si>
  <si>
    <r>
      <t>1,6</t>
    </r>
    <r>
      <rPr>
        <i/>
        <sz val="6"/>
        <rFont val="Arial"/>
        <family val="2"/>
        <charset val="204"/>
      </rPr>
      <t xml:space="preserve">
32*0,05</t>
    </r>
  </si>
  <si>
    <t>Разборка цементной стяжки</t>
  </si>
  <si>
    <r>
      <t>ТЕР46-04-009-01</t>
    </r>
    <r>
      <rPr>
        <i/>
        <sz val="9"/>
        <rFont val="Arial"/>
        <family val="2"/>
        <charset val="204"/>
      </rPr>
      <t xml:space="preserve">
примен.</t>
    </r>
  </si>
  <si>
    <t>Разборка покрытий кровель из рулонных материалов</t>
  </si>
  <si>
    <t>ТЕР46-04-008-01</t>
  </si>
  <si>
    <t xml:space="preserve">                           Раздел 1. Демонтажные работы</t>
  </si>
  <si>
    <t>_______________________________________________________________________________________________349,29</t>
  </si>
  <si>
    <t>___________________________5,345</t>
  </si>
  <si>
    <t>___________________________28,464</t>
  </si>
  <si>
    <t>Основание: 055/10671-ПОД</t>
  </si>
  <si>
    <t>демонтажные работы, Реконструкция КПП промышленной площадки №5</t>
  </si>
  <si>
    <t xml:space="preserve">          в том числе заработная плата машинистов</t>
  </si>
  <si>
    <t xml:space="preserve">      Основная заработная плата</t>
  </si>
  <si>
    <t xml:space="preserve">   89% ФОТ (от 113)  (Поз. 4)</t>
  </si>
  <si>
    <t xml:space="preserve">   85% ФОТ (от 289)  (Поз. 3)</t>
  </si>
  <si>
    <t xml:space="preserve">   50% ФОТ (от 52)  (Поз. 1, 5-8)</t>
  </si>
  <si>
    <t xml:space="preserve">   45% ФОТ (от 130)  (Поз. 2)</t>
  </si>
  <si>
    <t xml:space="preserve">   130% ФОТ (от 402)  (Поз. 3-4)</t>
  </si>
  <si>
    <t xml:space="preserve">   95% ФОТ (от 52)  (Поз. 1, 5-8)</t>
  </si>
  <si>
    <t xml:space="preserve">   80% ФОТ (от 130)  (Поз. 2)</t>
  </si>
  <si>
    <r>
      <t>0,22</t>
    </r>
    <r>
      <rPr>
        <i/>
        <sz val="6"/>
        <rFont val="Arial"/>
        <family val="2"/>
        <charset val="204"/>
      </rPr>
      <t xml:space="preserve">
22/100</t>
    </r>
  </si>
  <si>
    <t>Уплотнение грунта пневматическими трамбовками, группа грунтов 1-2</t>
  </si>
  <si>
    <t>Смесь песчано-гравийная природная (недостающий грунт для обратной засыпки канала)</t>
  </si>
  <si>
    <r>
      <t>0,022</t>
    </r>
    <r>
      <rPr>
        <i/>
        <sz val="6"/>
        <rFont val="Arial"/>
        <family val="2"/>
        <charset val="204"/>
      </rPr>
      <t xml:space="preserve">
22/1000</t>
    </r>
  </si>
  <si>
    <t>При перемещении грунта на каждые последующие 5 м добавлять к расценке 01-01-033-02</t>
  </si>
  <si>
    <t>Засыпка траншей и котлованов с перемещением грунта до 5 м бульдозерами мощностью 59 кВт (80 л.с.), группа грунтов 2</t>
  </si>
  <si>
    <r>
      <t>0,024</t>
    </r>
    <r>
      <rPr>
        <i/>
        <sz val="6"/>
        <rFont val="Arial"/>
        <family val="2"/>
        <charset val="204"/>
      </rPr>
      <t xml:space="preserve">
24/1000</t>
    </r>
  </si>
  <si>
    <r>
      <t>Демонтаж трубопроводов в непроходном канале при условном давлении 1,6 МПа, температуре 150°С, диаметр труб 80 мм</t>
    </r>
    <r>
      <rPr>
        <i/>
        <sz val="7"/>
        <rFont val="Arial"/>
        <family val="2"/>
        <charset val="204"/>
      </rPr>
      <t xml:space="preserve">
(МДС 81-36.2004 п.п.3.3.1.Демонтаж (разборка) наружных сетей водопровода, канализации, теплоснабжения и газоснабжения ОЗП=0,6; ЭМ=0,6 к расх.; ЗПМ=0,6; МАТ=0 к расх.; ТЗ=0,6; ТЗМ=0,6)</t>
    </r>
  </si>
  <si>
    <r>
      <t>ТЕР24-01-002-03</t>
    </r>
    <r>
      <rPr>
        <i/>
        <sz val="9"/>
        <rFont val="Arial"/>
        <family val="2"/>
        <charset val="204"/>
      </rPr>
      <t xml:space="preserve">
примен.</t>
    </r>
  </si>
  <si>
    <r>
      <t>0,062</t>
    </r>
    <r>
      <rPr>
        <i/>
        <sz val="6"/>
        <rFont val="Arial"/>
        <family val="2"/>
        <charset val="204"/>
      </rPr>
      <t xml:space="preserve">
(3,6+2,6)/100</t>
    </r>
  </si>
  <si>
    <t>100 м3 сборных конструкций</t>
  </si>
  <si>
    <r>
      <t>Демонтаж непроходных каналов одноячейковых, перекрываемых или опирающихся на плиту</t>
    </r>
    <r>
      <rPr>
        <i/>
        <sz val="7"/>
        <rFont val="Arial"/>
        <family val="2"/>
        <charset val="204"/>
      </rPr>
      <t xml:space="preserve">
(МДС 81-36.2004 п.п.3.3.1.Демонтаж (разборка) сборных бетонных и железобетонных конструкций ОЗП=0,8; ЭМ=0,8 к расх.; ЗПМ=0,8; МАТ=0 к расх.; ТЗ=0,8; ТЗМ=0,8)</t>
    </r>
  </si>
  <si>
    <r>
      <t>0,077</t>
    </r>
    <r>
      <rPr>
        <i/>
        <sz val="6"/>
        <rFont val="Arial"/>
        <family val="2"/>
        <charset val="204"/>
      </rPr>
      <t xml:space="preserve">
7,7/100</t>
    </r>
  </si>
  <si>
    <t>Разработка грунта вручную в траншеях глубиной до 2 м без креплений с откосами, группа грунтов 2</t>
  </si>
  <si>
    <r>
      <t>0,0072</t>
    </r>
    <r>
      <rPr>
        <i/>
        <sz val="6"/>
        <rFont val="Arial"/>
        <family val="2"/>
        <charset val="204"/>
      </rPr>
      <t xml:space="preserve">
7,2/1000</t>
    </r>
  </si>
  <si>
    <t>Разработка грунта в отвал экскаваторами «драглайн» или «обратная лопата» с ковшом вместимостью 0,5 (0,5-0,63) м3, группа грунтов 2</t>
  </si>
  <si>
    <t>_______________________________________________________________________________________________40,03</t>
  </si>
  <si>
    <t>___________________________0,584</t>
  </si>
  <si>
    <t>___________________________3,392</t>
  </si>
  <si>
    <t>демонтаж тепловых сетей, Реконструкция КПП промышленной площадки №5</t>
  </si>
  <si>
    <t>ЛОКАЛЬНЫЙ СМЕТНЫЙ РАСЧЕТ № 01-03</t>
  </si>
  <si>
    <t xml:space="preserve">  Малярные работы (ремонтно-строительные)</t>
  </si>
  <si>
    <t xml:space="preserve">  Стены (ремонтно-строительные)</t>
  </si>
  <si>
    <t xml:space="preserve">   100% ФОТ (от 284)  (Поз. 98)</t>
  </si>
  <si>
    <t xml:space="preserve">   95% ФОТ (от 165)  (Поз. 94, 96-97)</t>
  </si>
  <si>
    <t xml:space="preserve">   85% ФОТ (от 759)  (Поз. 40, 50)</t>
  </si>
  <si>
    <t xml:space="preserve">   80% ФОТ (от 279)  (Поз. 1)</t>
  </si>
  <si>
    <t xml:space="preserve">   75% ФОТ (от 1927)  (Поз. 56-58, 61-68, 71, 73-75)</t>
  </si>
  <si>
    <t xml:space="preserve">   70% ФОТ (от 12645)  (Поз. 2-3, 6-9, 14, 78, 99-101, 104-108, 10-11, 15, 42, 52, 80, 19, 21, 54)</t>
  </si>
  <si>
    <t xml:space="preserve">   65% ФОТ (от 5687)  (Поз. 24, 26-27, 29-31, 33, 35-36, 102-103)</t>
  </si>
  <si>
    <t xml:space="preserve">   63% ФОТ (от 585)  (Поз. 37-38, 45)</t>
  </si>
  <si>
    <t xml:space="preserve">   55% ФОТ (от 22960)  (Поз. 4-5, 13, 17-18, 22-23, 81-93)</t>
  </si>
  <si>
    <t xml:space="preserve">   50% ФОТ (от 363)  (Поз. 12, 16, 79)</t>
  </si>
  <si>
    <t xml:space="preserve">   45% ФОТ (от 20)  (Поз. 69)</t>
  </si>
  <si>
    <t xml:space="preserve">   155% ФОТ (от 284)  (Поз. 98)</t>
  </si>
  <si>
    <t xml:space="preserve">   142% ФОТ (от 165)  (Поз. 94, 96-97)</t>
  </si>
  <si>
    <t xml:space="preserve">   123% ФОТ (от 1927)  (Поз. 56-58, 61-68, 71, 73-75)</t>
  </si>
  <si>
    <t xml:space="preserve">   122% ФОТ (от 279)  (Поз. 1)</t>
  </si>
  <si>
    <t xml:space="preserve">   120% ФОТ (от 5687)  (Поз. 24, 26-27, 29-31, 33, 35-36, 102-103)</t>
  </si>
  <si>
    <t xml:space="preserve">   118% ФОТ (от 585)  (Поз. 37-38, 45)</t>
  </si>
  <si>
    <t xml:space="preserve">   110% ФОТ (от 4111)  (Поз. 3, 6-9, 14, 78, 99-101, 104-108)</t>
  </si>
  <si>
    <t xml:space="preserve">   105% ФОТ (от 22960)  (Поз. 4-5, 13, 17-18, 22-23, 81-93)</t>
  </si>
  <si>
    <t xml:space="preserve">   100% ФОТ (от 3835)  (Поз. 19, 21, 54)</t>
  </si>
  <si>
    <t xml:space="preserve">   90% ФОТ (от 5381)  (Поз. 10-11, 15, 42, 52, 80, 40, 50)</t>
  </si>
  <si>
    <t xml:space="preserve">   86% ФОТ (от 77)  (Поз. 2)</t>
  </si>
  <si>
    <t xml:space="preserve">   80% ФОТ (от 383)  (Поз. 12, 16, 79, 69)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</si>
  <si>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4-5, 13, 17-18, 22-23, 81-93, 10-11, 15, 42, 52, 80, 19, 21, 54, 24, 26-27, 29-31, 33, 35-38, 45, 40, 50, 56-58, 61-68, 71, 73-75, 69, 94, 96-97)</t>
  </si>
  <si>
    <t xml:space="preserve">   заготовительно-складские расходы МАТ=2%  (Поз. 20, 28, 60, 77)</t>
  </si>
  <si>
    <t xml:space="preserve">   транспортные расходы МАТ=1%  (Поз. 20, 28, 60, 77)</t>
  </si>
  <si>
    <t xml:space="preserve">  Итого по разделу 7 Демонтажные работы</t>
  </si>
  <si>
    <t>Итоги по разделу 7 Демонтажные работы :</t>
  </si>
  <si>
    <r>
      <t>71</t>
    </r>
    <r>
      <rPr>
        <i/>
        <sz val="6"/>
        <rFont val="Arial"/>
        <family val="2"/>
        <charset val="204"/>
      </rPr>
      <t xml:space="preserve">
ф90</t>
    </r>
  </si>
  <si>
    <t>Перевозка строительных грузов (кроме массовых навалочных, перевозимых автосамосвалами, а также бетонных и ж/б изделий, стеновых и перегородочных материалов), лесоматериалов круглых и пиломатериалов: расстояние 40 км, класс груза I</t>
  </si>
  <si>
    <r>
      <t>0,038</t>
    </r>
    <r>
      <rPr>
        <i/>
        <sz val="6"/>
        <rFont val="Arial"/>
        <family val="2"/>
        <charset val="204"/>
      </rPr>
      <t xml:space="preserve">
3,8/100</t>
    </r>
  </si>
  <si>
    <t>Разборка покрытий из деревянных щитов</t>
  </si>
  <si>
    <r>
      <t>ТЕР46-04-010-02</t>
    </r>
    <r>
      <rPr>
        <i/>
        <sz val="9"/>
        <rFont val="Arial"/>
        <family val="2"/>
        <charset val="204"/>
      </rPr>
      <t xml:space="preserve">
примен.</t>
    </r>
  </si>
  <si>
    <r>
      <t>0,8869</t>
    </r>
    <r>
      <rPr>
        <i/>
        <sz val="6"/>
        <rFont val="Arial"/>
        <family val="2"/>
        <charset val="204"/>
      </rPr>
      <t xml:space="preserve">
88,69/100</t>
    </r>
  </si>
  <si>
    <t>Разборка покрытий полов из плитки ПВХ</t>
  </si>
  <si>
    <t>ТЕР46-04-011-01</t>
  </si>
  <si>
    <t>Разборка бетонной отмостки</t>
  </si>
  <si>
    <r>
      <t>0,1833</t>
    </r>
    <r>
      <rPr>
        <i/>
        <sz val="6"/>
        <rFont val="Arial"/>
        <family val="2"/>
        <charset val="204"/>
      </rPr>
      <t xml:space="preserve">
(2,05*3+1,8*5+1,59*2)/100</t>
    </r>
  </si>
  <si>
    <t>Разборка деревянных заполнений проемов дверных и воротных</t>
  </si>
  <si>
    <t>ТЕР46-04-012-03</t>
  </si>
  <si>
    <r>
      <t>0,0968</t>
    </r>
    <r>
      <rPr>
        <i/>
        <sz val="6"/>
        <rFont val="Arial"/>
        <family val="2"/>
        <charset val="204"/>
      </rPr>
      <t xml:space="preserve">
1,21*8/100</t>
    </r>
  </si>
  <si>
    <t>Разборка деревянных заполнений проемов оконных с подоконными досками</t>
  </si>
  <si>
    <t>ТЕР46-04-012-01</t>
  </si>
  <si>
    <r>
      <t>Разборка утеплителя из шлака</t>
    </r>
    <r>
      <rPr>
        <i/>
        <sz val="7"/>
        <rFont val="Arial"/>
        <family val="2"/>
        <charset val="204"/>
      </rPr>
      <t xml:space="preserve">
(демонтаж ПЗ=0,7 (ОЗП=0,7; ЭМ=0,7 к расх.; ЗПМ=0,7; МАТ=0 к расх.; ТЗ=0,7; ТЗМ=0,7))</t>
    </r>
  </si>
  <si>
    <r>
      <t>Разборка утеплителя изгазобетона толщ 60 мм</t>
    </r>
    <r>
      <rPr>
        <i/>
        <sz val="7"/>
        <rFont val="Arial"/>
        <family val="2"/>
        <charset val="204"/>
      </rPr>
      <t xml:space="preserve">
(демонтаж ПЗ=0,7 (ОЗП=0,7; ЭМ=0,7 к расх.; ЗПМ=0,7; МАТ=0 к расх.; ТЗ=0,7; ТЗМ=0,7))</t>
    </r>
  </si>
  <si>
    <t>ТЕР12-01-014-01</t>
  </si>
  <si>
    <r>
      <t>1,08</t>
    </r>
    <r>
      <rPr>
        <i/>
        <sz val="6"/>
        <rFont val="Arial"/>
        <family val="2"/>
        <charset val="204"/>
      </rPr>
      <t xml:space="preserve">
108*0,01</t>
    </r>
  </si>
  <si>
    <r>
      <t>1,2</t>
    </r>
    <r>
      <rPr>
        <i/>
        <sz val="6"/>
        <rFont val="Arial"/>
        <family val="2"/>
        <charset val="204"/>
      </rPr>
      <t xml:space="preserve">
120/100</t>
    </r>
  </si>
  <si>
    <r>
      <t>4,66</t>
    </r>
    <r>
      <rPr>
        <i/>
        <sz val="6"/>
        <rFont val="Arial"/>
        <family val="2"/>
        <charset val="204"/>
      </rPr>
      <t xml:space="preserve">
3,44+1,22</t>
    </r>
  </si>
  <si>
    <t>Разборка кирпичных стен (парпета и карниза)</t>
  </si>
  <si>
    <r>
      <t>0,49</t>
    </r>
    <r>
      <rPr>
        <i/>
        <sz val="6"/>
        <rFont val="Arial"/>
        <family val="2"/>
        <charset val="204"/>
      </rPr>
      <t xml:space="preserve">
49/100</t>
    </r>
  </si>
  <si>
    <r>
      <t>Демонтаж парапетных плит</t>
    </r>
    <r>
      <rPr>
        <i/>
        <sz val="7"/>
        <rFont val="Arial"/>
        <family val="2"/>
        <charset val="204"/>
      </rPr>
      <t xml:space="preserve">
(демонтаж ПЗ=0,7 (ОЗП=0,7; ЭМ=0,7 к расх.; ЗПМ=0,7; МАТ=0 к расх.; ТЗ=0,7; ТЗМ=0,7))</t>
    </r>
  </si>
  <si>
    <t>ТЕР07-05-030-09</t>
  </si>
  <si>
    <t xml:space="preserve">                           Раздел 7. Демонтажные работы</t>
  </si>
  <si>
    <t xml:space="preserve">  Итого по разделу 6 Прочие работы</t>
  </si>
  <si>
    <t>Итоги по разделу 6 Прочие работы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</si>
  <si>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94, 96-97)</t>
  </si>
  <si>
    <r>
      <t>0,47</t>
    </r>
    <r>
      <rPr>
        <i/>
        <sz val="6"/>
        <rFont val="Arial"/>
        <family val="2"/>
        <charset val="204"/>
      </rPr>
      <t xml:space="preserve">
47/100</t>
    </r>
  </si>
  <si>
    <r>
      <t>На каждые 0,5 см изменения толщины покрытия добавлять к расценке 27-07-001-01</t>
    </r>
    <r>
      <rPr>
        <i/>
        <sz val="7"/>
        <rFont val="Arial"/>
        <family val="2"/>
        <charset val="204"/>
      </rPr>
      <t xml:space="preserve">
(на толщ. ПЗ=2 (ОЗП=2; ЭМ=2 к расх.; ЗПМ=2; МАТ=2 к расх.; ТЗ=2; ТЗМ=2))</t>
    </r>
  </si>
  <si>
    <t>Устройство асфальтобетонных покрытий дорожек и тротуаров однослойных из литой мелкозернистой асфальто-бетонной смеси толщиной 3 см (толщ. 40 мм)</t>
  </si>
  <si>
    <r>
      <t>4,7</t>
    </r>
    <r>
      <rPr>
        <i/>
        <sz val="6"/>
        <rFont val="Arial"/>
        <family val="2"/>
        <charset val="204"/>
      </rPr>
      <t xml:space="preserve">
47*0,1</t>
    </r>
  </si>
  <si>
    <t>Смесь песчано-гравийная природная обогащенная с содержанием гравия 15-25 %</t>
  </si>
  <si>
    <t>ТСЦ-408-0201</t>
  </si>
  <si>
    <r>
      <t>0,047</t>
    </r>
    <r>
      <rPr>
        <i/>
        <sz val="6"/>
        <rFont val="Arial"/>
        <family val="2"/>
        <charset val="204"/>
      </rPr>
      <t xml:space="preserve">
47*0,1/100</t>
    </r>
  </si>
  <si>
    <t>Устройство подстилающих и выравнивающих слоев оснований из песчано-гравийной смеси, дресвы</t>
  </si>
  <si>
    <t xml:space="preserve">                           Раздел 6. Прочие работы</t>
  </si>
  <si>
    <t xml:space="preserve">  Итого по разделу 5 Отделочные работы</t>
  </si>
  <si>
    <t>Итоги по разделу 5 Отделочные работы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</si>
  <si>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80-93)</t>
  </si>
  <si>
    <r>
      <t>1,6957</t>
    </r>
    <r>
      <rPr>
        <i/>
        <sz val="6"/>
        <rFont val="Arial"/>
        <family val="2"/>
        <charset val="204"/>
      </rPr>
      <t xml:space="preserve">
(ф41+((1,81+1,21)*2*7+5,2*2)*0,15)/100</t>
    </r>
  </si>
  <si>
    <t>Окраска фасадов с лесов с подготовкой поверхности перхлорвиниловая</t>
  </si>
  <si>
    <t>ТЕР15-04-012-01</t>
  </si>
  <si>
    <r>
      <t>0,3842</t>
    </r>
    <r>
      <rPr>
        <i/>
        <sz val="6"/>
        <rFont val="Arial"/>
        <family val="2"/>
        <charset val="204"/>
      </rPr>
      <t xml:space="preserve">
(2,05+1,8*5+1,59*2)*2,7/100</t>
    </r>
  </si>
  <si>
    <t>Высококачественная окраска масляными составами по дереву заполнений дверных проемов</t>
  </si>
  <si>
    <t>ТЕР15-04-026-04</t>
  </si>
  <si>
    <r>
      <t>2,5745</t>
    </r>
    <r>
      <rPr>
        <i/>
        <sz val="6"/>
        <rFont val="Arial"/>
        <family val="2"/>
        <charset val="204"/>
      </rPr>
      <t xml:space="preserve">
(ф17+ф16)/100</t>
    </r>
  </si>
  <si>
    <t>Окраска поливинилацетатными водоэмульсионными составами высококачественная по штукатурке стен (акриловая)</t>
  </si>
  <si>
    <t>ТЕР15-04-005-07</t>
  </si>
  <si>
    <r>
      <t>0,7097</t>
    </r>
    <r>
      <rPr>
        <i/>
        <sz val="6"/>
        <rFont val="Arial"/>
        <family val="2"/>
        <charset val="204"/>
      </rPr>
      <t xml:space="preserve">
ф15/100</t>
    </r>
  </si>
  <si>
    <t>Окраска поливинилацетатными водоэмульсионными составами высококачественная по штукатурке потолков (акриловая)</t>
  </si>
  <si>
    <t>ТЕР15-04-005-08</t>
  </si>
  <si>
    <r>
      <t>0,5104</t>
    </r>
    <r>
      <rPr>
        <i/>
        <sz val="6"/>
        <rFont val="Arial"/>
        <family val="2"/>
        <charset val="204"/>
      </rPr>
      <t xml:space="preserve">
(22,6+28,44)/100</t>
    </r>
  </si>
  <si>
    <t>Окраска поливинилацетатными водоэмульсионными составами простая по штукатурке и сборным конструкциям стен, подготовленным под окраску (акриловая)</t>
  </si>
  <si>
    <t>ТЕР15-04-005-01</t>
  </si>
  <si>
    <r>
      <t>0,1672</t>
    </r>
    <r>
      <rPr>
        <i/>
        <sz val="6"/>
        <rFont val="Arial"/>
        <family val="2"/>
        <charset val="204"/>
      </rPr>
      <t xml:space="preserve">
(ф13-4,8)/100</t>
    </r>
  </si>
  <si>
    <t>Окраска поливинилацетатными водоэмульсионными составами простая по штукатурке и сборным конструкциям потолков, подготовленным под окраску  (акриловая)</t>
  </si>
  <si>
    <t>ТЕР15-04-005-02</t>
  </si>
  <si>
    <r>
      <t>0,3624</t>
    </r>
    <r>
      <rPr>
        <i/>
        <sz val="6"/>
        <rFont val="Arial"/>
        <family val="2"/>
        <charset val="204"/>
      </rPr>
      <t xml:space="preserve">
(31,44+4,8)/100</t>
    </r>
  </si>
  <si>
    <t>Известковая окраска водными составами внутри помещений по штукатурке</t>
  </si>
  <si>
    <t>ТЕР15-04-002-01</t>
  </si>
  <si>
    <r>
      <t>0,1322</t>
    </r>
    <r>
      <rPr>
        <i/>
        <sz val="6"/>
        <rFont val="Arial"/>
        <family val="2"/>
        <charset val="204"/>
      </rPr>
      <t xml:space="preserve">
ф17/100</t>
    </r>
  </si>
  <si>
    <t>Штукатурка поверхностей оконных и дверных откосов по бетону и камню плоских</t>
  </si>
  <si>
    <t>ТЕР15-02-031-01</t>
  </si>
  <si>
    <r>
      <t>0,4679</t>
    </r>
    <r>
      <rPr>
        <i/>
        <sz val="6"/>
        <rFont val="Arial"/>
        <family val="2"/>
        <charset val="204"/>
      </rPr>
      <t xml:space="preserve">
(26,59+20,2)/100</t>
    </r>
  </si>
  <si>
    <t>Облицовка стен на цементном растворе с карнизными, плинтусными и угловыми плитками в промышленных зданиях по кирпичу и бетону</t>
  </si>
  <si>
    <t>ТЕР15-01-020-05</t>
  </si>
  <si>
    <r>
      <t>2,4423</t>
    </r>
    <r>
      <rPr>
        <i/>
        <sz val="6"/>
        <rFont val="Arial"/>
        <family val="2"/>
        <charset val="204"/>
      </rPr>
      <t xml:space="preserve">
ф16/100</t>
    </r>
  </si>
  <si>
    <t>Штукатурка поверхностей внутри здания цементно-известковым или цементным раствором по камню и бетону высококачественная стен</t>
  </si>
  <si>
    <t>Штукатурка поверхностей внутри здания цементно-известковым или цементным раствором по камню и бетону высококачественная потолков</t>
  </si>
  <si>
    <t>ТЕР15-02-016-06</t>
  </si>
  <si>
    <r>
      <t>1,2927</t>
    </r>
    <r>
      <rPr>
        <i/>
        <sz val="6"/>
        <rFont val="Arial"/>
        <family val="2"/>
        <charset val="204"/>
      </rPr>
      <t xml:space="preserve">
ф14/100</t>
    </r>
  </si>
  <si>
    <t>Штукатурка поверхностей внутри здания цементно-известковым или цементным раствором по камню и бетону простая стен</t>
  </si>
  <si>
    <r>
      <t>0,2152</t>
    </r>
    <r>
      <rPr>
        <i/>
        <sz val="6"/>
        <rFont val="Arial"/>
        <family val="2"/>
        <charset val="204"/>
      </rPr>
      <t xml:space="preserve">
ф13/100</t>
    </r>
  </si>
  <si>
    <t>Штукатурка поверхностей внутри здания цементно-известковым или цементным раствором по камню и бетону простая потолков</t>
  </si>
  <si>
    <t>ТЕР15-02-016-02</t>
  </si>
  <si>
    <t>1 м2 гуммируемой поверхности</t>
  </si>
  <si>
    <t>Обработка потолков медным купоросом мест биопоражений</t>
  </si>
  <si>
    <r>
      <t>ТЕР13-04-005-01</t>
    </r>
    <r>
      <rPr>
        <i/>
        <sz val="9"/>
        <rFont val="Arial"/>
        <family val="2"/>
        <charset val="204"/>
      </rPr>
      <t xml:space="preserve">
примен.</t>
    </r>
  </si>
  <si>
    <r>
      <t>0,93</t>
    </r>
    <r>
      <rPr>
        <i/>
        <sz val="6"/>
        <rFont val="Arial"/>
        <family val="2"/>
        <charset val="204"/>
      </rPr>
      <t xml:space="preserve">
93/100</t>
    </r>
  </si>
  <si>
    <t>100 м2 расчищенной поверхности</t>
  </si>
  <si>
    <t>Очистка поверхности потолка до бетона</t>
  </si>
  <si>
    <r>
      <t>ТЕРр62-41-2</t>
    </r>
    <r>
      <rPr>
        <i/>
        <sz val="9"/>
        <rFont val="Arial"/>
        <family val="2"/>
        <charset val="204"/>
      </rPr>
      <t xml:space="preserve">
примен.</t>
    </r>
  </si>
  <si>
    <r>
      <t>3,74</t>
    </r>
    <r>
      <rPr>
        <i/>
        <sz val="6"/>
        <rFont val="Arial"/>
        <family val="2"/>
        <charset val="204"/>
      </rPr>
      <t xml:space="preserve">
374/100</t>
    </r>
  </si>
  <si>
    <t>Очистка поверхностей стен от старой штукатурки</t>
  </si>
  <si>
    <t>ТЕР46-02-009-02</t>
  </si>
  <si>
    <t xml:space="preserve">                           Раздел 5. Отделочные работы</t>
  </si>
  <si>
    <t xml:space="preserve">  Итого по разделу 4 Полы</t>
  </si>
  <si>
    <t>Итоги по разделу 4 Полы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</si>
  <si>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56-58, 61-68, 71, 73-75, 69)</t>
  </si>
  <si>
    <t xml:space="preserve">   заготовительно-складские расходы МАТ=2%  (Поз. 60, 77)</t>
  </si>
  <si>
    <t xml:space="preserve">   транспортные расходы МАТ=1%  (Поз. 60, 77)</t>
  </si>
  <si>
    <r>
      <t>32,67</t>
    </r>
    <r>
      <rPr>
        <i/>
        <sz val="5"/>
        <rFont val="Arial"/>
        <family val="2"/>
        <charset val="204"/>
      </rPr>
      <t xml:space="preserve">
213,2/1,18/5,53</t>
    </r>
  </si>
  <si>
    <r>
      <t>2</t>
    </r>
    <r>
      <rPr>
        <i/>
        <sz val="6"/>
        <rFont val="Arial"/>
        <family val="2"/>
        <charset val="204"/>
      </rPr>
      <t xml:space="preserve">
1,7*1,2</t>
    </r>
  </si>
  <si>
    <t>Клей плиточный Фарвест СТРОИТЕЛЬ С2Т-07 (=213,2/1,18/5,53)</t>
  </si>
  <si>
    <t>Прайс-лист ХимОптТорг от 30.07.2013</t>
  </si>
  <si>
    <r>
      <t>1,734</t>
    </r>
    <r>
      <rPr>
        <i/>
        <sz val="6"/>
        <rFont val="Arial"/>
        <family val="2"/>
        <charset val="204"/>
      </rPr>
      <t xml:space="preserve">
1,7*1,02</t>
    </r>
  </si>
  <si>
    <t>Керамический гранит, неполированный, квадратный, толщиной 8 мм</t>
  </si>
  <si>
    <t>ТСЦ-101-3445</t>
  </si>
  <si>
    <r>
      <t>Устройство покрытий из плиток керамогранитных на клее Фарвест - "Строитель" С2Т-07</t>
    </r>
    <r>
      <rPr>
        <i/>
        <sz val="7"/>
        <rFont val="Arial"/>
        <family val="2"/>
        <charset val="204"/>
      </rPr>
      <t xml:space="preserve">
2 945,50 = 11 088,94 - 0,31 x 2 384,70 - 102 x 72,59</t>
    </r>
  </si>
  <si>
    <t>ТЕР11-01-028-02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</si>
  <si>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(на толщ. ПЗ=2 (ОЗП=2; ЭМ=2 к расх.; ЗПМ=2; МАТ=2 к расх.; ТЗ=2; ТЗМ=2))</t>
    </r>
  </si>
  <si>
    <t>ТЕР11-01-011-02</t>
  </si>
  <si>
    <t>Устройство стяжек цементных толщиной 20 мм (толщ. 30 мм)</t>
  </si>
  <si>
    <t>ТЕР11-01-011-01</t>
  </si>
  <si>
    <r>
      <t>0,255</t>
    </r>
    <r>
      <rPr>
        <i/>
        <sz val="6"/>
        <rFont val="Arial"/>
        <family val="2"/>
        <charset val="204"/>
      </rPr>
      <t xml:space="preserve">
1,7*0,15</t>
    </r>
  </si>
  <si>
    <r>
      <t>Устройство подстилающих слоев бетонных из бетона В15</t>
    </r>
    <r>
      <rPr>
        <i/>
        <sz val="7"/>
        <rFont val="Arial"/>
        <family val="2"/>
        <charset val="204"/>
      </rPr>
      <t xml:space="preserve">
52,12 = 613,48 - 1,02 x 550,35</t>
    </r>
  </si>
  <si>
    <t>ТЕР11-01-002-09</t>
  </si>
  <si>
    <t>Песок природный для строительных работ повышенной крупности и крупный</t>
  </si>
  <si>
    <t>ТСЦ-408-0121</t>
  </si>
  <si>
    <t>Засыпка приямка песком</t>
  </si>
  <si>
    <t xml:space="preserve">                           Тип КГ1</t>
  </si>
  <si>
    <r>
      <t>0,048</t>
    </r>
    <r>
      <rPr>
        <i/>
        <sz val="6"/>
        <rFont val="Arial"/>
        <family val="2"/>
        <charset val="204"/>
      </rPr>
      <t xml:space="preserve">
4,8/100</t>
    </r>
  </si>
  <si>
    <t>Устройство покрытий цементных толщиной 20 мм</t>
  </si>
  <si>
    <t>ТЕР11-01-015-03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</si>
  <si>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(на толщ. ПЗ=0,8 (ОЗП=0,8; ЭМ=0,8 к расх.; ЗПМ=0,8; МАТ=0,8 к расх.; ТЗ=0,8; ТЗМ=0,8))</t>
    </r>
  </si>
  <si>
    <t>Устройство стяжек цементных толщиной 20 мм (толщ. 24 мм)</t>
  </si>
  <si>
    <t xml:space="preserve">                           Тип Б</t>
  </si>
  <si>
    <r>
      <t>0,4943</t>
    </r>
    <r>
      <rPr>
        <i/>
        <sz val="6"/>
        <rFont val="Arial"/>
        <family val="2"/>
        <charset val="204"/>
      </rPr>
      <t xml:space="preserve">
(11,89+14,13+10,67+12,74)/100</t>
    </r>
  </si>
  <si>
    <t>Устройство плинтусов поливинилхлоридных на клее КН-2</t>
  </si>
  <si>
    <r>
      <t>0,4297</t>
    </r>
    <r>
      <rPr>
        <i/>
        <sz val="6"/>
        <rFont val="Arial"/>
        <family val="2"/>
        <charset val="204"/>
      </rPr>
      <t xml:space="preserve">
42,97/100</t>
    </r>
  </si>
  <si>
    <t>Устройство покрытий из линолеума на клее КН-2</t>
  </si>
  <si>
    <t>ТЕР11-01-036-02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</si>
  <si>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(на толщ. ПЗ=4,2 (ОЗП=4,2; ЭМ=4,2 к расх.; ЗПМ=4,2; МАТ=4,2 к расх.; ТЗ=4,2; ТЗМ=4,2))</t>
    </r>
  </si>
  <si>
    <t>Устройство стяжек цементных толщиной 20 мм (толщ. 41 мм)</t>
  </si>
  <si>
    <t xml:space="preserve">                           Тип ЛК</t>
  </si>
  <si>
    <r>
      <t>0,3417</t>
    </r>
    <r>
      <rPr>
        <i/>
        <sz val="6"/>
        <rFont val="Arial"/>
        <family val="2"/>
        <charset val="204"/>
      </rPr>
      <t xml:space="preserve">
(21,63+5,78+6,76)/100</t>
    </r>
  </si>
  <si>
    <t>Устройство плинтусов из плиток керамических</t>
  </si>
  <si>
    <t>ТЕР11-01-039-04</t>
  </si>
  <si>
    <r>
      <t>52</t>
    </r>
    <r>
      <rPr>
        <i/>
        <sz val="6"/>
        <rFont val="Arial"/>
        <family val="2"/>
        <charset val="204"/>
      </rPr>
      <t xml:space="preserve">
43,02*1,2</t>
    </r>
  </si>
  <si>
    <r>
      <t>43,8804</t>
    </r>
    <r>
      <rPr>
        <i/>
        <sz val="6"/>
        <rFont val="Arial"/>
        <family val="2"/>
        <charset val="204"/>
      </rPr>
      <t xml:space="preserve">
43,02*1,02</t>
    </r>
  </si>
  <si>
    <r>
      <t>0,4302</t>
    </r>
    <r>
      <rPr>
        <i/>
        <sz val="6"/>
        <rFont val="Arial"/>
        <family val="2"/>
        <charset val="204"/>
      </rPr>
      <t xml:space="preserve">
43,02/100</t>
    </r>
  </si>
  <si>
    <t xml:space="preserve">                           Тип КГ</t>
  </si>
  <si>
    <t xml:space="preserve">                           Раздел 4. Полы</t>
  </si>
  <si>
    <t xml:space="preserve">  Итого по разделу 3 Проемы</t>
  </si>
  <si>
    <t>Итоги по разделу 3 Проемы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</si>
  <si>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37-38, 45, 40, 50, 42, 52, 54)</t>
  </si>
  <si>
    <r>
      <t>0,314</t>
    </r>
    <r>
      <rPr>
        <i/>
        <sz val="6"/>
        <rFont val="Arial"/>
        <family val="2"/>
        <charset val="204"/>
      </rPr>
      <t xml:space="preserve">
2,05*3*0,05*1,02</t>
    </r>
  </si>
  <si>
    <r>
      <t>0,308</t>
    </r>
    <r>
      <rPr>
        <i/>
        <sz val="6"/>
        <rFont val="Arial"/>
        <family val="2"/>
        <charset val="204"/>
      </rPr>
      <t xml:space="preserve">
2,05*3*0,05</t>
    </r>
  </si>
  <si>
    <r>
      <t>Изоляция дверей минплитами П-125</t>
    </r>
    <r>
      <rPr>
        <i/>
        <sz val="7"/>
        <rFont val="Arial"/>
        <family val="2"/>
        <charset val="204"/>
      </rPr>
      <t xml:space="preserve">
209,40 = 1 892,72 - 1,02 x 1 650,31</t>
    </r>
  </si>
  <si>
    <t>Замок врезной оцинкованный с цилиндровым механизмом</t>
  </si>
  <si>
    <t>ТСЦ-101-0950</t>
  </si>
  <si>
    <r>
      <t>0,096</t>
    </r>
    <r>
      <rPr>
        <i/>
        <sz val="6"/>
        <rFont val="Arial"/>
        <family val="2"/>
        <charset val="204"/>
      </rPr>
      <t xml:space="preserve">
0,1*3*32/100</t>
    </r>
  </si>
  <si>
    <r>
      <t>Окраска металлических огрунтованных поверхностей эмалью ПФ-115 за 2 раза</t>
    </r>
    <r>
      <rPr>
        <i/>
        <sz val="7"/>
        <rFont val="Arial"/>
        <family val="2"/>
        <charset val="204"/>
      </rPr>
      <t xml:space="preserve">
(на ково окрасок ПЗ=2 (ОЗП=2; ЭМ=2 к расх.; ЗПМ=2; МАТ=2 к расх.; ТЗ=2; ТЗМ=2))</t>
    </r>
  </si>
  <si>
    <r>
      <t>0,3</t>
    </r>
    <r>
      <rPr>
        <i/>
        <sz val="6"/>
        <rFont val="Arial"/>
        <family val="2"/>
        <charset val="204"/>
      </rPr>
      <t xml:space="preserve">
0,1*3</t>
    </r>
  </si>
  <si>
    <t>Двери металлические</t>
  </si>
  <si>
    <t>ТСЦ-201-0588</t>
  </si>
  <si>
    <t>Установка металлических утепленных дверей</t>
  </si>
  <si>
    <t>Скобяные изделия для блоков входных дверей в помещение однопольных</t>
  </si>
  <si>
    <t>ТСЦ-101-0889</t>
  </si>
  <si>
    <r>
      <t>3,18</t>
    </r>
    <r>
      <rPr>
        <i/>
        <sz val="6"/>
        <rFont val="Arial"/>
        <family val="2"/>
        <charset val="204"/>
      </rPr>
      <t xml:space="preserve">
1,59*2</t>
    </r>
  </si>
  <si>
    <t>Блоки дверные однопольные с полотном глухим ДГ 21-7, площадь 1,39 м2; ДГ 21-8, площадь 1,59 м2</t>
  </si>
  <si>
    <t>ТСЦ-203-0198</t>
  </si>
  <si>
    <r>
      <t>9</t>
    </r>
    <r>
      <rPr>
        <i/>
        <sz val="6"/>
        <rFont val="Arial"/>
        <family val="2"/>
        <charset val="204"/>
      </rPr>
      <t xml:space="preserve">
1,8*5</t>
    </r>
  </si>
  <si>
    <t>Блоки дверные однопольные с полотном глухим ДГ 21-9, площадь 1,80 м2; ДГ 21-10, площадь 2,01 м2</t>
  </si>
  <si>
    <t>ТСЦ-203-0199</t>
  </si>
  <si>
    <r>
      <t>0,122</t>
    </r>
    <r>
      <rPr>
        <i/>
        <sz val="6"/>
        <rFont val="Arial"/>
        <family val="2"/>
        <charset val="204"/>
      </rPr>
      <t xml:space="preserve">
(1,8*5+1,59*2)/100</t>
    </r>
  </si>
  <si>
    <r>
      <t>Установка блоков в наружных и внутренних дверных проемах в перегородках и деревянных нерубленых стенах, площадь проема до 3 м2</t>
    </r>
    <r>
      <rPr>
        <i/>
        <sz val="7"/>
        <rFont val="Arial"/>
        <family val="2"/>
        <charset val="204"/>
      </rPr>
      <t xml:space="preserve">
7 978,81 = 38 442,81 - 100 x 304,64</t>
    </r>
  </si>
  <si>
    <t>Замок оцинкованный с цилиндровым механизмом</t>
  </si>
  <si>
    <r>
      <t>42</t>
    </r>
    <r>
      <rPr>
        <i/>
        <sz val="6"/>
        <rFont val="Arial"/>
        <family val="2"/>
        <charset val="204"/>
      </rPr>
      <t xml:space="preserve">
6*7</t>
    </r>
  </si>
  <si>
    <t>Петля съемная</t>
  </si>
  <si>
    <t>ТСЦ-101-0956</t>
  </si>
  <si>
    <r>
      <t>0,173</t>
    </r>
    <r>
      <rPr>
        <i/>
        <sz val="6"/>
        <rFont val="Arial"/>
        <family val="2"/>
        <charset val="204"/>
      </rPr>
      <t xml:space="preserve">
(31*65+44,1*8,1)*7*0,001*1,01*1,03/100</t>
    </r>
  </si>
  <si>
    <r>
      <t>Окраска металлических огрунтованных поверхностей эмалью ПФ-133 за 2 раза</t>
    </r>
    <r>
      <rPr>
        <i/>
        <sz val="7"/>
        <rFont val="Arial"/>
        <family val="2"/>
        <charset val="204"/>
      </rPr>
      <t xml:space="preserve">
(на кол-во окрасок ПЗ=2 (ОЗП=2; ЭМ=2 к расх.; ЗПМ=2; МАТ=2 к расх.; ТЗ=2; ТЗМ=2))</t>
    </r>
  </si>
  <si>
    <r>
      <t>0,5469</t>
    </r>
    <r>
      <rPr>
        <i/>
        <sz val="6"/>
        <rFont val="Arial"/>
        <family val="2"/>
        <charset val="204"/>
      </rPr>
      <t xml:space="preserve">
ф20</t>
    </r>
  </si>
  <si>
    <t>Переплеты оконные, нестандартные, жалюзийные и защитные решетки из горячекатаных, холодногнутых профилей и труб</t>
  </si>
  <si>
    <t>Установка металлических решеток РМ1</t>
  </si>
  <si>
    <t>ТЕР09-06-001-02</t>
  </si>
  <si>
    <r>
      <t>9,59</t>
    </r>
    <r>
      <rPr>
        <i/>
        <sz val="6"/>
        <rFont val="Arial"/>
        <family val="2"/>
        <charset val="204"/>
      </rPr>
      <t xml:space="preserve">
1,37*7</t>
    </r>
  </si>
  <si>
    <t>Доски подоконные ПВХ, шириной 300 мм</t>
  </si>
  <si>
    <t>ТСЦ-101-2906</t>
  </si>
  <si>
    <r>
      <t>0,0959</t>
    </r>
    <r>
      <rPr>
        <i/>
        <sz val="6"/>
        <rFont val="Arial"/>
        <family val="2"/>
        <charset val="204"/>
      </rPr>
      <t xml:space="preserve">
1,37*7/100</t>
    </r>
  </si>
  <si>
    <t>Установка подоконных досок из ПВХ в каменных стенах толщиной до 0,51 м</t>
  </si>
  <si>
    <t>ТЕР10-01-035-01</t>
  </si>
  <si>
    <r>
      <t>0,1533</t>
    </r>
    <r>
      <rPr>
        <i/>
        <sz val="6"/>
        <rFont val="Arial"/>
        <family val="2"/>
        <charset val="204"/>
      </rPr>
      <t xml:space="preserve">
2,19*7/100</t>
    </r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</si>
  <si>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t>
  </si>
  <si>
    <t>ТЕР10-01-034-04</t>
  </si>
  <si>
    <t xml:space="preserve">                           Раздел 3. Проемы</t>
  </si>
  <si>
    <t xml:space="preserve">  Итого по разделу 2 Кровля</t>
  </si>
  <si>
    <t>Итоги по разделу 2 Кровля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</si>
  <si>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24, 26-27, 29-31, 33, 35-36)</t>
  </si>
  <si>
    <t xml:space="preserve">   заготовительно-складские расходы МАТ=2%  (Поз. 28)</t>
  </si>
  <si>
    <t xml:space="preserve">   транспортные расходы МАТ=1%  (Поз. 28)</t>
  </si>
  <si>
    <r>
      <t>0,081</t>
    </r>
    <r>
      <rPr>
        <i/>
        <sz val="6"/>
        <rFont val="Arial"/>
        <family val="2"/>
        <charset val="204"/>
      </rPr>
      <t xml:space="preserve">
8,1/100</t>
    </r>
  </si>
  <si>
    <t>100 м ограждения</t>
  </si>
  <si>
    <t>Ограждение кровель перилами</t>
  </si>
  <si>
    <t>ТЕР12-01-012-01</t>
  </si>
  <si>
    <r>
      <t>0,262</t>
    </r>
    <r>
      <rPr>
        <i/>
        <sz val="6"/>
        <rFont val="Arial"/>
        <family val="2"/>
        <charset val="204"/>
      </rPr>
      <t xml:space="preserve">
(0,2*(13,32*2+8,12)+(13,82*2+8,12)*0,38+8,12*0,7)/100</t>
    </r>
  </si>
  <si>
    <t>Устройство мелких покрытий (брандмауэры, парапеты, свесы и т.п.) из листовой оцинкованной стали</t>
  </si>
  <si>
    <r>
      <t>138</t>
    </r>
    <r>
      <rPr>
        <i/>
        <sz val="6"/>
        <rFont val="Arial"/>
        <family val="2"/>
        <charset val="204"/>
      </rPr>
      <t xml:space="preserve">
120*1,15</t>
    </r>
  </si>
  <si>
    <r>
      <t>Полимерный материал Экопласт V-RP(T) - 1,5</t>
    </r>
    <r>
      <rPr>
        <i/>
        <sz val="7"/>
        <rFont val="Arial"/>
        <family val="2"/>
        <charset val="204"/>
      </rPr>
      <t xml:space="preserve">
(от ФЕР к ТЕР МАТ=1,05)</t>
    </r>
  </si>
  <si>
    <t>ФССЦ-101-6054</t>
  </si>
  <si>
    <t>100 м2 кровли</t>
  </si>
  <si>
    <t>Устройство однослойной кровли из мембраны экопласт V-RP (технониколь)</t>
  </si>
  <si>
    <r>
      <t>ТЕР12-01-021-01</t>
    </r>
    <r>
      <rPr>
        <i/>
        <sz val="9"/>
        <rFont val="Arial"/>
        <family val="2"/>
        <charset val="204"/>
      </rPr>
      <t xml:space="preserve">
примен.</t>
    </r>
  </si>
  <si>
    <r>
      <t>132</t>
    </r>
    <r>
      <rPr>
        <i/>
        <sz val="6"/>
        <rFont val="Arial"/>
        <family val="2"/>
        <charset val="204"/>
      </rPr>
      <t xml:space="preserve">
120*1,1</t>
    </r>
  </si>
  <si>
    <t>Нетканый геотекстиль Дорнит 300 г/м2</t>
  </si>
  <si>
    <t>ТСЦ-101-2696</t>
  </si>
  <si>
    <r>
      <t>Устройство пароизоляции прокладочной в один слой из геотекстиля 300г/м2</t>
    </r>
    <r>
      <rPr>
        <i/>
        <sz val="7"/>
        <rFont val="Arial"/>
        <family val="2"/>
        <charset val="204"/>
      </rPr>
      <t xml:space="preserve">
331,52 = 1 204,92 - 110 x 7,94</t>
    </r>
  </si>
  <si>
    <t>ТЕР12-01-015-03</t>
  </si>
  <si>
    <r>
      <t>Устройство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(на толщ. ПЗ=5 (ОЗП=5; ЭМ=5 к расх.; ЗПМ=5; МАТ=5 к расх.; ТЗ=5; ТЗМ=5))</t>
    </r>
  </si>
  <si>
    <t>ТЕР12-01-017-02</t>
  </si>
  <si>
    <t>Устройство выравнивающих стяжек цементно-песчаных толщиной 15 мм</t>
  </si>
  <si>
    <t>ТЕР12-01-017-01</t>
  </si>
  <si>
    <r>
      <t>56,92</t>
    </r>
    <r>
      <rPr>
        <i/>
        <sz val="5"/>
        <rFont val="Arial"/>
        <family val="2"/>
        <charset val="204"/>
      </rPr>
      <t xml:space="preserve">
371,45/1,18/5,53</t>
    </r>
  </si>
  <si>
    <r>
      <t>123,6</t>
    </r>
    <r>
      <rPr>
        <i/>
        <sz val="6"/>
        <rFont val="Arial"/>
        <family val="2"/>
        <charset val="204"/>
      </rPr>
      <t xml:space="preserve">
120*1,03</t>
    </r>
  </si>
  <si>
    <t>Утеплитель Тизол Евро Руф толщ. 50 мм (=371,45/1,18/5,53)</t>
  </si>
  <si>
    <t>Прайс-лист ОАО ТИЗОЛ от 30.07.2013</t>
  </si>
  <si>
    <t>100 м2 утепляемого покрытия</t>
  </si>
  <si>
    <r>
      <t>Утепление покрытий утеплителем Тизол Евро Руф толщ. 50 мм</t>
    </r>
    <r>
      <rPr>
        <i/>
        <sz val="7"/>
        <rFont val="Arial"/>
        <family val="2"/>
        <charset val="204"/>
      </rPr>
      <t xml:space="preserve">
1 757,80 = 6 456,17 - 4,12 x 1 140,38</t>
    </r>
  </si>
  <si>
    <t>ТЕР12-01-013-01</t>
  </si>
  <si>
    <t>Утепление покрытий пенобетоном D300</t>
  </si>
  <si>
    <r>
      <t>256,96</t>
    </r>
    <r>
      <rPr>
        <i/>
        <sz val="6"/>
        <rFont val="Arial"/>
        <family val="2"/>
        <charset val="204"/>
      </rPr>
      <t xml:space="preserve">
233,6*1,1</t>
    </r>
  </si>
  <si>
    <t>Пароизоляция Изоспан С</t>
  </si>
  <si>
    <r>
      <t>ТСЦ-101-4134</t>
    </r>
    <r>
      <rPr>
        <i/>
        <sz val="9"/>
        <rFont val="Arial"/>
        <family val="2"/>
        <charset val="204"/>
      </rPr>
      <t xml:space="preserve">
примен.</t>
    </r>
  </si>
  <si>
    <r>
      <t>2,336</t>
    </r>
    <r>
      <rPr>
        <i/>
        <sz val="6"/>
        <rFont val="Arial"/>
        <family val="2"/>
        <charset val="204"/>
      </rPr>
      <t xml:space="preserve">
233,6/100</t>
    </r>
  </si>
  <si>
    <r>
      <t>Устройство пароизоляции прокладочной в один слой из Изоспана С</t>
    </r>
    <r>
      <rPr>
        <i/>
        <sz val="7"/>
        <rFont val="Arial"/>
        <family val="2"/>
        <charset val="204"/>
      </rPr>
      <t xml:space="preserve">
331,52 = 1 204,92 - 110 x 7,94</t>
    </r>
  </si>
  <si>
    <t xml:space="preserve">                           Раздел 2. Кровля</t>
  </si>
  <si>
    <t xml:space="preserve">  Итого по разделу 1 Стены</t>
  </si>
  <si>
    <t>Итоги по разделу 1 Стены 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</si>
  <si>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4-5, 13, 17-18, 22-23, 10-11, 15, 19, 21)</t>
  </si>
  <si>
    <t xml:space="preserve">   заготовительно-складские расходы МАТ=2%  (Поз. 20)</t>
  </si>
  <si>
    <t xml:space="preserve">   транспортные расходы МАТ=1%  (Поз. 20)</t>
  </si>
  <si>
    <r>
      <t>0,527</t>
    </r>
    <r>
      <rPr>
        <i/>
        <sz val="6"/>
        <rFont val="Arial"/>
        <family val="2"/>
        <charset val="204"/>
      </rPr>
      <t xml:space="preserve">
((1,81+1,21)*2*7+5,2*2)/100</t>
    </r>
  </si>
  <si>
    <t>100 м откосов</t>
  </si>
  <si>
    <t>Высококачественная штукатурка фасадов цементно-известковым раствором по камню откосов при ширине до 200 мм плоских</t>
  </si>
  <si>
    <t>ТЕР15-02-003-01</t>
  </si>
  <si>
    <r>
      <t>1,617</t>
    </r>
    <r>
      <rPr>
        <i/>
        <sz val="6"/>
        <rFont val="Arial"/>
        <family val="2"/>
        <charset val="204"/>
      </rPr>
      <t xml:space="preserve">
ф41/100</t>
    </r>
  </si>
  <si>
    <t>Высококачественная штукатурка фасадов цементно-известковым раствором по камню стен гладких</t>
  </si>
  <si>
    <t>ТЕР15-02-002-01</t>
  </si>
  <si>
    <t>Устройство на плоских и криволинейных поверхностях каркаса изоляции из сетки</t>
  </si>
  <si>
    <t>ТЕР26-01-048-04</t>
  </si>
  <si>
    <r>
      <t>70,68</t>
    </r>
    <r>
      <rPr>
        <i/>
        <sz val="5"/>
        <rFont val="Arial"/>
        <family val="2"/>
        <charset val="204"/>
      </rPr>
      <t xml:space="preserve">
461,23/1,18/5,53</t>
    </r>
  </si>
  <si>
    <r>
      <t>164,91</t>
    </r>
    <r>
      <rPr>
        <i/>
        <sz val="6"/>
        <rFont val="Arial"/>
        <family val="2"/>
        <charset val="204"/>
      </rPr>
      <t xml:space="preserve">
ф41*1,02</t>
    </r>
  </si>
  <si>
    <t>Утеплитель Тизол Евро Фасад толщ. 70 мм (=461,23/1,18/5,53)</t>
  </si>
  <si>
    <r>
      <t>11,32</t>
    </r>
    <r>
      <rPr>
        <i/>
        <sz val="6"/>
        <rFont val="Arial"/>
        <family val="2"/>
        <charset val="204"/>
      </rPr>
      <t xml:space="preserve">
ф41*0,07</t>
    </r>
  </si>
  <si>
    <r>
      <t>Изоляция стен утеплителем  Тизол Евро Фасад толщ. 70 мм</t>
    </r>
    <r>
      <rPr>
        <i/>
        <sz val="7"/>
        <rFont val="Arial"/>
        <family val="2"/>
        <charset val="204"/>
      </rPr>
      <t xml:space="preserve">
822,93 = 2 061,08 - 0,97 x 1 276,44</t>
    </r>
  </si>
  <si>
    <r>
      <t>1,336</t>
    </r>
    <r>
      <rPr>
        <i/>
        <sz val="6"/>
        <rFont val="Arial"/>
        <family val="2"/>
        <charset val="204"/>
      </rPr>
      <t xml:space="preserve">
133,6/100</t>
    </r>
  </si>
  <si>
    <t>Устройство каркаса при оштукатуривании стен</t>
  </si>
  <si>
    <t>ТЕР15-02-037-01</t>
  </si>
  <si>
    <t>Штукатурка по сетке без устройства каркаса улучшенная стен</t>
  </si>
  <si>
    <t>ТЕР15-02-036-01</t>
  </si>
  <si>
    <t>100 м2 промытой поверхности</t>
  </si>
  <si>
    <t>Промывка поверхности водой</t>
  </si>
  <si>
    <t>ТЕРр62-39-1</t>
  </si>
  <si>
    <t>1 м2 очищаемой поверхности</t>
  </si>
  <si>
    <t>Очистка поверхности щетками</t>
  </si>
  <si>
    <t>ТЕР13-06-003-01</t>
  </si>
  <si>
    <t>Отбивка штукатурки с поверхностей стен и потолков кирпичных</t>
  </si>
  <si>
    <r>
      <t>0,1482</t>
    </r>
    <r>
      <rPr>
        <i/>
        <sz val="6"/>
        <rFont val="Arial"/>
        <family val="2"/>
        <charset val="204"/>
      </rPr>
      <t xml:space="preserve">
14,82/100</t>
    </r>
  </si>
  <si>
    <t>Улучшенная штукатурка фасадов цементно-известковым раствором по камню стен</t>
  </si>
  <si>
    <t>ТЕР15-02-001-01</t>
  </si>
  <si>
    <t>1 м2 обеспыливаемой поверхности</t>
  </si>
  <si>
    <t>Обеспыливание поверхности</t>
  </si>
  <si>
    <t>ТЕР13-06-004-01</t>
  </si>
  <si>
    <r>
      <t>0,08</t>
    </r>
    <r>
      <rPr>
        <i/>
        <sz val="6"/>
        <rFont val="Arial"/>
        <family val="2"/>
        <charset val="204"/>
      </rPr>
      <t xml:space="preserve">
(1+6+1)/100</t>
    </r>
  </si>
  <si>
    <t>Пробивка в бетонных потолках толщиной 100 мм отверстий площадью до 500 см2</t>
  </si>
  <si>
    <t>ТЕР46-03-010-06</t>
  </si>
  <si>
    <t>Пробивка в бетонных стенах и полах толщиной 100 мм отверстий площадью до 100 см2 (перегородках)</t>
  </si>
  <si>
    <t>ТЕР46-03-010-02</t>
  </si>
  <si>
    <r>
      <t>Пробивка отверстия 100х100 мм в стенах толщиной 510 мм</t>
    </r>
    <r>
      <rPr>
        <i/>
        <sz val="7"/>
        <rFont val="Arial"/>
        <family val="2"/>
        <charset val="204"/>
      </rPr>
      <t xml:space="preserve">
(ПЗ=3,5 (ОЗП=3,5; ЭМ=3,5 к расх.; ЗПМ=3,5; МАТ=3,5 к расх.; ТЗ=3,5; ТЗМ=3,5))</t>
    </r>
  </si>
  <si>
    <r>
      <t>ТЕР46-03-010-02</t>
    </r>
    <r>
      <rPr>
        <i/>
        <sz val="9"/>
        <rFont val="Arial"/>
        <family val="2"/>
        <charset val="204"/>
      </rPr>
      <t xml:space="preserve">
примен.</t>
    </r>
  </si>
  <si>
    <r>
      <t>1,1169</t>
    </r>
    <r>
      <rPr>
        <i/>
        <sz val="6"/>
        <rFont val="Arial"/>
        <family val="2"/>
        <charset val="204"/>
      </rPr>
      <t xml:space="preserve">
2,19*0,51</t>
    </r>
  </si>
  <si>
    <t>Кладка отдельных участков кирпичных стен и заделка проемов в кирпичных стенах при объеме кладки в одном месте до 5 м3 (оконного проема)</t>
  </si>
  <si>
    <t>ТЕР46-02-007-01</t>
  </si>
  <si>
    <r>
      <t>0,0065</t>
    </r>
    <r>
      <rPr>
        <i/>
        <sz val="6"/>
        <rFont val="Arial"/>
        <family val="2"/>
        <charset val="204"/>
      </rPr>
      <t xml:space="preserve">
0,65/100</t>
    </r>
  </si>
  <si>
    <r>
      <t>0,0765</t>
    </r>
    <r>
      <rPr>
        <i/>
        <sz val="6"/>
        <rFont val="Arial"/>
        <family val="2"/>
        <charset val="204"/>
      </rPr>
      <t xml:space="preserve">
0,5*0,3*0,51</t>
    </r>
  </si>
  <si>
    <t>Пробивка проемов в конструкциях из кирпича</t>
  </si>
  <si>
    <t>ТЕР46-03-007-03</t>
  </si>
  <si>
    <r>
      <t>0,0383</t>
    </r>
    <r>
      <rPr>
        <i/>
        <sz val="6"/>
        <rFont val="Arial"/>
        <family val="2"/>
        <charset val="204"/>
      </rPr>
      <t xml:space="preserve">
0,0372*1,03</t>
    </r>
  </si>
  <si>
    <t>1 т металлоконструкций перемычек</t>
  </si>
  <si>
    <t>Устройство металлических перемычек в стенах существующих зданий</t>
  </si>
  <si>
    <t>ТЕРр53-25-1</t>
  </si>
  <si>
    <r>
      <t>3,41</t>
    </r>
    <r>
      <rPr>
        <i/>
        <sz val="6"/>
        <rFont val="Arial"/>
        <family val="2"/>
        <charset val="204"/>
      </rPr>
      <t xml:space="preserve">
(13,82*2+8,12)*0,25*0,2+(0,51*0,32+0,05*0,12*6)*8,12</t>
    </r>
  </si>
  <si>
    <t>Кладка стен кирпичных наружных простых при высоте этажа до 4 м (парапета и карниза)</t>
  </si>
  <si>
    <t>ТЕР08-02-001-01</t>
  </si>
  <si>
    <t xml:space="preserve">                           Раздел 1. Стены</t>
  </si>
  <si>
    <t>_______________________________________________________________________________________________3394,73</t>
  </si>
  <si>
    <t>___________________________45,674</t>
  </si>
  <si>
    <t>___________________________320,948</t>
  </si>
  <si>
    <t>Основание: Р-055/10671-258(АС-1-13)</t>
  </si>
  <si>
    <t>общестроительные работы, Реконструкция КПП промышленной площадки №5</t>
  </si>
  <si>
    <t xml:space="preserve">   83% ФОТ (от 1243)  (Поз. 1, 3, 5-10, 15, 21-24, 27, 29, 32-52)</t>
  </si>
  <si>
    <t xml:space="preserve">   70% ФОТ (от 2)  (Поз. 25-26)</t>
  </si>
  <si>
    <t xml:space="preserve">   128% ФОТ (от 1243)  (Поз. 1, 3, 5-10, 15, 21-24, 27, 29, 32-52)</t>
  </si>
  <si>
    <t xml:space="preserve">   90% ФОТ (от 2)  (Поз. 25-26)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</si>
  <si>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3, 5-10, 15, 21-24, 27, 29, 32-52)</t>
  </si>
  <si>
    <t xml:space="preserve">   заготовительно-складские расходы на материалы МАТ=2%  (Поз. 2, 4, 11-14, 16-20, 28, 30-31)</t>
  </si>
  <si>
    <t>Установка воронок сливных диаметром 150 мм</t>
  </si>
  <si>
    <t>ТЕР16-07-002-04</t>
  </si>
  <si>
    <t>Отводы 90 град. с радиусом кривизны R=1,5 Ду на Ру до 16 МПа (160 кгс/см2), диаметром условного прохода 50 мм, наружным диаметром 57 мм, толщиной стенки 3 мм                 Для изготовления сифона</t>
  </si>
  <si>
    <t>Муфты надвижные диаметром 100 мм</t>
  </si>
  <si>
    <t>ТСЦ-103-1011</t>
  </si>
  <si>
    <r>
      <t>Ревизия полипропиленовая с крышкой диаметром 100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</si>
  <si>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ФССЦ-507-4366</t>
  </si>
  <si>
    <r>
      <t>Отвод канализационный полипропиленовый 87,5° диаметр 50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</si>
  <si>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ФССЦ-507-4379</t>
  </si>
  <si>
    <r>
      <t>Тройник полипропиленовый переходной диаметром 110х90х110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</si>
  <si>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ФССЦ-507-3323</t>
  </si>
  <si>
    <r>
      <t>Крестовина канализационная полиэтиленовая двухплоскостная размером 110x110x50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</si>
  <si>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ФССЦ-507-4358</t>
  </si>
  <si>
    <r>
      <t>Переходы диаметром условного прохода 100/50 мм и наружным диаметром 122/67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</si>
  <si>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ФССЦ-507-0789</t>
  </si>
  <si>
    <r>
      <t>Трубы безнапорные канализационные из полипропилена, диаметром 110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</si>
  <si>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ФССЦ-507-4330</t>
  </si>
  <si>
    <r>
      <t>Прокладка трубопроводов канализации из полиэтиленовых труб высокой плотности диаметром 100 мм</t>
    </r>
    <r>
      <rPr>
        <i/>
        <sz val="7"/>
        <rFont val="Arial"/>
        <family val="2"/>
        <charset val="204"/>
      </rPr>
      <t xml:space="preserve">
1 062,92 = 8 610,79 - 99,8 x 75,63</t>
    </r>
  </si>
  <si>
    <r>
      <t>Трубы безнапорные канализационные из полипропилена, диаметром 50 мм</t>
    </r>
    <r>
      <rPr>
        <i/>
        <sz val="7"/>
        <rFont val="Arial"/>
        <family val="2"/>
        <charset val="204"/>
      </rPr>
      <t xml:space="preserve">
(коэф перехода от фер к тер МАТ=1,052)</t>
    </r>
  </si>
  <si>
    <t>ФССЦ-507-4329</t>
  </si>
  <si>
    <r>
      <t>Прокладка трубопроводов канализации из полиэтиленовых труб высокой плотности диаметром 50 мм</t>
    </r>
    <r>
      <rPr>
        <i/>
        <sz val="7"/>
        <rFont val="Arial"/>
        <family val="2"/>
        <charset val="204"/>
      </rPr>
      <t xml:space="preserve">
978,44 = 5 197,98 - 99,8 x 42,28</t>
    </r>
  </si>
  <si>
    <t>Установка умывальников одиночных с подводкой холодной и горячей воды</t>
  </si>
  <si>
    <t>Установка унитазов с бачком непосредственно присоединенным</t>
  </si>
  <si>
    <t xml:space="preserve">                           хоз-бытовая канализация К1</t>
  </si>
  <si>
    <t>Гидравлическое испытание трубопроводов систем отопления, водопровода и горячего водоснабжения диаметром до 50 мм</t>
  </si>
  <si>
    <t>Рукава резинотканевые напорно-всасывающие для воды давлением 1 МПа (10 кгс/см2), диаметром 20 мм</t>
  </si>
  <si>
    <t>ТСЦ-301-0607</t>
  </si>
  <si>
    <r>
      <t>21,15</t>
    </r>
    <r>
      <rPr>
        <i/>
        <sz val="5"/>
        <rFont val="Arial"/>
        <family val="2"/>
        <charset val="204"/>
      </rPr>
      <t xml:space="preserve">
3,41*40/1,18/5,52</t>
    </r>
  </si>
  <si>
    <r>
      <t>Переход с металл. резьбой наружной Ekoplastik "dGK д20мм                                      3,41*40/1,18/5,52</t>
    </r>
    <r>
      <rPr>
        <i/>
        <sz val="7"/>
        <rFont val="Arial"/>
        <family val="2"/>
        <charset val="204"/>
      </rPr>
      <t xml:space="preserve">
(коэф на транспорт МАТ=1%)</t>
    </r>
  </si>
  <si>
    <t>Экопластик 2013г</t>
  </si>
  <si>
    <r>
      <t>14,45</t>
    </r>
    <r>
      <rPr>
        <i/>
        <sz val="5"/>
        <rFont val="Arial"/>
        <family val="2"/>
        <charset val="204"/>
      </rPr>
      <t xml:space="preserve">
2,33*40/1,18/5,52</t>
    </r>
  </si>
  <si>
    <r>
      <t>Труба Wavin Ekoplastik FIBER PN20 20х3.4                                     2,33*40/1,18/5,52</t>
    </r>
    <r>
      <rPr>
        <i/>
        <sz val="7"/>
        <rFont val="Arial"/>
        <family val="2"/>
        <charset val="204"/>
      </rPr>
      <t xml:space="preserve">
(коэф на транспорт МАТ=1% к расх.)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</si>
  <si>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</t>
    </r>
  </si>
  <si>
    <t>ТЕР16-04-002-01</t>
  </si>
  <si>
    <r>
      <t>503,95</t>
    </r>
    <r>
      <rPr>
        <i/>
        <sz val="5"/>
        <rFont val="Arial"/>
        <family val="2"/>
        <charset val="204"/>
      </rPr>
      <t xml:space="preserve">
3250/1,18/5,52</t>
    </r>
  </si>
  <si>
    <r>
      <t>Ariston PRO 10 R/3 V=10л N=1,2квт                                      3250/1,18/5,52</t>
    </r>
    <r>
      <rPr>
        <i/>
        <sz val="7"/>
        <rFont val="Arial"/>
        <family val="2"/>
        <charset val="204"/>
      </rPr>
      <t xml:space="preserve">
(коэф на транспорт МАТ=1%)</t>
    </r>
  </si>
  <si>
    <t>Италия 2013г</t>
  </si>
  <si>
    <r>
      <t>Установка водоподогревателей емкостных вместимостью до 1 м3</t>
    </r>
    <r>
      <rPr>
        <i/>
        <sz val="7"/>
        <rFont val="Arial"/>
        <family val="2"/>
        <charset val="204"/>
      </rPr>
      <t xml:space="preserve">
619,08 = 5 992,28 - 1 x 5 373,20</t>
    </r>
  </si>
  <si>
    <t xml:space="preserve">                           водопровод горячей воды Т3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</si>
  <si>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(коэффициент на объем ПЗ=2 (ОЗП=2; ЭМ=2 к расх.; ЗПМ=2; МАТ=2 к расх.; ТЗ=2; ТЗМ=2))</t>
    </r>
  </si>
  <si>
    <t>Огрунтовка металлических поверхностей за один раз грунтовкой ГФ-021</t>
  </si>
  <si>
    <r>
      <t>0,265</t>
    </r>
    <r>
      <rPr>
        <i/>
        <sz val="6"/>
        <rFont val="Arial"/>
        <family val="2"/>
        <charset val="204"/>
      </rPr>
      <t xml:space="preserve">
26,5/100</t>
    </r>
  </si>
  <si>
    <r>
      <t>21,77</t>
    </r>
    <r>
      <rPr>
        <i/>
        <sz val="5"/>
        <rFont val="Arial"/>
        <family val="2"/>
        <charset val="204"/>
      </rPr>
      <t xml:space="preserve">
3,51*40/1,18/5,52</t>
    </r>
  </si>
  <si>
    <r>
      <t>Тройник с металл. резьбой наружной   д20                                      3,51*40/1,18/5,52</t>
    </r>
    <r>
      <rPr>
        <i/>
        <sz val="7"/>
        <rFont val="Arial"/>
        <family val="2"/>
        <charset val="204"/>
      </rPr>
      <t xml:space="preserve">
(коэф на транспарт МАТ=1% к расх.)</t>
    </r>
  </si>
  <si>
    <r>
      <t>27,75</t>
    </r>
    <r>
      <rPr>
        <i/>
        <sz val="5"/>
        <rFont val="Arial"/>
        <family val="2"/>
        <charset val="204"/>
      </rPr>
      <t xml:space="preserve">
179/1,18/5,52</t>
    </r>
  </si>
  <si>
    <r>
      <t>Тройник латунный НР-ВР 15            179/1,18/5,52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</si>
  <si>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t>ООО"Стройпласт" 2013</t>
  </si>
  <si>
    <r>
      <t>29,61</t>
    </r>
    <r>
      <rPr>
        <i/>
        <sz val="5"/>
        <rFont val="Arial"/>
        <family val="2"/>
        <charset val="204"/>
      </rPr>
      <t xml:space="preserve">
191/1,18/5,52</t>
    </r>
  </si>
  <si>
    <r>
      <t>Переход латунный НР-ВР 25х15            191/1,18/5,52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</si>
  <si>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Переход латунный НР 25х15            191/1,18/5,52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</si>
  <si>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Труба Wavin Ekoplastik FIBER PN20 20х3.4                                     2,33*40/1,18/5,52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</si>
  <si>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39,95</t>
    </r>
    <r>
      <rPr>
        <i/>
        <sz val="5"/>
        <rFont val="Arial"/>
        <family val="2"/>
        <charset val="204"/>
      </rPr>
      <t xml:space="preserve">
6,44*40/1,18/5,52</t>
    </r>
  </si>
  <si>
    <r>
      <t>Угольник с металл. резьбой внутренней Ekoplastik  д32                                      6,44*40/1,18/5,52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</si>
  <si>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32,56</t>
    </r>
    <r>
      <rPr>
        <i/>
        <sz val="5"/>
        <rFont val="Arial"/>
        <family val="2"/>
        <charset val="204"/>
      </rPr>
      <t xml:space="preserve">
5,25*40/1,18/5,52</t>
    </r>
  </si>
  <si>
    <r>
      <t>Переход с металл. резьбой внутренней Ekoplastik "dGK 32х5.4                                      5,25*40/1,18/5,52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</si>
  <si>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41,19</t>
    </r>
    <r>
      <rPr>
        <i/>
        <sz val="5"/>
        <rFont val="Arial"/>
        <family val="2"/>
        <charset val="204"/>
      </rPr>
      <t xml:space="preserve">
6.64*40/1,18/5,52</t>
    </r>
  </si>
  <si>
    <r>
      <t>Переход с металл. резьбой наружной Ekoplastik "dGK 32х5.4                                      6.64*40/1,18/5,52</t>
    </r>
    <r>
      <rPr>
        <i/>
        <sz val="7"/>
        <rFont val="Arial"/>
        <family val="2"/>
        <charset val="204"/>
      </rPr>
      <t xml:space="preserve">
(коэф на транспорт МАТ=1%)</t>
    </r>
  </si>
  <si>
    <r>
      <t>31,57</t>
    </r>
    <r>
      <rPr>
        <i/>
        <sz val="5"/>
        <rFont val="Arial"/>
        <family val="2"/>
        <charset val="204"/>
      </rPr>
      <t xml:space="preserve">
5,09*40/1,18/5,52</t>
    </r>
  </si>
  <si>
    <r>
      <t>Труба Wavin Ekoplastik FIBER PN20 32х5.4                                      5,09*40/1,18/5,52</t>
    </r>
    <r>
      <rPr>
        <i/>
        <sz val="7"/>
        <rFont val="Arial"/>
        <family val="2"/>
        <charset val="204"/>
      </rPr>
      <t xml:space="preserve">
(коэф на транспарт МАТ=1%)</t>
    </r>
  </si>
  <si>
    <r>
      <t>Прокладка трубопроводов водоснабжения из напорных полиэтиленовых труб низкого давления среднего типа наружным диаметром 32 мм</t>
    </r>
    <r>
      <rPr>
        <i/>
        <sz val="7"/>
        <rFont val="Arial"/>
        <family val="2"/>
        <charset val="204"/>
      </rPr>
      <t xml:space="preserve">
2 304,16 = 3 066,66 - 9,38 x 81,29</t>
    </r>
  </si>
  <si>
    <t>ТЕР16-04-002-03</t>
  </si>
  <si>
    <t>Прокладка трубопроводов водоснабжения из стальных водогазопроводных оцинкованных труб диаметром 50 мм</t>
  </si>
  <si>
    <t>Смесители для умывальников СМ-УМ-ОРА с поворотным корпусом, одной рукояткой, с аэратором</t>
  </si>
  <si>
    <t>ТСЦ-301-0616</t>
  </si>
  <si>
    <t>Вентили проходные муфтовые 15Б3Р для воды и пара давлением 1,0 МПа (10 кгс/см2) диаметром 25 мм</t>
  </si>
  <si>
    <t>ТСЦ-302-1279</t>
  </si>
  <si>
    <t>Кран шаровой муфтовый 11Б27П1, диаметром 25 мм</t>
  </si>
  <si>
    <t>ТСЦ-302-1833</t>
  </si>
  <si>
    <r>
      <t>762,26</t>
    </r>
    <r>
      <rPr>
        <i/>
        <sz val="5"/>
        <rFont val="Arial"/>
        <family val="2"/>
        <charset val="204"/>
      </rPr>
      <t xml:space="preserve">
104,15*40/5,52</t>
    </r>
  </si>
  <si>
    <r>
      <t>Фильтр сетчатый муфтовый Y666 д25мм                             104,15*40/5,52</t>
    </r>
    <r>
      <rPr>
        <i/>
        <sz val="7"/>
        <rFont val="Arial"/>
        <family val="2"/>
        <charset val="204"/>
      </rPr>
      <t xml:space="preserve">
(коэф на транспорт МАТ=1%)</t>
    </r>
  </si>
  <si>
    <t>Данфосс 1кв2013г</t>
  </si>
  <si>
    <t>Установка манометров с трехходовым краном</t>
  </si>
  <si>
    <r>
      <t>90,05</t>
    </r>
    <r>
      <rPr>
        <i/>
        <sz val="5"/>
        <rFont val="Arial"/>
        <family val="2"/>
        <charset val="204"/>
      </rPr>
      <t xml:space="preserve">
580,75/1,18/5,52</t>
    </r>
  </si>
  <si>
    <r>
      <t>Счетчик универсальный с импульсным входом ВСКМ90ГД-15                              580,75/1,18/5,52</t>
    </r>
    <r>
      <rPr>
        <i/>
        <sz val="7"/>
        <rFont val="Arial"/>
        <family val="2"/>
        <charset val="204"/>
      </rPr>
      <t xml:space="preserve">
(коэф на транспорт МАТ=1%)</t>
    </r>
  </si>
  <si>
    <t>ООО"Калипсо" 1кв 2013</t>
  </si>
  <si>
    <r>
      <t>Установка счетчиков (водомеров) диаметром до 40 мм</t>
    </r>
    <r>
      <rPr>
        <i/>
        <sz val="7"/>
        <rFont val="Arial"/>
        <family val="2"/>
        <charset val="204"/>
      </rPr>
      <t xml:space="preserve">
7,47 = 1 266,37 - 1 x 1 258,90</t>
    </r>
  </si>
  <si>
    <t xml:space="preserve">                           Хоз-питьевой водопровод В1</t>
  </si>
  <si>
    <t xml:space="preserve">                           Раздел 1. водопровод и канализация</t>
  </si>
  <si>
    <t>_______________________________________________________________________________________________85,78</t>
  </si>
  <si>
    <t>___________________________1,245</t>
  </si>
  <si>
    <t>___________________________12,342</t>
  </si>
  <si>
    <t>Основание: Р-055/10671-258-ВК</t>
  </si>
  <si>
    <t>водопровод и канализацию, Реконструкция КПП промышленной площадки №5</t>
  </si>
  <si>
    <t xml:space="preserve">  Итого по разделу 2 Демонтаж системы отопления</t>
  </si>
  <si>
    <t xml:space="preserve">  Итого по разделу 1 Отопление</t>
  </si>
  <si>
    <t xml:space="preserve">   128% ФОТ (от 1456)  (Поз. 1, 3-5, 8, 12, 15, 22, 25, 29, 33-37, 48-49)</t>
  </si>
  <si>
    <t xml:space="preserve">   100% ФОТ (от 95)  (Поз. 19, 40)</t>
  </si>
  <si>
    <t xml:space="preserve">   95% ФОТ (от 34)  (Поз. 6)</t>
  </si>
  <si>
    <t xml:space="preserve">   90% ФОТ (от 17)  (Поз. 17-18, 38-39, 42)</t>
  </si>
  <si>
    <t xml:space="preserve">   80% ФОТ (от 523)  (Поз. 31, 44, 46)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</si>
  <si>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3-5, 8, 12, 15, 22, 25, 29, 33-37, 17-18, 38-39, 42, 19, 40)</t>
  </si>
  <si>
    <t xml:space="preserve">   Заготовительно-складские расходы на материалы МАТ=2%  (Поз. 13, 23, 26, 30, 43, 7, 32, 45, 47)</t>
  </si>
  <si>
    <t xml:space="preserve">   Транспортные расходы на материалы МАТ=1%  (Поз. 13, 23, 26, 30, 43, 7, 32, 45, 47)</t>
  </si>
  <si>
    <t xml:space="preserve">  Итого c накладными и см. прибылью</t>
  </si>
  <si>
    <t xml:space="preserve">  Сметная прибыль 83% ФОТ (от 113)</t>
  </si>
  <si>
    <t xml:space="preserve">  Накладные расходы 128% ФОТ (от 113)</t>
  </si>
  <si>
    <t xml:space="preserve">  Итого Поз. 48-49</t>
  </si>
  <si>
    <t>Итоги по разделу 2 Демонтаж системы отопления :</t>
  </si>
  <si>
    <r>
      <t>Демонтаж радиаторов чугунных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</si>
  <si>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t>ТЕР18-03-001-01</t>
  </si>
  <si>
    <r>
      <t>0,4</t>
    </r>
    <r>
      <rPr>
        <i/>
        <sz val="6"/>
        <rFont val="Arial"/>
        <family val="2"/>
        <charset val="204"/>
      </rPr>
      <t xml:space="preserve">
40/100</t>
    </r>
  </si>
  <si>
    <r>
      <t>Демонтаж трубопроводов отопления из стальных водогазопроводных неоцинкованных труб диаметром 20 мм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</si>
  <si>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t xml:space="preserve">                           Раздел 2. Демонтаж системы отопления</t>
  </si>
  <si>
    <t>Итоги по разделу 1 Отопление :</t>
  </si>
  <si>
    <t>Прайс-лист ООО "КонтрольПрибор" 3кв.2012г.</t>
  </si>
  <si>
    <t>Расширитель с бобышкой из углеродистой стали, диаметр корпуса расширителя до 108 мм на условное давление до 10 МПа для трубопроводов диаметром до 76 мм</t>
  </si>
  <si>
    <r>
      <t>0,009</t>
    </r>
    <r>
      <rPr>
        <i/>
        <sz val="6"/>
        <rFont val="Arial"/>
        <family val="2"/>
        <charset val="204"/>
      </rPr>
      <t xml:space="preserve">
(3+4+1+1)/1000</t>
    </r>
  </si>
  <si>
    <t>Закладное устройство</t>
  </si>
  <si>
    <r>
      <t>0,5</t>
    </r>
    <r>
      <rPr>
        <i/>
        <sz val="6"/>
        <rFont val="Arial"/>
        <family val="2"/>
        <charset val="204"/>
      </rPr>
      <t xml:space="preserve">
0,25*1*2</t>
    </r>
  </si>
  <si>
    <r>
      <t>Окраска металлических огрунтованных поверхностей краской Нержамет</t>
    </r>
    <r>
      <rPr>
        <i/>
        <sz val="7"/>
        <rFont val="Arial"/>
        <family val="2"/>
        <charset val="204"/>
      </rPr>
      <t xml:space="preserve">
65,66 = 630,91 - 0,019 x 29 750,00
(коэффициент на объем ПЗ=2 (ОЗП=2; ЭМ=2 к расх.; ЗПМ=2; МАТ=2 к расх.; ТЗ=2; ТЗМ=2))</t>
    </r>
  </si>
  <si>
    <r>
      <t>Трубки из вспененного каучука, толщиной 25 мм, диаметром 35 мм</t>
    </r>
    <r>
      <rPr>
        <i/>
        <sz val="7"/>
        <rFont val="Arial"/>
        <family val="2"/>
        <charset val="204"/>
      </rPr>
      <t xml:space="preserve">
(от ФЕР к ТЕР Свердлов. обл. МАТ=1,05)</t>
    </r>
  </si>
  <si>
    <t>ФССЦ-104-0396</t>
  </si>
  <si>
    <r>
      <t>0,7</t>
    </r>
    <r>
      <rPr>
        <i/>
        <sz val="6"/>
        <rFont val="Arial"/>
        <family val="2"/>
        <charset val="204"/>
      </rPr>
      <t xml:space="preserve">
7/10</t>
    </r>
  </si>
  <si>
    <r>
      <t>Изоляция трубопроводов изделиями из вспененного каучука («Армофлекс»), вспененного полиэтилена («Термофлекс») трубками</t>
    </r>
    <r>
      <rPr>
        <i/>
        <sz val="7"/>
        <rFont val="Arial"/>
        <family val="2"/>
        <charset val="204"/>
      </rPr>
      <t xml:space="preserve">
259,25 = 1 189,41 - 11 x 84,56</t>
    </r>
  </si>
  <si>
    <t>Окраска металлических огрунтованных поверхностей краской БТ-177 серебристой</t>
  </si>
  <si>
    <t>Прокладка трубопроводов отопления из стальных водогазопроводных неоцинкованных труб диаметром 25 мм</t>
  </si>
  <si>
    <t>Установка кронштейнов под вентиляционное оборудование (Опора №1 уголок 50х50х5)</t>
  </si>
  <si>
    <t>Установка термометров в оправе прямых и угловых</t>
  </si>
  <si>
    <t>Установка манометров с трехходовым краном и трубкой-сифоном</t>
  </si>
  <si>
    <t>Отборное устройство давления</t>
  </si>
  <si>
    <r>
      <t>102,09</t>
    </r>
    <r>
      <rPr>
        <i/>
        <sz val="5"/>
        <rFont val="Arial"/>
        <family val="2"/>
        <charset val="204"/>
      </rPr>
      <t xml:space="preserve">
13,67*41,3/5,53</t>
    </r>
  </si>
  <si>
    <t>Обратный клапан пружинный  с внутренней резьбой Ду25 код 065B8226 (Цена=13,67х41,3/5,53)</t>
  </si>
  <si>
    <t>Установка грязевиков наружным диаметром патрубков до 45 мм</t>
  </si>
  <si>
    <t>Фланцы стальные плоские приварные из стали ВСт3сп2, ВСт3сп3, давлением 1,6 МПа (16 кгс/см2), диаметром 25 мм</t>
  </si>
  <si>
    <t>ТСЦ-507-0997</t>
  </si>
  <si>
    <r>
      <t>1359,24</t>
    </r>
    <r>
      <rPr>
        <i/>
        <sz val="5"/>
        <rFont val="Arial"/>
        <family val="2"/>
        <charset val="204"/>
      </rPr>
      <t xml:space="preserve">
182*41,3/5,53</t>
    </r>
  </si>
  <si>
    <t>Ручной балансировочный клапан MSV-F2 Ду25 код 003Z1087 (Цена=182х41,3/5,53)</t>
  </si>
  <si>
    <r>
      <t>Установка вентилей, задвижек, затворов, клапанов обратных, кранов проходных на трубопроводах из стальных труб диаметром до 25 мм</t>
    </r>
    <r>
      <rPr>
        <i/>
        <sz val="7"/>
        <rFont val="Arial"/>
        <family val="2"/>
        <charset val="204"/>
      </rPr>
      <t xml:space="preserve">
45,54 = 84,10 - 2 x 19,28</t>
    </r>
  </si>
  <si>
    <t>Фланцы из углеродистой стали марки 20 и 25 с температурным пределом применения от 243 К (-30град.С) до 698 К (+425град.С) на условное давление Ру от 0,1 до 0,25 МПа (от 1 до 2,5 кгс/см2), диаметром условного прохода 25 мм</t>
  </si>
  <si>
    <t>ТСЦ-507-1684</t>
  </si>
  <si>
    <r>
      <t>611,56</t>
    </r>
    <r>
      <rPr>
        <i/>
        <sz val="5"/>
        <rFont val="Arial"/>
        <family val="2"/>
        <charset val="204"/>
      </rPr>
      <t xml:space="preserve">
3990,68/1,18/5,53</t>
    </r>
  </si>
  <si>
    <t>Шаровой кран Naval фланцевый, код 285506 DN 25 (PN-40)       (=3990,68/1,18/5,53)</t>
  </si>
  <si>
    <t>Прайс-лист Элита 2кв. 2013г</t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</si>
  <si>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</si>
  <si>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Трубки из вспененного каучука, толщиной 25 мм, диаметром 42 мм</t>
    </r>
    <r>
      <rPr>
        <i/>
        <sz val="7"/>
        <rFont val="Arial"/>
        <family val="2"/>
        <charset val="204"/>
      </rPr>
      <t xml:space="preserve">
(от ФЕР к ТЕР Свердлов. обл. МАТ=1,05)</t>
    </r>
  </si>
  <si>
    <t>ФССЦ-104-0397</t>
  </si>
  <si>
    <r>
      <t>6,6</t>
    </r>
    <r>
      <rPr>
        <i/>
        <sz val="6"/>
        <rFont val="Arial"/>
        <family val="2"/>
        <charset val="204"/>
      </rPr>
      <t xml:space="preserve">
6*1,1</t>
    </r>
  </si>
  <si>
    <r>
      <t>Трубки из вспененного каучука, толщиной 19 мм, диаметром 35 мм</t>
    </r>
    <r>
      <rPr>
        <i/>
        <sz val="7"/>
        <rFont val="Arial"/>
        <family val="2"/>
        <charset val="204"/>
      </rPr>
      <t xml:space="preserve">
(от ФЕР к ТЕР Свердлов. обл. МАТ=1,05)</t>
    </r>
  </si>
  <si>
    <r>
      <t>1</t>
    </r>
    <r>
      <rPr>
        <i/>
        <sz val="6"/>
        <rFont val="Arial"/>
        <family val="2"/>
        <charset val="204"/>
      </rPr>
      <t xml:space="preserve">
10/10</t>
    </r>
  </si>
  <si>
    <t>Установка кранов воздушных</t>
  </si>
  <si>
    <t>Краны регулирующие трехходовые КРТПП, латунные диаметром 20 мм</t>
  </si>
  <si>
    <t>ТСЦ-302-0472</t>
  </si>
  <si>
    <t>Установка радиаторов чугунных</t>
  </si>
  <si>
    <r>
      <t>565,48</t>
    </r>
    <r>
      <rPr>
        <i/>
        <sz val="5"/>
        <rFont val="Arial"/>
        <family val="2"/>
        <charset val="204"/>
      </rPr>
      <t xml:space="preserve">
3690/1,18/5,53</t>
    </r>
  </si>
  <si>
    <t>Конвектор Thermor 1000 в комплекте с термостатом (Цена=3690/1,18/5,56)</t>
  </si>
  <si>
    <t>Прайс-лист "Термомир" 2кв.2013г.</t>
  </si>
  <si>
    <t>Установка конвектора</t>
  </si>
  <si>
    <t>ТЕРм08-03-602-01</t>
  </si>
  <si>
    <r>
      <t>1,34</t>
    </r>
    <r>
      <rPr>
        <i/>
        <sz val="6"/>
        <rFont val="Arial"/>
        <family val="2"/>
        <charset val="204"/>
      </rPr>
      <t xml:space="preserve">
134/100</t>
    </r>
  </si>
  <si>
    <r>
      <t>0,9</t>
    </r>
    <r>
      <rPr>
        <i/>
        <sz val="6"/>
        <rFont val="Arial"/>
        <family val="2"/>
        <charset val="204"/>
      </rPr>
      <t xml:space="preserve">
90/100</t>
    </r>
  </si>
  <si>
    <t>Прокладка трубопроводов отопления из стальных водогазопроводных неоцинкованных труб диаметром 20 мм</t>
  </si>
  <si>
    <t>Трубы стальные электросварные прямошовные со снятой фаской из стали марок БСт2кп-БСт4кп и БСт2пс-БСт4пс наружный диаметр 38 мм, толщина стенки 2 мм</t>
  </si>
  <si>
    <r>
      <t>Прокладка трубопроводов отопления и водоснабжения из стальных электросварных труб диаметром до 40 мм</t>
    </r>
    <r>
      <rPr>
        <i/>
        <sz val="7"/>
        <rFont val="Arial"/>
        <family val="2"/>
        <charset val="204"/>
      </rPr>
      <t xml:space="preserve">
1 042,84 = 6 013,84 - 100 x 49,71</t>
    </r>
  </si>
  <si>
    <t>ТЕР16-02-005-01</t>
  </si>
  <si>
    <t>_______________________________________________________________________________________________155,1</t>
  </si>
  <si>
    <t>___________________________2,125</t>
  </si>
  <si>
    <t>_______________________________________________________________________________________________5,858</t>
  </si>
  <si>
    <t>_______________________________________________________________________________________________28,955</t>
  </si>
  <si>
    <t>___________________________34,813</t>
  </si>
  <si>
    <t>Основание: Р-055/10671-258-ОВ</t>
  </si>
  <si>
    <t>отопление, Реконструкция КПП промышленной площадки №5</t>
  </si>
  <si>
    <t xml:space="preserve">   83% ФОТ (от 19)  (Поз. 2)</t>
  </si>
  <si>
    <t xml:space="preserve">   65% ФОТ (от 2896)  (Поз. 9, 11, 13, 16, 19, 22, 24, 32, 34, 37, 39, 41, 43, 50, 52, 61, 69, 71, 76)</t>
  </si>
  <si>
    <t xml:space="preserve">   60% ФОТ (от 666)  (Поз. 1, 3-5, 45, 65)</t>
  </si>
  <si>
    <t xml:space="preserve">   128% ФОТ (от 19)  (Поз. 2)</t>
  </si>
  <si>
    <t xml:space="preserve">   95% ФОТ (от 2896)  (Поз. 9, 11, 13, 16, 19, 22, 24, 32, 34, 37, 39, 41, 43, 50, 52, 61, 69, 71, 76)</t>
  </si>
  <si>
    <t xml:space="preserve">   80% ФОТ (от 666)  (Поз. 1, 3-5, 45, 65)</t>
  </si>
  <si>
    <t xml:space="preserve">   Заготовительно-складские расходы на оборудование ПЗ=1,012 (ОЗП=1,012; ЭМ=1,012; МАТ=1,012)  (Поз. 6-8, 25-31, 35-36, 40, 44, 46-49)</t>
  </si>
  <si>
    <t xml:space="preserve">   Заготовительно-складские расходы на материалы МАТ=2%  (Поз. 10, 12, 14-15, 17-18, 20-21, 23, 33, 38, 42, 51, 62-64, 70, 72-75)</t>
  </si>
  <si>
    <t xml:space="preserve">   Транспорт оборудования ПЗ=1,03  (Поз. 6-8, 25-31, 35-36, 40, 44, 46-49)</t>
  </si>
  <si>
    <t xml:space="preserve">   Транспорт материалов МАТ=1%  (Поз. 10, 12, 14-15, 17-18, 20-21, 23, 33, 38, 42, 51, 62-64, 70, 72-75)</t>
  </si>
  <si>
    <t xml:space="preserve">  Итого по разделу 2 Освещение</t>
  </si>
  <si>
    <t>Итоги по разделу 2 Освещение :</t>
  </si>
  <si>
    <t xml:space="preserve">   Заготовительно-складские расходы на оборудование ПЗ=1,012 (ОЗП=1,012; ЭМ=1,012; МАТ=1,012)  (Поз. 25-31, 35-36, 40, 44, 46-49)</t>
  </si>
  <si>
    <t xml:space="preserve">   Транспорт оборудования ПЗ=1,03  (Поз. 25-31, 35-36, 40, 44, 46-49)</t>
  </si>
  <si>
    <t>Профиль монтажный перфорированный  ZП-45х25</t>
  </si>
  <si>
    <t>ТСЦ-509-0066</t>
  </si>
  <si>
    <t>Профиль перфорированный монтажный длиной 2 м</t>
  </si>
  <si>
    <t>ТЕРм08-02-397-01</t>
  </si>
  <si>
    <r>
      <t>40,5</t>
    </r>
    <r>
      <rPr>
        <i/>
        <sz val="5"/>
        <rFont val="Arial"/>
        <family val="2"/>
        <charset val="204"/>
      </rPr>
      <t xml:space="preserve">
173,46/1,18/3,63</t>
    </r>
  </si>
  <si>
    <t>Внешний изменяемый угол для К.К. "Праймер" 100х60 CKK-40D-W-100-060-K01 Цена=177,59/1,18/5,53</t>
  </si>
  <si>
    <t>Плоский изменяемый угол для К.К. "Праймер" 100х60 CKK-40D-P-100-060-K01 Цена=173,46/1,18/5,53</t>
  </si>
  <si>
    <r>
      <t>41,46</t>
    </r>
    <r>
      <rPr>
        <i/>
        <sz val="5"/>
        <rFont val="Arial"/>
        <family val="2"/>
        <charset val="204"/>
      </rPr>
      <t xml:space="preserve">
177,59/1,18/3,63</t>
    </r>
  </si>
  <si>
    <t>Внутренний изменяемый угол для К.К. "Праймер" 100х60 CKK-40D-X-100-060-K01 Цена=177,59/1,18/5,53</t>
  </si>
  <si>
    <r>
      <t>67,66</t>
    </r>
    <r>
      <rPr>
        <i/>
        <sz val="5"/>
        <rFont val="Arial"/>
        <family val="2"/>
        <charset val="204"/>
      </rPr>
      <t xml:space="preserve">
289,83/1,18/3,63</t>
    </r>
  </si>
  <si>
    <r>
      <t>84</t>
    </r>
    <r>
      <rPr>
        <i/>
        <sz val="6"/>
        <rFont val="Arial"/>
        <family val="2"/>
        <charset val="204"/>
      </rPr>
      <t xml:space="preserve">
42*2</t>
    </r>
  </si>
  <si>
    <t>Кабель-канал 100х60 "ПРАЙМЕР" парапетный  CKK40-100-060-1-K01 Цена=289,83/1,18/5,53</t>
  </si>
  <si>
    <r>
      <t>0,84</t>
    </r>
    <r>
      <rPr>
        <i/>
        <sz val="6"/>
        <rFont val="Arial"/>
        <family val="2"/>
        <charset val="204"/>
      </rPr>
      <t xml:space="preserve">
84/100</t>
    </r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</si>
  <si>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(Переход от ФЕР к ТЕР ОЗП=1,41; ЭМ=1,242; ЗПМ=1,41; МАТ=1,052)</t>
    </r>
  </si>
  <si>
    <r>
      <t>1,8</t>
    </r>
    <r>
      <rPr>
        <i/>
        <sz val="5"/>
        <rFont val="Arial"/>
        <family val="2"/>
        <charset val="204"/>
      </rPr>
      <t xml:space="preserve">
7,7/1,18/3,63</t>
    </r>
  </si>
  <si>
    <t>Металлорукав Р3-ЦХ-20  Цена=47,430/1,18/5,53</t>
  </si>
  <si>
    <t>Рукав металлический наружным диаметром до 48 мм</t>
  </si>
  <si>
    <r>
      <t>0,01236</t>
    </r>
    <r>
      <rPr>
        <i/>
        <sz val="6"/>
        <rFont val="Arial"/>
        <family val="2"/>
        <charset val="204"/>
      </rPr>
      <t xml:space="preserve">
12*1,03/1000</t>
    </r>
  </si>
  <si>
    <r>
      <t>0,00824</t>
    </r>
    <r>
      <rPr>
        <i/>
        <sz val="6"/>
        <rFont val="Arial"/>
        <family val="2"/>
        <charset val="204"/>
      </rPr>
      <t xml:space="preserve">
8*1,03/1000</t>
    </r>
  </si>
  <si>
    <r>
      <t>0,32</t>
    </r>
    <r>
      <rPr>
        <i/>
        <sz val="6"/>
        <rFont val="Arial"/>
        <family val="2"/>
        <charset val="204"/>
      </rPr>
      <t xml:space="preserve">
(12+8+12)/100</t>
    </r>
  </si>
  <si>
    <t>Электрические проводки в щитах и пультах шкафных и панельных</t>
  </si>
  <si>
    <r>
      <t>0,74</t>
    </r>
    <r>
      <rPr>
        <i/>
        <sz val="5"/>
        <rFont val="Arial"/>
        <family val="2"/>
        <charset val="204"/>
      </rPr>
      <t xml:space="preserve">
4,84/1,18/5,53</t>
    </r>
  </si>
  <si>
    <r>
      <t>2,04</t>
    </r>
    <r>
      <rPr>
        <i/>
        <sz val="6"/>
        <rFont val="Arial"/>
        <family val="2"/>
        <charset val="204"/>
      </rPr>
      <t xml:space="preserve">
2*1,02</t>
    </r>
  </si>
  <si>
    <t>Шнур ШВВП 2х0,5 Цена=4,84/1,18/5,53</t>
  </si>
  <si>
    <t>Прайс Атлас 01.07.13г.</t>
  </si>
  <si>
    <r>
      <t>7,28</t>
    </r>
    <r>
      <rPr>
        <i/>
        <sz val="5"/>
        <rFont val="Arial"/>
        <family val="2"/>
        <charset val="204"/>
      </rPr>
      <t xml:space="preserve">
47,52/1,18/5,53</t>
    </r>
  </si>
  <si>
    <r>
      <t>10,2</t>
    </r>
    <r>
      <rPr>
        <i/>
        <sz val="6"/>
        <rFont val="Arial"/>
        <family val="2"/>
        <charset val="204"/>
      </rPr>
      <t xml:space="preserve">
10*1,02</t>
    </r>
  </si>
  <si>
    <t>Кабель гибкий МКВЭВ 4х0,35 Цена=47,52/1,18/5,53</t>
  </si>
  <si>
    <t>Прайс Электрокабель</t>
  </si>
  <si>
    <r>
      <t>7,92</t>
    </r>
    <r>
      <rPr>
        <i/>
        <sz val="5"/>
        <rFont val="Arial"/>
        <family val="2"/>
        <charset val="204"/>
      </rPr>
      <t xml:space="preserve">
51,65/1,18/5,53</t>
    </r>
  </si>
  <si>
    <t>Кабель гибкий МКВЭВ 2х0,5 Цена=51,65/1,18/5,53</t>
  </si>
  <si>
    <r>
      <t>0,22</t>
    </r>
    <r>
      <rPr>
        <i/>
        <sz val="6"/>
        <rFont val="Arial"/>
        <family val="2"/>
        <charset val="204"/>
      </rPr>
      <t xml:space="preserve">
(10+10+2)/100</t>
    </r>
  </si>
  <si>
    <t>Кабель до 35 кВ по установленным конструкциям и лоткам с креплением по всей длине, масса 1 м кабеля до 1 кг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</si>
  <si>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</si>
  <si>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</si>
  <si>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</si>
  <si>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</si>
  <si>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r>
      <t>0,00204</t>
    </r>
    <r>
      <rPr>
        <i/>
        <sz val="6"/>
        <rFont val="Arial"/>
        <family val="2"/>
        <charset val="204"/>
      </rPr>
      <t xml:space="preserve">
(2*1,02) / 1000</t>
    </r>
  </si>
  <si>
    <r>
  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BBГнг(A)-FRLS 5х2,5ок(]кРЕ)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</si>
  <si>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t>ФССЦ-501-8629</t>
  </si>
  <si>
    <r>
      <t>0,0612</t>
    </r>
    <r>
      <rPr>
        <i/>
        <sz val="6"/>
        <rFont val="Arial"/>
        <family val="2"/>
        <charset val="204"/>
      </rPr>
      <t xml:space="preserve">
(60*1,02) / 1000</t>
    </r>
  </si>
  <si>
    <r>
  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BBГнг(A)-FRLS Зх2,5ок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</si>
  <si>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t>ФССЦ-501-8624</t>
  </si>
  <si>
    <r>
      <t>0,00306</t>
    </r>
    <r>
      <rPr>
        <i/>
        <sz val="6"/>
        <rFont val="Arial"/>
        <family val="2"/>
        <charset val="204"/>
      </rPr>
      <t xml:space="preserve">
(3*1,02) / 1000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</si>
  <si>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ВВГнг(А)-LS 5x16мк(N,PE)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</si>
  <si>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t>ФССЦ-501-8619</t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</si>
  <si>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ВВГнг(А)-LS 5x4ок(N,PE)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</si>
  <si>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t>ФССЦ-501-8617</t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</si>
  <si>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ВВГнг(А)-LS 5x2,5ок(N,PE)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</si>
  <si>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r>
      <t>0,14178</t>
    </r>
    <r>
      <rPr>
        <i/>
        <sz val="6"/>
        <rFont val="Arial"/>
        <family val="2"/>
        <charset val="204"/>
      </rPr>
      <t xml:space="preserve">
(139*1,02) / 1000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</si>
  <si>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ВВГнг(А)-LS 3x2,5ок(N,PE)</t>
    </r>
    <r>
      <rPr>
        <i/>
        <sz val="7"/>
        <rFont val="Arial"/>
        <family val="2"/>
        <charset val="204"/>
      </rPr>
      <t xml:space="preserve">
(Материалы от ФЕР к ТЕР МАТ=1,052)</t>
    </r>
  </si>
  <si>
    <r>
      <t>2,22</t>
    </r>
    <r>
      <rPr>
        <i/>
        <sz val="6"/>
        <rFont val="Arial"/>
        <family val="2"/>
        <charset val="204"/>
      </rPr>
      <t xml:space="preserve">
(139+2+3+60+2+10+6)/100</t>
    </r>
  </si>
  <si>
    <t>Кабель до 35 кВ в проложенных трубах, блоках и коробах, масса 1 м кабеля до 1 кг</t>
  </si>
  <si>
    <t>ТЕРм08-02-148-01</t>
  </si>
  <si>
    <t xml:space="preserve">                           Кабели и провода</t>
  </si>
  <si>
    <r>
      <t>225,27</t>
    </r>
    <r>
      <rPr>
        <i/>
        <sz val="5"/>
        <rFont val="Arial"/>
        <family val="2"/>
        <charset val="204"/>
      </rPr>
      <t xml:space="preserve">
1470/1,18/5,53</t>
    </r>
  </si>
  <si>
    <t>Ящик с переключателем врубным 	РУСМ 8105-40 АОА 100А Цена=1470/1,18/5,53</t>
  </si>
  <si>
    <t>Прайс-лист «Электроконтактор»</t>
  </si>
  <si>
    <t>Ящик с одним трехполюсным рубильником, или с трехполюсным рубильником и тремя предохранителями, или с тремя блоками «предохранитель-выключатель», или с тремя предохранителями, устанавливаемый на конструкции на стене или колонне, на ток до 100 А</t>
  </si>
  <si>
    <t>ТЕРм08-03-524-10</t>
  </si>
  <si>
    <t xml:space="preserve">                           Р1</t>
  </si>
  <si>
    <t>Ограничитель на DIN-рейку(металл) ИЭ КYXD10 Цена=7,70/1,18/3,63</t>
  </si>
  <si>
    <r>
      <t>9,81</t>
    </r>
    <r>
      <rPr>
        <i/>
        <sz val="5"/>
        <rFont val="Arial"/>
        <family val="2"/>
        <charset val="204"/>
      </rPr>
      <t xml:space="preserve">
42/1,18/3,63</t>
    </r>
  </si>
  <si>
    <t>DIN-рейка  (60см) оцинкованная YDN10-0060 Цена=42/1,18/3,63</t>
  </si>
  <si>
    <r>
      <t>56,56</t>
    </r>
    <r>
      <rPr>
        <i/>
        <sz val="5"/>
        <rFont val="Arial"/>
        <family val="2"/>
        <charset val="204"/>
      </rPr>
      <t xml:space="preserve">
5,99*40/1,18/3,59</t>
    </r>
  </si>
  <si>
    <t>Маркировка для распределительных шкафов SSMK 60х12   кат.5032439 Цена=5,99*40/1,18/3,59</t>
  </si>
  <si>
    <t>Прайс- лист "Феникс Контакт РУС" 1 кв.2013г.</t>
  </si>
  <si>
    <r>
      <t>26,31</t>
    </r>
    <r>
      <rPr>
        <i/>
        <sz val="5"/>
        <rFont val="Arial"/>
        <family val="2"/>
        <charset val="204"/>
      </rPr>
      <t xml:space="preserve">
112,70/1,18/3,63</t>
    </r>
  </si>
  <si>
    <t>Шина нул на DIN-изол ШНИ-8х12-10-Д-С ИЭК YNN10-812-10D-K07 Цена=112,70/1,18/3,63</t>
  </si>
  <si>
    <r>
      <t>9</t>
    </r>
    <r>
      <rPr>
        <i/>
        <sz val="6"/>
        <rFont val="Arial"/>
        <family val="2"/>
        <charset val="204"/>
      </rPr>
      <t xml:space="preserve">
1+6+2</t>
    </r>
  </si>
  <si>
    <t>Приборы, устанавливаемые на металлоконструкциях, щитах и пультах, масса до 5 кг</t>
  </si>
  <si>
    <r>
      <t>16,08</t>
    </r>
    <r>
      <rPr>
        <i/>
        <sz val="5"/>
        <rFont val="Arial"/>
        <family val="2"/>
        <charset val="204"/>
      </rPr>
      <t xml:space="preserve">
68,88/1,18/3,63</t>
    </r>
  </si>
  <si>
    <t>Авт. выкл. ВА47-29 1Р 1А 4,5кА х-ка С ИЭК MVA20-1-001-C Цена=68,88/1,18/3,63</t>
  </si>
  <si>
    <t>Автомат одно-, двух-, трехполюсный, устанавливаемый на конструкции на стене или колонне, на ток до 25 А</t>
  </si>
  <si>
    <t xml:space="preserve">                           Электроаппараты, устанавливаемые  на щите</t>
  </si>
  <si>
    <r>
      <t>211,39</t>
    </r>
    <r>
      <rPr>
        <i/>
        <sz val="5"/>
        <rFont val="Arial"/>
        <family val="2"/>
        <charset val="204"/>
      </rPr>
      <t xml:space="preserve">
1379,42/1,18/5,53</t>
    </r>
  </si>
  <si>
    <t>Бокс ЩРН-П-36 модулей навесн.пластик  IP40 ИЭК MKP12-N-36-40-05 Цена=1379,42/1,18/5,53</t>
  </si>
  <si>
    <t>Шкаф (пульт) управления навесной, высота, ширина и глубина до 900х600х500 мм</t>
  </si>
  <si>
    <t xml:space="preserve">                           ШТУ</t>
  </si>
  <si>
    <r>
      <t>16,98</t>
    </r>
    <r>
      <rPr>
        <i/>
        <sz val="5"/>
        <rFont val="Arial"/>
        <family val="2"/>
        <charset val="204"/>
      </rPr>
      <t xml:space="preserve">
72,74/1,18/3,63</t>
    </r>
  </si>
  <si>
    <t>Авт. выкл. ВА47-29 1Р 3А 4,5кА х-ка  В ИЭК MVA20-1-003-B Цена=72,74/1,18/3,63</t>
  </si>
  <si>
    <r>
      <t>27,25</t>
    </r>
    <r>
      <rPr>
        <i/>
        <sz val="5"/>
        <rFont val="Arial"/>
        <family val="2"/>
        <charset val="204"/>
      </rPr>
      <t xml:space="preserve">
177,80/1,18/5,53</t>
    </r>
  </si>
  <si>
    <t>Бокс ЩРН-П-4модуля навесной пластик IP40 ИЭК MKP12-N-04-40-20 Цена=177,80/1,18/5,53</t>
  </si>
  <si>
    <t>Шкаф (пульт) управления навесной, высота, ширина и глубина до 600х600х350 мм</t>
  </si>
  <si>
    <t xml:space="preserve">                           АЩО</t>
  </si>
  <si>
    <t>Авт. выкл. ВА47-29 1Р 4А 4,5кА х-ка  В ИЭК MVA20-1-004-B Цена=72,74/1,18/3,63</t>
  </si>
  <si>
    <t xml:space="preserve">                           ЩРО1</t>
  </si>
  <si>
    <r>
      <t>101,81</t>
    </r>
    <r>
      <rPr>
        <i/>
        <sz val="5"/>
        <rFont val="Arial"/>
        <family val="2"/>
        <charset val="204"/>
      </rPr>
      <t xml:space="preserve">
436,10/1,18/3,63</t>
    </r>
  </si>
  <si>
    <t>Диф.автомат АД12М 2Р С16  30мА ИЭК MAD12-2-016-C-030 Цена=436,10/1,18/3,63</t>
  </si>
  <si>
    <r>
      <t>12,77</t>
    </r>
    <r>
      <rPr>
        <i/>
        <sz val="5"/>
        <rFont val="Arial"/>
        <family val="2"/>
        <charset val="204"/>
      </rPr>
      <t xml:space="preserve">
54,71/1,18/3,63</t>
    </r>
  </si>
  <si>
    <t>Авт. выкл. ВА47-29 1Р 6А 4,5кА х-ка  В ИЭК MVA20-1-006-B Цена=54,71/1,18/3,63</t>
  </si>
  <si>
    <r>
      <t>12,79</t>
    </r>
    <r>
      <rPr>
        <i/>
        <sz val="5"/>
        <rFont val="Arial"/>
        <family val="2"/>
        <charset val="204"/>
      </rPr>
      <t xml:space="preserve">
54,78/1,18/3,63</t>
    </r>
  </si>
  <si>
    <t>Авт. выкл. ВА47-29 1Р 6А 4,5кА х-ка С ИЭК MVA20-1-006-C Цена=54,78/1,18/3,63</t>
  </si>
  <si>
    <r>
      <t>50,47</t>
    </r>
    <r>
      <rPr>
        <i/>
        <sz val="5"/>
        <rFont val="Arial"/>
        <family val="2"/>
        <charset val="204"/>
      </rPr>
      <t xml:space="preserve">
216,17/1,18/3,63</t>
    </r>
  </si>
  <si>
    <t>Авт. выкл. ВА47-29 3Р 2А 4,5кА х-ка  В ИЭК MVA20-3-002-B Цена=216,17/1,18/3,63</t>
  </si>
  <si>
    <t>Авт. выкл. ВА47-29 1Р 13А 4,5кА х-ка  В ИЭК MVA20-1-013-B Цена=72,74/1,18/3,63</t>
  </si>
  <si>
    <t>Авт. выкл. ВА47-29 3Р 4А 4,5кА х-ка  В ИЭК MVA20-3-004-B Цена=216,17/1,18/3,63</t>
  </si>
  <si>
    <r>
      <t>38,37</t>
    </r>
    <r>
      <rPr>
        <i/>
        <sz val="5"/>
        <rFont val="Arial"/>
        <family val="2"/>
        <charset val="204"/>
      </rPr>
      <t xml:space="preserve">
164,37/1,18/3,63</t>
    </r>
  </si>
  <si>
    <t>Авт. выкл. ВА47-29 3Р 25А 4,5кА х-ка С ИЭК MVA20-3-025-C Цена=164,37/1,18/3,63</t>
  </si>
  <si>
    <r>
      <t>13</t>
    </r>
    <r>
      <rPr>
        <i/>
        <sz val="6"/>
        <rFont val="Arial"/>
        <family val="2"/>
        <charset val="204"/>
      </rPr>
      <t xml:space="preserve">
2+1+1+1+1+2+5</t>
    </r>
  </si>
  <si>
    <t xml:space="preserve">                           РП-1</t>
  </si>
  <si>
    <t xml:space="preserve">                           ЩИТЫ</t>
  </si>
  <si>
    <r>
      <t>44,09</t>
    </r>
    <r>
      <rPr>
        <i/>
        <sz val="5"/>
        <rFont val="Arial"/>
        <family val="2"/>
        <charset val="204"/>
      </rPr>
      <t xml:space="preserve">
287,20/1,18/5,52</t>
    </r>
  </si>
  <si>
    <t>Коробка ответв.с 4 зажим. код 86057 Цена=287,20/1,18/5,52</t>
  </si>
  <si>
    <t>Прайс-лист Legrand 1 кв.2013г.</t>
  </si>
  <si>
    <r>
      <t>49,96</t>
    </r>
    <r>
      <rPr>
        <i/>
        <sz val="5"/>
        <rFont val="Arial"/>
        <family val="2"/>
        <charset val="204"/>
      </rPr>
      <t xml:space="preserve">
325,40/1,18/5,52</t>
    </r>
  </si>
  <si>
    <t>Роз.2Кзащ.шт.16А 250Вкомп. код 86022 Цена=325,40/1,18/5,52</t>
  </si>
  <si>
    <t>Розетка штепсельная неутопленного типа при открытой проводке</t>
  </si>
  <si>
    <t>ТЕРм08-03-591-08</t>
  </si>
  <si>
    <t xml:space="preserve">                           Оборудование и материалы для разеточной сети</t>
  </si>
  <si>
    <r>
      <t>6</t>
    </r>
    <r>
      <rPr>
        <i/>
        <sz val="5"/>
        <rFont val="Arial"/>
        <family val="2"/>
        <charset val="204"/>
      </rPr>
      <t xml:space="preserve">
39,08/1,18/5,52</t>
    </r>
  </si>
  <si>
    <t>Перекл.2нап.10A 250В комп. код 86001 Цена=309,08/1,18/5,52</t>
  </si>
  <si>
    <t>Переключатель неутопленного типа при открытой проводке</t>
  </si>
  <si>
    <t>ТЕРм08-03-591-06</t>
  </si>
  <si>
    <r>
      <t>10,76</t>
    </r>
    <r>
      <rPr>
        <i/>
        <sz val="5"/>
        <rFont val="Arial"/>
        <family val="2"/>
        <charset val="204"/>
      </rPr>
      <t xml:space="preserve">
70,21/1,18/5,53</t>
    </r>
  </si>
  <si>
    <t>Пиктограмма  ПЭУ 010 " Выход" код.90010 Цена=70,21/1,18/5,53</t>
  </si>
  <si>
    <r>
      <t>490,01</t>
    </r>
    <r>
      <rPr>
        <i/>
        <sz val="5"/>
        <rFont val="Arial"/>
        <family val="2"/>
        <charset val="204"/>
      </rPr>
      <t xml:space="preserve">
3197,53/1,18/5,53</t>
    </r>
  </si>
  <si>
    <t>Светильник URAN EFS 193 код.600000193 Цена=3197,53/1,18/5,53</t>
  </si>
  <si>
    <t>Световые настенные указатели</t>
  </si>
  <si>
    <r>
      <t>345,43</t>
    </r>
    <r>
      <rPr>
        <i/>
        <sz val="5"/>
        <rFont val="Arial"/>
        <family val="2"/>
        <charset val="204"/>
      </rPr>
      <t xml:space="preserve">
2250/1,18/5,52</t>
    </r>
  </si>
  <si>
    <t>Светильник светодиодный для ЖКХ SVETECO 8/1000/10/Д  Цена=2250/1,18/5,52</t>
  </si>
  <si>
    <t>Светильник отдельно устанавливаемый на штырях с количеством ламп в светильнике до 10</t>
  </si>
  <si>
    <t>ТЕРм08-03-594-05</t>
  </si>
  <si>
    <r>
      <t>606,42</t>
    </r>
    <r>
      <rPr>
        <i/>
        <sz val="5"/>
        <rFont val="Arial"/>
        <family val="2"/>
        <charset val="204"/>
      </rPr>
      <t xml:space="preserve">
3950/1,18/5,52</t>
    </r>
  </si>
  <si>
    <t>Светильник светодиодный потолочный  L – office 25/3000/32 цена=3950/1,18/5,52</t>
  </si>
  <si>
    <t>Светильник в подвесных потолках, устанавливаемый на закладных деталях, количество ламп в светильнике до 4</t>
  </si>
  <si>
    <t>ТЕРм08-03-594-17</t>
  </si>
  <si>
    <t xml:space="preserve">                           Раздел 2. Освещение</t>
  </si>
  <si>
    <t xml:space="preserve">  Итого по разделу 1 Автоматизация</t>
  </si>
  <si>
    <t>Итоги по разделу 1 Автоматизация :</t>
  </si>
  <si>
    <t xml:space="preserve">   Заготовительно-складские расходы на оборудование ПЗ=1,012 (ОЗП=1,012; ЭМ=1,012; МАТ=1,012)  (Поз. 6-8)</t>
  </si>
  <si>
    <t xml:space="preserve">   Транспорт оборудования ПЗ=1,03  (Поз. 6-8)</t>
  </si>
  <si>
    <r>
      <t>4659,85</t>
    </r>
    <r>
      <rPr>
        <i/>
        <sz val="5"/>
        <rFont val="Arial"/>
        <family val="2"/>
        <charset val="204"/>
      </rPr>
      <t xml:space="preserve">
19960/1,18/3,63</t>
    </r>
  </si>
  <si>
    <t>Расходомер-счетчик э/м "Взлет" исп. ЭРС-540л В Ду15 в комплекте источник питания ADN-15,24 и присоединительная арматура КПА Ду15/25 Цена=19960/1,18/3,63</t>
  </si>
  <si>
    <t>Комерческое предложенине Взлет №9617 от 01.08.20123г</t>
  </si>
  <si>
    <r>
      <t>733,06</t>
    </r>
    <r>
      <rPr>
        <i/>
        <sz val="5"/>
        <rFont val="Arial"/>
        <family val="2"/>
        <charset val="204"/>
      </rPr>
      <t xml:space="preserve">
3140/1,18/3,63</t>
    </r>
  </si>
  <si>
    <t>Термопреобразователь "Взлет ТСП" согласованная пара ТСП 133мм  Pt100 Цена=3140/1,18/3,63</t>
  </si>
  <si>
    <r>
      <t>11196,71</t>
    </r>
    <r>
      <rPr>
        <i/>
        <sz val="5"/>
        <rFont val="Arial"/>
        <family val="2"/>
        <charset val="204"/>
      </rPr>
      <t xml:space="preserve">
47960/1,18/3,63</t>
    </r>
  </si>
  <si>
    <t>Теплосчетчик-регистратор Взлет ТСР-М исп. ТСР-034   в комплекте :Расходомер -счетчик э/м "ВзлетЭР" исп.ЭРСВ-540Л Ду,термопреобразователь ТСП 50мм и приседенительная арматура №2 Ду 15/25      Цена=47960/1,18/3,63</t>
  </si>
  <si>
    <t>Прибор, устанавливаемый на резьбовых соединениях, масса до 1,5 кг (парный термопреобразователь Взлет ТСП)</t>
  </si>
  <si>
    <t>Отдельно устанавливаемый преобразователь или блок питания  ADN</t>
  </si>
  <si>
    <t>Ротаметр, счетчик, преобразователь, устанавливаемые на фланцевых соединениях, диаметр условного прохода до 20 мм (расходомер-счетчик ЭРСВ)</t>
  </si>
  <si>
    <t>Приборы, устанавливаемые на металлоконструкциях, щитах и пультах, масса до 5 кг (тепловычислитель ТСРВ-034)</t>
  </si>
  <si>
    <t xml:space="preserve">                           Расход падающей  сетевой воды от  отсутвующей теплосети и обратной сетевой воды в теплосеть G0,099 м3/ч</t>
  </si>
  <si>
    <t xml:space="preserve">                           Раздел 1. Автоматизация</t>
  </si>
  <si>
    <t>_______________________________________________________________________________________________215,49</t>
  </si>
  <si>
    <t>___________________________3,581</t>
  </si>
  <si>
    <t>_______________________________________________________________________________________________23,403</t>
  </si>
  <si>
    <t>_______________________________________________________________________________________________47,065</t>
  </si>
  <si>
    <t>_______________________________________________________________________________________________0,086</t>
  </si>
  <si>
    <t>___________________________70,554</t>
  </si>
  <si>
    <t>Основание: 055/10671-ЭМ</t>
  </si>
  <si>
    <t>освещение и автоматизацию. Реконструкция КПП промышленной площадки №5</t>
  </si>
  <si>
    <t xml:space="preserve">        Итого Поз. 2, 4, 16</t>
  </si>
  <si>
    <t xml:space="preserve">      Итоги по Поз. 2, 4, 16</t>
  </si>
  <si>
    <t xml:space="preserve">        Итого Поз. 14, 18, 40-41</t>
  </si>
  <si>
    <t xml:space="preserve">      Итоги по Поз. 14, 18, 40-41</t>
  </si>
  <si>
    <t xml:space="preserve">    Материалы для монтажных работ</t>
  </si>
  <si>
    <t xml:space="preserve">    Электромонтажные работы на других объектах</t>
  </si>
  <si>
    <t xml:space="preserve">    Прокладка и монтаж сетей связи</t>
  </si>
  <si>
    <t xml:space="preserve">    Монтаж радиотелевизионного и электронного оборудования</t>
  </si>
  <si>
    <t xml:space="preserve">    Монтаж оборудования</t>
  </si>
  <si>
    <t xml:space="preserve">  Итоги по Монтажным работам</t>
  </si>
  <si>
    <t xml:space="preserve">   65% ФОТ (от 1271)  (Поз. 11, 17, 19, 21, 25, 27, 29, 33, 35, 37, 39)</t>
  </si>
  <si>
    <t xml:space="preserve">   60% ФОТ (от 1386)  (Поз. 1, 3, 5, 7, 9, 15, 31)</t>
  </si>
  <si>
    <t xml:space="preserve">   100% ФОТ (от 122)  (Поз. 17)</t>
  </si>
  <si>
    <t xml:space="preserve">   95% ФОТ (от 1005)  (Поз. 19, 21, 25, 27, 29, 33, 35, 37, 39)</t>
  </si>
  <si>
    <t xml:space="preserve">   92% ФОТ (от 144)  (Поз. 11)</t>
  </si>
  <si>
    <t xml:space="preserve">   80% ФОТ (от 1386)  (Поз. 1, 3, 5, 7, 9, 15, 31)</t>
  </si>
  <si>
    <t xml:space="preserve">   Заготовительно-складские затраты на оборудование ПЗ=1,012  (Поз. 14, 18, 40-41, 2, 4, 16)</t>
  </si>
  <si>
    <t xml:space="preserve">   Заготовительно-складские расходы на материалы МАТ=2%  (Поз. 12, 28, 30, 32, 6, 8, 10, 22-24, 36, 38, 34)</t>
  </si>
  <si>
    <t xml:space="preserve">   Транспорт материалов МАТ=1%  (Поз. 12, 28, 30, 32, 6, 8, 10, 22-24, 36, 38)</t>
  </si>
  <si>
    <r>
      <t>9</t>
    </r>
    <r>
      <rPr>
        <i/>
        <sz val="6"/>
        <rFont val="Arial"/>
        <family val="2"/>
        <charset val="204"/>
      </rPr>
      <t xml:space="preserve">
2+5+1+1</t>
    </r>
  </si>
  <si>
    <r>
      <t>14</t>
    </r>
    <r>
      <rPr>
        <i/>
        <sz val="6"/>
        <rFont val="Arial"/>
        <family val="2"/>
        <charset val="204"/>
      </rPr>
      <t xml:space="preserve">
5+2+5+1+1</t>
    </r>
  </si>
  <si>
    <t>Прибор измерения и защиты, количество подключаемых концов до 2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</si>
  <si>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</si>
  <si>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r>
      <t>6503,45</t>
    </r>
    <r>
      <rPr>
        <i/>
        <sz val="5"/>
        <rFont val="Arial"/>
        <family val="2"/>
        <charset val="204"/>
      </rPr>
      <t xml:space="preserve">
42437,59/1,18/5,53</t>
    </r>
  </si>
  <si>
    <r>
      <t>0,02652</t>
    </r>
    <r>
      <rPr>
        <i/>
        <sz val="6"/>
        <rFont val="Arial"/>
        <family val="2"/>
        <charset val="204"/>
      </rPr>
      <t xml:space="preserve">
26*1,02/1000</t>
    </r>
  </si>
  <si>
    <t>Кабель  КПСЭнг(А)-FRHF 1х2х0,5    Цена=42437,59/1,18/5,53</t>
  </si>
  <si>
    <r>
      <t>0,26</t>
    </r>
    <r>
      <rPr>
        <i/>
        <sz val="6"/>
        <rFont val="Arial"/>
        <family val="2"/>
        <charset val="204"/>
      </rPr>
      <t xml:space="preserve">
26/100</t>
    </r>
  </si>
  <si>
    <t>Кабель в кабельных каналах, сечением до 6 мм2</t>
  </si>
  <si>
    <r>
      <t>5</t>
    </r>
    <r>
      <rPr>
        <i/>
        <sz val="6"/>
        <rFont val="Arial"/>
        <family val="2"/>
        <charset val="204"/>
      </rPr>
      <t xml:space="preserve">
кк2*100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</si>
  <si>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(от ФЕР к ТЕР ОЗП=1,41; ЭМ=1,242 к расх.; ЗПМ=1,41; МАТ=1,052)</t>
    </r>
  </si>
  <si>
    <r>
      <t>262,21</t>
    </r>
    <r>
      <rPr>
        <i/>
        <sz val="5"/>
        <rFont val="Arial"/>
        <family val="2"/>
        <charset val="204"/>
      </rPr>
      <t xml:space="preserve">
1450/5,53</t>
    </r>
  </si>
  <si>
    <t>Устройство контроля линии оповещения УКЛО Цена=1450/5,53</t>
  </si>
  <si>
    <t>Устройство ультразвуковое, блок контроля</t>
  </si>
  <si>
    <r>
      <t>32,18</t>
    </r>
    <r>
      <rPr>
        <i/>
        <sz val="5"/>
        <rFont val="Arial"/>
        <family val="2"/>
        <charset val="204"/>
      </rPr>
      <t xml:space="preserve">
210/1,18/5,53</t>
    </r>
  </si>
  <si>
    <t>Оповещатель  световой БЛИК-С-24 Цена=210/1,18/5,53</t>
  </si>
  <si>
    <r>
      <t>27,35</t>
    </r>
    <r>
      <rPr>
        <i/>
        <sz val="5"/>
        <rFont val="Arial"/>
        <family val="2"/>
        <charset val="204"/>
      </rPr>
      <t xml:space="preserve">
178,5/1,18/5,53</t>
    </r>
  </si>
  <si>
    <t>Оповещатель пожарный звуковой АС-24 Цена=178,5/1,18/5,53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</si>
  <si>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</t>
  </si>
  <si>
    <r>
      <t>6,8E-5</t>
    </r>
    <r>
      <rPr>
        <i/>
        <sz val="6"/>
        <rFont val="Arial"/>
        <family val="2"/>
        <charset val="204"/>
      </rPr>
      <t xml:space="preserve">
0,0339*2/1000</t>
    </r>
  </si>
  <si>
    <t>Проводник заземляющий из медного изолированного провода сечением 25 мм2 открыто по строительным основаниям</t>
  </si>
  <si>
    <r>
      <t>6,71</t>
    </r>
    <r>
      <rPr>
        <i/>
        <sz val="5"/>
        <rFont val="Arial"/>
        <family val="2"/>
        <charset val="204"/>
      </rPr>
      <t xml:space="preserve">
43,8/1,18/5,53</t>
    </r>
  </si>
  <si>
    <r>
      <t>15,3</t>
    </r>
    <r>
      <rPr>
        <i/>
        <sz val="6"/>
        <rFont val="Arial"/>
        <family val="2"/>
        <charset val="204"/>
      </rPr>
      <t xml:space="preserve">
15*1,02</t>
    </r>
  </si>
  <si>
    <t>Кабель  ВВГнг(А)-FRLS 4х1 Цена=43,8/1,18/5,53</t>
  </si>
  <si>
    <r>
      <t>8096,38</t>
    </r>
    <r>
      <rPr>
        <i/>
        <sz val="5"/>
        <rFont val="Arial"/>
        <family val="2"/>
        <charset val="204"/>
      </rPr>
      <t xml:space="preserve">
52832,13/1,18/5,53</t>
    </r>
  </si>
  <si>
    <r>
      <t>0,1122</t>
    </r>
    <r>
      <rPr>
        <i/>
        <sz val="6"/>
        <rFont val="Arial"/>
        <family val="2"/>
        <charset val="204"/>
      </rPr>
      <t xml:space="preserve">
110*1,02/1000</t>
    </r>
  </si>
  <si>
    <t>Кабель  КПСЭнг(А)-FRHF    1х2х0,75      Цена=52832,13/1,18/5,53</t>
  </si>
  <si>
    <r>
      <t>1,35</t>
    </r>
    <r>
      <rPr>
        <i/>
        <sz val="6"/>
        <rFont val="Arial"/>
        <family val="2"/>
        <charset val="204"/>
      </rPr>
      <t xml:space="preserve">
135/100</t>
    </r>
  </si>
  <si>
    <r>
      <t>120</t>
    </r>
    <r>
      <rPr>
        <i/>
        <sz val="6"/>
        <rFont val="Arial"/>
        <family val="2"/>
        <charset val="204"/>
      </rPr>
      <t xml:space="preserve">
кк1*100</t>
    </r>
  </si>
  <si>
    <r>
      <t>194,14</t>
    </r>
    <r>
      <rPr>
        <i/>
        <sz val="5"/>
        <rFont val="Arial"/>
        <family val="2"/>
        <charset val="204"/>
      </rPr>
      <t xml:space="preserve">
1230/1,18/5,53</t>
    </r>
  </si>
  <si>
    <r>
      <t>Панель заземления горизонтальная 19" Код номенклатуры 	30517720100 Цена=1230/1,18/5,53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</si>
  <si>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1 бокс</t>
  </si>
  <si>
    <t>Устройство заземления Панель заземления</t>
  </si>
  <si>
    <t>ТЕРм10-06-034-26</t>
  </si>
  <si>
    <r>
      <t>199,08</t>
    </r>
    <r>
      <rPr>
        <i/>
        <sz val="5"/>
        <rFont val="Arial"/>
        <family val="2"/>
        <charset val="204"/>
      </rPr>
      <t xml:space="preserve">
827,875/1,18/3,63</t>
    </r>
  </si>
  <si>
    <r>
      <t>Аккумуляторная батарея U=12В, емк.  12 А?час  DELTA DTM1212 Цена=827,875/1,18/3,63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</si>
  <si>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Аккумуляторная батарея монтаж</t>
  </si>
  <si>
    <r>
      <t>1083,82</t>
    </r>
    <r>
      <rPr>
        <i/>
        <sz val="5"/>
        <rFont val="Arial"/>
        <family val="2"/>
        <charset val="204"/>
      </rPr>
      <t xml:space="preserve">
4507,20/1,18/3,63</t>
    </r>
  </si>
  <si>
    <r>
      <t>Источник питания СКАТ-2400 Цена=4507,20/1,18/3,63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</si>
  <si>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Отдельно устанавливаемый преобразователь или блок питания</t>
  </si>
  <si>
    <r>
      <t>49,13</t>
    </r>
    <r>
      <rPr>
        <i/>
        <sz val="5"/>
        <rFont val="Arial"/>
        <family val="2"/>
        <charset val="204"/>
      </rPr>
      <t xml:space="preserve">
320,61/1,18/5,53</t>
    </r>
  </si>
  <si>
    <t>Блок разветвительно-изолирующий БРИЗ Цена=320,61/1,18/5,53</t>
  </si>
  <si>
    <t>Коробка кабельная соединительная или разветвительная ( Блок разветвительно-изолирующий )</t>
  </si>
  <si>
    <r>
      <t>99,61</t>
    </r>
    <r>
      <rPr>
        <i/>
        <sz val="5"/>
        <rFont val="Arial"/>
        <family val="2"/>
        <charset val="204"/>
      </rPr>
      <t xml:space="preserve">
650/1,18/5,53</t>
    </r>
  </si>
  <si>
    <t>Извещатель дымовой оптико-электронный адресно-аналоговый  ДИП-34А 01-02 Цена=650/1,18/5,53</t>
  </si>
  <si>
    <t>Извещатель ПС автоматический дымовой, фотоэлектрический, радиоизотопный, световой в нормальном исполнении</t>
  </si>
  <si>
    <r>
      <t>70,52</t>
    </r>
    <r>
      <rPr>
        <i/>
        <sz val="5"/>
        <rFont val="Arial"/>
        <family val="2"/>
        <charset val="204"/>
      </rPr>
      <t xml:space="preserve">
460,20/1,18/5,53</t>
    </r>
  </si>
  <si>
    <t>Извещатель пожарный ручной адресный  ИПР 513-3АМ Цена=460,20/1,18/5,53</t>
  </si>
  <si>
    <t>Извещатель пожарный ручной</t>
  </si>
  <si>
    <r>
      <t>51,72</t>
    </r>
    <r>
      <rPr>
        <i/>
        <sz val="5"/>
        <rFont val="Arial"/>
        <family val="2"/>
        <charset val="204"/>
      </rPr>
      <t xml:space="preserve">
337,48/1,18/5,53</t>
    </r>
  </si>
  <si>
    <t>Адресный  двухпозиционый расширитель С2000-АР1 исп.02 Цена=337,48/1,18/5,53</t>
  </si>
  <si>
    <t>Устройства промежуточные на количество лучей 1</t>
  </si>
  <si>
    <r>
      <t>220,07</t>
    </r>
    <r>
      <rPr>
        <i/>
        <sz val="5"/>
        <rFont val="Arial"/>
        <family val="2"/>
        <charset val="204"/>
      </rPr>
      <t xml:space="preserve">
915,2/1,18/3,63</t>
    </r>
  </si>
  <si>
    <r>
      <t>Адресный релейный блок на два реле С2000-СП2 Цена=915,2/1,18/3,63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</si>
  <si>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Приборы ПС на 4 луча</t>
  </si>
  <si>
    <r>
      <t>440,14</t>
    </r>
    <r>
      <rPr>
        <i/>
        <sz val="5"/>
        <rFont val="Arial"/>
        <family val="2"/>
        <charset val="204"/>
      </rPr>
      <t xml:space="preserve">
1830,4/1,18/3,63</t>
    </r>
  </si>
  <si>
    <r>
      <t>Контроллер двухпроводной линии связи "С2000-КДЛ"         Цена=1830,4/1,18/3,63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</si>
  <si>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Приборы ПС приемно-контрольные, пусковые, концентратор блок линейный</t>
  </si>
  <si>
    <t>_______________________________________________________________________________________________202,22</t>
  </si>
  <si>
    <t>___________________________2,822</t>
  </si>
  <si>
    <t>_______________________________________________________________________________________________2,376</t>
  </si>
  <si>
    <t>_______________________________________________________________________________________________16,204</t>
  </si>
  <si>
    <t>___________________________18,580</t>
  </si>
  <si>
    <t>Основание: Р-055/10671-258-ПС</t>
  </si>
  <si>
    <t>пожарную сигнализацию. Реконструкция КПП промышленной площадки №5</t>
  </si>
  <si>
    <t xml:space="preserve">   50% ФОТ (от 36)  (Поз. 1-2)</t>
  </si>
  <si>
    <t xml:space="preserve">   100% ФОТ (от 36)  (Поз. 1-2)</t>
  </si>
  <si>
    <t>Перевозка грузов автомобилями-самосвалами (работающими вне карьеров): расстояние 1 км, класс груза I</t>
  </si>
  <si>
    <t>СЦП3-3-1-1</t>
  </si>
  <si>
    <t>Разработка грунта с погрузкой на автомобили-самосвалы экскаваторами с ковшом вместимостью 0,65 (0,5-1) м3, группа грунтов 1 (погрузка избыточного грунта)</t>
  </si>
  <si>
    <t>Разработка грунта с перемещением до 10 м бульдозерами мощностью 96 кВт (130 л.с.), группа грунтов 2 (под автодорожные покрытия, покрытия площадки)</t>
  </si>
  <si>
    <t>_______________________________________________________________________________________________0,45</t>
  </si>
  <si>
    <t>___________________________0,585</t>
  </si>
  <si>
    <t xml:space="preserve">вертикальную планировку. Реконструкция КПП промышленной площадки №5 </t>
  </si>
  <si>
    <t>ЛОКАЛЬНЫЙ СМЕТНЫЙ РАСЧЕТ № 07-01</t>
  </si>
  <si>
    <t xml:space="preserve">   95% ФОТ (от 235)  (Поз. 1, 3-4, 7-11)</t>
  </si>
  <si>
    <t xml:space="preserve">   149% ФОТ (от 235)  (Поз. 1, 3-4, 7-11)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</si>
  <si>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(коэффициент на толщину слоя ПЗ=2 (ОЗП=2; ЭМ=2 к расх.; ЗПМ=2; МАТ=2 к расх.; ТЗ=2; ТЗМ=2))</t>
    </r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</si>
  <si>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 (толщиной 5 см)</t>
  </si>
  <si>
    <r>
      <t>На каждые 0,5 см изменения толщины покрытия добавлять или исключать к расценке 27-06-020-03</t>
    </r>
    <r>
      <rPr>
        <i/>
        <sz val="7"/>
        <rFont val="Arial"/>
        <family val="2"/>
        <charset val="204"/>
      </rPr>
      <t xml:space="preserve">
(коэффициент на толщину слоя ПЗ=4 (ОЗП=4; ЭМ=4 к расх.; ЗПМ=4; МАТ=4 к расх.; ТЗ=4; ТЗМ=4))</t>
    </r>
  </si>
  <si>
    <t>Устройство покрытия толщиной 4 см из горячих асфальтобетонных смесей плотных крупнозернинистых типа АБ, плотность каменных материалов 2,5-2,9 т/м3 (толщиной 6 см)</t>
  </si>
  <si>
    <t>Розлив вяжущих материалов</t>
  </si>
  <si>
    <r>
      <t>На каждый 1 см изменения толщины слоя добавлять или исключать к расценкам с 27-04-003-05 по 27-04-003-07</t>
    </r>
    <r>
      <rPr>
        <i/>
        <sz val="7"/>
        <rFont val="Arial"/>
        <family val="2"/>
        <charset val="204"/>
      </rPr>
      <t xml:space="preserve">
(коэффициент на толщину слоя ПЗ=20 (ОЗП=20; ЭМ=20 к расх.; ЗПМ=20; МАТ=20 к расх.; ТЗ=20; ТЗМ=20))</t>
    </r>
  </si>
  <si>
    <t>Устройство оснований и покрытий из песчано-гравийных или щебеночно-песчаных смесей непрерывной гранулометрии С-4 и С-6, однослойных толщиной 15 см  (h=0,35 м с добавлением щебня)</t>
  </si>
  <si>
    <t>Устройство подстилающих и выравнивающих слоев оснований из песчано-гравийной смеси, дресвы (h=0,54 м)</t>
  </si>
  <si>
    <t xml:space="preserve">                           А/б покрытие</t>
  </si>
  <si>
    <t xml:space="preserve">                           Раздел 1. Покрытие площадки</t>
  </si>
  <si>
    <t>_______________________________________________________________________________________________9,21</t>
  </si>
  <si>
    <t>___________________________0,235</t>
  </si>
  <si>
    <t>___________________________16,385</t>
  </si>
  <si>
    <t>покрытие площадки. Реконструкция КПП промышленной площадки №5 ФГУП "Комбинат "Электрохимприбор"</t>
  </si>
  <si>
    <t>ЛОКАЛЬНЫЙ СМЕТНЫЙ РАСЧЕТ № 07-02</t>
  </si>
  <si>
    <t xml:space="preserve">      Всего с учетом "Заготовительно-складские затраты на оборудование ПЗ=1,012"</t>
  </si>
  <si>
    <t xml:space="preserve">      Итого Поз. 2</t>
  </si>
  <si>
    <t xml:space="preserve">      Итого c накладными и см. прибылью</t>
  </si>
  <si>
    <t xml:space="preserve">      Сметная прибыль 65% ФОТ (от 379)</t>
  </si>
  <si>
    <t xml:space="preserve">      Накладные расходы 92% ФОТ (от 379)</t>
  </si>
  <si>
    <t xml:space="preserve">      Итого Поз. 1</t>
  </si>
  <si>
    <t xml:space="preserve">    Монтаж радиотелевизионного и электронного оборудования:</t>
  </si>
  <si>
    <t>Итого прямые затраты по смете с учетом коэффициентов к итогам (Заготовительно-складские затраты на оборудование ПЗ=1,012  (Поз. 2))</t>
  </si>
  <si>
    <r>
      <t>1094,08</t>
    </r>
    <r>
      <rPr>
        <i/>
        <sz val="5"/>
        <rFont val="Arial"/>
        <family val="2"/>
        <charset val="204"/>
      </rPr>
      <t xml:space="preserve">
4600/1,18/3,67</t>
    </r>
  </si>
  <si>
    <r>
      <t>Шкаф телекоммуникационный настенный 9U (600х300) дверь стекло ШРН-9.300</t>
    </r>
    <r>
      <rPr>
        <i/>
        <sz val="7"/>
        <rFont val="Arial"/>
        <family val="2"/>
        <charset val="204"/>
      </rPr>
      <t xml:space="preserve">
(Транспорт оборудования ПЗ=1,03)</t>
    </r>
  </si>
  <si>
    <t>Шкаф или панель коммутации связи и сигнализации на стене или в нише, количество пар 100</t>
  </si>
  <si>
    <t>ТЕРм10-04-112-02</t>
  </si>
  <si>
    <t xml:space="preserve">                           Раздел 1. Добавить  к смете  №02-01-05</t>
  </si>
  <si>
    <t>Составлен ценах 2001г.</t>
  </si>
  <si>
    <t>_______________________________________________________________________________________________28</t>
  </si>
  <si>
    <t>___________________________0,379</t>
  </si>
  <si>
    <t>_______________________________________________________________________________________________1,107</t>
  </si>
  <si>
    <t>_______________________________________________________________________________________________1,103</t>
  </si>
  <si>
    <t>___________________________2,210</t>
  </si>
  <si>
    <t>Основание: Р-055/10671-258-ПС изм.1</t>
  </si>
  <si>
    <t>пожарную сигнализацию</t>
  </si>
  <si>
    <t>ЛОКАЛЬНЫЙ СМЕТНЫЙ РАСЧЕТ № 02-01-06 (дополнение к смете №02-01-05)</t>
  </si>
  <si>
    <t xml:space="preserve"> ФГУП "Комбинат "Электрохимприбор", Реконструкция  КПП промышленной площадки №5</t>
  </si>
  <si>
    <t>"____" ______________2012 г.</t>
  </si>
  <si>
    <t>" _____ " ________________ 2012 г.</t>
  </si>
  <si>
    <t>_________________</t>
  </si>
  <si>
    <t>УТВЕРЖДАЮ:</t>
  </si>
  <si>
    <t>СОГЛАСОВАНО:</t>
  </si>
  <si>
    <t>разборка</t>
  </si>
  <si>
    <t>демонтажные работы</t>
  </si>
  <si>
    <t>демонтаж тепловых сетей</t>
  </si>
  <si>
    <t>освещение и автоматизация</t>
  </si>
  <si>
    <t>пожарная сигнализация</t>
  </si>
  <si>
    <t>покрытие площадки</t>
  </si>
  <si>
    <t>Начальник отдела капитального строительства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</si>
  <si>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</si>
  <si>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</si>
  <si>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</si>
  <si>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</si>
  <si>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</si>
  <si>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</si>
  <si>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</si>
  <si>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</si>
  <si>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</si>
  <si>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</si>
  <si>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</si>
  <si>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</si>
  <si>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Расчет начальной (максимальной) цены на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</si>
  <si>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</si>
  <si>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</si>
  <si>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</si>
  <si>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</si>
  <si>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</si>
  <si>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</si>
  <si>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</si>
  <si>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</si>
  <si>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</si>
  <si>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</si>
  <si>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>на 2014 год</t>
  </si>
  <si>
    <t xml:space="preserve">Определение начальной (максимальной) цены договора генерального подряда </t>
  </si>
  <si>
    <t>выполнение работ на реконструкцию здания контрольно-пропускного пункта промплощадки №5</t>
  </si>
  <si>
    <t xml:space="preserve"> 01-01</t>
  </si>
  <si>
    <t xml:space="preserve"> 01-02</t>
  </si>
  <si>
    <t xml:space="preserve"> 01-03</t>
  </si>
  <si>
    <t xml:space="preserve"> 02-01-01</t>
  </si>
  <si>
    <t>водопровод и канализацию</t>
  </si>
  <si>
    <t xml:space="preserve"> 02-01-02</t>
  </si>
  <si>
    <t xml:space="preserve"> 02-01-03</t>
  </si>
  <si>
    <t xml:space="preserve"> 02-01-04</t>
  </si>
  <si>
    <t xml:space="preserve"> 02-01-05</t>
  </si>
  <si>
    <t xml:space="preserve"> 02-01-06</t>
  </si>
  <si>
    <t xml:space="preserve"> 07-01</t>
  </si>
  <si>
    <t xml:space="preserve"> 07-02</t>
  </si>
  <si>
    <t>устройство  дренажных каналов</t>
  </si>
  <si>
    <t>247гн-14</t>
  </si>
  <si>
    <r>
      <t xml:space="preserve">Способ закупки: </t>
    </r>
    <r>
      <rPr>
        <i/>
        <sz val="12"/>
        <rFont val="Times New Roman"/>
        <family val="1"/>
        <charset val="204"/>
      </rPr>
      <t>открытый запрос предложений в электронной форме</t>
    </r>
  </si>
  <si>
    <t xml:space="preserve">    Справочно, в ценах 2001г.:</t>
  </si>
  <si>
    <t xml:space="preserve">   38 795 * 5,98</t>
  </si>
  <si>
    <t xml:space="preserve">  Бетонные и железобетонные монолитные конструкции в промышленном строительстве</t>
  </si>
  <si>
    <t>Итого прямые затраты по смете с учетом коэффициентов к итогам (Районный к-т 4,3%  (Поз. 1, 5-7, 2-4, 8))</t>
  </si>
  <si>
    <t xml:space="preserve">  Итого по разделу 1 Устройство дренажных канав.</t>
  </si>
  <si>
    <r>
      <t>0,03</t>
    </r>
    <r>
      <rPr>
        <i/>
        <sz val="6"/>
        <rFont val="Arial"/>
        <family val="2"/>
        <charset val="204"/>
      </rPr>
      <t xml:space="preserve">
10*3/1000</t>
    </r>
  </si>
  <si>
    <t>Горячекатаная арматурная сталь периодического профиля класса А-III, диаметром 10 мм</t>
  </si>
  <si>
    <t>ТСЦ-204-0021</t>
  </si>
  <si>
    <r>
      <t>0,036</t>
    </r>
    <r>
      <rPr>
        <i/>
        <sz val="6"/>
        <rFont val="Arial"/>
        <family val="2"/>
        <charset val="204"/>
      </rPr>
      <t xml:space="preserve">
3,6/100</t>
    </r>
  </si>
  <si>
    <t>100 м3 бетона, бутобетона и железобетона в деле</t>
  </si>
  <si>
    <r>
      <t>Устройство железобетонных выпусков, объемом до 3 м3.</t>
    </r>
    <r>
      <rPr>
        <i/>
        <sz val="7"/>
        <rFont val="Arial"/>
        <family val="2"/>
        <charset val="204"/>
      </rPr>
      <t xml:space="preserve">
НР (395 руб.): 105% от ФОТ
СП (244 руб.): 65% от ФОТ</t>
    </r>
  </si>
  <si>
    <t>ТЕР06-01-001-05прим</t>
  </si>
  <si>
    <r>
      <t>0,12</t>
    </r>
    <r>
      <rPr>
        <i/>
        <sz val="6"/>
        <rFont val="Arial"/>
        <family val="2"/>
        <charset val="204"/>
      </rPr>
      <t xml:space="preserve">
120/1000</t>
    </r>
  </si>
  <si>
    <t>1000 м2</t>
  </si>
  <si>
    <r>
      <t>Планировка площадей бульдозерами мощностью 79 кВт (108 л.с.)</t>
    </r>
    <r>
      <rPr>
        <i/>
        <sz val="7"/>
        <rFont val="Arial"/>
        <family val="2"/>
        <charset val="204"/>
      </rPr>
      <t xml:space="preserve">
НР (1 руб.): 95% от ФОТ
СП (1 руб.): 50% от ФОТ</t>
    </r>
  </si>
  <si>
    <t>ТЕР01-01-036-02</t>
  </si>
  <si>
    <r>
      <t>2,09</t>
    </r>
    <r>
      <rPr>
        <i/>
        <sz val="6"/>
        <rFont val="Arial"/>
        <family val="2"/>
        <charset val="204"/>
      </rPr>
      <t xml:space="preserve">
209/100</t>
    </r>
  </si>
  <si>
    <r>
      <t>Уплотнение грунта пневматическими трамбовками, группа грунтов 3-4</t>
    </r>
    <r>
      <rPr>
        <i/>
        <sz val="7"/>
        <rFont val="Arial"/>
        <family val="2"/>
        <charset val="204"/>
      </rPr>
      <t xml:space="preserve">
НР (490 руб.): 95% от ФОТ
СП (258 руб.): 50% от ФОТ</t>
    </r>
  </si>
  <si>
    <t>ТЕР01-02-005-02</t>
  </si>
  <si>
    <r>
      <t>0,209</t>
    </r>
    <r>
      <rPr>
        <i/>
        <sz val="6"/>
        <rFont val="Arial"/>
        <family val="2"/>
        <charset val="204"/>
      </rPr>
      <t xml:space="preserve">
209/1000</t>
    </r>
  </si>
  <si>
    <r>
      <t>Засыпка траншей и котлованов с перемещением грунта до 5 м бульдозерами мощностью 79 кВт (108 л.с.), группа грунтов 3</t>
    </r>
    <r>
      <rPr>
        <i/>
        <sz val="7"/>
        <rFont val="Arial"/>
        <family val="2"/>
        <charset val="204"/>
      </rPr>
      <t xml:space="preserve">
НР (17 руб.): 95% от ФОТ
СП (9 руб.): 50% от ФОТ</t>
    </r>
  </si>
  <si>
    <t>ТЕР01-01-033-06</t>
  </si>
  <si>
    <r>
      <t>Покрытие битумной мастикой бетонных и железобетонных труб диаметром 500 мм</t>
    </r>
    <r>
      <rPr>
        <i/>
        <sz val="7"/>
        <rFont val="Arial"/>
        <family val="2"/>
        <charset val="204"/>
      </rPr>
      <t xml:space="preserve">
НР (553 руб.): 130% от ФОТ
СП (378 руб.): 89% от ФОТ</t>
    </r>
  </si>
  <si>
    <t>ТЕР23-02-001-05</t>
  </si>
  <si>
    <r>
      <t>0,6</t>
    </r>
    <r>
      <rPr>
        <i/>
        <sz val="6"/>
        <rFont val="Arial"/>
        <family val="2"/>
        <charset val="204"/>
      </rPr>
      <t xml:space="preserve">
20*3/100</t>
    </r>
  </si>
  <si>
    <r>
      <t>Укладка трубопроводов из железобетонных безнапорных раструбных труб диаметром 500 мм</t>
    </r>
    <r>
      <rPr>
        <i/>
        <sz val="7"/>
        <rFont val="Arial"/>
        <family val="2"/>
        <charset val="204"/>
      </rPr>
      <t xml:space="preserve">
НР (1338 руб.): 130% от ФОТ
СП (916 руб.): 89% от ФОТ</t>
    </r>
  </si>
  <si>
    <t>ТЕР23-01-007-02</t>
  </si>
  <si>
    <r>
      <t>1,08</t>
    </r>
    <r>
      <rPr>
        <i/>
        <sz val="6"/>
        <rFont val="Arial"/>
        <family val="2"/>
        <charset val="204"/>
      </rPr>
      <t xml:space="preserve">
108*0,1/10</t>
    </r>
  </si>
  <si>
    <t>10 м3 основания</t>
  </si>
  <si>
    <r>
      <t>Устройство основания под трубопроводы щебеночного (100мм)</t>
    </r>
    <r>
      <rPr>
        <i/>
        <sz val="7"/>
        <rFont val="Arial"/>
        <family val="2"/>
        <charset val="204"/>
      </rPr>
      <t xml:space="preserve">
НР (183 руб.): 130% от ФОТ
СП (125 руб.): 89% от ФОТ</t>
    </r>
  </si>
  <si>
    <t>ТЕР23-01-001-02</t>
  </si>
  <si>
    <r>
      <t>0,24</t>
    </r>
    <r>
      <rPr>
        <i/>
        <sz val="6"/>
        <rFont val="Arial"/>
        <family val="2"/>
        <charset val="204"/>
      </rPr>
      <t xml:space="preserve">
240/1000</t>
    </r>
  </si>
  <si>
    <r>
      <t>Разработка грунта в отвал экскаваторами «драглайн» или «обратная лопата» с ковшом вместимостью 0,65 (0,5-1) м3, группа грунтов 3</t>
    </r>
    <r>
      <rPr>
        <i/>
        <sz val="7"/>
        <rFont val="Arial"/>
        <family val="2"/>
        <charset val="204"/>
      </rPr>
      <t xml:space="preserve">
НР (151 руб.): 95% от ФОТ
СП (80 руб.): 50% от ФОТ</t>
    </r>
  </si>
  <si>
    <t>ТЕР01-01-003-09</t>
  </si>
  <si>
    <t xml:space="preserve">                           Раздел 1. Устройство дренажных канав.</t>
  </si>
  <si>
    <t>Обоснование</t>
  </si>
  <si>
    <t>Составлен(а) в текущих (прогнозных) ценах ( редакция 2009г,) по состоянию на 01.01.2014 с к=5,98</t>
  </si>
  <si>
    <t>_______________________________________________________________________________________________171,28</t>
  </si>
  <si>
    <t>___________________________2,665</t>
  </si>
  <si>
    <t>___________________________231,994</t>
  </si>
  <si>
    <t>Основание: тех.решение от 08.04.2014г. № 072-18/1140</t>
  </si>
  <si>
    <t xml:space="preserve"> устройство дренажных каналов , периметр 5 пром.площадки инв №</t>
  </si>
  <si>
    <t>ЛОКАЛЬНЫЙ СМЕТНЫЙ РАСЧЕТ № 247гн-14</t>
  </si>
  <si>
    <t xml:space="preserve">ФГУП"Комбинат"Электрохимприбор" </t>
  </si>
  <si>
    <t>"____" ______________2014 г.</t>
  </si>
  <si>
    <t>" _____ " ________________ 2014 г.</t>
  </si>
  <si>
    <t>на реконструкцию здания контрольно-пропускного пункта промплощадки №5</t>
  </si>
  <si>
    <t>2015 год</t>
  </si>
  <si>
    <t>Итого синдексом инфляции**: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</si>
  <si>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 </t>
  </si>
  <si>
    <t>2015 г.</t>
  </si>
  <si>
    <t xml:space="preserve"> - 5,73  индекс изменения сметной стоимости СМР к ТЕР 2001   (письмо Минстроя России от 04.08.2014г. № 15285-ЕС/08 приложение 1, прочие объекты)</t>
  </si>
  <si>
    <t xml:space="preserve"> - 3,76  индекс изменения сметной стоимости оборудования (письмо Минстроя России от 04.08.2014г. № 15285-ЕС/08 приложение 5, экономика в целом) </t>
  </si>
  <si>
    <t>*В расчете использованы индексы: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</si>
  <si>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</t>
  </si>
  <si>
    <t xml:space="preserve"> - 3,76  индекс изменения сметной стоимости оборудования (письмо Минстроя России от 04.08.2014г. № 15285-ЕС/08 приложение 5, экономика в целом)                                                                                                                                                                                                                                                  </t>
  </si>
  <si>
    <t>Н.А. Басова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</si>
</sst>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i/>
      <sz val="5"/>
      <name val="Arial"/>
      <family val="2"/>
      <charset val="204"/>
    </font>
    <font>
      <i/>
      <sz val="6"/>
      <name val="Arial"/>
      <family val="2"/>
      <charset val="204"/>
    </font>
    <font>
      <u/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8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20" borderId="2" applyNumberFormat="0" applyAlignment="0" applyProtection="0"/>
    <xf numFmtId="0" fontId="15" fillId="20" borderId="2" applyNumberFormat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21" borderId="7" applyNumberFormat="0" applyAlignment="0" applyProtection="0"/>
    <xf numFmtId="0" fontId="21" fillId="21" borderId="7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" fillId="0" borderId="0" applyAlignment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9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1" fillId="0" borderId="0"/>
    <xf numFmtId="0" fontId="41" fillId="0" borderId="0" applyNumberFormat="0" applyFill="0" applyBorder="0" applyAlignment="0" applyProtection="0">
      <alignment vertical="top"/>
      <protection locked="0"/>
    </xf>
    <xf numFmtId="44" fontId="42" fillId="0" borderId="0" applyFont="0" applyFill="0" applyBorder="0" applyAlignment="0" applyProtection="0"/>
  </cellStyleXfs>
  <cellXfs count="181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1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11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49" fontId="9" fillId="0" borderId="12" xfId="0" applyNumberFormat="1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11" fillId="0" borderId="12" xfId="0" applyFont="1" applyBorder="1" applyAlignment="1">
      <alignment horizontal="right" vertical="top" wrapText="1"/>
    </xf>
    <xf numFmtId="0" fontId="6" fillId="0" borderId="0" xfId="0" applyFont="1" applyAlignment="1">
      <alignment horizontal="center" vertical="top"/>
    </xf>
    <xf numFmtId="0" fontId="3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 wrapText="1"/>
    </xf>
    <xf numFmtId="3" fontId="5" fillId="0" borderId="0" xfId="0" applyNumberFormat="1" applyFont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8" fillId="0" borderId="12" xfId="0" applyNumberFormat="1" applyFont="1" applyBorder="1" applyAlignment="1">
      <alignment horizontal="right" vertical="top"/>
    </xf>
    <xf numFmtId="3" fontId="8" fillId="0" borderId="12" xfId="0" applyNumberFormat="1" applyFont="1" applyBorder="1" applyAlignment="1">
      <alignment horizontal="right" vertical="top" wrapText="1"/>
    </xf>
    <xf numFmtId="3" fontId="11" fillId="0" borderId="12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/>
    <xf numFmtId="0" fontId="3" fillId="0" borderId="10" xfId="0" applyFont="1" applyBorder="1" applyAlignment="1">
      <alignment horizontal="center" vertical="top"/>
    </xf>
    <xf numFmtId="0" fontId="5" fillId="0" borderId="0" xfId="0" applyFont="1" applyBorder="1"/>
    <xf numFmtId="3" fontId="5" fillId="0" borderId="0" xfId="0" applyNumberFormat="1" applyFont="1" applyBorder="1" applyAlignment="1">
      <alignment horizontal="righ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/>
    </xf>
    <xf numFmtId="0" fontId="38" fillId="0" borderId="0" xfId="0" applyFont="1" applyBorder="1" applyAlignment="1">
      <alignment horizontal="right" vertical="top"/>
    </xf>
    <xf numFmtId="0" fontId="38" fillId="0" borderId="0" xfId="0" applyFont="1" applyBorder="1" applyAlignment="1">
      <alignment horizontal="center" vertical="top"/>
    </xf>
    <xf numFmtId="0" fontId="38" fillId="0" borderId="0" xfId="0" applyFont="1" applyBorder="1"/>
    <xf numFmtId="0" fontId="38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3" fontId="38" fillId="0" borderId="0" xfId="0" applyNumberFormat="1" applyFont="1" applyBorder="1" applyAlignment="1">
      <alignment horizontal="righ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30" fillId="0" borderId="0" xfId="85" applyFont="1" applyFill="1" applyAlignment="1">
      <alignment wrapText="1"/>
    </xf>
    <xf numFmtId="4" fontId="30" fillId="0" borderId="0" xfId="85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0" fontId="31" fillId="0" borderId="0" xfId="85" applyFont="1" applyFill="1" applyAlignment="1">
      <alignment wrapText="1"/>
    </xf>
    <xf numFmtId="4" fontId="31" fillId="0" borderId="0" xfId="85" applyNumberFormat="1" applyFont="1" applyFill="1" applyAlignment="1">
      <alignment horizontal="center" vertical="center" wrapText="1"/>
    </xf>
    <xf numFmtId="4" fontId="31" fillId="0" borderId="0" xfId="85" applyNumberFormat="1" applyFont="1" applyFill="1" applyAlignment="1">
      <alignment horizontal="left" vertical="center" wrapText="1"/>
    </xf>
    <xf numFmtId="0" fontId="31" fillId="0" borderId="0" xfId="85" applyFont="1" applyFill="1" applyAlignment="1">
      <alignment vertical="center" wrapText="1"/>
    </xf>
    <xf numFmtId="0" fontId="31" fillId="0" borderId="0" xfId="85" applyFont="1" applyFill="1" applyAlignment="1"/>
    <xf numFmtId="4" fontId="39" fillId="0" borderId="0" xfId="85" applyNumberFormat="1" applyFont="1" applyFill="1" applyAlignment="1">
      <alignment vertical="center" wrapText="1"/>
    </xf>
    <xf numFmtId="4" fontId="30" fillId="0" borderId="0" xfId="85" applyNumberFormat="1" applyFont="1" applyFill="1" applyAlignment="1">
      <alignment horizontal="left" vertical="center" wrapText="1"/>
    </xf>
    <xf numFmtId="4" fontId="40" fillId="0" borderId="0" xfId="85" applyNumberFormat="1" applyFont="1" applyFill="1" applyAlignment="1">
      <alignment horizontal="center" vertical="center" wrapText="1"/>
    </xf>
    <xf numFmtId="0" fontId="32" fillId="0" borderId="0" xfId="85" applyFont="1" applyFill="1" applyAlignment="1">
      <alignment wrapText="1"/>
    </xf>
    <xf numFmtId="4" fontId="32" fillId="0" borderId="12" xfId="85" applyNumberFormat="1" applyFont="1" applyFill="1" applyBorder="1" applyAlignment="1">
      <alignment horizontal="center" vertical="center" wrapText="1"/>
    </xf>
    <xf numFmtId="0" fontId="32" fillId="0" borderId="12" xfId="85" applyFont="1" applyFill="1" applyBorder="1" applyAlignment="1">
      <alignment vertical="center" wrapText="1"/>
    </xf>
    <xf numFmtId="4" fontId="30" fillId="0" borderId="12" xfId="85" applyNumberFormat="1" applyFont="1" applyFill="1" applyBorder="1" applyAlignment="1">
      <alignment horizontal="center" vertical="center" wrapText="1"/>
    </xf>
    <xf numFmtId="0" fontId="30" fillId="0" borderId="12" xfId="85" applyFont="1" applyFill="1" applyBorder="1" applyAlignment="1">
      <alignment vertical="center" wrapText="1"/>
    </xf>
    <xf numFmtId="1" fontId="30" fillId="0" borderId="0" xfId="85" applyNumberFormat="1" applyFont="1" applyFill="1" applyAlignment="1">
      <alignment horizontal="center" vertical="center" wrapText="1"/>
    </xf>
    <xf numFmtId="1" fontId="30" fillId="0" borderId="12" xfId="85" applyNumberFormat="1" applyFont="1" applyFill="1" applyBorder="1" applyAlignment="1">
      <alignment horizontal="center" vertical="center" wrapText="1"/>
    </xf>
    <xf numFmtId="1" fontId="30" fillId="0" borderId="12" xfId="85" applyNumberFormat="1" applyFont="1" applyFill="1" applyBorder="1" applyAlignment="1">
      <alignment horizontal="left" vertical="center" wrapText="1"/>
    </xf>
    <xf numFmtId="0" fontId="30" fillId="0" borderId="0" xfId="85" applyFont="1" applyFill="1" applyAlignment="1">
      <alignment horizontal="center" vertical="center" wrapText="1"/>
    </xf>
    <xf numFmtId="4" fontId="30" fillId="0" borderId="17" xfId="85" applyNumberFormat="1" applyFont="1" applyFill="1" applyBorder="1" applyAlignment="1">
      <alignment horizontal="center" vertical="center" wrapText="1"/>
    </xf>
    <xf numFmtId="0" fontId="31" fillId="0" borderId="0" xfId="85" applyFont="1" applyFill="1" applyAlignment="1">
      <alignment horizontal="center" wrapText="1"/>
    </xf>
    <xf numFmtId="0" fontId="43" fillId="0" borderId="0" xfId="85" applyFont="1"/>
    <xf numFmtId="0" fontId="44" fillId="0" borderId="0" xfId="85" applyFont="1"/>
    <xf numFmtId="0" fontId="45" fillId="0" borderId="0" xfId="85" applyFont="1"/>
    <xf numFmtId="0" fontId="31" fillId="0" borderId="0" xfId="85" applyFont="1"/>
    <xf numFmtId="0" fontId="30" fillId="0" borderId="0" xfId="85" applyFont="1" applyBorder="1" applyAlignment="1">
      <alignment horizontal="center"/>
    </xf>
    <xf numFmtId="4" fontId="30" fillId="0" borderId="12" xfId="85" applyNumberFormat="1" applyFont="1" applyBorder="1" applyAlignment="1">
      <alignment horizontal="center" vertical="center"/>
    </xf>
    <xf numFmtId="4" fontId="30" fillId="0" borderId="12" xfId="85" applyNumberFormat="1" applyFont="1" applyBorder="1" applyAlignment="1">
      <alignment horizontal="center" wrapText="1"/>
    </xf>
    <xf numFmtId="4" fontId="30" fillId="0" borderId="19" xfId="85" applyNumberFormat="1" applyFont="1" applyBorder="1" applyAlignment="1">
      <alignment horizontal="center" vertical="center"/>
    </xf>
    <xf numFmtId="4" fontId="30" fillId="0" borderId="12" xfId="85" applyNumberFormat="1" applyFont="1" applyBorder="1" applyAlignment="1">
      <alignment horizontal="center"/>
    </xf>
    <xf numFmtId="4" fontId="30" fillId="0" borderId="18" xfId="85" applyNumberFormat="1" applyFont="1" applyBorder="1" applyAlignment="1">
      <alignment horizontal="center" vertical="center"/>
    </xf>
    <xf numFmtId="0" fontId="30" fillId="0" borderId="12" xfId="85" applyFont="1" applyBorder="1" applyAlignment="1">
      <alignment horizontal="center"/>
    </xf>
    <xf numFmtId="0" fontId="30" fillId="0" borderId="18" xfId="85" applyFont="1" applyBorder="1" applyAlignment="1">
      <alignment horizontal="center" vertical="center"/>
    </xf>
    <xf numFmtId="0" fontId="30" fillId="0" borderId="10" xfId="85" applyFont="1" applyBorder="1" applyAlignment="1"/>
    <xf numFmtId="0" fontId="30" fillId="0" borderId="0" xfId="85" applyFont="1"/>
    <xf numFmtId="0" fontId="30" fillId="0" borderId="0" xfId="85" applyFont="1" applyAlignment="1">
      <alignment horizontal="left" vertical="center"/>
    </xf>
    <xf numFmtId="3" fontId="30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Alignment="1">
      <alignment horizontal="right"/>
    </xf>
    <xf numFmtId="4" fontId="30" fillId="0" borderId="12" xfId="85" applyNumberFormat="1" applyFont="1" applyFill="1" applyBorder="1" applyAlignment="1">
      <alignment horizontal="center" vertical="center" wrapText="1"/>
    </xf>
    <xf numFmtId="4" fontId="30" fillId="0" borderId="0" xfId="85" applyNumberFormat="1" applyFont="1" applyFill="1" applyAlignment="1">
      <alignment horizontal="center" vertical="center" wrapText="1"/>
    </xf>
    <xf numFmtId="4" fontId="30" fillId="0" borderId="12" xfId="85" applyNumberFormat="1" applyFont="1" applyBorder="1" applyAlignment="1">
      <alignment horizontal="center" vertical="center"/>
    </xf>
    <xf numFmtId="4" fontId="30" fillId="0" borderId="12" xfId="85" applyNumberFormat="1" applyFont="1" applyFill="1" applyBorder="1" applyAlignment="1">
      <alignment horizontal="center" vertical="center" wrapText="1"/>
    </xf>
    <xf numFmtId="0" fontId="32" fillId="0" borderId="12" xfId="85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2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5" fillId="0" borderId="0" xfId="0" applyFont="1" applyAlignment="1">
      <alignment horizontal="center" vertical="top"/>
    </xf>
    <xf numFmtId="0" fontId="30" fillId="0" borderId="12" xfId="85" applyFont="1" applyFill="1" applyBorder="1" applyAlignment="1">
      <alignment horizontal="center" vertical="center" wrapText="1"/>
    </xf>
    <xf numFmtId="0" fontId="31" fillId="0" borderId="0" xfId="85" applyFont="1" applyFill="1" applyAlignment="1">
      <alignment horizontal="left" vertical="center" wrapText="1"/>
    </xf>
    <xf numFmtId="0" fontId="30" fillId="0" borderId="0" xfId="85" applyFont="1" applyFill="1" applyAlignment="1">
      <alignment horizontal="left" vertical="center" wrapText="1"/>
    </xf>
    <xf numFmtId="0" fontId="31" fillId="0" borderId="0" xfId="85" applyFont="1" applyFill="1" applyAlignment="1">
      <alignment vertical="center" wrapText="1"/>
    </xf>
    <xf numFmtId="4" fontId="30" fillId="0" borderId="12" xfId="85" applyNumberFormat="1" applyFont="1" applyFill="1" applyBorder="1" applyAlignment="1">
      <alignment horizontal="center" vertical="center" wrapText="1"/>
    </xf>
    <xf numFmtId="4" fontId="30" fillId="0" borderId="18" xfId="85" applyNumberFormat="1" applyFont="1" applyFill="1" applyBorder="1" applyAlignment="1">
      <alignment horizontal="center" vertical="center" wrapText="1"/>
    </xf>
    <xf numFmtId="4" fontId="30" fillId="0" borderId="20" xfId="85" applyNumberFormat="1" applyFont="1" applyFill="1" applyBorder="1" applyAlignment="1">
      <alignment horizontal="center" vertical="center" wrapText="1"/>
    </xf>
    <xf numFmtId="4" fontId="30" fillId="0" borderId="13" xfId="85" applyNumberFormat="1" applyFont="1" applyFill="1" applyBorder="1" applyAlignment="1">
      <alignment horizontal="center" vertical="center" wrapText="1"/>
    </xf>
    <xf numFmtId="0" fontId="31" fillId="0" borderId="0" xfId="85" applyFont="1" applyFill="1" applyAlignment="1">
      <alignment wrapText="1"/>
    </xf>
    <xf numFmtId="0" fontId="31" fillId="0" borderId="0" xfId="85" applyFont="1" applyFill="1" applyAlignment="1">
      <alignment horizontal="center" vertical="center" wrapText="1"/>
    </xf>
    <xf numFmtId="0" fontId="31" fillId="0" borderId="0" xfId="85" applyFont="1" applyFill="1" applyAlignment="1">
      <alignment horizontal="center" wrapText="1"/>
    </xf>
    <xf numFmtId="4" fontId="30" fillId="0" borderId="0" xfId="85" applyNumberFormat="1" applyFont="1" applyFill="1" applyAlignment="1">
      <alignment horizontal="center" vertical="center" wrapText="1"/>
    </xf>
    <xf numFmtId="4" fontId="31" fillId="0" borderId="0" xfId="85" applyNumberFormat="1" applyFont="1" applyFill="1" applyAlignment="1">
      <alignment horizontal="left" vertical="center" wrapText="1"/>
    </xf>
    <xf numFmtId="0" fontId="31" fillId="0" borderId="0" xfId="85" applyFont="1" applyFill="1" applyAlignment="1"/>
    <xf numFmtId="2" fontId="44" fillId="0" borderId="12" xfId="85" applyNumberFormat="1" applyFont="1" applyBorder="1" applyAlignment="1">
      <alignment horizontal="center" vertical="center"/>
    </xf>
    <xf numFmtId="4" fontId="44" fillId="0" borderId="12" xfId="85" applyNumberFormat="1" applyFont="1" applyBorder="1" applyAlignment="1">
      <alignment horizontal="center" vertical="center"/>
    </xf>
    <xf numFmtId="0" fontId="44" fillId="0" borderId="12" xfId="85" applyFont="1" applyBorder="1" applyAlignment="1">
      <alignment horizontal="center" vertical="center"/>
    </xf>
    <xf numFmtId="0" fontId="31" fillId="0" borderId="0" xfId="85" applyFont="1" applyAlignment="1">
      <alignment horizontal="center"/>
    </xf>
    <xf numFmtId="0" fontId="31" fillId="0" borderId="0" xfId="85" applyFont="1" applyAlignment="1">
      <alignment horizontal="center" vertical="center" wrapText="1"/>
    </xf>
    <xf numFmtId="0" fontId="30" fillId="0" borderId="10" xfId="85" applyFont="1" applyBorder="1" applyAlignment="1">
      <alignment horizontal="right"/>
    </xf>
    <xf numFmtId="0" fontId="43" fillId="0" borderId="19" xfId="85" applyFont="1" applyBorder="1" applyAlignment="1">
      <alignment horizontal="center" vertical="center"/>
    </xf>
    <xf numFmtId="0" fontId="43" fillId="0" borderId="22" xfId="85" applyFont="1" applyBorder="1" applyAlignment="1">
      <alignment horizontal="center" vertical="center"/>
    </xf>
    <xf numFmtId="0" fontId="43" fillId="0" borderId="16" xfId="85" applyFont="1" applyBorder="1" applyAlignment="1">
      <alignment horizontal="center" vertical="center"/>
    </xf>
    <xf numFmtId="0" fontId="43" fillId="0" borderId="15" xfId="85" applyFont="1" applyBorder="1" applyAlignment="1">
      <alignment horizontal="center" vertical="center"/>
    </xf>
    <xf numFmtId="0" fontId="43" fillId="0" borderId="23" xfId="85" applyFont="1" applyBorder="1" applyAlignment="1">
      <alignment horizontal="center" vertical="center"/>
    </xf>
    <xf numFmtId="0" fontId="43" fillId="0" borderId="24" xfId="85" applyFont="1" applyBorder="1" applyAlignment="1">
      <alignment horizontal="center" vertical="center"/>
    </xf>
    <xf numFmtId="0" fontId="30" fillId="0" borderId="12" xfId="85" applyFont="1" applyBorder="1" applyAlignment="1">
      <alignment horizontal="center" vertical="center" wrapText="1"/>
    </xf>
    <xf numFmtId="0" fontId="43" fillId="0" borderId="12" xfId="85" applyFont="1" applyBorder="1" applyAlignment="1">
      <alignment horizontal="center"/>
    </xf>
    <xf numFmtId="4" fontId="44" fillId="0" borderId="18" xfId="85" applyNumberFormat="1" applyFont="1" applyBorder="1" applyAlignment="1">
      <alignment horizontal="center" vertical="center"/>
    </xf>
    <xf numFmtId="0" fontId="44" fillId="0" borderId="13" xfId="85" applyFont="1" applyBorder="1" applyAlignment="1">
      <alignment horizontal="center" vertical="center"/>
    </xf>
    <xf numFmtId="0" fontId="30" fillId="0" borderId="21" xfId="85" applyFont="1" applyBorder="1" applyAlignment="1">
      <alignment horizontal="center" vertical="center" wrapText="1"/>
    </xf>
    <xf numFmtId="0" fontId="30" fillId="0" borderId="14" xfId="85" applyFont="1" applyBorder="1" applyAlignment="1">
      <alignment horizontal="center" vertical="center" wrapText="1"/>
    </xf>
    <xf numFmtId="0" fontId="30" fillId="0" borderId="17" xfId="85" applyFont="1" applyBorder="1" applyAlignment="1">
      <alignment horizontal="center" vertical="center" wrapText="1"/>
    </xf>
    <xf numFmtId="0" fontId="30" fillId="0" borderId="0" xfId="85" applyFont="1" applyAlignment="1">
      <alignment horizontal="center"/>
    </xf>
    <xf numFmtId="0" fontId="30" fillId="0" borderId="12" xfId="85" applyFont="1" applyBorder="1" applyAlignment="1">
      <alignment horizontal="left" vertical="center" wrapText="1"/>
    </xf>
    <xf numFmtId="4" fontId="30" fillId="0" borderId="12" xfId="85" applyNumberFormat="1" applyFont="1" applyBorder="1" applyAlignment="1">
      <alignment horizontal="center" vertical="center"/>
    </xf>
    <xf numFmtId="0" fontId="30" fillId="0" borderId="18" xfId="85" applyFont="1" applyBorder="1" applyAlignment="1">
      <alignment horizontal="left" vertical="center"/>
    </xf>
    <xf numFmtId="0" fontId="30" fillId="0" borderId="20" xfId="85" applyFont="1" applyBorder="1" applyAlignment="1">
      <alignment horizontal="left" vertical="center"/>
    </xf>
    <xf numFmtId="0" fontId="30" fillId="0" borderId="0" xfId="85" applyFont="1" applyAlignment="1">
      <alignment horizontal="left"/>
    </xf>
    <xf numFmtId="4" fontId="30" fillId="0" borderId="19" xfId="85" applyNumberFormat="1" applyFont="1" applyBorder="1" applyAlignment="1">
      <alignment horizontal="center" vertical="center"/>
    </xf>
    <xf numFmtId="4" fontId="30" fillId="0" borderId="22" xfId="85" applyNumberFormat="1" applyFont="1" applyBorder="1" applyAlignment="1">
      <alignment horizontal="center" vertical="center"/>
    </xf>
    <xf numFmtId="0" fontId="30" fillId="0" borderId="19" xfId="85" applyFont="1" applyBorder="1" applyAlignment="1">
      <alignment horizontal="center" vertical="center"/>
    </xf>
    <xf numFmtId="0" fontId="30" fillId="0" borderId="22" xfId="85" applyFont="1" applyBorder="1" applyAlignment="1">
      <alignment horizontal="center" vertical="center"/>
    </xf>
    <xf numFmtId="0" fontId="30" fillId="0" borderId="12" xfId="85" applyFont="1" applyBorder="1" applyAlignment="1">
      <alignment horizontal="left" vertical="center"/>
    </xf>
    <xf numFmtId="0" fontId="30" fillId="0" borderId="18" xfId="85" applyFont="1" applyBorder="1" applyAlignment="1">
      <alignment horizontal="center" vertical="center"/>
    </xf>
    <xf numFmtId="0" fontId="30" fillId="0" borderId="13" xfId="85" applyFont="1" applyBorder="1" applyAlignment="1">
      <alignment horizontal="center" vertical="center"/>
    </xf>
    <xf numFmtId="0" fontId="30" fillId="0" borderId="19" xfId="85" applyFont="1" applyBorder="1" applyAlignment="1">
      <alignment horizontal="center" vertical="center" wrapText="1"/>
    </xf>
    <xf numFmtId="0" fontId="30" fillId="0" borderId="22" xfId="85" applyFont="1" applyBorder="1" applyAlignment="1">
      <alignment horizontal="center" vertical="center" wrapText="1"/>
    </xf>
    <xf numFmtId="0" fontId="30" fillId="0" borderId="16" xfId="85" applyFont="1" applyBorder="1" applyAlignment="1">
      <alignment horizontal="center" vertical="center" wrapText="1"/>
    </xf>
    <xf numFmtId="0" fontId="30" fillId="0" borderId="15" xfId="85" applyFont="1" applyBorder="1" applyAlignment="1">
      <alignment horizontal="center" vertical="center" wrapText="1"/>
    </xf>
    <xf numFmtId="0" fontId="30" fillId="0" borderId="12" xfId="85" applyFont="1" applyBorder="1" applyAlignment="1">
      <alignment horizontal="center" vertical="center"/>
    </xf>
    <xf numFmtId="4" fontId="31" fillId="0" borderId="0" xfId="85" applyNumberFormat="1" applyFont="1" applyFill="1" applyAlignment="1">
      <alignment horizontal="right" vertical="center" wrapText="1"/>
    </xf>
    <xf numFmtId="0" fontId="45" fillId="0" borderId="0" xfId="85" applyFont="1" applyAlignment="1">
      <alignment horizontal="left" vertical="center" wrapText="1"/>
    </xf>
    <xf numFmtId="0" fontId="31" fillId="0" borderId="0" xfId="85" applyFont="1" applyFill="1" applyAlignment="1">
      <alignment horizontal="right"/>
    </xf>
    <xf numFmtId="4" fontId="30" fillId="0" borderId="0" xfId="85" applyNumberFormat="1" applyFont="1" applyFill="1" applyAlignment="1">
      <alignment horizontal="right" vertical="center" wrapText="1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3"/>
  <sheetViews>
    <sheetView showGridLines="0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11" t="s">
        <v>342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341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340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339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338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337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336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2" customHeight="1" x14ac:dyDescent="0.25">
      <c r="A21" s="119" t="s">
        <v>335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34.200000000000003" x14ac:dyDescent="0.25">
      <c r="A22" s="16">
        <v>1</v>
      </c>
      <c r="B22" s="20" t="s">
        <v>115</v>
      </c>
      <c r="C22" s="52" t="s">
        <v>334</v>
      </c>
      <c r="D22" s="21" t="s">
        <v>114</v>
      </c>
      <c r="E22" s="30">
        <v>1.2999999999999999E-2</v>
      </c>
      <c r="F22" s="23">
        <v>9798.75</v>
      </c>
      <c r="G22" s="23">
        <v>2105.46</v>
      </c>
      <c r="H22" s="23">
        <v>7693.29</v>
      </c>
      <c r="I22" s="23">
        <v>716.85</v>
      </c>
      <c r="J22" s="35">
        <v>127</v>
      </c>
      <c r="K22" s="24">
        <v>27</v>
      </c>
      <c r="L22" s="24">
        <v>100</v>
      </c>
      <c r="M22" s="24">
        <v>9</v>
      </c>
      <c r="N22" s="24">
        <v>179.8</v>
      </c>
      <c r="O22" s="24">
        <v>2.34</v>
      </c>
      <c r="P22" s="24">
        <v>45.63</v>
      </c>
      <c r="Q22" s="24">
        <v>0.59</v>
      </c>
    </row>
    <row r="23" spans="1:17" ht="24" x14ac:dyDescent="0.25">
      <c r="A23" s="16">
        <v>2</v>
      </c>
      <c r="B23" s="20" t="s">
        <v>333</v>
      </c>
      <c r="C23" s="52" t="s">
        <v>332</v>
      </c>
      <c r="D23" s="21" t="s">
        <v>52</v>
      </c>
      <c r="E23" s="30">
        <v>2.9</v>
      </c>
      <c r="F23" s="23">
        <v>2.7</v>
      </c>
      <c r="G23" s="24"/>
      <c r="H23" s="24"/>
      <c r="I23" s="24"/>
      <c r="J23" s="35">
        <v>8</v>
      </c>
      <c r="K23" s="24"/>
      <c r="L23" s="24"/>
      <c r="M23" s="24"/>
      <c r="N23" s="24"/>
      <c r="O23" s="24"/>
      <c r="P23" s="24"/>
      <c r="Q23" s="24"/>
    </row>
    <row r="24" spans="1:17" ht="34.200000000000003" x14ac:dyDescent="0.25">
      <c r="A24" s="16">
        <v>3</v>
      </c>
      <c r="B24" s="20" t="s">
        <v>331</v>
      </c>
      <c r="C24" s="52" t="s">
        <v>330</v>
      </c>
      <c r="D24" s="21" t="s">
        <v>52</v>
      </c>
      <c r="E24" s="30">
        <v>2.9</v>
      </c>
      <c r="F24" s="23">
        <v>38.58</v>
      </c>
      <c r="G24" s="24"/>
      <c r="H24" s="23">
        <v>38.58</v>
      </c>
      <c r="I24" s="24"/>
      <c r="J24" s="35">
        <v>112</v>
      </c>
      <c r="K24" s="24"/>
      <c r="L24" s="24">
        <v>112</v>
      </c>
      <c r="M24" s="24"/>
      <c r="N24" s="24"/>
      <c r="O24" s="24"/>
      <c r="P24" s="24"/>
      <c r="Q24" s="24"/>
    </row>
    <row r="25" spans="1:17" x14ac:dyDescent="0.25">
      <c r="A25" s="117" t="s">
        <v>20</v>
      </c>
      <c r="B25" s="118"/>
      <c r="C25" s="118"/>
      <c r="D25" s="118"/>
      <c r="E25" s="118"/>
      <c r="F25" s="118"/>
      <c r="G25" s="118"/>
      <c r="H25" s="118"/>
      <c r="I25" s="118"/>
      <c r="J25" s="36">
        <v>247</v>
      </c>
      <c r="K25" s="23">
        <v>27</v>
      </c>
      <c r="L25" s="23">
        <v>212</v>
      </c>
      <c r="M25" s="23">
        <v>9</v>
      </c>
      <c r="N25" s="24"/>
      <c r="O25" s="23">
        <v>2.34</v>
      </c>
      <c r="P25" s="24"/>
      <c r="Q25" s="23">
        <v>0.59</v>
      </c>
    </row>
    <row r="26" spans="1:17" x14ac:dyDescent="0.25">
      <c r="A26" s="117" t="s">
        <v>21</v>
      </c>
      <c r="B26" s="118"/>
      <c r="C26" s="118"/>
      <c r="D26" s="118"/>
      <c r="E26" s="118"/>
      <c r="F26" s="118"/>
      <c r="G26" s="118"/>
      <c r="H26" s="118"/>
      <c r="I26" s="118"/>
      <c r="J26" s="36">
        <v>54</v>
      </c>
      <c r="K26" s="24"/>
      <c r="L26" s="24"/>
      <c r="M26" s="24"/>
      <c r="N26" s="24"/>
      <c r="O26" s="24"/>
      <c r="P26" s="24"/>
      <c r="Q26" s="24"/>
    </row>
    <row r="27" spans="1:17" x14ac:dyDescent="0.25">
      <c r="A27" s="117" t="s">
        <v>53</v>
      </c>
      <c r="B27" s="118"/>
      <c r="C27" s="118"/>
      <c r="D27" s="118"/>
      <c r="E27" s="118"/>
      <c r="F27" s="118"/>
      <c r="G27" s="118"/>
      <c r="H27" s="118"/>
      <c r="I27" s="118"/>
      <c r="J27" s="35"/>
      <c r="K27" s="24"/>
      <c r="L27" s="24"/>
      <c r="M27" s="24"/>
      <c r="N27" s="24"/>
      <c r="O27" s="24"/>
      <c r="P27" s="24"/>
      <c r="Q27" s="24"/>
    </row>
    <row r="28" spans="1:17" x14ac:dyDescent="0.25">
      <c r="A28" s="117" t="s">
        <v>329</v>
      </c>
      <c r="B28" s="118"/>
      <c r="C28" s="118"/>
      <c r="D28" s="118"/>
      <c r="E28" s="118"/>
      <c r="F28" s="118"/>
      <c r="G28" s="118"/>
      <c r="H28" s="118"/>
      <c r="I28" s="118"/>
      <c r="J28" s="36">
        <v>54</v>
      </c>
      <c r="K28" s="24"/>
      <c r="L28" s="24"/>
      <c r="M28" s="24"/>
      <c r="N28" s="24"/>
      <c r="O28" s="24"/>
      <c r="P28" s="24"/>
      <c r="Q28" s="24"/>
    </row>
    <row r="29" spans="1:17" x14ac:dyDescent="0.25">
      <c r="A29" s="117" t="s">
        <v>22</v>
      </c>
      <c r="B29" s="118"/>
      <c r="C29" s="118"/>
      <c r="D29" s="118"/>
      <c r="E29" s="118"/>
      <c r="F29" s="118"/>
      <c r="G29" s="118"/>
      <c r="H29" s="118"/>
      <c r="I29" s="118"/>
      <c r="J29" s="36">
        <v>34</v>
      </c>
      <c r="K29" s="24"/>
      <c r="L29" s="24"/>
      <c r="M29" s="24"/>
      <c r="N29" s="24"/>
      <c r="O29" s="24"/>
      <c r="P29" s="24"/>
      <c r="Q29" s="24"/>
    </row>
    <row r="30" spans="1:17" x14ac:dyDescent="0.25">
      <c r="A30" s="117" t="s">
        <v>53</v>
      </c>
      <c r="B30" s="118"/>
      <c r="C30" s="118"/>
      <c r="D30" s="118"/>
      <c r="E30" s="118"/>
      <c r="F30" s="118"/>
      <c r="G30" s="118"/>
      <c r="H30" s="118"/>
      <c r="I30" s="118"/>
      <c r="J30" s="35"/>
      <c r="K30" s="24"/>
      <c r="L30" s="24"/>
      <c r="M30" s="24"/>
      <c r="N30" s="24"/>
      <c r="O30" s="24"/>
      <c r="P30" s="24"/>
      <c r="Q30" s="24"/>
    </row>
    <row r="31" spans="1:17" x14ac:dyDescent="0.25">
      <c r="A31" s="117" t="s">
        <v>328</v>
      </c>
      <c r="B31" s="118"/>
      <c r="C31" s="118"/>
      <c r="D31" s="118"/>
      <c r="E31" s="118"/>
      <c r="F31" s="118"/>
      <c r="G31" s="118"/>
      <c r="H31" s="118"/>
      <c r="I31" s="118"/>
      <c r="J31" s="36">
        <v>34</v>
      </c>
      <c r="K31" s="24"/>
      <c r="L31" s="24"/>
      <c r="M31" s="24"/>
      <c r="N31" s="24"/>
      <c r="O31" s="24"/>
      <c r="P31" s="24"/>
      <c r="Q31" s="24"/>
    </row>
    <row r="32" spans="1:17" x14ac:dyDescent="0.25">
      <c r="A32" s="122" t="s">
        <v>23</v>
      </c>
      <c r="B32" s="118"/>
      <c r="C32" s="118"/>
      <c r="D32" s="118"/>
      <c r="E32" s="118"/>
      <c r="F32" s="118"/>
      <c r="G32" s="118"/>
      <c r="H32" s="118"/>
      <c r="I32" s="118"/>
      <c r="J32" s="35"/>
      <c r="K32" s="24"/>
      <c r="L32" s="24"/>
      <c r="M32" s="24"/>
      <c r="N32" s="24"/>
      <c r="O32" s="24"/>
      <c r="P32" s="24"/>
      <c r="Q32" s="24"/>
    </row>
    <row r="33" spans="1:17" x14ac:dyDescent="0.25">
      <c r="A33" s="117" t="s">
        <v>80</v>
      </c>
      <c r="B33" s="118"/>
      <c r="C33" s="118"/>
      <c r="D33" s="118"/>
      <c r="E33" s="118"/>
      <c r="F33" s="118"/>
      <c r="G33" s="118"/>
      <c r="H33" s="118"/>
      <c r="I33" s="118"/>
      <c r="J33" s="36">
        <v>215</v>
      </c>
      <c r="K33" s="24"/>
      <c r="L33" s="24"/>
      <c r="M33" s="24"/>
      <c r="N33" s="24"/>
      <c r="O33" s="23">
        <v>2.34</v>
      </c>
      <c r="P33" s="24"/>
      <c r="Q33" s="23">
        <v>0.59</v>
      </c>
    </row>
    <row r="34" spans="1:17" x14ac:dyDescent="0.25">
      <c r="A34" s="117" t="s">
        <v>327</v>
      </c>
      <c r="B34" s="118"/>
      <c r="C34" s="118"/>
      <c r="D34" s="118"/>
      <c r="E34" s="118"/>
      <c r="F34" s="118"/>
      <c r="G34" s="118"/>
      <c r="H34" s="118"/>
      <c r="I34" s="118"/>
      <c r="J34" s="36">
        <v>8</v>
      </c>
      <c r="K34" s="24"/>
      <c r="L34" s="24"/>
      <c r="M34" s="24"/>
      <c r="N34" s="24"/>
      <c r="O34" s="24"/>
      <c r="P34" s="24"/>
      <c r="Q34" s="24"/>
    </row>
    <row r="35" spans="1:17" x14ac:dyDescent="0.25">
      <c r="A35" s="117" t="s">
        <v>326</v>
      </c>
      <c r="B35" s="118"/>
      <c r="C35" s="118"/>
      <c r="D35" s="118"/>
      <c r="E35" s="118"/>
      <c r="F35" s="118"/>
      <c r="G35" s="118"/>
      <c r="H35" s="118"/>
      <c r="I35" s="118"/>
      <c r="J35" s="36">
        <v>112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17" t="s">
        <v>26</v>
      </c>
      <c r="B36" s="118"/>
      <c r="C36" s="118"/>
      <c r="D36" s="118"/>
      <c r="E36" s="118"/>
      <c r="F36" s="118"/>
      <c r="G36" s="118"/>
      <c r="H36" s="118"/>
      <c r="I36" s="118"/>
      <c r="J36" s="36">
        <v>335</v>
      </c>
      <c r="K36" s="24"/>
      <c r="L36" s="24"/>
      <c r="M36" s="24"/>
      <c r="N36" s="24"/>
      <c r="O36" s="23">
        <v>2.34</v>
      </c>
      <c r="P36" s="24"/>
      <c r="Q36" s="23">
        <v>0.59</v>
      </c>
    </row>
    <row r="37" spans="1:17" x14ac:dyDescent="0.25">
      <c r="A37" s="117" t="s">
        <v>27</v>
      </c>
      <c r="B37" s="118"/>
      <c r="C37" s="118"/>
      <c r="D37" s="118"/>
      <c r="E37" s="118"/>
      <c r="F37" s="118"/>
      <c r="G37" s="118"/>
      <c r="H37" s="118"/>
      <c r="I37" s="118"/>
      <c r="J37" s="35"/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29</v>
      </c>
      <c r="B38" s="118"/>
      <c r="C38" s="118"/>
      <c r="D38" s="118"/>
      <c r="E38" s="118"/>
      <c r="F38" s="118"/>
      <c r="G38" s="118"/>
      <c r="H38" s="118"/>
      <c r="I38" s="118"/>
      <c r="J38" s="36">
        <v>212</v>
      </c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30</v>
      </c>
      <c r="B39" s="118"/>
      <c r="C39" s="118"/>
      <c r="D39" s="118"/>
      <c r="E39" s="118"/>
      <c r="F39" s="118"/>
      <c r="G39" s="118"/>
      <c r="H39" s="118"/>
      <c r="I39" s="118"/>
      <c r="J39" s="36">
        <v>36</v>
      </c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31</v>
      </c>
      <c r="B40" s="118"/>
      <c r="C40" s="118"/>
      <c r="D40" s="118"/>
      <c r="E40" s="118"/>
      <c r="F40" s="118"/>
      <c r="G40" s="118"/>
      <c r="H40" s="118"/>
      <c r="I40" s="118"/>
      <c r="J40" s="36">
        <v>54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32</v>
      </c>
      <c r="B41" s="118"/>
      <c r="C41" s="118"/>
      <c r="D41" s="118"/>
      <c r="E41" s="118"/>
      <c r="F41" s="118"/>
      <c r="G41" s="118"/>
      <c r="H41" s="118"/>
      <c r="I41" s="118"/>
      <c r="J41" s="36">
        <v>34</v>
      </c>
      <c r="K41" s="24"/>
      <c r="L41" s="24"/>
      <c r="M41" s="24"/>
      <c r="N41" s="24"/>
      <c r="O41" s="24"/>
      <c r="P41" s="24"/>
      <c r="Q41" s="24"/>
    </row>
    <row r="42" spans="1:17" x14ac:dyDescent="0.25">
      <c r="A42" s="122" t="s">
        <v>33</v>
      </c>
      <c r="B42" s="118"/>
      <c r="C42" s="118"/>
      <c r="D42" s="118"/>
      <c r="E42" s="118"/>
      <c r="F42" s="118"/>
      <c r="G42" s="118"/>
      <c r="H42" s="118"/>
      <c r="I42" s="118"/>
      <c r="J42" s="37">
        <v>335</v>
      </c>
      <c r="K42" s="24"/>
      <c r="L42" s="24"/>
      <c r="M42" s="24"/>
      <c r="N42" s="24"/>
      <c r="O42" s="25">
        <v>2.34</v>
      </c>
      <c r="P42" s="24"/>
      <c r="Q42" s="25">
        <v>0.59</v>
      </c>
    </row>
    <row r="43" spans="1:17" x14ac:dyDescent="0.25">
      <c r="F43" s="18"/>
      <c r="G43" s="18"/>
      <c r="H43" s="18"/>
      <c r="I43" s="18"/>
      <c r="J43" s="38"/>
      <c r="K43" s="18"/>
      <c r="L43" s="18"/>
      <c r="M43" s="18"/>
      <c r="N43" s="18"/>
      <c r="O43" s="18"/>
      <c r="P43" s="18"/>
      <c r="Q43" s="18"/>
    </row>
  </sheetData>
  <mergeCells count="37">
    <mergeCell ref="J13:K13"/>
    <mergeCell ref="A42:I42"/>
    <mergeCell ref="J11:K11"/>
    <mergeCell ref="J12:K12"/>
    <mergeCell ref="A36:I36"/>
    <mergeCell ref="A37:I37"/>
    <mergeCell ref="A29:I29"/>
    <mergeCell ref="A38:I38"/>
    <mergeCell ref="A39:I39"/>
    <mergeCell ref="A40:I40"/>
    <mergeCell ref="A41:I41"/>
    <mergeCell ref="A30:I30"/>
    <mergeCell ref="A31:I31"/>
    <mergeCell ref="A32:I32"/>
    <mergeCell ref="A33:I33"/>
    <mergeCell ref="A34:I34"/>
    <mergeCell ref="A35:I35"/>
    <mergeCell ref="A21:Q21"/>
    <mergeCell ref="A25:I25"/>
    <mergeCell ref="A26:I26"/>
    <mergeCell ref="A27:I27"/>
    <mergeCell ref="A28:I28"/>
    <mergeCell ref="O17:O19"/>
    <mergeCell ref="N17:N19"/>
    <mergeCell ref="Q17:Q19"/>
    <mergeCell ref="J18:J19"/>
    <mergeCell ref="K18:M18"/>
    <mergeCell ref="J17:M17"/>
    <mergeCell ref="P17:P19"/>
    <mergeCell ref="F18:F19"/>
    <mergeCell ref="F17:I17"/>
    <mergeCell ref="G18:I18"/>
    <mergeCell ref="A17:A19"/>
    <mergeCell ref="C17:C19"/>
    <mergeCell ref="D17:D19"/>
    <mergeCell ref="E17:E19"/>
    <mergeCell ref="B17:B19"/>
  </mergeCells>
  <pageMargins left="0.82677165354330717" right="0" top="0.59055118110236227" bottom="0.59055118110236227" header="0.19685039370078741" footer="0.19685039370078741"/>
  <pageSetup paperSize="9" scale="90" firstPageNumber="3" fitToHeight="10000" orientation="landscape" useFirstPageNumber="1" r:id="rId1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0"/>
  <sheetViews>
    <sheetView showGridLines="0" topLeftCell="A34" zoomScaleNormal="75" zoomScaleSheetLayoutView="75" workbookViewId="0">
      <selection activeCell="D8" sqref="D8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113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381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380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379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378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377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78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95" customHeight="1" x14ac:dyDescent="0.25">
      <c r="A21" s="119" t="s">
        <v>376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34.200000000000003" x14ac:dyDescent="0.25">
      <c r="A22" s="16">
        <v>1</v>
      </c>
      <c r="B22" s="20" t="s">
        <v>375</v>
      </c>
      <c r="C22" s="52" t="s">
        <v>374</v>
      </c>
      <c r="D22" s="21" t="s">
        <v>55</v>
      </c>
      <c r="E22" s="30" t="s">
        <v>365</v>
      </c>
      <c r="F22" s="23">
        <v>202.89</v>
      </c>
      <c r="G22" s="23">
        <v>158.04</v>
      </c>
      <c r="H22" s="23">
        <v>44.85</v>
      </c>
      <c r="I22" s="24"/>
      <c r="J22" s="35">
        <v>65</v>
      </c>
      <c r="K22" s="24">
        <v>51</v>
      </c>
      <c r="L22" s="24">
        <v>14</v>
      </c>
      <c r="M22" s="24"/>
      <c r="N22" s="24">
        <v>14.38</v>
      </c>
      <c r="O22" s="24">
        <v>4.5999999999999996</v>
      </c>
      <c r="P22" s="24"/>
      <c r="Q22" s="24"/>
    </row>
    <row r="23" spans="1:17" ht="35.4" x14ac:dyDescent="0.25">
      <c r="A23" s="16">
        <v>2</v>
      </c>
      <c r="B23" s="20" t="s">
        <v>373</v>
      </c>
      <c r="C23" s="52" t="s">
        <v>372</v>
      </c>
      <c r="D23" s="21" t="s">
        <v>310</v>
      </c>
      <c r="E23" s="30" t="s">
        <v>371</v>
      </c>
      <c r="F23" s="23">
        <v>495.3</v>
      </c>
      <c r="G23" s="23">
        <v>114.13</v>
      </c>
      <c r="H23" s="23">
        <v>381.17</v>
      </c>
      <c r="I23" s="23">
        <v>35.299999999999997</v>
      </c>
      <c r="J23" s="35">
        <v>792</v>
      </c>
      <c r="K23" s="24">
        <v>183</v>
      </c>
      <c r="L23" s="24">
        <v>609</v>
      </c>
      <c r="M23" s="24">
        <v>56</v>
      </c>
      <c r="N23" s="24">
        <v>8.93</v>
      </c>
      <c r="O23" s="24">
        <v>14.29</v>
      </c>
      <c r="P23" s="24">
        <v>2.2599999999999998</v>
      </c>
      <c r="Q23" s="24">
        <v>3.62</v>
      </c>
    </row>
    <row r="24" spans="1:17" ht="40.200000000000003" x14ac:dyDescent="0.25">
      <c r="A24" s="16">
        <v>3</v>
      </c>
      <c r="B24" s="20" t="s">
        <v>370</v>
      </c>
      <c r="C24" s="52" t="s">
        <v>369</v>
      </c>
      <c r="D24" s="21" t="s">
        <v>368</v>
      </c>
      <c r="E24" s="30" t="s">
        <v>367</v>
      </c>
      <c r="F24" s="23">
        <v>64.83</v>
      </c>
      <c r="G24" s="23">
        <v>26.73</v>
      </c>
      <c r="H24" s="23">
        <v>38.1</v>
      </c>
      <c r="I24" s="23">
        <v>4.5</v>
      </c>
      <c r="J24" s="35">
        <v>311</v>
      </c>
      <c r="K24" s="24">
        <v>128</v>
      </c>
      <c r="L24" s="24">
        <v>183</v>
      </c>
      <c r="M24" s="24">
        <v>22</v>
      </c>
      <c r="N24" s="24">
        <v>2.4300000000000002</v>
      </c>
      <c r="O24" s="24">
        <v>11.66</v>
      </c>
      <c r="P24" s="24">
        <v>0.27</v>
      </c>
      <c r="Q24" s="24">
        <v>1.3</v>
      </c>
    </row>
    <row r="25" spans="1:17" ht="42" x14ac:dyDescent="0.25">
      <c r="A25" s="16">
        <v>4</v>
      </c>
      <c r="B25" s="20" t="s">
        <v>137</v>
      </c>
      <c r="C25" s="52" t="s">
        <v>366</v>
      </c>
      <c r="D25" s="21" t="s">
        <v>55</v>
      </c>
      <c r="E25" s="30" t="s">
        <v>365</v>
      </c>
      <c r="F25" s="23">
        <v>873.54</v>
      </c>
      <c r="G25" s="23">
        <v>306.14999999999998</v>
      </c>
      <c r="H25" s="23">
        <v>410.4</v>
      </c>
      <c r="I25" s="23">
        <v>36.299999999999997</v>
      </c>
      <c r="J25" s="35">
        <v>280</v>
      </c>
      <c r="K25" s="24">
        <v>98</v>
      </c>
      <c r="L25" s="24">
        <v>131</v>
      </c>
      <c r="M25" s="24">
        <v>12</v>
      </c>
      <c r="N25" s="24">
        <v>24.85</v>
      </c>
      <c r="O25" s="24">
        <v>7.95</v>
      </c>
      <c r="P25" s="24">
        <v>1.83</v>
      </c>
      <c r="Q25" s="24">
        <v>0.59</v>
      </c>
    </row>
    <row r="26" spans="1:17" ht="34.200000000000003" x14ac:dyDescent="0.25">
      <c r="A26" s="16">
        <v>5</v>
      </c>
      <c r="B26" s="20" t="s">
        <v>131</v>
      </c>
      <c r="C26" s="52" t="s">
        <v>364</v>
      </c>
      <c r="D26" s="21" t="s">
        <v>76</v>
      </c>
      <c r="E26" s="22">
        <v>0.05</v>
      </c>
      <c r="F26" s="23">
        <v>896.4</v>
      </c>
      <c r="G26" s="23">
        <v>752.34</v>
      </c>
      <c r="H26" s="23">
        <v>111.36</v>
      </c>
      <c r="I26" s="23">
        <v>6.24</v>
      </c>
      <c r="J26" s="35">
        <v>45</v>
      </c>
      <c r="K26" s="24">
        <v>38</v>
      </c>
      <c r="L26" s="24">
        <v>6</v>
      </c>
      <c r="M26" s="24"/>
      <c r="N26" s="24">
        <v>62.64</v>
      </c>
      <c r="O26" s="24">
        <v>3.13</v>
      </c>
      <c r="P26" s="24">
        <v>0.34</v>
      </c>
      <c r="Q26" s="24">
        <v>0.02</v>
      </c>
    </row>
    <row r="27" spans="1:17" ht="24" x14ac:dyDescent="0.25">
      <c r="A27" s="16">
        <v>6</v>
      </c>
      <c r="B27" s="20" t="s">
        <v>363</v>
      </c>
      <c r="C27" s="52" t="s">
        <v>362</v>
      </c>
      <c r="D27" s="21" t="s">
        <v>310</v>
      </c>
      <c r="E27" s="22">
        <v>24</v>
      </c>
      <c r="F27" s="23">
        <v>296.8</v>
      </c>
      <c r="G27" s="23">
        <v>102.84</v>
      </c>
      <c r="H27" s="23">
        <v>193.96</v>
      </c>
      <c r="I27" s="23">
        <v>17.96</v>
      </c>
      <c r="J27" s="35">
        <v>7123</v>
      </c>
      <c r="K27" s="24">
        <v>2468</v>
      </c>
      <c r="L27" s="24">
        <v>4655</v>
      </c>
      <c r="M27" s="24">
        <v>431</v>
      </c>
      <c r="N27" s="24">
        <v>8.24</v>
      </c>
      <c r="O27" s="24">
        <v>197.76</v>
      </c>
      <c r="P27" s="24">
        <v>1.1499999999999999</v>
      </c>
      <c r="Q27" s="24">
        <v>27.6</v>
      </c>
    </row>
    <row r="28" spans="1:17" ht="24" x14ac:dyDescent="0.25">
      <c r="A28" s="16">
        <v>7</v>
      </c>
      <c r="B28" s="20" t="s">
        <v>361</v>
      </c>
      <c r="C28" s="52" t="s">
        <v>360</v>
      </c>
      <c r="D28" s="21" t="s">
        <v>310</v>
      </c>
      <c r="E28" s="22">
        <v>6.4</v>
      </c>
      <c r="F28" s="23">
        <v>495.3</v>
      </c>
      <c r="G28" s="23">
        <v>114.13</v>
      </c>
      <c r="H28" s="23">
        <v>381.17</v>
      </c>
      <c r="I28" s="23">
        <v>35.299999999999997</v>
      </c>
      <c r="J28" s="35">
        <v>3170</v>
      </c>
      <c r="K28" s="24">
        <v>730</v>
      </c>
      <c r="L28" s="24">
        <v>2440</v>
      </c>
      <c r="M28" s="24">
        <v>226</v>
      </c>
      <c r="N28" s="24">
        <v>8.93</v>
      </c>
      <c r="O28" s="24">
        <v>57.15</v>
      </c>
      <c r="P28" s="24">
        <v>2.2599999999999998</v>
      </c>
      <c r="Q28" s="24">
        <v>14.46</v>
      </c>
    </row>
    <row r="29" spans="1:17" ht="24" x14ac:dyDescent="0.25">
      <c r="A29" s="16">
        <v>8</v>
      </c>
      <c r="B29" s="20" t="s">
        <v>359</v>
      </c>
      <c r="C29" s="52" t="s">
        <v>358</v>
      </c>
      <c r="D29" s="21" t="s">
        <v>310</v>
      </c>
      <c r="E29" s="22">
        <v>5.5</v>
      </c>
      <c r="F29" s="23">
        <v>598.66999999999996</v>
      </c>
      <c r="G29" s="23">
        <v>119.68</v>
      </c>
      <c r="H29" s="23">
        <v>478.99</v>
      </c>
      <c r="I29" s="23">
        <v>44.36</v>
      </c>
      <c r="J29" s="35">
        <v>3293</v>
      </c>
      <c r="K29" s="24">
        <v>658</v>
      </c>
      <c r="L29" s="24">
        <v>2635</v>
      </c>
      <c r="M29" s="24">
        <v>244</v>
      </c>
      <c r="N29" s="24">
        <v>9.59</v>
      </c>
      <c r="O29" s="24">
        <v>52.75</v>
      </c>
      <c r="P29" s="24">
        <v>2.84</v>
      </c>
      <c r="Q29" s="24">
        <v>15.62</v>
      </c>
    </row>
    <row r="30" spans="1:17" ht="34.200000000000003" x14ac:dyDescent="0.25">
      <c r="A30" s="16">
        <v>9</v>
      </c>
      <c r="B30" s="20" t="s">
        <v>357</v>
      </c>
      <c r="C30" s="52" t="s">
        <v>356</v>
      </c>
      <c r="D30" s="21" t="s">
        <v>52</v>
      </c>
      <c r="E30" s="30" t="s">
        <v>355</v>
      </c>
      <c r="F30" s="23">
        <v>23.27</v>
      </c>
      <c r="G30" s="24"/>
      <c r="H30" s="24"/>
      <c r="I30" s="24"/>
      <c r="J30" s="35">
        <v>7</v>
      </c>
      <c r="K30" s="24"/>
      <c r="L30" s="24"/>
      <c r="M30" s="24"/>
      <c r="N30" s="24"/>
      <c r="O30" s="24"/>
      <c r="P30" s="24"/>
      <c r="Q30" s="24"/>
    </row>
    <row r="31" spans="1:17" ht="24" x14ac:dyDescent="0.25">
      <c r="A31" s="16">
        <v>10</v>
      </c>
      <c r="B31" s="20" t="s">
        <v>333</v>
      </c>
      <c r="C31" s="52" t="s">
        <v>332</v>
      </c>
      <c r="D31" s="21" t="s">
        <v>52</v>
      </c>
      <c r="E31" s="30" t="s">
        <v>350</v>
      </c>
      <c r="F31" s="23">
        <v>2.7</v>
      </c>
      <c r="G31" s="24"/>
      <c r="H31" s="24"/>
      <c r="I31" s="24"/>
      <c r="J31" s="35">
        <v>231</v>
      </c>
      <c r="K31" s="24"/>
      <c r="L31" s="24"/>
      <c r="M31" s="24"/>
      <c r="N31" s="24"/>
      <c r="O31" s="24"/>
      <c r="P31" s="24"/>
      <c r="Q31" s="24"/>
    </row>
    <row r="32" spans="1:17" ht="79.8" x14ac:dyDescent="0.25">
      <c r="A32" s="16">
        <v>11</v>
      </c>
      <c r="B32" s="20" t="s">
        <v>352</v>
      </c>
      <c r="C32" s="52" t="s">
        <v>354</v>
      </c>
      <c r="D32" s="21" t="s">
        <v>52</v>
      </c>
      <c r="E32" s="30" t="s">
        <v>353</v>
      </c>
      <c r="F32" s="23">
        <v>41.02</v>
      </c>
      <c r="G32" s="24"/>
      <c r="H32" s="23">
        <v>41.02</v>
      </c>
      <c r="I32" s="24"/>
      <c r="J32" s="35">
        <v>13</v>
      </c>
      <c r="K32" s="24"/>
      <c r="L32" s="24">
        <v>13</v>
      </c>
      <c r="M32" s="24"/>
      <c r="N32" s="24"/>
      <c r="O32" s="24"/>
      <c r="P32" s="24"/>
      <c r="Q32" s="24"/>
    </row>
    <row r="33" spans="1:17" ht="79.8" x14ac:dyDescent="0.25">
      <c r="A33" s="16">
        <v>12</v>
      </c>
      <c r="B33" s="20" t="s">
        <v>352</v>
      </c>
      <c r="C33" s="52" t="s">
        <v>351</v>
      </c>
      <c r="D33" s="21" t="s">
        <v>52</v>
      </c>
      <c r="E33" s="30" t="s">
        <v>350</v>
      </c>
      <c r="F33" s="23">
        <v>41.02</v>
      </c>
      <c r="G33" s="24"/>
      <c r="H33" s="23">
        <v>41.02</v>
      </c>
      <c r="I33" s="24"/>
      <c r="J33" s="35">
        <v>3512</v>
      </c>
      <c r="K33" s="24"/>
      <c r="L33" s="24">
        <v>3512</v>
      </c>
      <c r="M33" s="24"/>
      <c r="N33" s="24"/>
      <c r="O33" s="24"/>
      <c r="P33" s="24"/>
      <c r="Q33" s="24"/>
    </row>
    <row r="34" spans="1:17" x14ac:dyDescent="0.25">
      <c r="A34" s="117" t="s">
        <v>20</v>
      </c>
      <c r="B34" s="118"/>
      <c r="C34" s="118"/>
      <c r="D34" s="118"/>
      <c r="E34" s="118"/>
      <c r="F34" s="118"/>
      <c r="G34" s="118"/>
      <c r="H34" s="118"/>
      <c r="I34" s="118"/>
      <c r="J34" s="36">
        <v>18842</v>
      </c>
      <c r="K34" s="23">
        <v>4354</v>
      </c>
      <c r="L34" s="23">
        <v>14198</v>
      </c>
      <c r="M34" s="23">
        <v>991</v>
      </c>
      <c r="N34" s="24"/>
      <c r="O34" s="23">
        <v>349.29</v>
      </c>
      <c r="P34" s="24"/>
      <c r="Q34" s="23">
        <v>63.21</v>
      </c>
    </row>
    <row r="35" spans="1:17" x14ac:dyDescent="0.25">
      <c r="A35" s="117" t="s">
        <v>21</v>
      </c>
      <c r="B35" s="118"/>
      <c r="C35" s="118"/>
      <c r="D35" s="118"/>
      <c r="E35" s="118"/>
      <c r="F35" s="118"/>
      <c r="G35" s="118"/>
      <c r="H35" s="118"/>
      <c r="I35" s="118"/>
      <c r="J35" s="36">
        <v>5865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17" t="s">
        <v>53</v>
      </c>
      <c r="B36" s="118"/>
      <c r="C36" s="118"/>
      <c r="D36" s="118"/>
      <c r="E36" s="118"/>
      <c r="F36" s="118"/>
      <c r="G36" s="118"/>
      <c r="H36" s="118"/>
      <c r="I36" s="118"/>
      <c r="J36" s="35"/>
      <c r="K36" s="24"/>
      <c r="L36" s="24"/>
      <c r="M36" s="24"/>
      <c r="N36" s="24"/>
      <c r="O36" s="24"/>
      <c r="P36" s="24"/>
      <c r="Q36" s="24"/>
    </row>
    <row r="37" spans="1:17" x14ac:dyDescent="0.25">
      <c r="A37" s="117" t="s">
        <v>349</v>
      </c>
      <c r="B37" s="118"/>
      <c r="C37" s="118"/>
      <c r="D37" s="118"/>
      <c r="E37" s="118"/>
      <c r="F37" s="118"/>
      <c r="G37" s="118"/>
      <c r="H37" s="118"/>
      <c r="I37" s="118"/>
      <c r="J37" s="36">
        <v>133</v>
      </c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348</v>
      </c>
      <c r="B38" s="118"/>
      <c r="C38" s="118"/>
      <c r="D38" s="118"/>
      <c r="E38" s="118"/>
      <c r="F38" s="118"/>
      <c r="G38" s="118"/>
      <c r="H38" s="118"/>
      <c r="I38" s="118"/>
      <c r="J38" s="36">
        <v>5552</v>
      </c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347</v>
      </c>
      <c r="B39" s="118"/>
      <c r="C39" s="118"/>
      <c r="D39" s="118"/>
      <c r="E39" s="118"/>
      <c r="F39" s="118"/>
      <c r="G39" s="118"/>
      <c r="H39" s="118"/>
      <c r="I39" s="118"/>
      <c r="J39" s="36">
        <v>180</v>
      </c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22</v>
      </c>
      <c r="B40" s="118"/>
      <c r="C40" s="118"/>
      <c r="D40" s="118"/>
      <c r="E40" s="118"/>
      <c r="F40" s="118"/>
      <c r="G40" s="118"/>
      <c r="H40" s="118"/>
      <c r="I40" s="118"/>
      <c r="J40" s="36">
        <v>3757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53</v>
      </c>
      <c r="B41" s="118"/>
      <c r="C41" s="118"/>
      <c r="D41" s="118"/>
      <c r="E41" s="118"/>
      <c r="F41" s="118"/>
      <c r="G41" s="118"/>
      <c r="H41" s="118"/>
      <c r="I41" s="118"/>
      <c r="J41" s="35"/>
      <c r="K41" s="24"/>
      <c r="L41" s="24"/>
      <c r="M41" s="24"/>
      <c r="N41" s="24"/>
      <c r="O41" s="24"/>
      <c r="P41" s="24"/>
      <c r="Q41" s="24"/>
    </row>
    <row r="42" spans="1:17" x14ac:dyDescent="0.25">
      <c r="A42" s="117" t="s">
        <v>346</v>
      </c>
      <c r="B42" s="118"/>
      <c r="C42" s="118"/>
      <c r="D42" s="118"/>
      <c r="E42" s="118"/>
      <c r="F42" s="118"/>
      <c r="G42" s="118"/>
      <c r="H42" s="118"/>
      <c r="I42" s="118"/>
      <c r="J42" s="36">
        <v>98</v>
      </c>
      <c r="K42" s="24"/>
      <c r="L42" s="24"/>
      <c r="M42" s="24"/>
      <c r="N42" s="24"/>
      <c r="O42" s="24"/>
      <c r="P42" s="24"/>
      <c r="Q42" s="24"/>
    </row>
    <row r="43" spans="1:17" x14ac:dyDescent="0.25">
      <c r="A43" s="117" t="s">
        <v>345</v>
      </c>
      <c r="B43" s="118"/>
      <c r="C43" s="118"/>
      <c r="D43" s="118"/>
      <c r="E43" s="118"/>
      <c r="F43" s="118"/>
      <c r="G43" s="118"/>
      <c r="H43" s="118"/>
      <c r="I43" s="118"/>
      <c r="J43" s="36">
        <v>3533</v>
      </c>
      <c r="K43" s="24"/>
      <c r="L43" s="24"/>
      <c r="M43" s="24"/>
      <c r="N43" s="24"/>
      <c r="O43" s="24"/>
      <c r="P43" s="24"/>
      <c r="Q43" s="24"/>
    </row>
    <row r="44" spans="1:17" x14ac:dyDescent="0.25">
      <c r="A44" s="117" t="s">
        <v>344</v>
      </c>
      <c r="B44" s="118"/>
      <c r="C44" s="118"/>
      <c r="D44" s="118"/>
      <c r="E44" s="118"/>
      <c r="F44" s="118"/>
      <c r="G44" s="118"/>
      <c r="H44" s="118"/>
      <c r="I44" s="118"/>
      <c r="J44" s="36">
        <v>126</v>
      </c>
      <c r="K44" s="24"/>
      <c r="L44" s="24"/>
      <c r="M44" s="24"/>
      <c r="N44" s="24"/>
      <c r="O44" s="24"/>
      <c r="P44" s="24"/>
      <c r="Q44" s="24"/>
    </row>
    <row r="45" spans="1:17" x14ac:dyDescent="0.25">
      <c r="A45" s="122" t="s">
        <v>23</v>
      </c>
      <c r="B45" s="118"/>
      <c r="C45" s="118"/>
      <c r="D45" s="118"/>
      <c r="E45" s="118"/>
      <c r="F45" s="118"/>
      <c r="G45" s="118"/>
      <c r="H45" s="118"/>
      <c r="I45" s="118"/>
      <c r="J45" s="35"/>
      <c r="K45" s="24"/>
      <c r="L45" s="24"/>
      <c r="M45" s="24"/>
      <c r="N45" s="24"/>
      <c r="O45" s="24"/>
      <c r="P45" s="24"/>
      <c r="Q45" s="24"/>
    </row>
    <row r="46" spans="1:17" ht="30" customHeight="1" x14ac:dyDescent="0.25">
      <c r="A46" s="117" t="s">
        <v>305</v>
      </c>
      <c r="B46" s="118"/>
      <c r="C46" s="118"/>
      <c r="D46" s="118"/>
      <c r="E46" s="118"/>
      <c r="F46" s="118"/>
      <c r="G46" s="118"/>
      <c r="H46" s="118"/>
      <c r="I46" s="118"/>
      <c r="J46" s="36">
        <v>23528</v>
      </c>
      <c r="K46" s="24"/>
      <c r="L46" s="24"/>
      <c r="M46" s="24"/>
      <c r="N46" s="24"/>
      <c r="O46" s="23">
        <v>326.55</v>
      </c>
      <c r="P46" s="24"/>
      <c r="Q46" s="23">
        <v>61.3</v>
      </c>
    </row>
    <row r="47" spans="1:17" x14ac:dyDescent="0.25">
      <c r="A47" s="117" t="s">
        <v>119</v>
      </c>
      <c r="B47" s="118"/>
      <c r="C47" s="118"/>
      <c r="D47" s="118"/>
      <c r="E47" s="118"/>
      <c r="F47" s="118"/>
      <c r="G47" s="118"/>
      <c r="H47" s="118"/>
      <c r="I47" s="118"/>
      <c r="J47" s="36">
        <v>589</v>
      </c>
      <c r="K47" s="24"/>
      <c r="L47" s="24"/>
      <c r="M47" s="24"/>
      <c r="N47" s="24"/>
      <c r="O47" s="23">
        <v>11.66</v>
      </c>
      <c r="P47" s="24"/>
      <c r="Q47" s="23">
        <v>1.3</v>
      </c>
    </row>
    <row r="48" spans="1:17" x14ac:dyDescent="0.25">
      <c r="A48" s="117" t="s">
        <v>109</v>
      </c>
      <c r="B48" s="118"/>
      <c r="C48" s="118"/>
      <c r="D48" s="118"/>
      <c r="E48" s="118"/>
      <c r="F48" s="118"/>
      <c r="G48" s="118"/>
      <c r="H48" s="118"/>
      <c r="I48" s="118"/>
      <c r="J48" s="36">
        <v>584</v>
      </c>
      <c r="K48" s="24"/>
      <c r="L48" s="24"/>
      <c r="M48" s="24"/>
      <c r="N48" s="24"/>
      <c r="O48" s="23">
        <v>11.08</v>
      </c>
      <c r="P48" s="24"/>
      <c r="Q48" s="23">
        <v>0.61</v>
      </c>
    </row>
    <row r="49" spans="1:17" x14ac:dyDescent="0.25">
      <c r="A49" s="117" t="s">
        <v>343</v>
      </c>
      <c r="B49" s="118"/>
      <c r="C49" s="118"/>
      <c r="D49" s="118"/>
      <c r="E49" s="118"/>
      <c r="F49" s="118"/>
      <c r="G49" s="118"/>
      <c r="H49" s="118"/>
      <c r="I49" s="118"/>
      <c r="J49" s="36">
        <v>238</v>
      </c>
      <c r="K49" s="24"/>
      <c r="L49" s="24"/>
      <c r="M49" s="24"/>
      <c r="N49" s="24"/>
      <c r="O49" s="24"/>
      <c r="P49" s="24"/>
      <c r="Q49" s="24"/>
    </row>
    <row r="50" spans="1:17" x14ac:dyDescent="0.25">
      <c r="A50" s="117" t="s">
        <v>106</v>
      </c>
      <c r="B50" s="118"/>
      <c r="C50" s="118"/>
      <c r="D50" s="118"/>
      <c r="E50" s="118"/>
      <c r="F50" s="118"/>
      <c r="G50" s="118"/>
      <c r="H50" s="118"/>
      <c r="I50" s="118"/>
      <c r="J50" s="36">
        <v>3525</v>
      </c>
      <c r="K50" s="24"/>
      <c r="L50" s="24"/>
      <c r="M50" s="24"/>
      <c r="N50" s="24"/>
      <c r="O50" s="24"/>
      <c r="P50" s="24"/>
      <c r="Q50" s="24"/>
    </row>
    <row r="51" spans="1:17" x14ac:dyDescent="0.25">
      <c r="A51" s="117" t="s">
        <v>26</v>
      </c>
      <c r="B51" s="118"/>
      <c r="C51" s="118"/>
      <c r="D51" s="118"/>
      <c r="E51" s="118"/>
      <c r="F51" s="118"/>
      <c r="G51" s="118"/>
      <c r="H51" s="118"/>
      <c r="I51" s="118"/>
      <c r="J51" s="36">
        <v>28464</v>
      </c>
      <c r="K51" s="24"/>
      <c r="L51" s="24"/>
      <c r="M51" s="24"/>
      <c r="N51" s="24"/>
      <c r="O51" s="23">
        <v>349.29</v>
      </c>
      <c r="P51" s="24"/>
      <c r="Q51" s="23">
        <v>63.21</v>
      </c>
    </row>
    <row r="52" spans="1:17" x14ac:dyDescent="0.25">
      <c r="A52" s="117" t="s">
        <v>27</v>
      </c>
      <c r="B52" s="118"/>
      <c r="C52" s="118"/>
      <c r="D52" s="118"/>
      <c r="E52" s="118"/>
      <c r="F52" s="118"/>
      <c r="G52" s="118"/>
      <c r="H52" s="118"/>
      <c r="I52" s="118"/>
      <c r="J52" s="35"/>
      <c r="K52" s="24"/>
      <c r="L52" s="24"/>
      <c r="M52" s="24"/>
      <c r="N52" s="24"/>
      <c r="O52" s="24"/>
      <c r="P52" s="24"/>
      <c r="Q52" s="24"/>
    </row>
    <row r="53" spans="1:17" x14ac:dyDescent="0.25">
      <c r="A53" s="117" t="s">
        <v>28</v>
      </c>
      <c r="B53" s="118"/>
      <c r="C53" s="118"/>
      <c r="D53" s="118"/>
      <c r="E53" s="118"/>
      <c r="F53" s="118"/>
      <c r="G53" s="118"/>
      <c r="H53" s="118"/>
      <c r="I53" s="118"/>
      <c r="J53" s="36">
        <v>52</v>
      </c>
      <c r="K53" s="24"/>
      <c r="L53" s="24"/>
      <c r="M53" s="24"/>
      <c r="N53" s="24"/>
      <c r="O53" s="24"/>
      <c r="P53" s="24"/>
      <c r="Q53" s="24"/>
    </row>
    <row r="54" spans="1:17" x14ac:dyDescent="0.25">
      <c r="A54" s="117" t="s">
        <v>29</v>
      </c>
      <c r="B54" s="118"/>
      <c r="C54" s="118"/>
      <c r="D54" s="118"/>
      <c r="E54" s="118"/>
      <c r="F54" s="118"/>
      <c r="G54" s="118"/>
      <c r="H54" s="118"/>
      <c r="I54" s="118"/>
      <c r="J54" s="36">
        <v>14198</v>
      </c>
      <c r="K54" s="24"/>
      <c r="L54" s="24"/>
      <c r="M54" s="24"/>
      <c r="N54" s="24"/>
      <c r="O54" s="24"/>
      <c r="P54" s="24"/>
      <c r="Q54" s="24"/>
    </row>
    <row r="55" spans="1:17" x14ac:dyDescent="0.25">
      <c r="A55" s="117" t="s">
        <v>30</v>
      </c>
      <c r="B55" s="118"/>
      <c r="C55" s="118"/>
      <c r="D55" s="118"/>
      <c r="E55" s="118"/>
      <c r="F55" s="118"/>
      <c r="G55" s="118"/>
      <c r="H55" s="118"/>
      <c r="I55" s="118"/>
      <c r="J55" s="36">
        <v>5345</v>
      </c>
      <c r="K55" s="24"/>
      <c r="L55" s="24"/>
      <c r="M55" s="24"/>
      <c r="N55" s="24"/>
      <c r="O55" s="24"/>
      <c r="P55" s="24"/>
      <c r="Q55" s="24"/>
    </row>
    <row r="56" spans="1:17" x14ac:dyDescent="0.25">
      <c r="A56" s="117" t="s">
        <v>31</v>
      </c>
      <c r="B56" s="118"/>
      <c r="C56" s="118"/>
      <c r="D56" s="118"/>
      <c r="E56" s="118"/>
      <c r="F56" s="118"/>
      <c r="G56" s="118"/>
      <c r="H56" s="118"/>
      <c r="I56" s="118"/>
      <c r="J56" s="36">
        <v>5865</v>
      </c>
      <c r="K56" s="24"/>
      <c r="L56" s="24"/>
      <c r="M56" s="24"/>
      <c r="N56" s="24"/>
      <c r="O56" s="24"/>
      <c r="P56" s="24"/>
      <c r="Q56" s="24"/>
    </row>
    <row r="57" spans="1:17" x14ac:dyDescent="0.25">
      <c r="A57" s="117" t="s">
        <v>32</v>
      </c>
      <c r="B57" s="118"/>
      <c r="C57" s="118"/>
      <c r="D57" s="118"/>
      <c r="E57" s="118"/>
      <c r="F57" s="118"/>
      <c r="G57" s="118"/>
      <c r="H57" s="118"/>
      <c r="I57" s="118"/>
      <c r="J57" s="36">
        <v>3757</v>
      </c>
      <c r="K57" s="24"/>
      <c r="L57" s="24"/>
      <c r="M57" s="24"/>
      <c r="N57" s="24"/>
      <c r="O57" s="24"/>
      <c r="P57" s="24"/>
      <c r="Q57" s="24"/>
    </row>
    <row r="58" spans="1:17" x14ac:dyDescent="0.25">
      <c r="A58" s="122" t="s">
        <v>33</v>
      </c>
      <c r="B58" s="118"/>
      <c r="C58" s="118"/>
      <c r="D58" s="118"/>
      <c r="E58" s="118"/>
      <c r="F58" s="118"/>
      <c r="G58" s="118"/>
      <c r="H58" s="118"/>
      <c r="I58" s="118"/>
      <c r="J58" s="37">
        <v>28464</v>
      </c>
      <c r="K58" s="24"/>
      <c r="L58" s="24"/>
      <c r="M58" s="24"/>
      <c r="N58" s="24"/>
      <c r="O58" s="25">
        <v>349.29</v>
      </c>
      <c r="P58" s="24"/>
      <c r="Q58" s="25">
        <v>63.21</v>
      </c>
    </row>
    <row r="59" spans="1:17" x14ac:dyDescent="0.25">
      <c r="F59" s="18"/>
      <c r="G59" s="18"/>
      <c r="H59" s="18"/>
      <c r="I59" s="18"/>
      <c r="J59" s="38"/>
      <c r="K59" s="18"/>
      <c r="L59" s="18"/>
      <c r="M59" s="18"/>
      <c r="N59" s="18"/>
      <c r="O59" s="18"/>
      <c r="P59" s="18"/>
      <c r="Q59" s="18"/>
    </row>
    <row r="60" spans="1:17" x14ac:dyDescent="0.25">
      <c r="F60" s="18"/>
      <c r="G60" s="18"/>
      <c r="H60" s="18"/>
      <c r="I60" s="18"/>
      <c r="J60" s="38"/>
      <c r="K60" s="18"/>
      <c r="L60" s="18"/>
      <c r="M60" s="18"/>
      <c r="N60" s="18"/>
      <c r="O60" s="18"/>
      <c r="P60" s="18"/>
      <c r="Q60" s="18"/>
    </row>
  </sheetData>
  <mergeCells count="44">
    <mergeCell ref="A38:I38"/>
    <mergeCell ref="O17:O19"/>
    <mergeCell ref="N17:N19"/>
    <mergeCell ref="Q17:Q19"/>
    <mergeCell ref="J18:J19"/>
    <mergeCell ref="K18:M18"/>
    <mergeCell ref="J17:M17"/>
    <mergeCell ref="P17:P19"/>
    <mergeCell ref="A17:A19"/>
    <mergeCell ref="C17:C19"/>
    <mergeCell ref="D17:D19"/>
    <mergeCell ref="E17:E19"/>
    <mergeCell ref="B17:B19"/>
    <mergeCell ref="F18:F19"/>
    <mergeCell ref="F17:I17"/>
    <mergeCell ref="G18:I18"/>
    <mergeCell ref="A21:Q21"/>
    <mergeCell ref="A34:I34"/>
    <mergeCell ref="A35:I35"/>
    <mergeCell ref="A36:I36"/>
    <mergeCell ref="A37:I37"/>
    <mergeCell ref="J13:K13"/>
    <mergeCell ref="A57:I57"/>
    <mergeCell ref="A58:I58"/>
    <mergeCell ref="J11:K11"/>
    <mergeCell ref="J12:K12"/>
    <mergeCell ref="A51:I51"/>
    <mergeCell ref="A52:I52"/>
    <mergeCell ref="A53:I53"/>
    <mergeCell ref="A49:I49"/>
    <mergeCell ref="A50:I50"/>
    <mergeCell ref="A39:I39"/>
    <mergeCell ref="A40:I40"/>
    <mergeCell ref="A41:I41"/>
    <mergeCell ref="A42:I42"/>
    <mergeCell ref="A43:I43"/>
    <mergeCell ref="A44:I44"/>
    <mergeCell ref="A54:I54"/>
    <mergeCell ref="A55:I55"/>
    <mergeCell ref="A56:I56"/>
    <mergeCell ref="A45:I45"/>
    <mergeCell ref="A46:I46"/>
    <mergeCell ref="A47:I47"/>
    <mergeCell ref="A48:I48"/>
  </mergeCells>
  <pageMargins left="0.82677165354330717" right="0" top="0.59055118110236227" bottom="0.39370078740157483" header="0.19685039370078741" footer="0.19685039370078741"/>
  <pageSetup paperSize="9" scale="90" firstPageNumber="5" fitToHeight="10000" orientation="landscape" useFirstPageNumber="1" r:id="rId1"/>
  <headerFooter alignWithMargins="0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8"/>
  <sheetViews>
    <sheetView showGridLines="0" topLeftCell="A28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411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410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380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409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408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407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78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95" customHeight="1" x14ac:dyDescent="0.25">
      <c r="A21" s="119" t="s">
        <v>104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45.6" x14ac:dyDescent="0.25">
      <c r="A22" s="16">
        <v>1</v>
      </c>
      <c r="B22" s="20" t="s">
        <v>302</v>
      </c>
      <c r="C22" s="52" t="s">
        <v>406</v>
      </c>
      <c r="D22" s="21" t="s">
        <v>100</v>
      </c>
      <c r="E22" s="30" t="s">
        <v>405</v>
      </c>
      <c r="F22" s="23">
        <v>4077.94</v>
      </c>
      <c r="G22" s="23">
        <v>149.13</v>
      </c>
      <c r="H22" s="23">
        <v>3928.81</v>
      </c>
      <c r="I22" s="23">
        <v>460.79</v>
      </c>
      <c r="J22" s="35">
        <v>29</v>
      </c>
      <c r="K22" s="24">
        <v>1</v>
      </c>
      <c r="L22" s="24">
        <v>28</v>
      </c>
      <c r="M22" s="24">
        <v>3</v>
      </c>
      <c r="N22" s="24">
        <v>13.57</v>
      </c>
      <c r="O22" s="24">
        <v>0.1</v>
      </c>
      <c r="P22" s="24">
        <v>29.5</v>
      </c>
      <c r="Q22" s="24">
        <v>0.21</v>
      </c>
    </row>
    <row r="23" spans="1:17" ht="34.200000000000003" x14ac:dyDescent="0.25">
      <c r="A23" s="16">
        <v>2</v>
      </c>
      <c r="B23" s="20" t="s">
        <v>103</v>
      </c>
      <c r="C23" s="52" t="s">
        <v>404</v>
      </c>
      <c r="D23" s="21" t="s">
        <v>71</v>
      </c>
      <c r="E23" s="30" t="s">
        <v>403</v>
      </c>
      <c r="F23" s="23">
        <v>1692.46</v>
      </c>
      <c r="G23" s="23">
        <v>1692.46</v>
      </c>
      <c r="H23" s="24"/>
      <c r="I23" s="24"/>
      <c r="J23" s="35">
        <v>130</v>
      </c>
      <c r="K23" s="24">
        <v>130</v>
      </c>
      <c r="L23" s="24"/>
      <c r="M23" s="24"/>
      <c r="N23" s="24">
        <v>154</v>
      </c>
      <c r="O23" s="24">
        <v>11.86</v>
      </c>
      <c r="P23" s="24"/>
      <c r="Q23" s="24"/>
    </row>
    <row r="24" spans="1:17" ht="72.599999999999994" x14ac:dyDescent="0.25">
      <c r="A24" s="16">
        <v>3</v>
      </c>
      <c r="B24" s="20" t="s">
        <v>308</v>
      </c>
      <c r="C24" s="52" t="s">
        <v>402</v>
      </c>
      <c r="D24" s="21" t="s">
        <v>401</v>
      </c>
      <c r="E24" s="30" t="s">
        <v>400</v>
      </c>
      <c r="F24" s="23">
        <v>11261.32</v>
      </c>
      <c r="G24" s="23">
        <v>3860.88</v>
      </c>
      <c r="H24" s="23">
        <v>7400.44</v>
      </c>
      <c r="I24" s="23">
        <v>812.45</v>
      </c>
      <c r="J24" s="35">
        <v>698</v>
      </c>
      <c r="K24" s="24">
        <v>239</v>
      </c>
      <c r="L24" s="24">
        <v>459</v>
      </c>
      <c r="M24" s="24">
        <v>50</v>
      </c>
      <c r="N24" s="24">
        <v>298.37</v>
      </c>
      <c r="O24" s="24">
        <v>18.5</v>
      </c>
      <c r="P24" s="24">
        <v>44.64</v>
      </c>
      <c r="Q24" s="24">
        <v>2.77</v>
      </c>
    </row>
    <row r="25" spans="1:17" ht="82.2" x14ac:dyDescent="0.25">
      <c r="A25" s="16">
        <v>4</v>
      </c>
      <c r="B25" s="20" t="s">
        <v>399</v>
      </c>
      <c r="C25" s="52" t="s">
        <v>398</v>
      </c>
      <c r="D25" s="21" t="s">
        <v>303</v>
      </c>
      <c r="E25" s="30" t="s">
        <v>397</v>
      </c>
      <c r="F25" s="23">
        <v>11742.42</v>
      </c>
      <c r="G25" s="23">
        <v>3905.09</v>
      </c>
      <c r="H25" s="23">
        <v>7837.33</v>
      </c>
      <c r="I25" s="23">
        <v>779.89</v>
      </c>
      <c r="J25" s="35">
        <v>282</v>
      </c>
      <c r="K25" s="24">
        <v>94</v>
      </c>
      <c r="L25" s="24">
        <v>188</v>
      </c>
      <c r="M25" s="24">
        <v>19</v>
      </c>
      <c r="N25" s="24">
        <v>283.8</v>
      </c>
      <c r="O25" s="24">
        <v>6.81</v>
      </c>
      <c r="P25" s="24">
        <v>46.64</v>
      </c>
      <c r="Q25" s="24">
        <v>1.1200000000000001</v>
      </c>
    </row>
    <row r="26" spans="1:17" ht="45.6" x14ac:dyDescent="0.25">
      <c r="A26" s="16">
        <v>5</v>
      </c>
      <c r="B26" s="20" t="s">
        <v>101</v>
      </c>
      <c r="C26" s="52" t="s">
        <v>396</v>
      </c>
      <c r="D26" s="21" t="s">
        <v>100</v>
      </c>
      <c r="E26" s="30" t="s">
        <v>394</v>
      </c>
      <c r="F26" s="23">
        <v>822.69</v>
      </c>
      <c r="G26" s="24"/>
      <c r="H26" s="23">
        <v>822.69</v>
      </c>
      <c r="I26" s="23">
        <v>138.55000000000001</v>
      </c>
      <c r="J26" s="35">
        <v>18</v>
      </c>
      <c r="K26" s="24"/>
      <c r="L26" s="24">
        <v>18</v>
      </c>
      <c r="M26" s="24">
        <v>3</v>
      </c>
      <c r="N26" s="24"/>
      <c r="O26" s="24"/>
      <c r="P26" s="24">
        <v>8.8699999999999992</v>
      </c>
      <c r="Q26" s="24">
        <v>0.2</v>
      </c>
    </row>
    <row r="27" spans="1:17" ht="34.200000000000003" x14ac:dyDescent="0.25">
      <c r="A27" s="16">
        <v>6</v>
      </c>
      <c r="B27" s="20" t="s">
        <v>301</v>
      </c>
      <c r="C27" s="52" t="s">
        <v>395</v>
      </c>
      <c r="D27" s="21" t="s">
        <v>100</v>
      </c>
      <c r="E27" s="30" t="s">
        <v>394</v>
      </c>
      <c r="F27" s="23">
        <v>406.25</v>
      </c>
      <c r="G27" s="24"/>
      <c r="H27" s="23">
        <v>406.25</v>
      </c>
      <c r="I27" s="23">
        <v>68.42</v>
      </c>
      <c r="J27" s="35">
        <v>9</v>
      </c>
      <c r="K27" s="24"/>
      <c r="L27" s="24">
        <v>9</v>
      </c>
      <c r="M27" s="24">
        <v>2</v>
      </c>
      <c r="N27" s="24"/>
      <c r="O27" s="24"/>
      <c r="P27" s="24">
        <v>4.38</v>
      </c>
      <c r="Q27" s="24">
        <v>0.1</v>
      </c>
    </row>
    <row r="28" spans="1:17" ht="34.200000000000003" x14ac:dyDescent="0.25">
      <c r="A28" s="16">
        <v>7</v>
      </c>
      <c r="B28" s="20" t="s">
        <v>97</v>
      </c>
      <c r="C28" s="52" t="s">
        <v>393</v>
      </c>
      <c r="D28" s="21" t="s">
        <v>95</v>
      </c>
      <c r="E28" s="22">
        <v>7.1</v>
      </c>
      <c r="F28" s="23">
        <v>138.69999999999999</v>
      </c>
      <c r="G28" s="24"/>
      <c r="H28" s="24"/>
      <c r="I28" s="24"/>
      <c r="J28" s="35">
        <v>985</v>
      </c>
      <c r="K28" s="24"/>
      <c r="L28" s="24"/>
      <c r="M28" s="24"/>
      <c r="N28" s="24"/>
      <c r="O28" s="24"/>
      <c r="P28" s="24"/>
      <c r="Q28" s="24"/>
    </row>
    <row r="29" spans="1:17" ht="45.6" x14ac:dyDescent="0.25">
      <c r="A29" s="16">
        <v>8</v>
      </c>
      <c r="B29" s="20" t="s">
        <v>99</v>
      </c>
      <c r="C29" s="52" t="s">
        <v>392</v>
      </c>
      <c r="D29" s="21" t="s">
        <v>98</v>
      </c>
      <c r="E29" s="30" t="s">
        <v>391</v>
      </c>
      <c r="F29" s="23">
        <v>604.71</v>
      </c>
      <c r="G29" s="23">
        <v>150.49</v>
      </c>
      <c r="H29" s="23">
        <v>454.22</v>
      </c>
      <c r="I29" s="23">
        <v>47.48</v>
      </c>
      <c r="J29" s="35">
        <v>133</v>
      </c>
      <c r="K29" s="24">
        <v>33</v>
      </c>
      <c r="L29" s="24">
        <v>100</v>
      </c>
      <c r="M29" s="24">
        <v>10</v>
      </c>
      <c r="N29" s="24">
        <v>12.53</v>
      </c>
      <c r="O29" s="24">
        <v>2.76</v>
      </c>
      <c r="P29" s="24">
        <v>3.04</v>
      </c>
      <c r="Q29" s="24">
        <v>0.67</v>
      </c>
    </row>
    <row r="30" spans="1:17" x14ac:dyDescent="0.25">
      <c r="A30" s="117" t="s">
        <v>20</v>
      </c>
      <c r="B30" s="118"/>
      <c r="C30" s="118"/>
      <c r="D30" s="118"/>
      <c r="E30" s="118"/>
      <c r="F30" s="118"/>
      <c r="G30" s="118"/>
      <c r="H30" s="118"/>
      <c r="I30" s="118"/>
      <c r="J30" s="36">
        <v>2284</v>
      </c>
      <c r="K30" s="23">
        <v>497</v>
      </c>
      <c r="L30" s="23">
        <v>802</v>
      </c>
      <c r="M30" s="23">
        <v>87</v>
      </c>
      <c r="N30" s="24"/>
      <c r="O30" s="23">
        <v>40.03</v>
      </c>
      <c r="P30" s="24"/>
      <c r="Q30" s="23">
        <v>5.07</v>
      </c>
    </row>
    <row r="31" spans="1:17" x14ac:dyDescent="0.25">
      <c r="A31" s="117" t="s">
        <v>21</v>
      </c>
      <c r="B31" s="118"/>
      <c r="C31" s="118"/>
      <c r="D31" s="118"/>
      <c r="E31" s="118"/>
      <c r="F31" s="118"/>
      <c r="G31" s="118"/>
      <c r="H31" s="118"/>
      <c r="I31" s="118"/>
      <c r="J31" s="36">
        <v>676</v>
      </c>
      <c r="K31" s="24"/>
      <c r="L31" s="24"/>
      <c r="M31" s="24"/>
      <c r="N31" s="24"/>
      <c r="O31" s="24"/>
      <c r="P31" s="24"/>
      <c r="Q31" s="24"/>
    </row>
    <row r="32" spans="1:17" x14ac:dyDescent="0.25">
      <c r="A32" s="117" t="s">
        <v>53</v>
      </c>
      <c r="B32" s="118"/>
      <c r="C32" s="118"/>
      <c r="D32" s="118"/>
      <c r="E32" s="118"/>
      <c r="F32" s="118"/>
      <c r="G32" s="118"/>
      <c r="H32" s="118"/>
      <c r="I32" s="118"/>
      <c r="J32" s="35"/>
      <c r="K32" s="24"/>
      <c r="L32" s="24"/>
      <c r="M32" s="24"/>
      <c r="N32" s="24"/>
      <c r="O32" s="24"/>
      <c r="P32" s="24"/>
      <c r="Q32" s="24"/>
    </row>
    <row r="33" spans="1:17" x14ac:dyDescent="0.25">
      <c r="A33" s="117" t="s">
        <v>390</v>
      </c>
      <c r="B33" s="118"/>
      <c r="C33" s="118"/>
      <c r="D33" s="118"/>
      <c r="E33" s="118"/>
      <c r="F33" s="118"/>
      <c r="G33" s="118"/>
      <c r="H33" s="118"/>
      <c r="I33" s="118"/>
      <c r="J33" s="36">
        <v>104</v>
      </c>
      <c r="K33" s="24"/>
      <c r="L33" s="24"/>
      <c r="M33" s="24"/>
      <c r="N33" s="24"/>
      <c r="O33" s="24"/>
      <c r="P33" s="24"/>
      <c r="Q33" s="24"/>
    </row>
    <row r="34" spans="1:17" x14ac:dyDescent="0.25">
      <c r="A34" s="117" t="s">
        <v>389</v>
      </c>
      <c r="B34" s="118"/>
      <c r="C34" s="118"/>
      <c r="D34" s="118"/>
      <c r="E34" s="118"/>
      <c r="F34" s="118"/>
      <c r="G34" s="118"/>
      <c r="H34" s="118"/>
      <c r="I34" s="118"/>
      <c r="J34" s="36">
        <v>49</v>
      </c>
      <c r="K34" s="24"/>
      <c r="L34" s="24"/>
      <c r="M34" s="24"/>
      <c r="N34" s="24"/>
      <c r="O34" s="24"/>
      <c r="P34" s="24"/>
      <c r="Q34" s="24"/>
    </row>
    <row r="35" spans="1:17" x14ac:dyDescent="0.25">
      <c r="A35" s="117" t="s">
        <v>388</v>
      </c>
      <c r="B35" s="118"/>
      <c r="C35" s="118"/>
      <c r="D35" s="118"/>
      <c r="E35" s="118"/>
      <c r="F35" s="118"/>
      <c r="G35" s="118"/>
      <c r="H35" s="118"/>
      <c r="I35" s="118"/>
      <c r="J35" s="36">
        <v>523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17" t="s">
        <v>22</v>
      </c>
      <c r="B36" s="118"/>
      <c r="C36" s="118"/>
      <c r="D36" s="118"/>
      <c r="E36" s="118"/>
      <c r="F36" s="118"/>
      <c r="G36" s="118"/>
      <c r="H36" s="118"/>
      <c r="I36" s="118"/>
      <c r="J36" s="36">
        <v>432</v>
      </c>
      <c r="K36" s="24"/>
      <c r="L36" s="24"/>
      <c r="M36" s="24"/>
      <c r="N36" s="24"/>
      <c r="O36" s="24"/>
      <c r="P36" s="24"/>
      <c r="Q36" s="24"/>
    </row>
    <row r="37" spans="1:17" x14ac:dyDescent="0.25">
      <c r="A37" s="117" t="s">
        <v>53</v>
      </c>
      <c r="B37" s="118"/>
      <c r="C37" s="118"/>
      <c r="D37" s="118"/>
      <c r="E37" s="118"/>
      <c r="F37" s="118"/>
      <c r="G37" s="118"/>
      <c r="H37" s="118"/>
      <c r="I37" s="118"/>
      <c r="J37" s="35"/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387</v>
      </c>
      <c r="B38" s="118"/>
      <c r="C38" s="118"/>
      <c r="D38" s="118"/>
      <c r="E38" s="118"/>
      <c r="F38" s="118"/>
      <c r="G38" s="118"/>
      <c r="H38" s="118"/>
      <c r="I38" s="118"/>
      <c r="J38" s="36">
        <v>59</v>
      </c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386</v>
      </c>
      <c r="B39" s="118"/>
      <c r="C39" s="118"/>
      <c r="D39" s="118"/>
      <c r="E39" s="118"/>
      <c r="F39" s="118"/>
      <c r="G39" s="118"/>
      <c r="H39" s="118"/>
      <c r="I39" s="118"/>
      <c r="J39" s="36">
        <v>26</v>
      </c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385</v>
      </c>
      <c r="B40" s="118"/>
      <c r="C40" s="118"/>
      <c r="D40" s="118"/>
      <c r="E40" s="118"/>
      <c r="F40" s="118"/>
      <c r="G40" s="118"/>
      <c r="H40" s="118"/>
      <c r="I40" s="118"/>
      <c r="J40" s="36">
        <v>246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384</v>
      </c>
      <c r="B41" s="118"/>
      <c r="C41" s="118"/>
      <c r="D41" s="118"/>
      <c r="E41" s="118"/>
      <c r="F41" s="118"/>
      <c r="G41" s="118"/>
      <c r="H41" s="118"/>
      <c r="I41" s="118"/>
      <c r="J41" s="36">
        <v>101</v>
      </c>
      <c r="K41" s="24"/>
      <c r="L41" s="24"/>
      <c r="M41" s="24"/>
      <c r="N41" s="24"/>
      <c r="O41" s="24"/>
      <c r="P41" s="24"/>
      <c r="Q41" s="24"/>
    </row>
    <row r="42" spans="1:17" x14ac:dyDescent="0.25">
      <c r="A42" s="122" t="s">
        <v>23</v>
      </c>
      <c r="B42" s="118"/>
      <c r="C42" s="118"/>
      <c r="D42" s="118"/>
      <c r="E42" s="118"/>
      <c r="F42" s="118"/>
      <c r="G42" s="118"/>
      <c r="H42" s="118"/>
      <c r="I42" s="118"/>
      <c r="J42" s="35"/>
      <c r="K42" s="24"/>
      <c r="L42" s="24"/>
      <c r="M42" s="24"/>
      <c r="N42" s="24"/>
      <c r="O42" s="24"/>
      <c r="P42" s="24"/>
      <c r="Q42" s="24"/>
    </row>
    <row r="43" spans="1:17" x14ac:dyDescent="0.25">
      <c r="A43" s="117" t="s">
        <v>86</v>
      </c>
      <c r="B43" s="118"/>
      <c r="C43" s="118"/>
      <c r="D43" s="118"/>
      <c r="E43" s="118"/>
      <c r="F43" s="118"/>
      <c r="G43" s="118"/>
      <c r="H43" s="118"/>
      <c r="I43" s="118"/>
      <c r="J43" s="36">
        <v>1249</v>
      </c>
      <c r="K43" s="24"/>
      <c r="L43" s="24"/>
      <c r="M43" s="24"/>
      <c r="N43" s="24"/>
      <c r="O43" s="23">
        <v>2.86</v>
      </c>
      <c r="P43" s="24"/>
      <c r="Q43" s="23">
        <v>1.18</v>
      </c>
    </row>
    <row r="44" spans="1:17" x14ac:dyDescent="0.25">
      <c r="A44" s="117" t="s">
        <v>85</v>
      </c>
      <c r="B44" s="118"/>
      <c r="C44" s="118"/>
      <c r="D44" s="118"/>
      <c r="E44" s="118"/>
      <c r="F44" s="118"/>
      <c r="G44" s="118"/>
      <c r="H44" s="118"/>
      <c r="I44" s="118"/>
      <c r="J44" s="36">
        <v>293</v>
      </c>
      <c r="K44" s="24"/>
      <c r="L44" s="24"/>
      <c r="M44" s="24"/>
      <c r="N44" s="24"/>
      <c r="O44" s="23">
        <v>11.86</v>
      </c>
      <c r="P44" s="24"/>
      <c r="Q44" s="24"/>
    </row>
    <row r="45" spans="1:17" ht="30" customHeight="1" x14ac:dyDescent="0.25">
      <c r="A45" s="117" t="s">
        <v>107</v>
      </c>
      <c r="B45" s="118"/>
      <c r="C45" s="118"/>
      <c r="D45" s="118"/>
      <c r="E45" s="118"/>
      <c r="F45" s="118"/>
      <c r="G45" s="118"/>
      <c r="H45" s="118"/>
      <c r="I45" s="118"/>
      <c r="J45" s="36">
        <v>1320</v>
      </c>
      <c r="K45" s="24"/>
      <c r="L45" s="24"/>
      <c r="M45" s="24"/>
      <c r="N45" s="24"/>
      <c r="O45" s="23">
        <v>18.5</v>
      </c>
      <c r="P45" s="24"/>
      <c r="Q45" s="23">
        <v>2.77</v>
      </c>
    </row>
    <row r="46" spans="1:17" ht="30" customHeight="1" x14ac:dyDescent="0.25">
      <c r="A46" s="117" t="s">
        <v>295</v>
      </c>
      <c r="B46" s="118"/>
      <c r="C46" s="118"/>
      <c r="D46" s="118"/>
      <c r="E46" s="118"/>
      <c r="F46" s="118"/>
      <c r="G46" s="118"/>
      <c r="H46" s="118"/>
      <c r="I46" s="118"/>
      <c r="J46" s="36">
        <v>530</v>
      </c>
      <c r="K46" s="24"/>
      <c r="L46" s="24"/>
      <c r="M46" s="24"/>
      <c r="N46" s="24"/>
      <c r="O46" s="23">
        <v>6.81</v>
      </c>
      <c r="P46" s="24"/>
      <c r="Q46" s="23">
        <v>1.1200000000000001</v>
      </c>
    </row>
    <row r="47" spans="1:17" x14ac:dyDescent="0.25">
      <c r="A47" s="117" t="s">
        <v>26</v>
      </c>
      <c r="B47" s="118"/>
      <c r="C47" s="118"/>
      <c r="D47" s="118"/>
      <c r="E47" s="118"/>
      <c r="F47" s="118"/>
      <c r="G47" s="118"/>
      <c r="H47" s="118"/>
      <c r="I47" s="118"/>
      <c r="J47" s="36">
        <v>3392</v>
      </c>
      <c r="K47" s="24"/>
      <c r="L47" s="24"/>
      <c r="M47" s="24"/>
      <c r="N47" s="24"/>
      <c r="O47" s="23">
        <v>40.03</v>
      </c>
      <c r="P47" s="24"/>
      <c r="Q47" s="23">
        <v>5.07</v>
      </c>
    </row>
    <row r="48" spans="1:17" x14ac:dyDescent="0.25">
      <c r="A48" s="117" t="s">
        <v>27</v>
      </c>
      <c r="B48" s="118"/>
      <c r="C48" s="118"/>
      <c r="D48" s="118"/>
      <c r="E48" s="118"/>
      <c r="F48" s="118"/>
      <c r="G48" s="118"/>
      <c r="H48" s="118"/>
      <c r="I48" s="118"/>
      <c r="J48" s="35"/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383</v>
      </c>
      <c r="B49" s="118"/>
      <c r="C49" s="118"/>
      <c r="D49" s="118"/>
      <c r="E49" s="118"/>
      <c r="F49" s="118"/>
      <c r="G49" s="118"/>
      <c r="H49" s="118"/>
      <c r="I49" s="118"/>
      <c r="J49" s="36">
        <v>497</v>
      </c>
      <c r="K49" s="24"/>
      <c r="L49" s="24"/>
      <c r="M49" s="24"/>
      <c r="N49" s="24"/>
      <c r="O49" s="24"/>
      <c r="P49" s="24"/>
      <c r="Q49" s="24"/>
    </row>
    <row r="50" spans="1:17" x14ac:dyDescent="0.25">
      <c r="A50" s="117" t="s">
        <v>28</v>
      </c>
      <c r="B50" s="118"/>
      <c r="C50" s="118"/>
      <c r="D50" s="118"/>
      <c r="E50" s="118"/>
      <c r="F50" s="118"/>
      <c r="G50" s="118"/>
      <c r="H50" s="118"/>
      <c r="I50" s="118"/>
      <c r="J50" s="36">
        <v>985</v>
      </c>
      <c r="K50" s="24"/>
      <c r="L50" s="24"/>
      <c r="M50" s="24"/>
      <c r="N50" s="24"/>
      <c r="O50" s="24"/>
      <c r="P50" s="24"/>
      <c r="Q50" s="24"/>
    </row>
    <row r="51" spans="1:17" x14ac:dyDescent="0.25">
      <c r="A51" s="117" t="s">
        <v>29</v>
      </c>
      <c r="B51" s="118"/>
      <c r="C51" s="118"/>
      <c r="D51" s="118"/>
      <c r="E51" s="118"/>
      <c r="F51" s="118"/>
      <c r="G51" s="118"/>
      <c r="H51" s="118"/>
      <c r="I51" s="118"/>
      <c r="J51" s="36">
        <v>802</v>
      </c>
      <c r="K51" s="24"/>
      <c r="L51" s="24"/>
      <c r="M51" s="24"/>
      <c r="N51" s="24"/>
      <c r="O51" s="24"/>
      <c r="P51" s="24"/>
      <c r="Q51" s="24"/>
    </row>
    <row r="52" spans="1:17" x14ac:dyDescent="0.25">
      <c r="A52" s="117" t="s">
        <v>382</v>
      </c>
      <c r="B52" s="118"/>
      <c r="C52" s="118"/>
      <c r="D52" s="118"/>
      <c r="E52" s="118"/>
      <c r="F52" s="118"/>
      <c r="G52" s="118"/>
      <c r="H52" s="118"/>
      <c r="I52" s="118"/>
      <c r="J52" s="36">
        <v>87</v>
      </c>
      <c r="K52" s="24"/>
      <c r="L52" s="24"/>
      <c r="M52" s="24"/>
      <c r="N52" s="24"/>
      <c r="O52" s="24"/>
      <c r="P52" s="24"/>
      <c r="Q52" s="24"/>
    </row>
    <row r="53" spans="1:17" x14ac:dyDescent="0.25">
      <c r="A53" s="117" t="s">
        <v>31</v>
      </c>
      <c r="B53" s="118"/>
      <c r="C53" s="118"/>
      <c r="D53" s="118"/>
      <c r="E53" s="118"/>
      <c r="F53" s="118"/>
      <c r="G53" s="118"/>
      <c r="H53" s="118"/>
      <c r="I53" s="118"/>
      <c r="J53" s="36">
        <v>676</v>
      </c>
      <c r="K53" s="24"/>
      <c r="L53" s="24"/>
      <c r="M53" s="24"/>
      <c r="N53" s="24"/>
      <c r="O53" s="24"/>
      <c r="P53" s="24"/>
      <c r="Q53" s="24"/>
    </row>
    <row r="54" spans="1:17" x14ac:dyDescent="0.25">
      <c r="A54" s="117" t="s">
        <v>32</v>
      </c>
      <c r="B54" s="118"/>
      <c r="C54" s="118"/>
      <c r="D54" s="118"/>
      <c r="E54" s="118"/>
      <c r="F54" s="118"/>
      <c r="G54" s="118"/>
      <c r="H54" s="118"/>
      <c r="I54" s="118"/>
      <c r="J54" s="36">
        <v>432</v>
      </c>
      <c r="K54" s="24"/>
      <c r="L54" s="24"/>
      <c r="M54" s="24"/>
      <c r="N54" s="24"/>
      <c r="O54" s="24"/>
      <c r="P54" s="24"/>
      <c r="Q54" s="24"/>
    </row>
    <row r="55" spans="1:17" x14ac:dyDescent="0.25">
      <c r="A55" s="122" t="s">
        <v>33</v>
      </c>
      <c r="B55" s="118"/>
      <c r="C55" s="118"/>
      <c r="D55" s="118"/>
      <c r="E55" s="118"/>
      <c r="F55" s="118"/>
      <c r="G55" s="118"/>
      <c r="H55" s="118"/>
      <c r="I55" s="118"/>
      <c r="J55" s="37">
        <v>3392</v>
      </c>
      <c r="K55" s="24"/>
      <c r="L55" s="24"/>
      <c r="M55" s="24"/>
      <c r="N55" s="24"/>
      <c r="O55" s="25">
        <v>40.03</v>
      </c>
      <c r="P55" s="24"/>
      <c r="Q55" s="25">
        <v>5.07</v>
      </c>
    </row>
    <row r="56" spans="1:17" x14ac:dyDescent="0.25">
      <c r="F56" s="18"/>
      <c r="G56" s="18"/>
      <c r="H56" s="18"/>
      <c r="I56" s="18"/>
      <c r="J56" s="38"/>
      <c r="K56" s="18"/>
      <c r="L56" s="18"/>
      <c r="M56" s="18"/>
      <c r="N56" s="18"/>
      <c r="O56" s="18"/>
      <c r="P56" s="18"/>
      <c r="Q56" s="18"/>
    </row>
    <row r="57" spans="1:17" x14ac:dyDescent="0.25">
      <c r="F57" s="18"/>
      <c r="G57" s="18"/>
      <c r="H57" s="18"/>
      <c r="I57" s="18"/>
      <c r="J57" s="38"/>
      <c r="K57" s="18"/>
      <c r="L57" s="18"/>
      <c r="M57" s="18"/>
      <c r="N57" s="18"/>
      <c r="O57" s="18"/>
      <c r="P57" s="18"/>
      <c r="Q57" s="18"/>
    </row>
    <row r="58" spans="1:17" x14ac:dyDescent="0.25">
      <c r="F58" s="18"/>
      <c r="G58" s="18"/>
      <c r="H58" s="18"/>
      <c r="I58" s="18"/>
      <c r="J58" s="38"/>
      <c r="K58" s="18"/>
      <c r="L58" s="18"/>
      <c r="M58" s="18"/>
      <c r="N58" s="18"/>
      <c r="O58" s="18"/>
      <c r="P58" s="18"/>
      <c r="Q58" s="18"/>
    </row>
  </sheetData>
  <mergeCells count="45">
    <mergeCell ref="A39:I39"/>
    <mergeCell ref="A40:I40"/>
    <mergeCell ref="A21:Q21"/>
    <mergeCell ref="J11:K11"/>
    <mergeCell ref="J12:K12"/>
    <mergeCell ref="J18:J19"/>
    <mergeCell ref="K18:M18"/>
    <mergeCell ref="J17:M17"/>
    <mergeCell ref="J13:K13"/>
    <mergeCell ref="O17:O19"/>
    <mergeCell ref="N17:N19"/>
    <mergeCell ref="Q17:Q19"/>
    <mergeCell ref="P17:P19"/>
    <mergeCell ref="A55:I55"/>
    <mergeCell ref="A36:I36"/>
    <mergeCell ref="A37:I37"/>
    <mergeCell ref="A38:I38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41:I41"/>
    <mergeCell ref="A53:I53"/>
    <mergeCell ref="A54:I54"/>
    <mergeCell ref="A17:A19"/>
    <mergeCell ref="C17:C19"/>
    <mergeCell ref="D17:D19"/>
    <mergeCell ref="E17:E19"/>
    <mergeCell ref="B17:B19"/>
    <mergeCell ref="F18:F19"/>
    <mergeCell ref="F17:I17"/>
    <mergeCell ref="G18:I18"/>
    <mergeCell ref="A33:I33"/>
    <mergeCell ref="A34:I34"/>
    <mergeCell ref="A35:I35"/>
    <mergeCell ref="A30:I30"/>
    <mergeCell ref="A31:I31"/>
    <mergeCell ref="A32:I32"/>
  </mergeCells>
  <pageMargins left="0.82677165354330717" right="0" top="0.59055118110236227" bottom="0.39370078740157483" header="0.19685039370078741" footer="0.19685039370078741"/>
  <pageSetup paperSize="9" scale="90" firstPageNumber="7" fitToHeight="10000" orientation="landscape" useFirstPageNumber="1" r:id="rId1"/>
  <headerFooter alignWithMargins="0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"/>
  <sheetViews>
    <sheetView showGridLines="0" topLeftCell="A295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11" t="s">
        <v>149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724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723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722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721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720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78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95" customHeight="1" x14ac:dyDescent="0.25">
      <c r="A21" s="119" t="s">
        <v>719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34.200000000000003" x14ac:dyDescent="0.25">
      <c r="A22" s="16">
        <v>1</v>
      </c>
      <c r="B22" s="20" t="s">
        <v>718</v>
      </c>
      <c r="C22" s="52" t="s">
        <v>717</v>
      </c>
      <c r="D22" s="21" t="s">
        <v>143</v>
      </c>
      <c r="E22" s="30" t="s">
        <v>716</v>
      </c>
      <c r="F22" s="23">
        <v>714.69</v>
      </c>
      <c r="G22" s="23">
        <v>63.23</v>
      </c>
      <c r="H22" s="23">
        <v>102.38</v>
      </c>
      <c r="I22" s="23">
        <v>7.28</v>
      </c>
      <c r="J22" s="35">
        <v>2437</v>
      </c>
      <c r="K22" s="24">
        <v>216</v>
      </c>
      <c r="L22" s="24">
        <v>349</v>
      </c>
      <c r="M22" s="24">
        <v>25</v>
      </c>
      <c r="N22" s="24">
        <v>5.4</v>
      </c>
      <c r="O22" s="24">
        <v>18.41</v>
      </c>
      <c r="P22" s="24">
        <v>0.4</v>
      </c>
      <c r="Q22" s="24">
        <v>1.36</v>
      </c>
    </row>
    <row r="23" spans="1:17" ht="68.400000000000006" x14ac:dyDescent="0.25">
      <c r="A23" s="16">
        <v>2</v>
      </c>
      <c r="B23" s="20" t="s">
        <v>715</v>
      </c>
      <c r="C23" s="52" t="s">
        <v>714</v>
      </c>
      <c r="D23" s="21" t="s">
        <v>713</v>
      </c>
      <c r="E23" s="30" t="s">
        <v>712</v>
      </c>
      <c r="F23" s="23">
        <v>15207.66</v>
      </c>
      <c r="G23" s="23">
        <v>2018.76</v>
      </c>
      <c r="H23" s="23">
        <v>98</v>
      </c>
      <c r="I23" s="23">
        <v>6.37</v>
      </c>
      <c r="J23" s="35">
        <v>582</v>
      </c>
      <c r="K23" s="24">
        <v>77</v>
      </c>
      <c r="L23" s="24">
        <v>4</v>
      </c>
      <c r="M23" s="24"/>
      <c r="N23" s="24">
        <v>165.88</v>
      </c>
      <c r="O23" s="24">
        <v>6.35</v>
      </c>
      <c r="P23" s="24">
        <v>0.47</v>
      </c>
      <c r="Q23" s="24">
        <v>0.02</v>
      </c>
    </row>
    <row r="24" spans="1:17" ht="24" x14ac:dyDescent="0.25">
      <c r="A24" s="16">
        <v>3</v>
      </c>
      <c r="B24" s="20" t="s">
        <v>711</v>
      </c>
      <c r="C24" s="52" t="s">
        <v>710</v>
      </c>
      <c r="D24" s="21" t="s">
        <v>310</v>
      </c>
      <c r="E24" s="30" t="s">
        <v>709</v>
      </c>
      <c r="F24" s="23">
        <v>583.75</v>
      </c>
      <c r="G24" s="23">
        <v>155.35</v>
      </c>
      <c r="H24" s="23">
        <v>428.4</v>
      </c>
      <c r="I24" s="23">
        <v>39.67</v>
      </c>
      <c r="J24" s="35">
        <v>45</v>
      </c>
      <c r="K24" s="24">
        <v>12</v>
      </c>
      <c r="L24" s="24">
        <v>33</v>
      </c>
      <c r="M24" s="24">
        <v>3</v>
      </c>
      <c r="N24" s="24">
        <v>12.3</v>
      </c>
      <c r="O24" s="24">
        <v>0.94</v>
      </c>
      <c r="P24" s="24">
        <v>2.54</v>
      </c>
      <c r="Q24" s="24">
        <v>0.19</v>
      </c>
    </row>
    <row r="25" spans="1:17" ht="68.400000000000006" x14ac:dyDescent="0.25">
      <c r="A25" s="16">
        <v>4</v>
      </c>
      <c r="B25" s="20" t="s">
        <v>684</v>
      </c>
      <c r="C25" s="52" t="s">
        <v>683</v>
      </c>
      <c r="D25" s="21" t="s">
        <v>125</v>
      </c>
      <c r="E25" s="30" t="s">
        <v>708</v>
      </c>
      <c r="F25" s="23">
        <v>7137.98</v>
      </c>
      <c r="G25" s="23">
        <v>1681.55</v>
      </c>
      <c r="H25" s="23">
        <v>63.15</v>
      </c>
      <c r="I25" s="23">
        <v>22.49</v>
      </c>
      <c r="J25" s="35">
        <v>46</v>
      </c>
      <c r="K25" s="24">
        <v>11</v>
      </c>
      <c r="L25" s="24"/>
      <c r="M25" s="24"/>
      <c r="N25" s="24">
        <v>129.94999999999999</v>
      </c>
      <c r="O25" s="24">
        <v>0.84</v>
      </c>
      <c r="P25" s="24">
        <v>1.44</v>
      </c>
      <c r="Q25" s="24">
        <v>0.01</v>
      </c>
    </row>
    <row r="26" spans="1:17" ht="68.400000000000006" x14ac:dyDescent="0.25">
      <c r="A26" s="16">
        <v>5</v>
      </c>
      <c r="B26" s="20" t="s">
        <v>682</v>
      </c>
      <c r="C26" s="52" t="s">
        <v>681</v>
      </c>
      <c r="D26" s="21" t="s">
        <v>125</v>
      </c>
      <c r="E26" s="30" t="s">
        <v>708</v>
      </c>
      <c r="F26" s="23">
        <v>2068.31</v>
      </c>
      <c r="G26" s="23">
        <v>323.24</v>
      </c>
      <c r="H26" s="23">
        <v>11.39</v>
      </c>
      <c r="I26" s="23">
        <v>3.28</v>
      </c>
      <c r="J26" s="35">
        <v>13</v>
      </c>
      <c r="K26" s="24">
        <v>2</v>
      </c>
      <c r="L26" s="24"/>
      <c r="M26" s="24"/>
      <c r="N26" s="24">
        <v>24.98</v>
      </c>
      <c r="O26" s="24">
        <v>0.16</v>
      </c>
      <c r="P26" s="24">
        <v>0.21</v>
      </c>
      <c r="Q26" s="24"/>
    </row>
    <row r="27" spans="1:17" ht="45.6" x14ac:dyDescent="0.25">
      <c r="A27" s="16">
        <v>6</v>
      </c>
      <c r="B27" s="20" t="s">
        <v>707</v>
      </c>
      <c r="C27" s="52" t="s">
        <v>706</v>
      </c>
      <c r="D27" s="21" t="s">
        <v>310</v>
      </c>
      <c r="E27" s="30" t="s">
        <v>705</v>
      </c>
      <c r="F27" s="23">
        <v>729.34</v>
      </c>
      <c r="G27" s="23">
        <v>168.39</v>
      </c>
      <c r="H27" s="23">
        <v>2.31</v>
      </c>
      <c r="I27" s="24"/>
      <c r="J27" s="35">
        <v>815</v>
      </c>
      <c r="K27" s="24">
        <v>188</v>
      </c>
      <c r="L27" s="24">
        <v>3</v>
      </c>
      <c r="M27" s="24"/>
      <c r="N27" s="24">
        <v>14.63</v>
      </c>
      <c r="O27" s="24">
        <v>16.34</v>
      </c>
      <c r="P27" s="24"/>
      <c r="Q27" s="24"/>
    </row>
    <row r="28" spans="1:17" ht="42" x14ac:dyDescent="0.25">
      <c r="A28" s="16">
        <v>7</v>
      </c>
      <c r="B28" s="20" t="s">
        <v>704</v>
      </c>
      <c r="C28" s="52" t="s">
        <v>703</v>
      </c>
      <c r="D28" s="21" t="s">
        <v>307</v>
      </c>
      <c r="E28" s="30" t="s">
        <v>68</v>
      </c>
      <c r="F28" s="23">
        <v>6968.54</v>
      </c>
      <c r="G28" s="23">
        <v>1661.66</v>
      </c>
      <c r="H28" s="23">
        <v>5306.88</v>
      </c>
      <c r="I28" s="23">
        <v>491.47</v>
      </c>
      <c r="J28" s="35">
        <v>70</v>
      </c>
      <c r="K28" s="24">
        <v>17</v>
      </c>
      <c r="L28" s="24">
        <v>53</v>
      </c>
      <c r="M28" s="24">
        <v>5</v>
      </c>
      <c r="N28" s="24">
        <v>124.01</v>
      </c>
      <c r="O28" s="24">
        <v>1.24</v>
      </c>
      <c r="P28" s="24">
        <v>31.47</v>
      </c>
      <c r="Q28" s="24">
        <v>0.31</v>
      </c>
    </row>
    <row r="29" spans="1:17" ht="34.200000000000003" x14ac:dyDescent="0.25">
      <c r="A29" s="16">
        <v>8</v>
      </c>
      <c r="B29" s="20" t="s">
        <v>702</v>
      </c>
      <c r="C29" s="52" t="s">
        <v>701</v>
      </c>
      <c r="D29" s="21" t="s">
        <v>307</v>
      </c>
      <c r="E29" s="30" t="s">
        <v>68</v>
      </c>
      <c r="F29" s="23">
        <v>1991.01</v>
      </c>
      <c r="G29" s="23">
        <v>474.76</v>
      </c>
      <c r="H29" s="23">
        <v>1516.25</v>
      </c>
      <c r="I29" s="23">
        <v>140.41999999999999</v>
      </c>
      <c r="J29" s="35">
        <v>20</v>
      </c>
      <c r="K29" s="24">
        <v>5</v>
      </c>
      <c r="L29" s="24">
        <v>15</v>
      </c>
      <c r="M29" s="24">
        <v>1</v>
      </c>
      <c r="N29" s="24">
        <v>35.43</v>
      </c>
      <c r="O29" s="24">
        <v>0.35</v>
      </c>
      <c r="P29" s="24">
        <v>8.99</v>
      </c>
      <c r="Q29" s="24">
        <v>0.09</v>
      </c>
    </row>
    <row r="30" spans="1:17" ht="34.200000000000003" x14ac:dyDescent="0.25">
      <c r="A30" s="16">
        <v>9</v>
      </c>
      <c r="B30" s="20" t="s">
        <v>700</v>
      </c>
      <c r="C30" s="52" t="s">
        <v>699</v>
      </c>
      <c r="D30" s="21" t="s">
        <v>307</v>
      </c>
      <c r="E30" s="30" t="s">
        <v>698</v>
      </c>
      <c r="F30" s="23">
        <v>8899.9500000000007</v>
      </c>
      <c r="G30" s="23">
        <v>1983.2</v>
      </c>
      <c r="H30" s="23">
        <v>6916.75</v>
      </c>
      <c r="I30" s="23">
        <v>640.58000000000004</v>
      </c>
      <c r="J30" s="35">
        <v>712</v>
      </c>
      <c r="K30" s="24">
        <v>159</v>
      </c>
      <c r="L30" s="24">
        <v>553</v>
      </c>
      <c r="M30" s="24">
        <v>51</v>
      </c>
      <c r="N30" s="24">
        <v>148</v>
      </c>
      <c r="O30" s="24">
        <v>11.84</v>
      </c>
      <c r="P30" s="24">
        <v>41.01</v>
      </c>
      <c r="Q30" s="24">
        <v>3.28</v>
      </c>
    </row>
    <row r="31" spans="1:17" ht="57" x14ac:dyDescent="0.25">
      <c r="A31" s="16">
        <v>10</v>
      </c>
      <c r="B31" s="20" t="s">
        <v>690</v>
      </c>
      <c r="C31" s="52" t="s">
        <v>689</v>
      </c>
      <c r="D31" s="21" t="s">
        <v>688</v>
      </c>
      <c r="E31" s="22">
        <v>14.82</v>
      </c>
      <c r="F31" s="23">
        <v>10.81</v>
      </c>
      <c r="G31" s="23">
        <v>10.81</v>
      </c>
      <c r="H31" s="24"/>
      <c r="I31" s="24"/>
      <c r="J31" s="35">
        <v>160</v>
      </c>
      <c r="K31" s="24">
        <v>160</v>
      </c>
      <c r="L31" s="24"/>
      <c r="M31" s="24"/>
      <c r="N31" s="24">
        <v>0.9</v>
      </c>
      <c r="O31" s="24">
        <v>13.34</v>
      </c>
      <c r="P31" s="24"/>
      <c r="Q31" s="24"/>
    </row>
    <row r="32" spans="1:17" ht="57" x14ac:dyDescent="0.25">
      <c r="A32" s="16">
        <v>11</v>
      </c>
      <c r="B32" s="20" t="s">
        <v>697</v>
      </c>
      <c r="C32" s="52" t="s">
        <v>696</v>
      </c>
      <c r="D32" s="21" t="s">
        <v>695</v>
      </c>
      <c r="E32" s="22">
        <v>14.82</v>
      </c>
      <c r="F32" s="23">
        <v>2.59</v>
      </c>
      <c r="G32" s="23">
        <v>1.2</v>
      </c>
      <c r="H32" s="23">
        <v>1.39</v>
      </c>
      <c r="I32" s="24"/>
      <c r="J32" s="35">
        <v>38</v>
      </c>
      <c r="K32" s="24">
        <v>18</v>
      </c>
      <c r="L32" s="24">
        <v>20</v>
      </c>
      <c r="M32" s="24"/>
      <c r="N32" s="24">
        <v>0.1</v>
      </c>
      <c r="O32" s="24">
        <v>1.48</v>
      </c>
      <c r="P32" s="24"/>
      <c r="Q32" s="24"/>
    </row>
    <row r="33" spans="1:17" ht="57" x14ac:dyDescent="0.25">
      <c r="A33" s="16">
        <v>12</v>
      </c>
      <c r="B33" s="20" t="s">
        <v>687</v>
      </c>
      <c r="C33" s="52" t="s">
        <v>686</v>
      </c>
      <c r="D33" s="21" t="s">
        <v>685</v>
      </c>
      <c r="E33" s="30" t="s">
        <v>692</v>
      </c>
      <c r="F33" s="23">
        <v>78.11</v>
      </c>
      <c r="G33" s="23">
        <v>66.92</v>
      </c>
      <c r="H33" s="24"/>
      <c r="I33" s="24"/>
      <c r="J33" s="35">
        <v>12</v>
      </c>
      <c r="K33" s="24">
        <v>10</v>
      </c>
      <c r="L33" s="24"/>
      <c r="M33" s="24"/>
      <c r="N33" s="24">
        <v>5.98</v>
      </c>
      <c r="O33" s="24">
        <v>0.89</v>
      </c>
      <c r="P33" s="24"/>
      <c r="Q33" s="24"/>
    </row>
    <row r="34" spans="1:17" ht="68.400000000000006" x14ac:dyDescent="0.25">
      <c r="A34" s="16">
        <v>13</v>
      </c>
      <c r="B34" s="20" t="s">
        <v>694</v>
      </c>
      <c r="C34" s="52" t="s">
        <v>693</v>
      </c>
      <c r="D34" s="21" t="s">
        <v>125</v>
      </c>
      <c r="E34" s="30" t="s">
        <v>692</v>
      </c>
      <c r="F34" s="23">
        <v>2288.85</v>
      </c>
      <c r="G34" s="23">
        <v>960.42</v>
      </c>
      <c r="H34" s="23">
        <v>84.88</v>
      </c>
      <c r="I34" s="23">
        <v>33.39</v>
      </c>
      <c r="J34" s="35">
        <v>339</v>
      </c>
      <c r="K34" s="24">
        <v>142</v>
      </c>
      <c r="L34" s="24">
        <v>13</v>
      </c>
      <c r="M34" s="24">
        <v>5</v>
      </c>
      <c r="N34" s="24">
        <v>70.88</v>
      </c>
      <c r="O34" s="24">
        <v>10.5</v>
      </c>
      <c r="P34" s="24">
        <v>2.78</v>
      </c>
      <c r="Q34" s="24">
        <v>0.41</v>
      </c>
    </row>
    <row r="35" spans="1:17" ht="24" x14ac:dyDescent="0.25">
      <c r="A35" s="16">
        <v>14</v>
      </c>
      <c r="B35" s="20" t="s">
        <v>528</v>
      </c>
      <c r="C35" s="52" t="s">
        <v>691</v>
      </c>
      <c r="D35" s="21" t="s">
        <v>111</v>
      </c>
      <c r="E35" s="30" t="s">
        <v>680</v>
      </c>
      <c r="F35" s="23">
        <v>250.79</v>
      </c>
      <c r="G35" s="23">
        <v>250.79</v>
      </c>
      <c r="H35" s="24"/>
      <c r="I35" s="24"/>
      <c r="J35" s="35">
        <v>335</v>
      </c>
      <c r="K35" s="24">
        <v>335</v>
      </c>
      <c r="L35" s="24"/>
      <c r="M35" s="24"/>
      <c r="N35" s="24">
        <v>22.82</v>
      </c>
      <c r="O35" s="24">
        <v>30.49</v>
      </c>
      <c r="P35" s="24"/>
      <c r="Q35" s="24"/>
    </row>
    <row r="36" spans="1:17" ht="57" x14ac:dyDescent="0.25">
      <c r="A36" s="16">
        <v>15</v>
      </c>
      <c r="B36" s="20" t="s">
        <v>690</v>
      </c>
      <c r="C36" s="52" t="s">
        <v>689</v>
      </c>
      <c r="D36" s="21" t="s">
        <v>688</v>
      </c>
      <c r="E36" s="22">
        <v>133.6</v>
      </c>
      <c r="F36" s="23">
        <v>10.81</v>
      </c>
      <c r="G36" s="23">
        <v>10.81</v>
      </c>
      <c r="H36" s="24"/>
      <c r="I36" s="24"/>
      <c r="J36" s="35">
        <v>1444</v>
      </c>
      <c r="K36" s="24">
        <v>1444</v>
      </c>
      <c r="L36" s="24"/>
      <c r="M36" s="24"/>
      <c r="N36" s="24">
        <v>0.9</v>
      </c>
      <c r="O36" s="24">
        <v>120.24</v>
      </c>
      <c r="P36" s="24"/>
      <c r="Q36" s="24"/>
    </row>
    <row r="37" spans="1:17" ht="57" x14ac:dyDescent="0.25">
      <c r="A37" s="16">
        <v>16</v>
      </c>
      <c r="B37" s="20" t="s">
        <v>687</v>
      </c>
      <c r="C37" s="52" t="s">
        <v>686</v>
      </c>
      <c r="D37" s="21" t="s">
        <v>685</v>
      </c>
      <c r="E37" s="30" t="s">
        <v>680</v>
      </c>
      <c r="F37" s="23">
        <v>78.11</v>
      </c>
      <c r="G37" s="23">
        <v>66.92</v>
      </c>
      <c r="H37" s="24"/>
      <c r="I37" s="24"/>
      <c r="J37" s="35">
        <v>104</v>
      </c>
      <c r="K37" s="24">
        <v>89</v>
      </c>
      <c r="L37" s="24"/>
      <c r="M37" s="24"/>
      <c r="N37" s="24">
        <v>5.98</v>
      </c>
      <c r="O37" s="24">
        <v>7.99</v>
      </c>
      <c r="P37" s="24"/>
      <c r="Q37" s="24"/>
    </row>
    <row r="38" spans="1:17" ht="68.400000000000006" x14ac:dyDescent="0.25">
      <c r="A38" s="16">
        <v>17</v>
      </c>
      <c r="B38" s="20" t="s">
        <v>684</v>
      </c>
      <c r="C38" s="52" t="s">
        <v>683</v>
      </c>
      <c r="D38" s="21" t="s">
        <v>125</v>
      </c>
      <c r="E38" s="30" t="s">
        <v>680</v>
      </c>
      <c r="F38" s="23">
        <v>7137.98</v>
      </c>
      <c r="G38" s="23">
        <v>1681.55</v>
      </c>
      <c r="H38" s="23">
        <v>63.15</v>
      </c>
      <c r="I38" s="23">
        <v>22.49</v>
      </c>
      <c r="J38" s="35">
        <v>9536</v>
      </c>
      <c r="K38" s="24">
        <v>2247</v>
      </c>
      <c r="L38" s="24">
        <v>84</v>
      </c>
      <c r="M38" s="24">
        <v>30</v>
      </c>
      <c r="N38" s="24">
        <v>129.94999999999999</v>
      </c>
      <c r="O38" s="24">
        <v>173.61</v>
      </c>
      <c r="P38" s="24">
        <v>1.44</v>
      </c>
      <c r="Q38" s="24">
        <v>1.92</v>
      </c>
    </row>
    <row r="39" spans="1:17" ht="68.400000000000006" x14ac:dyDescent="0.25">
      <c r="A39" s="16">
        <v>18</v>
      </c>
      <c r="B39" s="20" t="s">
        <v>682</v>
      </c>
      <c r="C39" s="52" t="s">
        <v>681</v>
      </c>
      <c r="D39" s="21" t="s">
        <v>125</v>
      </c>
      <c r="E39" s="30" t="s">
        <v>680</v>
      </c>
      <c r="F39" s="23">
        <v>2068.31</v>
      </c>
      <c r="G39" s="23">
        <v>323.24</v>
      </c>
      <c r="H39" s="23">
        <v>11.39</v>
      </c>
      <c r="I39" s="23">
        <v>3.28</v>
      </c>
      <c r="J39" s="35">
        <v>2763</v>
      </c>
      <c r="K39" s="24">
        <v>432</v>
      </c>
      <c r="L39" s="24">
        <v>15</v>
      </c>
      <c r="M39" s="24">
        <v>4</v>
      </c>
      <c r="N39" s="24">
        <v>24.98</v>
      </c>
      <c r="O39" s="24">
        <v>33.369999999999997</v>
      </c>
      <c r="P39" s="24">
        <v>0.21</v>
      </c>
      <c r="Q39" s="24">
        <v>0.28000000000000003</v>
      </c>
    </row>
    <row r="40" spans="1:17" ht="34.200000000000003" x14ac:dyDescent="0.25">
      <c r="A40" s="16">
        <v>19</v>
      </c>
      <c r="B40" s="20" t="s">
        <v>147</v>
      </c>
      <c r="C40" s="52" t="s">
        <v>679</v>
      </c>
      <c r="D40" s="21" t="s">
        <v>146</v>
      </c>
      <c r="E40" s="30" t="s">
        <v>678</v>
      </c>
      <c r="F40" s="23">
        <v>822.93</v>
      </c>
      <c r="G40" s="23">
        <v>271.54000000000002</v>
      </c>
      <c r="H40" s="23">
        <v>110.02</v>
      </c>
      <c r="I40" s="24"/>
      <c r="J40" s="35">
        <v>9316</v>
      </c>
      <c r="K40" s="24">
        <v>3074</v>
      </c>
      <c r="L40" s="24">
        <v>1245</v>
      </c>
      <c r="M40" s="24"/>
      <c r="N40" s="24">
        <v>20.04</v>
      </c>
      <c r="O40" s="24">
        <v>226.85</v>
      </c>
      <c r="P40" s="24"/>
      <c r="Q40" s="24"/>
    </row>
    <row r="41" spans="1:17" ht="48" x14ac:dyDescent="0.25">
      <c r="A41" s="16">
        <v>20</v>
      </c>
      <c r="B41" s="20" t="s">
        <v>650</v>
      </c>
      <c r="C41" s="52" t="s">
        <v>677</v>
      </c>
      <c r="D41" s="21" t="s">
        <v>144</v>
      </c>
      <c r="E41" s="30" t="s">
        <v>676</v>
      </c>
      <c r="F41" s="23" t="s">
        <v>675</v>
      </c>
      <c r="G41" s="24"/>
      <c r="H41" s="24"/>
      <c r="I41" s="24"/>
      <c r="J41" s="35">
        <v>11656</v>
      </c>
      <c r="K41" s="24"/>
      <c r="L41" s="24"/>
      <c r="M41" s="24"/>
      <c r="N41" s="24"/>
      <c r="O41" s="24"/>
      <c r="P41" s="24"/>
      <c r="Q41" s="24"/>
    </row>
    <row r="42" spans="1:17" ht="57" x14ac:dyDescent="0.25">
      <c r="A42" s="16">
        <v>21</v>
      </c>
      <c r="B42" s="20" t="s">
        <v>674</v>
      </c>
      <c r="C42" s="52" t="s">
        <v>673</v>
      </c>
      <c r="D42" s="21" t="s">
        <v>94</v>
      </c>
      <c r="E42" s="30" t="s">
        <v>670</v>
      </c>
      <c r="F42" s="23">
        <v>1867.85</v>
      </c>
      <c r="G42" s="23">
        <v>134.51</v>
      </c>
      <c r="H42" s="23">
        <v>61.14</v>
      </c>
      <c r="I42" s="24"/>
      <c r="J42" s="35">
        <v>3020</v>
      </c>
      <c r="K42" s="24">
        <v>218</v>
      </c>
      <c r="L42" s="24">
        <v>99</v>
      </c>
      <c r="M42" s="24"/>
      <c r="N42" s="24">
        <v>11.2</v>
      </c>
      <c r="O42" s="24">
        <v>18.11</v>
      </c>
      <c r="P42" s="24"/>
      <c r="Q42" s="24"/>
    </row>
    <row r="43" spans="1:17" ht="68.400000000000006" x14ac:dyDescent="0.25">
      <c r="A43" s="16">
        <v>22</v>
      </c>
      <c r="B43" s="20" t="s">
        <v>672</v>
      </c>
      <c r="C43" s="52" t="s">
        <v>671</v>
      </c>
      <c r="D43" s="21" t="s">
        <v>125</v>
      </c>
      <c r="E43" s="30" t="s">
        <v>670</v>
      </c>
      <c r="F43" s="23">
        <v>3400.18</v>
      </c>
      <c r="G43" s="23">
        <v>1636.73</v>
      </c>
      <c r="H43" s="23">
        <v>86.24</v>
      </c>
      <c r="I43" s="23">
        <v>33.39</v>
      </c>
      <c r="J43" s="35">
        <v>5498</v>
      </c>
      <c r="K43" s="24">
        <v>2647</v>
      </c>
      <c r="L43" s="24">
        <v>139</v>
      </c>
      <c r="M43" s="24">
        <v>54</v>
      </c>
      <c r="N43" s="24">
        <v>117.16</v>
      </c>
      <c r="O43" s="24">
        <v>189.45</v>
      </c>
      <c r="P43" s="24">
        <v>2.78</v>
      </c>
      <c r="Q43" s="24">
        <v>4.5</v>
      </c>
    </row>
    <row r="44" spans="1:17" ht="45.6" x14ac:dyDescent="0.25">
      <c r="A44" s="16">
        <v>23</v>
      </c>
      <c r="B44" s="20" t="s">
        <v>669</v>
      </c>
      <c r="C44" s="52" t="s">
        <v>668</v>
      </c>
      <c r="D44" s="21" t="s">
        <v>667</v>
      </c>
      <c r="E44" s="30" t="s">
        <v>666</v>
      </c>
      <c r="F44" s="23">
        <v>878.69</v>
      </c>
      <c r="G44" s="23">
        <v>433.6</v>
      </c>
      <c r="H44" s="23">
        <v>4.6100000000000003</v>
      </c>
      <c r="I44" s="24"/>
      <c r="J44" s="35">
        <v>463</v>
      </c>
      <c r="K44" s="24">
        <v>229</v>
      </c>
      <c r="L44" s="24">
        <v>2</v>
      </c>
      <c r="M44" s="24"/>
      <c r="N44" s="24">
        <v>32</v>
      </c>
      <c r="O44" s="24">
        <v>16.86</v>
      </c>
      <c r="P44" s="24"/>
      <c r="Q44" s="24"/>
    </row>
    <row r="45" spans="1:17" x14ac:dyDescent="0.25">
      <c r="A45" s="117" t="s">
        <v>88</v>
      </c>
      <c r="B45" s="118"/>
      <c r="C45" s="118"/>
      <c r="D45" s="118"/>
      <c r="E45" s="118"/>
      <c r="F45" s="118"/>
      <c r="G45" s="118"/>
      <c r="H45" s="118"/>
      <c r="I45" s="118"/>
      <c r="J45" s="36">
        <v>49424</v>
      </c>
      <c r="K45" s="23">
        <v>11732</v>
      </c>
      <c r="L45" s="23">
        <v>2627</v>
      </c>
      <c r="M45" s="23">
        <v>178</v>
      </c>
      <c r="N45" s="24"/>
      <c r="O45" s="23">
        <v>899.65</v>
      </c>
      <c r="P45" s="24"/>
      <c r="Q45" s="23">
        <v>12.37</v>
      </c>
    </row>
    <row r="46" spans="1:17" x14ac:dyDescent="0.25">
      <c r="A46" s="117" t="s">
        <v>127</v>
      </c>
      <c r="B46" s="118"/>
      <c r="C46" s="118"/>
      <c r="D46" s="118"/>
      <c r="E46" s="118"/>
      <c r="F46" s="118"/>
      <c r="G46" s="118"/>
      <c r="H46" s="118"/>
      <c r="I46" s="118"/>
      <c r="J46" s="36">
        <v>51893</v>
      </c>
      <c r="K46" s="23">
        <v>13358</v>
      </c>
      <c r="L46" s="23">
        <v>3118</v>
      </c>
      <c r="M46" s="23">
        <v>207</v>
      </c>
      <c r="N46" s="24"/>
      <c r="O46" s="23">
        <v>1023.13</v>
      </c>
      <c r="P46" s="24"/>
      <c r="Q46" s="23">
        <v>14.49</v>
      </c>
    </row>
    <row r="47" spans="1:17" x14ac:dyDescent="0.25">
      <c r="A47" s="117" t="s">
        <v>53</v>
      </c>
      <c r="B47" s="118"/>
      <c r="C47" s="118"/>
      <c r="D47" s="118"/>
      <c r="E47" s="118"/>
      <c r="F47" s="118"/>
      <c r="G47" s="118"/>
      <c r="H47" s="118"/>
      <c r="I47" s="118"/>
      <c r="J47" s="35"/>
      <c r="K47" s="24"/>
      <c r="L47" s="24"/>
      <c r="M47" s="24"/>
      <c r="N47" s="24"/>
      <c r="O47" s="24"/>
      <c r="P47" s="24"/>
      <c r="Q47" s="24"/>
    </row>
    <row r="48" spans="1:17" x14ac:dyDescent="0.25">
      <c r="A48" s="117" t="s">
        <v>665</v>
      </c>
      <c r="B48" s="118"/>
      <c r="C48" s="118"/>
      <c r="D48" s="118"/>
      <c r="E48" s="118"/>
      <c r="F48" s="118"/>
      <c r="G48" s="118"/>
      <c r="H48" s="118"/>
      <c r="I48" s="118"/>
      <c r="J48" s="36">
        <v>117</v>
      </c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664</v>
      </c>
      <c r="B49" s="118"/>
      <c r="C49" s="118"/>
      <c r="D49" s="118"/>
      <c r="E49" s="118"/>
      <c r="F49" s="118"/>
      <c r="G49" s="118"/>
      <c r="H49" s="118"/>
      <c r="I49" s="118"/>
      <c r="J49" s="36">
        <v>235</v>
      </c>
      <c r="K49" s="24"/>
      <c r="L49" s="24"/>
      <c r="M49" s="24"/>
      <c r="N49" s="24"/>
      <c r="O49" s="24"/>
      <c r="P49" s="24"/>
      <c r="Q49" s="24"/>
    </row>
    <row r="50" spans="1:17" ht="45" customHeight="1" x14ac:dyDescent="0.25">
      <c r="A50" s="117" t="s">
        <v>663</v>
      </c>
      <c r="B50" s="118"/>
      <c r="C50" s="118"/>
      <c r="D50" s="118"/>
      <c r="E50" s="118"/>
      <c r="F50" s="118"/>
      <c r="G50" s="118"/>
      <c r="H50" s="118"/>
      <c r="I50" s="118"/>
      <c r="J50" s="36">
        <v>2117</v>
      </c>
      <c r="K50" s="23">
        <v>1626</v>
      </c>
      <c r="L50" s="23">
        <v>492</v>
      </c>
      <c r="M50" s="23">
        <v>30</v>
      </c>
      <c r="N50" s="24"/>
      <c r="O50" s="23">
        <v>123.483</v>
      </c>
      <c r="P50" s="24"/>
      <c r="Q50" s="23">
        <v>2.12</v>
      </c>
    </row>
    <row r="51" spans="1:17" x14ac:dyDescent="0.25">
      <c r="A51" s="117" t="s">
        <v>21</v>
      </c>
      <c r="B51" s="118"/>
      <c r="C51" s="118"/>
      <c r="D51" s="118"/>
      <c r="E51" s="118"/>
      <c r="F51" s="118"/>
      <c r="G51" s="118"/>
      <c r="H51" s="118"/>
      <c r="I51" s="118"/>
      <c r="J51" s="36">
        <v>13821</v>
      </c>
      <c r="K51" s="24"/>
      <c r="L51" s="24"/>
      <c r="M51" s="24"/>
      <c r="N51" s="24"/>
      <c r="O51" s="24"/>
      <c r="P51" s="24"/>
      <c r="Q51" s="24"/>
    </row>
    <row r="52" spans="1:17" x14ac:dyDescent="0.25">
      <c r="A52" s="117" t="s">
        <v>22</v>
      </c>
      <c r="B52" s="118"/>
      <c r="C52" s="118"/>
      <c r="D52" s="118"/>
      <c r="E52" s="118"/>
      <c r="F52" s="118"/>
      <c r="G52" s="118"/>
      <c r="H52" s="118"/>
      <c r="I52" s="118"/>
      <c r="J52" s="36">
        <v>8502</v>
      </c>
      <c r="K52" s="24"/>
      <c r="L52" s="24"/>
      <c r="M52" s="24"/>
      <c r="N52" s="24"/>
      <c r="O52" s="24"/>
      <c r="P52" s="24"/>
      <c r="Q52" s="24"/>
    </row>
    <row r="53" spans="1:17" x14ac:dyDescent="0.25">
      <c r="A53" s="122" t="s">
        <v>662</v>
      </c>
      <c r="B53" s="118"/>
      <c r="C53" s="118"/>
      <c r="D53" s="118"/>
      <c r="E53" s="118"/>
      <c r="F53" s="118"/>
      <c r="G53" s="118"/>
      <c r="H53" s="118"/>
      <c r="I53" s="118"/>
      <c r="J53" s="35"/>
      <c r="K53" s="24"/>
      <c r="L53" s="24"/>
      <c r="M53" s="24"/>
      <c r="N53" s="24"/>
      <c r="O53" s="24"/>
      <c r="P53" s="24"/>
      <c r="Q53" s="24"/>
    </row>
    <row r="54" spans="1:17" x14ac:dyDescent="0.25">
      <c r="A54" s="117" t="s">
        <v>83</v>
      </c>
      <c r="B54" s="118"/>
      <c r="C54" s="118"/>
      <c r="D54" s="118"/>
      <c r="E54" s="118"/>
      <c r="F54" s="118"/>
      <c r="G54" s="118"/>
      <c r="H54" s="118"/>
      <c r="I54" s="118"/>
      <c r="J54" s="36">
        <v>3119</v>
      </c>
      <c r="K54" s="24"/>
      <c r="L54" s="24"/>
      <c r="M54" s="24"/>
      <c r="N54" s="24"/>
      <c r="O54" s="23">
        <v>21.17</v>
      </c>
      <c r="P54" s="24"/>
      <c r="Q54" s="23">
        <v>1.7</v>
      </c>
    </row>
    <row r="55" spans="1:17" x14ac:dyDescent="0.25">
      <c r="A55" s="117" t="s">
        <v>413</v>
      </c>
      <c r="B55" s="118"/>
      <c r="C55" s="118"/>
      <c r="D55" s="118"/>
      <c r="E55" s="118"/>
      <c r="F55" s="118"/>
      <c r="G55" s="118"/>
      <c r="H55" s="118"/>
      <c r="I55" s="118"/>
      <c r="J55" s="36">
        <v>702</v>
      </c>
      <c r="K55" s="24"/>
      <c r="L55" s="24"/>
      <c r="M55" s="24"/>
      <c r="N55" s="24"/>
      <c r="O55" s="23">
        <v>6.35</v>
      </c>
      <c r="P55" s="24"/>
      <c r="Q55" s="23">
        <v>0.02</v>
      </c>
    </row>
    <row r="56" spans="1:17" ht="30" customHeight="1" x14ac:dyDescent="0.25">
      <c r="A56" s="117" t="s">
        <v>305</v>
      </c>
      <c r="B56" s="118"/>
      <c r="C56" s="118"/>
      <c r="D56" s="118"/>
      <c r="E56" s="118"/>
      <c r="F56" s="118"/>
      <c r="G56" s="118"/>
      <c r="H56" s="118"/>
      <c r="I56" s="118"/>
      <c r="J56" s="36">
        <v>3394</v>
      </c>
      <c r="K56" s="24"/>
      <c r="L56" s="24"/>
      <c r="M56" s="24"/>
      <c r="N56" s="24"/>
      <c r="O56" s="23">
        <v>61.2</v>
      </c>
      <c r="P56" s="24"/>
      <c r="Q56" s="23">
        <v>3.87</v>
      </c>
    </row>
    <row r="57" spans="1:17" x14ac:dyDescent="0.25">
      <c r="A57" s="117" t="s">
        <v>81</v>
      </c>
      <c r="B57" s="118"/>
      <c r="C57" s="118"/>
      <c r="D57" s="118"/>
      <c r="E57" s="118"/>
      <c r="F57" s="118"/>
      <c r="G57" s="118"/>
      <c r="H57" s="118"/>
      <c r="I57" s="118"/>
      <c r="J57" s="36">
        <v>30271</v>
      </c>
      <c r="K57" s="24"/>
      <c r="L57" s="24"/>
      <c r="M57" s="24"/>
      <c r="N57" s="24"/>
      <c r="O57" s="23">
        <v>488.51</v>
      </c>
      <c r="P57" s="24"/>
      <c r="Q57" s="23">
        <v>8.9</v>
      </c>
    </row>
    <row r="58" spans="1:17" x14ac:dyDescent="0.25">
      <c r="A58" s="117" t="s">
        <v>108</v>
      </c>
      <c r="B58" s="118"/>
      <c r="C58" s="118"/>
      <c r="D58" s="118"/>
      <c r="E58" s="118"/>
      <c r="F58" s="118"/>
      <c r="G58" s="118"/>
      <c r="H58" s="118"/>
      <c r="I58" s="118"/>
      <c r="J58" s="36">
        <v>4875</v>
      </c>
      <c r="K58" s="24"/>
      <c r="L58" s="24"/>
      <c r="M58" s="24"/>
      <c r="N58" s="24"/>
      <c r="O58" s="23">
        <v>155.32</v>
      </c>
      <c r="P58" s="24"/>
      <c r="Q58" s="24"/>
    </row>
    <row r="59" spans="1:17" x14ac:dyDescent="0.25">
      <c r="A59" s="117" t="s">
        <v>412</v>
      </c>
      <c r="B59" s="118"/>
      <c r="C59" s="118"/>
      <c r="D59" s="118"/>
      <c r="E59" s="118"/>
      <c r="F59" s="118"/>
      <c r="G59" s="118"/>
      <c r="H59" s="118"/>
      <c r="I59" s="118"/>
      <c r="J59" s="36">
        <v>245</v>
      </c>
      <c r="K59" s="24"/>
      <c r="L59" s="24"/>
      <c r="M59" s="24"/>
      <c r="N59" s="24"/>
      <c r="O59" s="23">
        <v>8.8800000000000008</v>
      </c>
      <c r="P59" s="24"/>
      <c r="Q59" s="24"/>
    </row>
    <row r="60" spans="1:17" x14ac:dyDescent="0.25">
      <c r="A60" s="117" t="s">
        <v>120</v>
      </c>
      <c r="B60" s="118"/>
      <c r="C60" s="118"/>
      <c r="D60" s="118"/>
      <c r="E60" s="118"/>
      <c r="F60" s="118"/>
      <c r="G60" s="118"/>
      <c r="H60" s="118"/>
      <c r="I60" s="118"/>
      <c r="J60" s="36">
        <v>19602</v>
      </c>
      <c r="K60" s="24"/>
      <c r="L60" s="24"/>
      <c r="M60" s="24"/>
      <c r="N60" s="24"/>
      <c r="O60" s="23">
        <v>281.7</v>
      </c>
      <c r="P60" s="24"/>
      <c r="Q60" s="24"/>
    </row>
    <row r="61" spans="1:17" x14ac:dyDescent="0.25">
      <c r="A61" s="117" t="s">
        <v>118</v>
      </c>
      <c r="B61" s="118"/>
      <c r="C61" s="118"/>
      <c r="D61" s="118"/>
      <c r="E61" s="118"/>
      <c r="F61" s="118"/>
      <c r="G61" s="118"/>
      <c r="H61" s="118"/>
      <c r="I61" s="118"/>
      <c r="J61" s="36">
        <v>12008</v>
      </c>
      <c r="K61" s="24"/>
      <c r="L61" s="24"/>
      <c r="M61" s="24"/>
      <c r="N61" s="24"/>
      <c r="O61" s="24"/>
      <c r="P61" s="24"/>
      <c r="Q61" s="24"/>
    </row>
    <row r="62" spans="1:17" x14ac:dyDescent="0.25">
      <c r="A62" s="117" t="s">
        <v>26</v>
      </c>
      <c r="B62" s="118"/>
      <c r="C62" s="118"/>
      <c r="D62" s="118"/>
      <c r="E62" s="118"/>
      <c r="F62" s="118"/>
      <c r="G62" s="118"/>
      <c r="H62" s="118"/>
      <c r="I62" s="118"/>
      <c r="J62" s="36">
        <v>74216</v>
      </c>
      <c r="K62" s="24"/>
      <c r="L62" s="24"/>
      <c r="M62" s="24"/>
      <c r="N62" s="24"/>
      <c r="O62" s="23">
        <v>1023.13</v>
      </c>
      <c r="P62" s="24"/>
      <c r="Q62" s="23">
        <v>14.49</v>
      </c>
    </row>
    <row r="63" spans="1:17" x14ac:dyDescent="0.25">
      <c r="A63" s="117" t="s">
        <v>27</v>
      </c>
      <c r="B63" s="118"/>
      <c r="C63" s="118"/>
      <c r="D63" s="118"/>
      <c r="E63" s="118"/>
      <c r="F63" s="118"/>
      <c r="G63" s="118"/>
      <c r="H63" s="118"/>
      <c r="I63" s="118"/>
      <c r="J63" s="35"/>
      <c r="K63" s="24"/>
      <c r="L63" s="24"/>
      <c r="M63" s="24"/>
      <c r="N63" s="24"/>
      <c r="O63" s="24"/>
      <c r="P63" s="24"/>
      <c r="Q63" s="24"/>
    </row>
    <row r="64" spans="1:17" x14ac:dyDescent="0.25">
      <c r="A64" s="117" t="s">
        <v>28</v>
      </c>
      <c r="B64" s="118"/>
      <c r="C64" s="118"/>
      <c r="D64" s="118"/>
      <c r="E64" s="118"/>
      <c r="F64" s="118"/>
      <c r="G64" s="118"/>
      <c r="H64" s="118"/>
      <c r="I64" s="118"/>
      <c r="J64" s="36">
        <v>35417</v>
      </c>
      <c r="K64" s="24"/>
      <c r="L64" s="24"/>
      <c r="M64" s="24"/>
      <c r="N64" s="24"/>
      <c r="O64" s="24"/>
      <c r="P64" s="24"/>
      <c r="Q64" s="24"/>
    </row>
    <row r="65" spans="1:17" x14ac:dyDescent="0.25">
      <c r="A65" s="117" t="s">
        <v>29</v>
      </c>
      <c r="B65" s="118"/>
      <c r="C65" s="118"/>
      <c r="D65" s="118"/>
      <c r="E65" s="118"/>
      <c r="F65" s="118"/>
      <c r="G65" s="118"/>
      <c r="H65" s="118"/>
      <c r="I65" s="118"/>
      <c r="J65" s="36">
        <v>3118</v>
      </c>
      <c r="K65" s="24"/>
      <c r="L65" s="24"/>
      <c r="M65" s="24"/>
      <c r="N65" s="24"/>
      <c r="O65" s="24"/>
      <c r="P65" s="24"/>
      <c r="Q65" s="24"/>
    </row>
    <row r="66" spans="1:17" x14ac:dyDescent="0.25">
      <c r="A66" s="117" t="s">
        <v>30</v>
      </c>
      <c r="B66" s="118"/>
      <c r="C66" s="118"/>
      <c r="D66" s="118"/>
      <c r="E66" s="118"/>
      <c r="F66" s="118"/>
      <c r="G66" s="118"/>
      <c r="H66" s="118"/>
      <c r="I66" s="118"/>
      <c r="J66" s="36">
        <v>13565</v>
      </c>
      <c r="K66" s="24"/>
      <c r="L66" s="24"/>
      <c r="M66" s="24"/>
      <c r="N66" s="24"/>
      <c r="O66" s="24"/>
      <c r="P66" s="24"/>
      <c r="Q66" s="24"/>
    </row>
    <row r="67" spans="1:17" x14ac:dyDescent="0.25">
      <c r="A67" s="117" t="s">
        <v>31</v>
      </c>
      <c r="B67" s="118"/>
      <c r="C67" s="118"/>
      <c r="D67" s="118"/>
      <c r="E67" s="118"/>
      <c r="F67" s="118"/>
      <c r="G67" s="118"/>
      <c r="H67" s="118"/>
      <c r="I67" s="118"/>
      <c r="J67" s="36">
        <v>13821</v>
      </c>
      <c r="K67" s="24"/>
      <c r="L67" s="24"/>
      <c r="M67" s="24"/>
      <c r="N67" s="24"/>
      <c r="O67" s="24"/>
      <c r="P67" s="24"/>
      <c r="Q67" s="24"/>
    </row>
    <row r="68" spans="1:17" x14ac:dyDescent="0.25">
      <c r="A68" s="117" t="s">
        <v>32</v>
      </c>
      <c r="B68" s="118"/>
      <c r="C68" s="118"/>
      <c r="D68" s="118"/>
      <c r="E68" s="118"/>
      <c r="F68" s="118"/>
      <c r="G68" s="118"/>
      <c r="H68" s="118"/>
      <c r="I68" s="118"/>
      <c r="J68" s="36">
        <v>8502</v>
      </c>
      <c r="K68" s="24"/>
      <c r="L68" s="24"/>
      <c r="M68" s="24"/>
      <c r="N68" s="24"/>
      <c r="O68" s="24"/>
      <c r="P68" s="24"/>
      <c r="Q68" s="24"/>
    </row>
    <row r="69" spans="1:17" x14ac:dyDescent="0.25">
      <c r="A69" s="122" t="s">
        <v>661</v>
      </c>
      <c r="B69" s="118"/>
      <c r="C69" s="118"/>
      <c r="D69" s="118"/>
      <c r="E69" s="118"/>
      <c r="F69" s="118"/>
      <c r="G69" s="118"/>
      <c r="H69" s="118"/>
      <c r="I69" s="118"/>
      <c r="J69" s="37">
        <v>74216</v>
      </c>
      <c r="K69" s="24"/>
      <c r="L69" s="24"/>
      <c r="M69" s="24"/>
      <c r="N69" s="24"/>
      <c r="O69" s="25">
        <v>1023.13</v>
      </c>
      <c r="P69" s="24"/>
      <c r="Q69" s="25">
        <v>14.49</v>
      </c>
    </row>
    <row r="70" spans="1:17" ht="19.95" customHeight="1" x14ac:dyDescent="0.25">
      <c r="A70" s="119" t="s">
        <v>660</v>
      </c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</row>
    <row r="71" spans="1:17" ht="57" x14ac:dyDescent="0.25">
      <c r="A71" s="16">
        <v>24</v>
      </c>
      <c r="B71" s="20" t="s">
        <v>642</v>
      </c>
      <c r="C71" s="52" t="s">
        <v>659</v>
      </c>
      <c r="D71" s="21" t="s">
        <v>94</v>
      </c>
      <c r="E71" s="30" t="s">
        <v>658</v>
      </c>
      <c r="F71" s="23">
        <v>331.52</v>
      </c>
      <c r="G71" s="23">
        <v>96.59</v>
      </c>
      <c r="H71" s="23">
        <v>52.86</v>
      </c>
      <c r="I71" s="23">
        <v>2.37</v>
      </c>
      <c r="J71" s="35">
        <v>774</v>
      </c>
      <c r="K71" s="24">
        <v>226</v>
      </c>
      <c r="L71" s="24">
        <v>123</v>
      </c>
      <c r="M71" s="24">
        <v>6</v>
      </c>
      <c r="N71" s="24">
        <v>7.84</v>
      </c>
      <c r="O71" s="24">
        <v>18.309999999999999</v>
      </c>
      <c r="P71" s="24">
        <v>0.13</v>
      </c>
      <c r="Q71" s="24">
        <v>0.3</v>
      </c>
    </row>
    <row r="72" spans="1:17" ht="35.4" x14ac:dyDescent="0.25">
      <c r="A72" s="16">
        <v>25</v>
      </c>
      <c r="B72" s="20" t="s">
        <v>657</v>
      </c>
      <c r="C72" s="52" t="s">
        <v>656</v>
      </c>
      <c r="D72" s="21" t="s">
        <v>144</v>
      </c>
      <c r="E72" s="30" t="s">
        <v>655</v>
      </c>
      <c r="F72" s="23">
        <v>12.74</v>
      </c>
      <c r="G72" s="24"/>
      <c r="H72" s="24"/>
      <c r="I72" s="24"/>
      <c r="J72" s="35">
        <v>3274</v>
      </c>
      <c r="K72" s="24"/>
      <c r="L72" s="24"/>
      <c r="M72" s="24"/>
      <c r="N72" s="24"/>
      <c r="O72" s="24"/>
      <c r="P72" s="24"/>
      <c r="Q72" s="24"/>
    </row>
    <row r="73" spans="1:17" ht="34.200000000000003" x14ac:dyDescent="0.25">
      <c r="A73" s="16">
        <v>26</v>
      </c>
      <c r="B73" s="20" t="s">
        <v>459</v>
      </c>
      <c r="C73" s="52" t="s">
        <v>654</v>
      </c>
      <c r="D73" s="21" t="s">
        <v>368</v>
      </c>
      <c r="E73" s="22">
        <v>35.6</v>
      </c>
      <c r="F73" s="23">
        <v>759.12</v>
      </c>
      <c r="G73" s="23">
        <v>44.73</v>
      </c>
      <c r="H73" s="23">
        <v>40.200000000000003</v>
      </c>
      <c r="I73" s="23">
        <v>4.79</v>
      </c>
      <c r="J73" s="35">
        <v>27025</v>
      </c>
      <c r="K73" s="24">
        <v>1592</v>
      </c>
      <c r="L73" s="24">
        <v>1431</v>
      </c>
      <c r="M73" s="24">
        <v>171</v>
      </c>
      <c r="N73" s="24">
        <v>4.07</v>
      </c>
      <c r="O73" s="24">
        <v>144.88999999999999</v>
      </c>
      <c r="P73" s="24">
        <v>0.28999999999999998</v>
      </c>
      <c r="Q73" s="24">
        <v>10.32</v>
      </c>
    </row>
    <row r="74" spans="1:17" ht="57" x14ac:dyDescent="0.25">
      <c r="A74" s="16">
        <v>27</v>
      </c>
      <c r="B74" s="20" t="s">
        <v>653</v>
      </c>
      <c r="C74" s="52" t="s">
        <v>652</v>
      </c>
      <c r="D74" s="21" t="s">
        <v>651</v>
      </c>
      <c r="E74" s="30" t="s">
        <v>461</v>
      </c>
      <c r="F74" s="23">
        <v>1757.8</v>
      </c>
      <c r="G74" s="23">
        <v>252.45</v>
      </c>
      <c r="H74" s="23">
        <v>230.67</v>
      </c>
      <c r="I74" s="23">
        <v>10.56</v>
      </c>
      <c r="J74" s="35">
        <v>2109</v>
      </c>
      <c r="K74" s="24">
        <v>303</v>
      </c>
      <c r="L74" s="24">
        <v>277</v>
      </c>
      <c r="M74" s="24">
        <v>13</v>
      </c>
      <c r="N74" s="24">
        <v>21.02</v>
      </c>
      <c r="O74" s="24">
        <v>25.22</v>
      </c>
      <c r="P74" s="24">
        <v>0.57999999999999996</v>
      </c>
      <c r="Q74" s="24">
        <v>0.7</v>
      </c>
    </row>
    <row r="75" spans="1:17" ht="48" x14ac:dyDescent="0.25">
      <c r="A75" s="16">
        <v>28</v>
      </c>
      <c r="B75" s="20" t="s">
        <v>650</v>
      </c>
      <c r="C75" s="52" t="s">
        <v>649</v>
      </c>
      <c r="D75" s="21" t="s">
        <v>144</v>
      </c>
      <c r="E75" s="30" t="s">
        <v>648</v>
      </c>
      <c r="F75" s="23" t="s">
        <v>647</v>
      </c>
      <c r="G75" s="24"/>
      <c r="H75" s="24"/>
      <c r="I75" s="24"/>
      <c r="J75" s="35">
        <v>7035</v>
      </c>
      <c r="K75" s="24"/>
      <c r="L75" s="24"/>
      <c r="M75" s="24"/>
      <c r="N75" s="24"/>
      <c r="O75" s="24"/>
      <c r="P75" s="24"/>
      <c r="Q75" s="24"/>
    </row>
    <row r="76" spans="1:17" ht="24" x14ac:dyDescent="0.25">
      <c r="A76" s="16">
        <v>29</v>
      </c>
      <c r="B76" s="20" t="s">
        <v>646</v>
      </c>
      <c r="C76" s="52" t="s">
        <v>645</v>
      </c>
      <c r="D76" s="21" t="s">
        <v>122</v>
      </c>
      <c r="E76" s="30" t="s">
        <v>461</v>
      </c>
      <c r="F76" s="23">
        <v>1700.9</v>
      </c>
      <c r="G76" s="23">
        <v>331.27</v>
      </c>
      <c r="H76" s="23">
        <v>285.91000000000003</v>
      </c>
      <c r="I76" s="23">
        <v>32.049999999999997</v>
      </c>
      <c r="J76" s="35">
        <v>2041</v>
      </c>
      <c r="K76" s="24">
        <v>398</v>
      </c>
      <c r="L76" s="24">
        <v>343</v>
      </c>
      <c r="M76" s="24">
        <v>38</v>
      </c>
      <c r="N76" s="24">
        <v>27.22</v>
      </c>
      <c r="O76" s="24">
        <v>32.659999999999997</v>
      </c>
      <c r="P76" s="24">
        <v>1.94</v>
      </c>
      <c r="Q76" s="24">
        <v>2.33</v>
      </c>
    </row>
    <row r="77" spans="1:17" ht="64.8" x14ac:dyDescent="0.25">
      <c r="A77" s="16">
        <v>30</v>
      </c>
      <c r="B77" s="20" t="s">
        <v>644</v>
      </c>
      <c r="C77" s="52" t="s">
        <v>643</v>
      </c>
      <c r="D77" s="21" t="s">
        <v>122</v>
      </c>
      <c r="E77" s="30" t="s">
        <v>461</v>
      </c>
      <c r="F77" s="23">
        <v>424.7</v>
      </c>
      <c r="G77" s="23">
        <v>60.85</v>
      </c>
      <c r="H77" s="23">
        <v>20.5</v>
      </c>
      <c r="I77" s="23">
        <v>2.4500000000000002</v>
      </c>
      <c r="J77" s="35">
        <v>510</v>
      </c>
      <c r="K77" s="24">
        <v>73</v>
      </c>
      <c r="L77" s="24">
        <v>25</v>
      </c>
      <c r="M77" s="24">
        <v>3</v>
      </c>
      <c r="N77" s="24">
        <v>5</v>
      </c>
      <c r="O77" s="24">
        <v>6</v>
      </c>
      <c r="P77" s="24">
        <v>0.15</v>
      </c>
      <c r="Q77" s="24">
        <v>0.18</v>
      </c>
    </row>
    <row r="78" spans="1:17" ht="57" x14ac:dyDescent="0.25">
      <c r="A78" s="16">
        <v>31</v>
      </c>
      <c r="B78" s="20" t="s">
        <v>642</v>
      </c>
      <c r="C78" s="52" t="s">
        <v>641</v>
      </c>
      <c r="D78" s="21" t="s">
        <v>94</v>
      </c>
      <c r="E78" s="30" t="s">
        <v>461</v>
      </c>
      <c r="F78" s="23">
        <v>331.52</v>
      </c>
      <c r="G78" s="23">
        <v>96.59</v>
      </c>
      <c r="H78" s="23">
        <v>52.86</v>
      </c>
      <c r="I78" s="23">
        <v>2.37</v>
      </c>
      <c r="J78" s="35">
        <v>398</v>
      </c>
      <c r="K78" s="24">
        <v>116</v>
      </c>
      <c r="L78" s="24">
        <v>63</v>
      </c>
      <c r="M78" s="24">
        <v>3</v>
      </c>
      <c r="N78" s="24">
        <v>7.84</v>
      </c>
      <c r="O78" s="24">
        <v>9.41</v>
      </c>
      <c r="P78" s="24">
        <v>0.13</v>
      </c>
      <c r="Q78" s="24">
        <v>0.16</v>
      </c>
    </row>
    <row r="79" spans="1:17" ht="24" x14ac:dyDescent="0.25">
      <c r="A79" s="16">
        <v>32</v>
      </c>
      <c r="B79" s="20" t="s">
        <v>640</v>
      </c>
      <c r="C79" s="52" t="s">
        <v>639</v>
      </c>
      <c r="D79" s="21" t="s">
        <v>144</v>
      </c>
      <c r="E79" s="30" t="s">
        <v>638</v>
      </c>
      <c r="F79" s="23">
        <v>8.09</v>
      </c>
      <c r="G79" s="24"/>
      <c r="H79" s="24"/>
      <c r="I79" s="24"/>
      <c r="J79" s="35">
        <v>1068</v>
      </c>
      <c r="K79" s="24"/>
      <c r="L79" s="24"/>
      <c r="M79" s="24"/>
      <c r="N79" s="24"/>
      <c r="O79" s="24"/>
      <c r="P79" s="24"/>
      <c r="Q79" s="24"/>
    </row>
    <row r="80" spans="1:17" ht="35.4" x14ac:dyDescent="0.25">
      <c r="A80" s="16">
        <v>33</v>
      </c>
      <c r="B80" s="20" t="s">
        <v>637</v>
      </c>
      <c r="C80" s="52" t="s">
        <v>636</v>
      </c>
      <c r="D80" s="21" t="s">
        <v>635</v>
      </c>
      <c r="E80" s="30" t="s">
        <v>461</v>
      </c>
      <c r="F80" s="23">
        <v>2117.4299999999998</v>
      </c>
      <c r="G80" s="23">
        <v>778.01</v>
      </c>
      <c r="H80" s="23">
        <v>127.26</v>
      </c>
      <c r="I80" s="23">
        <v>1.82</v>
      </c>
      <c r="J80" s="35">
        <v>2541</v>
      </c>
      <c r="K80" s="24">
        <v>934</v>
      </c>
      <c r="L80" s="24">
        <v>153</v>
      </c>
      <c r="M80" s="24">
        <v>2</v>
      </c>
      <c r="N80" s="24">
        <v>61.6</v>
      </c>
      <c r="O80" s="24">
        <v>73.92</v>
      </c>
      <c r="P80" s="24">
        <v>0.1</v>
      </c>
      <c r="Q80" s="24">
        <v>0.12</v>
      </c>
    </row>
    <row r="81" spans="1:17" ht="32.4" x14ac:dyDescent="0.25">
      <c r="A81" s="16">
        <v>34</v>
      </c>
      <c r="B81" s="20" t="s">
        <v>634</v>
      </c>
      <c r="C81" s="52" t="s">
        <v>633</v>
      </c>
      <c r="D81" s="21" t="s">
        <v>144</v>
      </c>
      <c r="E81" s="30" t="s">
        <v>632</v>
      </c>
      <c r="F81" s="23">
        <v>61.46</v>
      </c>
      <c r="G81" s="24"/>
      <c r="H81" s="24"/>
      <c r="I81" s="24"/>
      <c r="J81" s="35">
        <v>8481</v>
      </c>
      <c r="K81" s="24"/>
      <c r="L81" s="24"/>
      <c r="M81" s="24"/>
      <c r="N81" s="24"/>
      <c r="O81" s="24"/>
      <c r="P81" s="24"/>
      <c r="Q81" s="24"/>
    </row>
    <row r="82" spans="1:17" ht="34.200000000000003" x14ac:dyDescent="0.25">
      <c r="A82" s="16">
        <v>35</v>
      </c>
      <c r="B82" s="20" t="s">
        <v>136</v>
      </c>
      <c r="C82" s="52" t="s">
        <v>631</v>
      </c>
      <c r="D82" s="21" t="s">
        <v>55</v>
      </c>
      <c r="E82" s="30" t="s">
        <v>630</v>
      </c>
      <c r="F82" s="23">
        <v>15322.3</v>
      </c>
      <c r="G82" s="23">
        <v>1354.13</v>
      </c>
      <c r="H82" s="23">
        <v>58.83</v>
      </c>
      <c r="I82" s="23">
        <v>3.64</v>
      </c>
      <c r="J82" s="35">
        <v>4014</v>
      </c>
      <c r="K82" s="24">
        <v>355</v>
      </c>
      <c r="L82" s="24">
        <v>15</v>
      </c>
      <c r="M82" s="24">
        <v>1</v>
      </c>
      <c r="N82" s="24">
        <v>112.75</v>
      </c>
      <c r="O82" s="24">
        <v>29.54</v>
      </c>
      <c r="P82" s="24">
        <v>0.2</v>
      </c>
      <c r="Q82" s="24">
        <v>0.05</v>
      </c>
    </row>
    <row r="83" spans="1:17" ht="34.200000000000003" x14ac:dyDescent="0.25">
      <c r="A83" s="16">
        <v>36</v>
      </c>
      <c r="B83" s="20" t="s">
        <v>629</v>
      </c>
      <c r="C83" s="52" t="s">
        <v>628</v>
      </c>
      <c r="D83" s="21" t="s">
        <v>627</v>
      </c>
      <c r="E83" s="30" t="s">
        <v>626</v>
      </c>
      <c r="F83" s="23">
        <v>3887.52</v>
      </c>
      <c r="G83" s="23">
        <v>83.24</v>
      </c>
      <c r="H83" s="23">
        <v>92.33</v>
      </c>
      <c r="I83" s="23">
        <v>5.28</v>
      </c>
      <c r="J83" s="35">
        <v>315</v>
      </c>
      <c r="K83" s="24">
        <v>7</v>
      </c>
      <c r="L83" s="24">
        <v>7</v>
      </c>
      <c r="M83" s="24"/>
      <c r="N83" s="24">
        <v>6.67</v>
      </c>
      <c r="O83" s="24">
        <v>0.54</v>
      </c>
      <c r="P83" s="24">
        <v>0.28999999999999998</v>
      </c>
      <c r="Q83" s="24">
        <v>0.02</v>
      </c>
    </row>
    <row r="84" spans="1:17" x14ac:dyDescent="0.25">
      <c r="A84" s="117" t="s">
        <v>88</v>
      </c>
      <c r="B84" s="118"/>
      <c r="C84" s="118"/>
      <c r="D84" s="118"/>
      <c r="E84" s="118"/>
      <c r="F84" s="118"/>
      <c r="G84" s="118"/>
      <c r="H84" s="118"/>
      <c r="I84" s="118"/>
      <c r="J84" s="36">
        <v>59585</v>
      </c>
      <c r="K84" s="23">
        <v>4004</v>
      </c>
      <c r="L84" s="23">
        <v>2437</v>
      </c>
      <c r="M84" s="23">
        <v>237</v>
      </c>
      <c r="N84" s="24"/>
      <c r="O84" s="23">
        <v>340.49</v>
      </c>
      <c r="P84" s="24"/>
      <c r="Q84" s="23">
        <v>14.18</v>
      </c>
    </row>
    <row r="85" spans="1:17" x14ac:dyDescent="0.25">
      <c r="A85" s="117" t="s">
        <v>127</v>
      </c>
      <c r="B85" s="118"/>
      <c r="C85" s="118"/>
      <c r="D85" s="118"/>
      <c r="E85" s="118"/>
      <c r="F85" s="118"/>
      <c r="G85" s="118"/>
      <c r="H85" s="118"/>
      <c r="I85" s="118"/>
      <c r="J85" s="36">
        <v>61007</v>
      </c>
      <c r="K85" s="23">
        <v>4605</v>
      </c>
      <c r="L85" s="23">
        <v>3046</v>
      </c>
      <c r="M85" s="23">
        <v>296</v>
      </c>
      <c r="N85" s="24"/>
      <c r="O85" s="23">
        <v>391.56</v>
      </c>
      <c r="P85" s="24"/>
      <c r="Q85" s="23">
        <v>17.73</v>
      </c>
    </row>
    <row r="86" spans="1:17" x14ac:dyDescent="0.25">
      <c r="A86" s="117" t="s">
        <v>53</v>
      </c>
      <c r="B86" s="118"/>
      <c r="C86" s="118"/>
      <c r="D86" s="118"/>
      <c r="E86" s="118"/>
      <c r="F86" s="118"/>
      <c r="G86" s="118"/>
      <c r="H86" s="118"/>
      <c r="I86" s="118"/>
      <c r="J86" s="35"/>
      <c r="K86" s="24"/>
      <c r="L86" s="24"/>
      <c r="M86" s="24"/>
      <c r="N86" s="24"/>
      <c r="O86" s="24"/>
      <c r="P86" s="24"/>
      <c r="Q86" s="24"/>
    </row>
    <row r="87" spans="1:17" x14ac:dyDescent="0.25">
      <c r="A87" s="117" t="s">
        <v>625</v>
      </c>
      <c r="B87" s="118"/>
      <c r="C87" s="118"/>
      <c r="D87" s="118"/>
      <c r="E87" s="118"/>
      <c r="F87" s="118"/>
      <c r="G87" s="118"/>
      <c r="H87" s="118"/>
      <c r="I87" s="118"/>
      <c r="J87" s="36">
        <v>70</v>
      </c>
      <c r="K87" s="24"/>
      <c r="L87" s="24"/>
      <c r="M87" s="24"/>
      <c r="N87" s="24"/>
      <c r="O87" s="24"/>
      <c r="P87" s="24"/>
      <c r="Q87" s="24"/>
    </row>
    <row r="88" spans="1:17" x14ac:dyDescent="0.25">
      <c r="A88" s="117" t="s">
        <v>624</v>
      </c>
      <c r="B88" s="118"/>
      <c r="C88" s="118"/>
      <c r="D88" s="118"/>
      <c r="E88" s="118"/>
      <c r="F88" s="118"/>
      <c r="G88" s="118"/>
      <c r="H88" s="118"/>
      <c r="I88" s="118"/>
      <c r="J88" s="36">
        <v>142</v>
      </c>
      <c r="K88" s="24"/>
      <c r="L88" s="24"/>
      <c r="M88" s="24"/>
      <c r="N88" s="24"/>
      <c r="O88" s="24"/>
      <c r="P88" s="24"/>
      <c r="Q88" s="24"/>
    </row>
    <row r="89" spans="1:17" ht="45" customHeight="1" x14ac:dyDescent="0.25">
      <c r="A89" s="117" t="s">
        <v>623</v>
      </c>
      <c r="B89" s="118"/>
      <c r="C89" s="118"/>
      <c r="D89" s="118"/>
      <c r="E89" s="118"/>
      <c r="F89" s="118"/>
      <c r="G89" s="118"/>
      <c r="H89" s="118"/>
      <c r="I89" s="118"/>
      <c r="J89" s="36">
        <v>1210</v>
      </c>
      <c r="K89" s="23">
        <v>601</v>
      </c>
      <c r="L89" s="23">
        <v>609</v>
      </c>
      <c r="M89" s="23">
        <v>59</v>
      </c>
      <c r="N89" s="24"/>
      <c r="O89" s="23">
        <v>51.073500000000003</v>
      </c>
      <c r="P89" s="24"/>
      <c r="Q89" s="23">
        <v>3.5449999999999999</v>
      </c>
    </row>
    <row r="90" spans="1:17" x14ac:dyDescent="0.25">
      <c r="A90" s="117" t="s">
        <v>21</v>
      </c>
      <c r="B90" s="118"/>
      <c r="C90" s="118"/>
      <c r="D90" s="118"/>
      <c r="E90" s="118"/>
      <c r="F90" s="118"/>
      <c r="G90" s="118"/>
      <c r="H90" s="118"/>
      <c r="I90" s="118"/>
      <c r="J90" s="36">
        <v>5881</v>
      </c>
      <c r="K90" s="24"/>
      <c r="L90" s="24"/>
      <c r="M90" s="24"/>
      <c r="N90" s="24"/>
      <c r="O90" s="24"/>
      <c r="P90" s="24"/>
      <c r="Q90" s="24"/>
    </row>
    <row r="91" spans="1:17" x14ac:dyDescent="0.25">
      <c r="A91" s="117" t="s">
        <v>22</v>
      </c>
      <c r="B91" s="118"/>
      <c r="C91" s="118"/>
      <c r="D91" s="118"/>
      <c r="E91" s="118"/>
      <c r="F91" s="118"/>
      <c r="G91" s="118"/>
      <c r="H91" s="118"/>
      <c r="I91" s="118"/>
      <c r="J91" s="36">
        <v>3186</v>
      </c>
      <c r="K91" s="24"/>
      <c r="L91" s="24"/>
      <c r="M91" s="24"/>
      <c r="N91" s="24"/>
      <c r="O91" s="24"/>
      <c r="P91" s="24"/>
      <c r="Q91" s="24"/>
    </row>
    <row r="92" spans="1:17" x14ac:dyDescent="0.25">
      <c r="A92" s="122" t="s">
        <v>622</v>
      </c>
      <c r="B92" s="118"/>
      <c r="C92" s="118"/>
      <c r="D92" s="118"/>
      <c r="E92" s="118"/>
      <c r="F92" s="118"/>
      <c r="G92" s="118"/>
      <c r="H92" s="118"/>
      <c r="I92" s="118"/>
      <c r="J92" s="35"/>
      <c r="K92" s="24"/>
      <c r="L92" s="24"/>
      <c r="M92" s="24"/>
      <c r="N92" s="24"/>
      <c r="O92" s="24"/>
      <c r="P92" s="24"/>
      <c r="Q92" s="24"/>
    </row>
    <row r="93" spans="1:17" x14ac:dyDescent="0.25">
      <c r="A93" s="117" t="s">
        <v>119</v>
      </c>
      <c r="B93" s="118"/>
      <c r="C93" s="118"/>
      <c r="D93" s="118"/>
      <c r="E93" s="118"/>
      <c r="F93" s="118"/>
      <c r="G93" s="118"/>
      <c r="H93" s="118"/>
      <c r="I93" s="118"/>
      <c r="J93" s="36">
        <v>50004</v>
      </c>
      <c r="K93" s="24"/>
      <c r="L93" s="24"/>
      <c r="M93" s="24"/>
      <c r="N93" s="24"/>
      <c r="O93" s="23">
        <v>391.56</v>
      </c>
      <c r="P93" s="24"/>
      <c r="Q93" s="23">
        <v>17.73</v>
      </c>
    </row>
    <row r="94" spans="1:17" x14ac:dyDescent="0.25">
      <c r="A94" s="117" t="s">
        <v>84</v>
      </c>
      <c r="B94" s="118"/>
      <c r="C94" s="118"/>
      <c r="D94" s="118"/>
      <c r="E94" s="118"/>
      <c r="F94" s="118"/>
      <c r="G94" s="118"/>
      <c r="H94" s="118"/>
      <c r="I94" s="118"/>
      <c r="J94" s="36">
        <v>12823</v>
      </c>
      <c r="K94" s="24"/>
      <c r="L94" s="24"/>
      <c r="M94" s="24"/>
      <c r="N94" s="24"/>
      <c r="O94" s="24"/>
      <c r="P94" s="24"/>
      <c r="Q94" s="24"/>
    </row>
    <row r="95" spans="1:17" x14ac:dyDescent="0.25">
      <c r="A95" s="117" t="s">
        <v>118</v>
      </c>
      <c r="B95" s="118"/>
      <c r="C95" s="118"/>
      <c r="D95" s="118"/>
      <c r="E95" s="118"/>
      <c r="F95" s="118"/>
      <c r="G95" s="118"/>
      <c r="H95" s="118"/>
      <c r="I95" s="118"/>
      <c r="J95" s="36">
        <v>7247</v>
      </c>
      <c r="K95" s="24"/>
      <c r="L95" s="24"/>
      <c r="M95" s="24"/>
      <c r="N95" s="24"/>
      <c r="O95" s="24"/>
      <c r="P95" s="24"/>
      <c r="Q95" s="24"/>
    </row>
    <row r="96" spans="1:17" x14ac:dyDescent="0.25">
      <c r="A96" s="117" t="s">
        <v>26</v>
      </c>
      <c r="B96" s="118"/>
      <c r="C96" s="118"/>
      <c r="D96" s="118"/>
      <c r="E96" s="118"/>
      <c r="F96" s="118"/>
      <c r="G96" s="118"/>
      <c r="H96" s="118"/>
      <c r="I96" s="118"/>
      <c r="J96" s="36">
        <v>70074</v>
      </c>
      <c r="K96" s="24"/>
      <c r="L96" s="24"/>
      <c r="M96" s="24"/>
      <c r="N96" s="24"/>
      <c r="O96" s="23">
        <v>391.56</v>
      </c>
      <c r="P96" s="24"/>
      <c r="Q96" s="23">
        <v>17.73</v>
      </c>
    </row>
    <row r="97" spans="1:17" x14ac:dyDescent="0.25">
      <c r="A97" s="117" t="s">
        <v>27</v>
      </c>
      <c r="B97" s="118"/>
      <c r="C97" s="118"/>
      <c r="D97" s="118"/>
      <c r="E97" s="118"/>
      <c r="F97" s="118"/>
      <c r="G97" s="118"/>
      <c r="H97" s="118"/>
      <c r="I97" s="118"/>
      <c r="J97" s="35"/>
      <c r="K97" s="24"/>
      <c r="L97" s="24"/>
      <c r="M97" s="24"/>
      <c r="N97" s="24"/>
      <c r="O97" s="24"/>
      <c r="P97" s="24"/>
      <c r="Q97" s="24"/>
    </row>
    <row r="98" spans="1:17" x14ac:dyDescent="0.25">
      <c r="A98" s="117" t="s">
        <v>28</v>
      </c>
      <c r="B98" s="118"/>
      <c r="C98" s="118"/>
      <c r="D98" s="118"/>
      <c r="E98" s="118"/>
      <c r="F98" s="118"/>
      <c r="G98" s="118"/>
      <c r="H98" s="118"/>
      <c r="I98" s="118"/>
      <c r="J98" s="36">
        <v>53356</v>
      </c>
      <c r="K98" s="24"/>
      <c r="L98" s="24"/>
      <c r="M98" s="24"/>
      <c r="N98" s="24"/>
      <c r="O98" s="24"/>
      <c r="P98" s="24"/>
      <c r="Q98" s="24"/>
    </row>
    <row r="99" spans="1:17" x14ac:dyDescent="0.25">
      <c r="A99" s="117" t="s">
        <v>29</v>
      </c>
      <c r="B99" s="118"/>
      <c r="C99" s="118"/>
      <c r="D99" s="118"/>
      <c r="E99" s="118"/>
      <c r="F99" s="118"/>
      <c r="G99" s="118"/>
      <c r="H99" s="118"/>
      <c r="I99" s="118"/>
      <c r="J99" s="36">
        <v>3046</v>
      </c>
      <c r="K99" s="24"/>
      <c r="L99" s="24"/>
      <c r="M99" s="24"/>
      <c r="N99" s="24"/>
      <c r="O99" s="24"/>
      <c r="P99" s="24"/>
      <c r="Q99" s="24"/>
    </row>
    <row r="100" spans="1:17" x14ac:dyDescent="0.25">
      <c r="A100" s="117" t="s">
        <v>30</v>
      </c>
      <c r="B100" s="118"/>
      <c r="C100" s="118"/>
      <c r="D100" s="118"/>
      <c r="E100" s="118"/>
      <c r="F100" s="118"/>
      <c r="G100" s="118"/>
      <c r="H100" s="118"/>
      <c r="I100" s="118"/>
      <c r="J100" s="36">
        <v>4901</v>
      </c>
      <c r="K100" s="24"/>
      <c r="L100" s="24"/>
      <c r="M100" s="24"/>
      <c r="N100" s="24"/>
      <c r="O100" s="24"/>
      <c r="P100" s="24"/>
      <c r="Q100" s="24"/>
    </row>
    <row r="101" spans="1:17" x14ac:dyDescent="0.25">
      <c r="A101" s="117" t="s">
        <v>31</v>
      </c>
      <c r="B101" s="118"/>
      <c r="C101" s="118"/>
      <c r="D101" s="118"/>
      <c r="E101" s="118"/>
      <c r="F101" s="118"/>
      <c r="G101" s="118"/>
      <c r="H101" s="118"/>
      <c r="I101" s="118"/>
      <c r="J101" s="36">
        <v>5881</v>
      </c>
      <c r="K101" s="24"/>
      <c r="L101" s="24"/>
      <c r="M101" s="24"/>
      <c r="N101" s="24"/>
      <c r="O101" s="24"/>
      <c r="P101" s="24"/>
      <c r="Q101" s="24"/>
    </row>
    <row r="102" spans="1:17" x14ac:dyDescent="0.25">
      <c r="A102" s="117" t="s">
        <v>32</v>
      </c>
      <c r="B102" s="118"/>
      <c r="C102" s="118"/>
      <c r="D102" s="118"/>
      <c r="E102" s="118"/>
      <c r="F102" s="118"/>
      <c r="G102" s="118"/>
      <c r="H102" s="118"/>
      <c r="I102" s="118"/>
      <c r="J102" s="36">
        <v>3186</v>
      </c>
      <c r="K102" s="24"/>
      <c r="L102" s="24"/>
      <c r="M102" s="24"/>
      <c r="N102" s="24"/>
      <c r="O102" s="24"/>
      <c r="P102" s="24"/>
      <c r="Q102" s="24"/>
    </row>
    <row r="103" spans="1:17" x14ac:dyDescent="0.25">
      <c r="A103" s="122" t="s">
        <v>621</v>
      </c>
      <c r="B103" s="118"/>
      <c r="C103" s="118"/>
      <c r="D103" s="118"/>
      <c r="E103" s="118"/>
      <c r="F103" s="118"/>
      <c r="G103" s="118"/>
      <c r="H103" s="118"/>
      <c r="I103" s="118"/>
      <c r="J103" s="37">
        <v>70074</v>
      </c>
      <c r="K103" s="24"/>
      <c r="L103" s="24"/>
      <c r="M103" s="24"/>
      <c r="N103" s="24"/>
      <c r="O103" s="25">
        <v>391.56</v>
      </c>
      <c r="P103" s="24"/>
      <c r="Q103" s="25">
        <v>17.73</v>
      </c>
    </row>
    <row r="104" spans="1:17" ht="19.95" customHeight="1" x14ac:dyDescent="0.25">
      <c r="A104" s="119" t="s">
        <v>620</v>
      </c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</row>
    <row r="105" spans="1:17" ht="57" x14ac:dyDescent="0.25">
      <c r="A105" s="16">
        <v>37</v>
      </c>
      <c r="B105" s="20" t="s">
        <v>619</v>
      </c>
      <c r="C105" s="52" t="s">
        <v>618</v>
      </c>
      <c r="D105" s="21" t="s">
        <v>132</v>
      </c>
      <c r="E105" s="30" t="s">
        <v>617</v>
      </c>
      <c r="F105" s="23">
        <v>178976.26</v>
      </c>
      <c r="G105" s="23">
        <v>1987.59</v>
      </c>
      <c r="H105" s="23">
        <v>552.30999999999995</v>
      </c>
      <c r="I105" s="23">
        <v>10.31</v>
      </c>
      <c r="J105" s="35">
        <v>27437</v>
      </c>
      <c r="K105" s="24">
        <v>305</v>
      </c>
      <c r="L105" s="24">
        <v>85</v>
      </c>
      <c r="M105" s="24">
        <v>2</v>
      </c>
      <c r="N105" s="24">
        <v>161.33000000000001</v>
      </c>
      <c r="O105" s="24">
        <v>24.73</v>
      </c>
      <c r="P105" s="24">
        <v>0.66</v>
      </c>
      <c r="Q105" s="24">
        <v>0.1</v>
      </c>
    </row>
    <row r="106" spans="1:17" ht="24" x14ac:dyDescent="0.25">
      <c r="A106" s="16">
        <v>38</v>
      </c>
      <c r="B106" s="20" t="s">
        <v>616</v>
      </c>
      <c r="C106" s="52" t="s">
        <v>615</v>
      </c>
      <c r="D106" s="21" t="s">
        <v>135</v>
      </c>
      <c r="E106" s="30" t="s">
        <v>614</v>
      </c>
      <c r="F106" s="23">
        <v>4353.28</v>
      </c>
      <c r="G106" s="23">
        <v>254.49</v>
      </c>
      <c r="H106" s="23">
        <v>17.989999999999998</v>
      </c>
      <c r="I106" s="23">
        <v>0.62</v>
      </c>
      <c r="J106" s="35">
        <v>417</v>
      </c>
      <c r="K106" s="24">
        <v>24</v>
      </c>
      <c r="L106" s="24">
        <v>2</v>
      </c>
      <c r="M106" s="24"/>
      <c r="N106" s="24">
        <v>21.19</v>
      </c>
      <c r="O106" s="24">
        <v>2.0299999999999998</v>
      </c>
      <c r="P106" s="24">
        <v>0.04</v>
      </c>
      <c r="Q106" s="24"/>
    </row>
    <row r="107" spans="1:17" ht="24" x14ac:dyDescent="0.25">
      <c r="A107" s="16">
        <v>39</v>
      </c>
      <c r="B107" s="20" t="s">
        <v>613</v>
      </c>
      <c r="C107" s="52" t="s">
        <v>612</v>
      </c>
      <c r="D107" s="21" t="s">
        <v>123</v>
      </c>
      <c r="E107" s="30" t="s">
        <v>611</v>
      </c>
      <c r="F107" s="23">
        <v>188.52</v>
      </c>
      <c r="G107" s="24"/>
      <c r="H107" s="24"/>
      <c r="I107" s="24"/>
      <c r="J107" s="35">
        <v>1808</v>
      </c>
      <c r="K107" s="24"/>
      <c r="L107" s="24"/>
      <c r="M107" s="24"/>
      <c r="N107" s="24"/>
      <c r="O107" s="24"/>
      <c r="P107" s="24"/>
      <c r="Q107" s="24"/>
    </row>
    <row r="108" spans="1:17" ht="34.200000000000003" x14ac:dyDescent="0.25">
      <c r="A108" s="16">
        <v>40</v>
      </c>
      <c r="B108" s="20" t="s">
        <v>610</v>
      </c>
      <c r="C108" s="52" t="s">
        <v>609</v>
      </c>
      <c r="D108" s="21" t="s">
        <v>76</v>
      </c>
      <c r="E108" s="30" t="s">
        <v>607</v>
      </c>
      <c r="F108" s="23">
        <v>886.85</v>
      </c>
      <c r="G108" s="23">
        <v>609.99</v>
      </c>
      <c r="H108" s="23">
        <v>152.41</v>
      </c>
      <c r="I108" s="23">
        <v>2.1800000000000002</v>
      </c>
      <c r="J108" s="35">
        <v>485</v>
      </c>
      <c r="K108" s="24">
        <v>334</v>
      </c>
      <c r="L108" s="24">
        <v>83</v>
      </c>
      <c r="M108" s="24">
        <v>1</v>
      </c>
      <c r="N108" s="24">
        <v>50.79</v>
      </c>
      <c r="O108" s="24">
        <v>27.78</v>
      </c>
      <c r="P108" s="24">
        <v>0.12</v>
      </c>
      <c r="Q108" s="24">
        <v>7.0000000000000007E-2</v>
      </c>
    </row>
    <row r="109" spans="1:17" ht="45.6" x14ac:dyDescent="0.25">
      <c r="A109" s="16">
        <v>41</v>
      </c>
      <c r="B109" s="20" t="s">
        <v>134</v>
      </c>
      <c r="C109" s="52" t="s">
        <v>608</v>
      </c>
      <c r="D109" s="21" t="s">
        <v>52</v>
      </c>
      <c r="E109" s="30" t="s">
        <v>607</v>
      </c>
      <c r="F109" s="23">
        <v>13538</v>
      </c>
      <c r="G109" s="24"/>
      <c r="H109" s="24"/>
      <c r="I109" s="24"/>
      <c r="J109" s="35">
        <v>7404</v>
      </c>
      <c r="K109" s="24"/>
      <c r="L109" s="24"/>
      <c r="M109" s="24"/>
      <c r="N109" s="24"/>
      <c r="O109" s="24"/>
      <c r="P109" s="24"/>
      <c r="Q109" s="24"/>
    </row>
    <row r="110" spans="1:17" ht="57" x14ac:dyDescent="0.25">
      <c r="A110" s="16">
        <v>42</v>
      </c>
      <c r="B110" s="20" t="s">
        <v>112</v>
      </c>
      <c r="C110" s="52" t="s">
        <v>606</v>
      </c>
      <c r="D110" s="21" t="s">
        <v>93</v>
      </c>
      <c r="E110" s="30" t="s">
        <v>605</v>
      </c>
      <c r="F110" s="23">
        <v>1261.82</v>
      </c>
      <c r="G110" s="23">
        <v>97.9</v>
      </c>
      <c r="H110" s="23">
        <v>13.36</v>
      </c>
      <c r="I110" s="23">
        <v>0.32</v>
      </c>
      <c r="J110" s="35">
        <v>218</v>
      </c>
      <c r="K110" s="24">
        <v>17</v>
      </c>
      <c r="L110" s="24">
        <v>2</v>
      </c>
      <c r="M110" s="24"/>
      <c r="N110" s="24">
        <v>7.66</v>
      </c>
      <c r="O110" s="24">
        <v>1.33</v>
      </c>
      <c r="P110" s="24">
        <v>0.02</v>
      </c>
      <c r="Q110" s="24"/>
    </row>
    <row r="111" spans="1:17" ht="24" x14ac:dyDescent="0.25">
      <c r="A111" s="16">
        <v>43</v>
      </c>
      <c r="B111" s="20" t="s">
        <v>604</v>
      </c>
      <c r="C111" s="52" t="s">
        <v>603</v>
      </c>
      <c r="D111" s="21" t="s">
        <v>59</v>
      </c>
      <c r="E111" s="30" t="s">
        <v>602</v>
      </c>
      <c r="F111" s="23">
        <v>12.86</v>
      </c>
      <c r="G111" s="24"/>
      <c r="H111" s="24"/>
      <c r="I111" s="24"/>
      <c r="J111" s="35">
        <v>540</v>
      </c>
      <c r="K111" s="24"/>
      <c r="L111" s="24"/>
      <c r="M111" s="24"/>
      <c r="N111" s="24"/>
      <c r="O111" s="24"/>
      <c r="P111" s="24"/>
      <c r="Q111" s="24"/>
    </row>
    <row r="112" spans="1:17" ht="24" x14ac:dyDescent="0.25">
      <c r="A112" s="16">
        <v>44</v>
      </c>
      <c r="B112" s="20" t="s">
        <v>584</v>
      </c>
      <c r="C112" s="52" t="s">
        <v>601</v>
      </c>
      <c r="D112" s="21" t="s">
        <v>74</v>
      </c>
      <c r="E112" s="22">
        <v>7</v>
      </c>
      <c r="F112" s="23">
        <v>81.319999999999993</v>
      </c>
      <c r="G112" s="24"/>
      <c r="H112" s="24"/>
      <c r="I112" s="24"/>
      <c r="J112" s="35">
        <v>569</v>
      </c>
      <c r="K112" s="24"/>
      <c r="L112" s="24"/>
      <c r="M112" s="24"/>
      <c r="N112" s="24"/>
      <c r="O112" s="24"/>
      <c r="P112" s="24"/>
      <c r="Q112" s="24"/>
    </row>
    <row r="113" spans="1:17" ht="55.2" x14ac:dyDescent="0.25">
      <c r="A113" s="16">
        <v>45</v>
      </c>
      <c r="B113" s="20" t="s">
        <v>133</v>
      </c>
      <c r="C113" s="52" t="s">
        <v>600</v>
      </c>
      <c r="D113" s="21" t="s">
        <v>132</v>
      </c>
      <c r="E113" s="30" t="s">
        <v>599</v>
      </c>
      <c r="F113" s="23">
        <v>7978.81</v>
      </c>
      <c r="G113" s="23">
        <v>1452.45</v>
      </c>
      <c r="H113" s="23">
        <v>425.76</v>
      </c>
      <c r="I113" s="24"/>
      <c r="J113" s="35">
        <v>973</v>
      </c>
      <c r="K113" s="24">
        <v>177</v>
      </c>
      <c r="L113" s="24">
        <v>52</v>
      </c>
      <c r="M113" s="24"/>
      <c r="N113" s="24">
        <v>115</v>
      </c>
      <c r="O113" s="24">
        <v>14.03</v>
      </c>
      <c r="P113" s="24"/>
      <c r="Q113" s="24"/>
    </row>
    <row r="114" spans="1:17" ht="34.200000000000003" x14ac:dyDescent="0.25">
      <c r="A114" s="16">
        <v>46</v>
      </c>
      <c r="B114" s="20" t="s">
        <v>598</v>
      </c>
      <c r="C114" s="52" t="s">
        <v>597</v>
      </c>
      <c r="D114" s="21" t="s">
        <v>144</v>
      </c>
      <c r="E114" s="30" t="s">
        <v>596</v>
      </c>
      <c r="F114" s="23">
        <v>304.64</v>
      </c>
      <c r="G114" s="24"/>
      <c r="H114" s="24"/>
      <c r="I114" s="24"/>
      <c r="J114" s="35">
        <v>2742</v>
      </c>
      <c r="K114" s="24"/>
      <c r="L114" s="24"/>
      <c r="M114" s="24"/>
      <c r="N114" s="24"/>
      <c r="O114" s="24"/>
      <c r="P114" s="24"/>
      <c r="Q114" s="24"/>
    </row>
    <row r="115" spans="1:17" ht="34.200000000000003" x14ac:dyDescent="0.25">
      <c r="A115" s="16">
        <v>47</v>
      </c>
      <c r="B115" s="20" t="s">
        <v>595</v>
      </c>
      <c r="C115" s="52" t="s">
        <v>594</v>
      </c>
      <c r="D115" s="21" t="s">
        <v>144</v>
      </c>
      <c r="E115" s="30" t="s">
        <v>593</v>
      </c>
      <c r="F115" s="23">
        <v>321.3</v>
      </c>
      <c r="G115" s="24"/>
      <c r="H115" s="24"/>
      <c r="I115" s="24"/>
      <c r="J115" s="35">
        <v>1022</v>
      </c>
      <c r="K115" s="24"/>
      <c r="L115" s="24"/>
      <c r="M115" s="24"/>
      <c r="N115" s="24"/>
      <c r="O115" s="24"/>
      <c r="P115" s="24"/>
      <c r="Q115" s="24"/>
    </row>
    <row r="116" spans="1:17" ht="24" x14ac:dyDescent="0.25">
      <c r="A116" s="16">
        <v>48</v>
      </c>
      <c r="B116" s="20" t="s">
        <v>592</v>
      </c>
      <c r="C116" s="52" t="s">
        <v>591</v>
      </c>
      <c r="D116" s="21" t="s">
        <v>74</v>
      </c>
      <c r="E116" s="22">
        <v>7</v>
      </c>
      <c r="F116" s="23">
        <v>115.92</v>
      </c>
      <c r="G116" s="24"/>
      <c r="H116" s="24"/>
      <c r="I116" s="24"/>
      <c r="J116" s="35">
        <v>811</v>
      </c>
      <c r="K116" s="24"/>
      <c r="L116" s="24"/>
      <c r="M116" s="24"/>
      <c r="N116" s="24"/>
      <c r="O116" s="24"/>
      <c r="P116" s="24"/>
      <c r="Q116" s="24"/>
    </row>
    <row r="117" spans="1:17" ht="24" x14ac:dyDescent="0.25">
      <c r="A117" s="16">
        <v>49</v>
      </c>
      <c r="B117" s="20" t="s">
        <v>584</v>
      </c>
      <c r="C117" s="52" t="s">
        <v>583</v>
      </c>
      <c r="D117" s="21" t="s">
        <v>74</v>
      </c>
      <c r="E117" s="22">
        <v>7</v>
      </c>
      <c r="F117" s="23">
        <v>81.319999999999993</v>
      </c>
      <c r="G117" s="24"/>
      <c r="H117" s="24"/>
      <c r="I117" s="24"/>
      <c r="J117" s="35">
        <v>569</v>
      </c>
      <c r="K117" s="24"/>
      <c r="L117" s="24"/>
      <c r="M117" s="24"/>
      <c r="N117" s="24"/>
      <c r="O117" s="24"/>
      <c r="P117" s="24"/>
      <c r="Q117" s="24"/>
    </row>
    <row r="118" spans="1:17" ht="34.200000000000003" x14ac:dyDescent="0.25">
      <c r="A118" s="16">
        <v>50</v>
      </c>
      <c r="B118" s="20" t="s">
        <v>131</v>
      </c>
      <c r="C118" s="52" t="s">
        <v>590</v>
      </c>
      <c r="D118" s="21" t="s">
        <v>76</v>
      </c>
      <c r="E118" s="30" t="s">
        <v>587</v>
      </c>
      <c r="F118" s="23">
        <v>1280.57</v>
      </c>
      <c r="G118" s="23">
        <v>1074.77</v>
      </c>
      <c r="H118" s="23">
        <v>159.08000000000001</v>
      </c>
      <c r="I118" s="23">
        <v>8.92</v>
      </c>
      <c r="J118" s="35">
        <v>384</v>
      </c>
      <c r="K118" s="24">
        <v>322</v>
      </c>
      <c r="L118" s="24">
        <v>48</v>
      </c>
      <c r="M118" s="24">
        <v>3</v>
      </c>
      <c r="N118" s="24">
        <v>89.49</v>
      </c>
      <c r="O118" s="24">
        <v>26.85</v>
      </c>
      <c r="P118" s="24">
        <v>0.49</v>
      </c>
      <c r="Q118" s="24">
        <v>0.15</v>
      </c>
    </row>
    <row r="119" spans="1:17" ht="24" x14ac:dyDescent="0.25">
      <c r="A119" s="16">
        <v>51</v>
      </c>
      <c r="B119" s="20" t="s">
        <v>589</v>
      </c>
      <c r="C119" s="52" t="s">
        <v>588</v>
      </c>
      <c r="D119" s="21" t="s">
        <v>52</v>
      </c>
      <c r="E119" s="30" t="s">
        <v>587</v>
      </c>
      <c r="F119" s="23">
        <v>9079.2000000000007</v>
      </c>
      <c r="G119" s="24"/>
      <c r="H119" s="24"/>
      <c r="I119" s="24"/>
      <c r="J119" s="35">
        <v>2724</v>
      </c>
      <c r="K119" s="24"/>
      <c r="L119" s="24"/>
      <c r="M119" s="24"/>
      <c r="N119" s="24"/>
      <c r="O119" s="24"/>
      <c r="P119" s="24"/>
      <c r="Q119" s="24"/>
    </row>
    <row r="120" spans="1:17" ht="57" x14ac:dyDescent="0.25">
      <c r="A120" s="16">
        <v>52</v>
      </c>
      <c r="B120" s="20" t="s">
        <v>112</v>
      </c>
      <c r="C120" s="52" t="s">
        <v>586</v>
      </c>
      <c r="D120" s="21" t="s">
        <v>93</v>
      </c>
      <c r="E120" s="30" t="s">
        <v>585</v>
      </c>
      <c r="F120" s="23">
        <v>1261.82</v>
      </c>
      <c r="G120" s="23">
        <v>97.9</v>
      </c>
      <c r="H120" s="23">
        <v>13.36</v>
      </c>
      <c r="I120" s="23">
        <v>0.32</v>
      </c>
      <c r="J120" s="35">
        <v>121</v>
      </c>
      <c r="K120" s="24">
        <v>9</v>
      </c>
      <c r="L120" s="24">
        <v>1</v>
      </c>
      <c r="M120" s="24"/>
      <c r="N120" s="24">
        <v>7.66</v>
      </c>
      <c r="O120" s="24">
        <v>0.74</v>
      </c>
      <c r="P120" s="24">
        <v>0.02</v>
      </c>
      <c r="Q120" s="24"/>
    </row>
    <row r="121" spans="1:17" ht="24" x14ac:dyDescent="0.25">
      <c r="A121" s="16">
        <v>53</v>
      </c>
      <c r="B121" s="20" t="s">
        <v>584</v>
      </c>
      <c r="C121" s="52" t="s">
        <v>583</v>
      </c>
      <c r="D121" s="21" t="s">
        <v>74</v>
      </c>
      <c r="E121" s="22">
        <v>3</v>
      </c>
      <c r="F121" s="23">
        <v>81.319999999999993</v>
      </c>
      <c r="G121" s="24"/>
      <c r="H121" s="24"/>
      <c r="I121" s="24"/>
      <c r="J121" s="35">
        <v>244</v>
      </c>
      <c r="K121" s="24"/>
      <c r="L121" s="24"/>
      <c r="M121" s="24"/>
      <c r="N121" s="24"/>
      <c r="O121" s="24"/>
      <c r="P121" s="24"/>
      <c r="Q121" s="24"/>
    </row>
    <row r="122" spans="1:17" ht="34.200000000000003" x14ac:dyDescent="0.25">
      <c r="A122" s="16">
        <v>54</v>
      </c>
      <c r="B122" s="20" t="s">
        <v>306</v>
      </c>
      <c r="C122" s="52" t="s">
        <v>582</v>
      </c>
      <c r="D122" s="21" t="s">
        <v>146</v>
      </c>
      <c r="E122" s="30" t="s">
        <v>581</v>
      </c>
      <c r="F122" s="23">
        <v>209.4</v>
      </c>
      <c r="G122" s="23">
        <v>138.49</v>
      </c>
      <c r="H122" s="23">
        <v>70.91</v>
      </c>
      <c r="I122" s="24"/>
      <c r="J122" s="35">
        <v>64</v>
      </c>
      <c r="K122" s="24">
        <v>43</v>
      </c>
      <c r="L122" s="24">
        <v>21</v>
      </c>
      <c r="M122" s="24"/>
      <c r="N122" s="24">
        <v>10.58</v>
      </c>
      <c r="O122" s="24">
        <v>3.26</v>
      </c>
      <c r="P122" s="24"/>
      <c r="Q122" s="24"/>
    </row>
    <row r="123" spans="1:17" ht="34.200000000000003" x14ac:dyDescent="0.25">
      <c r="A123" s="16">
        <v>55</v>
      </c>
      <c r="B123" s="20" t="s">
        <v>140</v>
      </c>
      <c r="C123" s="52" t="s">
        <v>139</v>
      </c>
      <c r="D123" s="21" t="s">
        <v>95</v>
      </c>
      <c r="E123" s="30" t="s">
        <v>580</v>
      </c>
      <c r="F123" s="23">
        <v>396.66</v>
      </c>
      <c r="G123" s="24"/>
      <c r="H123" s="24"/>
      <c r="I123" s="24"/>
      <c r="J123" s="35">
        <v>125</v>
      </c>
      <c r="K123" s="24"/>
      <c r="L123" s="24"/>
      <c r="M123" s="24"/>
      <c r="N123" s="24"/>
      <c r="O123" s="24"/>
      <c r="P123" s="24"/>
      <c r="Q123" s="24"/>
    </row>
    <row r="124" spans="1:17" x14ac:dyDescent="0.25">
      <c r="A124" s="117" t="s">
        <v>88</v>
      </c>
      <c r="B124" s="118"/>
      <c r="C124" s="118"/>
      <c r="D124" s="118"/>
      <c r="E124" s="118"/>
      <c r="F124" s="118"/>
      <c r="G124" s="118"/>
      <c r="H124" s="118"/>
      <c r="I124" s="118"/>
      <c r="J124" s="36">
        <v>48657</v>
      </c>
      <c r="K124" s="23">
        <v>1231</v>
      </c>
      <c r="L124" s="23">
        <v>294</v>
      </c>
      <c r="M124" s="23">
        <v>6</v>
      </c>
      <c r="N124" s="24"/>
      <c r="O124" s="23">
        <v>100.75</v>
      </c>
      <c r="P124" s="24"/>
      <c r="Q124" s="23">
        <v>0.32</v>
      </c>
    </row>
    <row r="125" spans="1:17" x14ac:dyDescent="0.25">
      <c r="A125" s="117" t="s">
        <v>127</v>
      </c>
      <c r="B125" s="118"/>
      <c r="C125" s="118"/>
      <c r="D125" s="118"/>
      <c r="E125" s="118"/>
      <c r="F125" s="118"/>
      <c r="G125" s="118"/>
      <c r="H125" s="118"/>
      <c r="I125" s="118"/>
      <c r="J125" s="36">
        <v>48915</v>
      </c>
      <c r="K125" s="23">
        <v>1415</v>
      </c>
      <c r="L125" s="23">
        <v>368</v>
      </c>
      <c r="M125" s="23">
        <v>8</v>
      </c>
      <c r="N125" s="24"/>
      <c r="O125" s="23">
        <v>115.86</v>
      </c>
      <c r="P125" s="24"/>
      <c r="Q125" s="23">
        <v>0.41</v>
      </c>
    </row>
    <row r="126" spans="1:17" x14ac:dyDescent="0.25">
      <c r="A126" s="117" t="s">
        <v>53</v>
      </c>
      <c r="B126" s="118"/>
      <c r="C126" s="118"/>
      <c r="D126" s="118"/>
      <c r="E126" s="118"/>
      <c r="F126" s="118"/>
      <c r="G126" s="118"/>
      <c r="H126" s="118"/>
      <c r="I126" s="118"/>
      <c r="J126" s="35"/>
      <c r="K126" s="24"/>
      <c r="L126" s="24"/>
      <c r="M126" s="24"/>
      <c r="N126" s="24"/>
      <c r="O126" s="24"/>
      <c r="P126" s="24"/>
      <c r="Q126" s="24"/>
    </row>
    <row r="127" spans="1:17" ht="45" customHeight="1" x14ac:dyDescent="0.25">
      <c r="A127" s="117" t="s">
        <v>579</v>
      </c>
      <c r="B127" s="118"/>
      <c r="C127" s="118"/>
      <c r="D127" s="118"/>
      <c r="E127" s="118"/>
      <c r="F127" s="118"/>
      <c r="G127" s="118"/>
      <c r="H127" s="118"/>
      <c r="I127" s="118"/>
      <c r="J127" s="36">
        <v>258</v>
      </c>
      <c r="K127" s="23">
        <v>185</v>
      </c>
      <c r="L127" s="23">
        <v>74</v>
      </c>
      <c r="M127" s="23">
        <v>2</v>
      </c>
      <c r="N127" s="24"/>
      <c r="O127" s="23">
        <v>15.112500000000001</v>
      </c>
      <c r="P127" s="24"/>
      <c r="Q127" s="23">
        <v>0.08</v>
      </c>
    </row>
    <row r="128" spans="1:17" x14ac:dyDescent="0.25">
      <c r="A128" s="117" t="s">
        <v>21</v>
      </c>
      <c r="B128" s="118"/>
      <c r="C128" s="118"/>
      <c r="D128" s="118"/>
      <c r="E128" s="118"/>
      <c r="F128" s="118"/>
      <c r="G128" s="118"/>
      <c r="H128" s="118"/>
      <c r="I128" s="118"/>
      <c r="J128" s="36">
        <v>1449</v>
      </c>
      <c r="K128" s="24"/>
      <c r="L128" s="24"/>
      <c r="M128" s="24"/>
      <c r="N128" s="24"/>
      <c r="O128" s="24"/>
      <c r="P128" s="24"/>
      <c r="Q128" s="24"/>
    </row>
    <row r="129" spans="1:17" x14ac:dyDescent="0.25">
      <c r="A129" s="117" t="s">
        <v>22</v>
      </c>
      <c r="B129" s="118"/>
      <c r="C129" s="118"/>
      <c r="D129" s="118"/>
      <c r="E129" s="118"/>
      <c r="F129" s="118"/>
      <c r="G129" s="118"/>
      <c r="H129" s="118"/>
      <c r="I129" s="118"/>
      <c r="J129" s="36">
        <v>1069</v>
      </c>
      <c r="K129" s="24"/>
      <c r="L129" s="24"/>
      <c r="M129" s="24"/>
      <c r="N129" s="24"/>
      <c r="O129" s="24"/>
      <c r="P129" s="24"/>
      <c r="Q129" s="24"/>
    </row>
    <row r="130" spans="1:17" x14ac:dyDescent="0.25">
      <c r="A130" s="122" t="s">
        <v>578</v>
      </c>
      <c r="B130" s="118"/>
      <c r="C130" s="118"/>
      <c r="D130" s="118"/>
      <c r="E130" s="118"/>
      <c r="F130" s="118"/>
      <c r="G130" s="118"/>
      <c r="H130" s="118"/>
      <c r="I130" s="118"/>
      <c r="J130" s="35"/>
      <c r="K130" s="24"/>
      <c r="L130" s="24"/>
      <c r="M130" s="24"/>
      <c r="N130" s="24"/>
      <c r="O130" s="24"/>
      <c r="P130" s="24"/>
      <c r="Q130" s="24"/>
    </row>
    <row r="131" spans="1:17" x14ac:dyDescent="0.25">
      <c r="A131" s="117" t="s">
        <v>117</v>
      </c>
      <c r="B131" s="118"/>
      <c r="C131" s="118"/>
      <c r="D131" s="118"/>
      <c r="E131" s="118"/>
      <c r="F131" s="118"/>
      <c r="G131" s="118"/>
      <c r="H131" s="118"/>
      <c r="I131" s="118"/>
      <c r="J131" s="36">
        <v>29997</v>
      </c>
      <c r="K131" s="24"/>
      <c r="L131" s="24"/>
      <c r="M131" s="24"/>
      <c r="N131" s="24"/>
      <c r="O131" s="23">
        <v>46.91</v>
      </c>
      <c r="P131" s="24"/>
      <c r="Q131" s="23">
        <v>0.13</v>
      </c>
    </row>
    <row r="132" spans="1:17" x14ac:dyDescent="0.25">
      <c r="A132" s="117" t="s">
        <v>84</v>
      </c>
      <c r="B132" s="118"/>
      <c r="C132" s="118"/>
      <c r="D132" s="118"/>
      <c r="E132" s="118"/>
      <c r="F132" s="118"/>
      <c r="G132" s="118"/>
      <c r="H132" s="118"/>
      <c r="I132" s="118"/>
      <c r="J132" s="36">
        <v>18558</v>
      </c>
      <c r="K132" s="24"/>
      <c r="L132" s="24"/>
      <c r="M132" s="24"/>
      <c r="N132" s="24"/>
      <c r="O132" s="24"/>
      <c r="P132" s="24"/>
      <c r="Q132" s="24"/>
    </row>
    <row r="133" spans="1:17" x14ac:dyDescent="0.25">
      <c r="A133" s="117" t="s">
        <v>109</v>
      </c>
      <c r="B133" s="118"/>
      <c r="C133" s="118"/>
      <c r="D133" s="118"/>
      <c r="E133" s="118"/>
      <c r="F133" s="118"/>
      <c r="G133" s="118"/>
      <c r="H133" s="118"/>
      <c r="I133" s="118"/>
      <c r="J133" s="36">
        <v>2328</v>
      </c>
      <c r="K133" s="24"/>
      <c r="L133" s="24"/>
      <c r="M133" s="24"/>
      <c r="N133" s="24"/>
      <c r="O133" s="23">
        <v>62.82</v>
      </c>
      <c r="P133" s="24"/>
      <c r="Q133" s="23">
        <v>0.28000000000000003</v>
      </c>
    </row>
    <row r="134" spans="1:17" x14ac:dyDescent="0.25">
      <c r="A134" s="117" t="s">
        <v>108</v>
      </c>
      <c r="B134" s="118"/>
      <c r="C134" s="118"/>
      <c r="D134" s="118"/>
      <c r="E134" s="118"/>
      <c r="F134" s="118"/>
      <c r="G134" s="118"/>
      <c r="H134" s="118"/>
      <c r="I134" s="118"/>
      <c r="J134" s="36">
        <v>392</v>
      </c>
      <c r="K134" s="24"/>
      <c r="L134" s="24"/>
      <c r="M134" s="24"/>
      <c r="N134" s="24"/>
      <c r="O134" s="23">
        <v>2.38</v>
      </c>
      <c r="P134" s="24"/>
      <c r="Q134" s="24"/>
    </row>
    <row r="135" spans="1:17" x14ac:dyDescent="0.25">
      <c r="A135" s="117" t="s">
        <v>120</v>
      </c>
      <c r="B135" s="118"/>
      <c r="C135" s="118"/>
      <c r="D135" s="118"/>
      <c r="E135" s="118"/>
      <c r="F135" s="118"/>
      <c r="G135" s="118"/>
      <c r="H135" s="118"/>
      <c r="I135" s="118"/>
      <c r="J135" s="36">
        <v>158</v>
      </c>
      <c r="K135" s="24"/>
      <c r="L135" s="24"/>
      <c r="M135" s="24"/>
      <c r="N135" s="24"/>
      <c r="O135" s="23">
        <v>3.75</v>
      </c>
      <c r="P135" s="24"/>
      <c r="Q135" s="24"/>
    </row>
    <row r="136" spans="1:17" x14ac:dyDescent="0.25">
      <c r="A136" s="117" t="s">
        <v>26</v>
      </c>
      <c r="B136" s="118"/>
      <c r="C136" s="118"/>
      <c r="D136" s="118"/>
      <c r="E136" s="118"/>
      <c r="F136" s="118"/>
      <c r="G136" s="118"/>
      <c r="H136" s="118"/>
      <c r="I136" s="118"/>
      <c r="J136" s="36">
        <v>51433</v>
      </c>
      <c r="K136" s="24"/>
      <c r="L136" s="24"/>
      <c r="M136" s="24"/>
      <c r="N136" s="24"/>
      <c r="O136" s="23">
        <v>115.86</v>
      </c>
      <c r="P136" s="24"/>
      <c r="Q136" s="23">
        <v>0.41</v>
      </c>
    </row>
    <row r="137" spans="1:17" x14ac:dyDescent="0.25">
      <c r="A137" s="117" t="s">
        <v>27</v>
      </c>
      <c r="B137" s="118"/>
      <c r="C137" s="118"/>
      <c r="D137" s="118"/>
      <c r="E137" s="118"/>
      <c r="F137" s="118"/>
      <c r="G137" s="118"/>
      <c r="H137" s="118"/>
      <c r="I137" s="118"/>
      <c r="J137" s="35"/>
      <c r="K137" s="24"/>
      <c r="L137" s="24"/>
      <c r="M137" s="24"/>
      <c r="N137" s="24"/>
      <c r="O137" s="24"/>
      <c r="P137" s="24"/>
      <c r="Q137" s="24"/>
    </row>
    <row r="138" spans="1:17" x14ac:dyDescent="0.25">
      <c r="A138" s="117" t="s">
        <v>28</v>
      </c>
      <c r="B138" s="118"/>
      <c r="C138" s="118"/>
      <c r="D138" s="118"/>
      <c r="E138" s="118"/>
      <c r="F138" s="118"/>
      <c r="G138" s="118"/>
      <c r="H138" s="118"/>
      <c r="I138" s="118"/>
      <c r="J138" s="36">
        <v>47132</v>
      </c>
      <c r="K138" s="24"/>
      <c r="L138" s="24"/>
      <c r="M138" s="24"/>
      <c r="N138" s="24"/>
      <c r="O138" s="24"/>
      <c r="P138" s="24"/>
      <c r="Q138" s="24"/>
    </row>
    <row r="139" spans="1:17" x14ac:dyDescent="0.25">
      <c r="A139" s="117" t="s">
        <v>29</v>
      </c>
      <c r="B139" s="118"/>
      <c r="C139" s="118"/>
      <c r="D139" s="118"/>
      <c r="E139" s="118"/>
      <c r="F139" s="118"/>
      <c r="G139" s="118"/>
      <c r="H139" s="118"/>
      <c r="I139" s="118"/>
      <c r="J139" s="36">
        <v>368</v>
      </c>
      <c r="K139" s="24"/>
      <c r="L139" s="24"/>
      <c r="M139" s="24"/>
      <c r="N139" s="24"/>
      <c r="O139" s="24"/>
      <c r="P139" s="24"/>
      <c r="Q139" s="24"/>
    </row>
    <row r="140" spans="1:17" x14ac:dyDescent="0.25">
      <c r="A140" s="117" t="s">
        <v>30</v>
      </c>
      <c r="B140" s="118"/>
      <c r="C140" s="118"/>
      <c r="D140" s="118"/>
      <c r="E140" s="118"/>
      <c r="F140" s="118"/>
      <c r="G140" s="118"/>
      <c r="H140" s="118"/>
      <c r="I140" s="118"/>
      <c r="J140" s="36">
        <v>1423</v>
      </c>
      <c r="K140" s="24"/>
      <c r="L140" s="24"/>
      <c r="M140" s="24"/>
      <c r="N140" s="24"/>
      <c r="O140" s="24"/>
      <c r="P140" s="24"/>
      <c r="Q140" s="24"/>
    </row>
    <row r="141" spans="1:17" x14ac:dyDescent="0.25">
      <c r="A141" s="117" t="s">
        <v>31</v>
      </c>
      <c r="B141" s="118"/>
      <c r="C141" s="118"/>
      <c r="D141" s="118"/>
      <c r="E141" s="118"/>
      <c r="F141" s="118"/>
      <c r="G141" s="118"/>
      <c r="H141" s="118"/>
      <c r="I141" s="118"/>
      <c r="J141" s="36">
        <v>1449</v>
      </c>
      <c r="K141" s="24"/>
      <c r="L141" s="24"/>
      <c r="M141" s="24"/>
      <c r="N141" s="24"/>
      <c r="O141" s="24"/>
      <c r="P141" s="24"/>
      <c r="Q141" s="24"/>
    </row>
    <row r="142" spans="1:17" x14ac:dyDescent="0.25">
      <c r="A142" s="117" t="s">
        <v>32</v>
      </c>
      <c r="B142" s="118"/>
      <c r="C142" s="118"/>
      <c r="D142" s="118"/>
      <c r="E142" s="118"/>
      <c r="F142" s="118"/>
      <c r="G142" s="118"/>
      <c r="H142" s="118"/>
      <c r="I142" s="118"/>
      <c r="J142" s="36">
        <v>1069</v>
      </c>
      <c r="K142" s="24"/>
      <c r="L142" s="24"/>
      <c r="M142" s="24"/>
      <c r="N142" s="24"/>
      <c r="O142" s="24"/>
      <c r="P142" s="24"/>
      <c r="Q142" s="24"/>
    </row>
    <row r="143" spans="1:17" x14ac:dyDescent="0.25">
      <c r="A143" s="122" t="s">
        <v>577</v>
      </c>
      <c r="B143" s="118"/>
      <c r="C143" s="118"/>
      <c r="D143" s="118"/>
      <c r="E143" s="118"/>
      <c r="F143" s="118"/>
      <c r="G143" s="118"/>
      <c r="H143" s="118"/>
      <c r="I143" s="118"/>
      <c r="J143" s="37">
        <v>51433</v>
      </c>
      <c r="K143" s="24"/>
      <c r="L143" s="24"/>
      <c r="M143" s="24"/>
      <c r="N143" s="24"/>
      <c r="O143" s="25">
        <v>115.86</v>
      </c>
      <c r="P143" s="24"/>
      <c r="Q143" s="25">
        <v>0.41</v>
      </c>
    </row>
    <row r="144" spans="1:17" ht="19.95" customHeight="1" x14ac:dyDescent="0.25">
      <c r="A144" s="119" t="s">
        <v>576</v>
      </c>
      <c r="B144" s="118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</row>
    <row r="145" spans="1:17" ht="19.95" customHeight="1" x14ac:dyDescent="0.25">
      <c r="A145" s="117" t="s">
        <v>575</v>
      </c>
      <c r="B145" s="118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</row>
    <row r="146" spans="1:17" ht="24" x14ac:dyDescent="0.25">
      <c r="A146" s="16">
        <v>56</v>
      </c>
      <c r="B146" s="20" t="s">
        <v>547</v>
      </c>
      <c r="C146" s="52" t="s">
        <v>546</v>
      </c>
      <c r="D146" s="21" t="s">
        <v>122</v>
      </c>
      <c r="E146" s="30" t="s">
        <v>574</v>
      </c>
      <c r="F146" s="23">
        <v>1959.54</v>
      </c>
      <c r="G146" s="23">
        <v>442.12</v>
      </c>
      <c r="H146" s="23">
        <v>56.26</v>
      </c>
      <c r="I146" s="23">
        <v>19.84</v>
      </c>
      <c r="J146" s="35">
        <v>843</v>
      </c>
      <c r="K146" s="24">
        <v>190</v>
      </c>
      <c r="L146" s="24">
        <v>24</v>
      </c>
      <c r="M146" s="24">
        <v>9</v>
      </c>
      <c r="N146" s="24">
        <v>39.51</v>
      </c>
      <c r="O146" s="24">
        <v>17</v>
      </c>
      <c r="P146" s="24">
        <v>1.27</v>
      </c>
      <c r="Q146" s="24">
        <v>0.55000000000000004</v>
      </c>
    </row>
    <row r="147" spans="1:17" ht="53.4" x14ac:dyDescent="0.25">
      <c r="A147" s="16">
        <v>57</v>
      </c>
      <c r="B147" s="20" t="s">
        <v>545</v>
      </c>
      <c r="C147" s="52" t="s">
        <v>544</v>
      </c>
      <c r="D147" s="21" t="s">
        <v>122</v>
      </c>
      <c r="E147" s="30" t="s">
        <v>574</v>
      </c>
      <c r="F147" s="23">
        <v>752.76</v>
      </c>
      <c r="G147" s="23">
        <v>11.2</v>
      </c>
      <c r="H147" s="23">
        <v>19.52</v>
      </c>
      <c r="I147" s="23">
        <v>6.56</v>
      </c>
      <c r="J147" s="35">
        <v>324</v>
      </c>
      <c r="K147" s="24">
        <v>5</v>
      </c>
      <c r="L147" s="24">
        <v>8</v>
      </c>
      <c r="M147" s="24">
        <v>3</v>
      </c>
      <c r="N147" s="24">
        <v>1</v>
      </c>
      <c r="O147" s="24">
        <v>0.43</v>
      </c>
      <c r="P147" s="24">
        <v>0.42</v>
      </c>
      <c r="Q147" s="24">
        <v>0.18</v>
      </c>
    </row>
    <row r="148" spans="1:17" ht="43.8" x14ac:dyDescent="0.25">
      <c r="A148" s="16">
        <v>58</v>
      </c>
      <c r="B148" s="20" t="s">
        <v>543</v>
      </c>
      <c r="C148" s="52" t="s">
        <v>542</v>
      </c>
      <c r="D148" s="21" t="s">
        <v>55</v>
      </c>
      <c r="E148" s="30" t="s">
        <v>574</v>
      </c>
      <c r="F148" s="23">
        <v>2945.5</v>
      </c>
      <c r="G148" s="23">
        <v>1798.78</v>
      </c>
      <c r="H148" s="23">
        <v>209.38</v>
      </c>
      <c r="I148" s="23">
        <v>4.22</v>
      </c>
      <c r="J148" s="35">
        <v>1267</v>
      </c>
      <c r="K148" s="24">
        <v>774</v>
      </c>
      <c r="L148" s="24">
        <v>90</v>
      </c>
      <c r="M148" s="24">
        <v>2</v>
      </c>
      <c r="N148" s="24">
        <v>128.76</v>
      </c>
      <c r="O148" s="24">
        <v>55.39</v>
      </c>
      <c r="P148" s="24">
        <v>0.27</v>
      </c>
      <c r="Q148" s="24">
        <v>0.12</v>
      </c>
    </row>
    <row r="149" spans="1:17" ht="24" x14ac:dyDescent="0.25">
      <c r="A149" s="16">
        <v>59</v>
      </c>
      <c r="B149" s="20" t="s">
        <v>541</v>
      </c>
      <c r="C149" s="52" t="s">
        <v>540</v>
      </c>
      <c r="D149" s="21" t="s">
        <v>144</v>
      </c>
      <c r="E149" s="30" t="s">
        <v>573</v>
      </c>
      <c r="F149" s="23">
        <v>81.819999999999993</v>
      </c>
      <c r="G149" s="24"/>
      <c r="H149" s="24"/>
      <c r="I149" s="24"/>
      <c r="J149" s="35">
        <v>3590</v>
      </c>
      <c r="K149" s="24"/>
      <c r="L149" s="24"/>
      <c r="M149" s="24"/>
      <c r="N149" s="24"/>
      <c r="O149" s="24"/>
      <c r="P149" s="24"/>
      <c r="Q149" s="24"/>
    </row>
    <row r="150" spans="1:17" ht="60" x14ac:dyDescent="0.25">
      <c r="A150" s="16">
        <v>60</v>
      </c>
      <c r="B150" s="20" t="s">
        <v>538</v>
      </c>
      <c r="C150" s="52" t="s">
        <v>537</v>
      </c>
      <c r="D150" s="21" t="s">
        <v>130</v>
      </c>
      <c r="E150" s="30" t="s">
        <v>572</v>
      </c>
      <c r="F150" s="23" t="s">
        <v>535</v>
      </c>
      <c r="G150" s="24"/>
      <c r="H150" s="24"/>
      <c r="I150" s="24"/>
      <c r="J150" s="35">
        <v>1699</v>
      </c>
      <c r="K150" s="24"/>
      <c r="L150" s="24"/>
      <c r="M150" s="24"/>
      <c r="N150" s="24"/>
      <c r="O150" s="24"/>
      <c r="P150" s="24"/>
      <c r="Q150" s="24"/>
    </row>
    <row r="151" spans="1:17" ht="24" x14ac:dyDescent="0.25">
      <c r="A151" s="16">
        <v>61</v>
      </c>
      <c r="B151" s="20" t="s">
        <v>571</v>
      </c>
      <c r="C151" s="52" t="s">
        <v>570</v>
      </c>
      <c r="D151" s="21" t="s">
        <v>128</v>
      </c>
      <c r="E151" s="30" t="s">
        <v>569</v>
      </c>
      <c r="F151" s="23">
        <v>4050.58</v>
      </c>
      <c r="G151" s="23">
        <v>316.24</v>
      </c>
      <c r="H151" s="23">
        <v>6.55</v>
      </c>
      <c r="I151" s="24"/>
      <c r="J151" s="35">
        <v>1384</v>
      </c>
      <c r="K151" s="24">
        <v>108</v>
      </c>
      <c r="L151" s="24">
        <v>2</v>
      </c>
      <c r="M151" s="24"/>
      <c r="N151" s="24">
        <v>23.6</v>
      </c>
      <c r="O151" s="24">
        <v>8.06</v>
      </c>
      <c r="P151" s="24"/>
      <c r="Q151" s="24"/>
    </row>
    <row r="152" spans="1:17" ht="19.95" customHeight="1" x14ac:dyDescent="0.25">
      <c r="A152" s="117" t="s">
        <v>568</v>
      </c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</row>
    <row r="153" spans="1:17" ht="24" x14ac:dyDescent="0.25">
      <c r="A153" s="16">
        <v>62</v>
      </c>
      <c r="B153" s="20" t="s">
        <v>547</v>
      </c>
      <c r="C153" s="52" t="s">
        <v>567</v>
      </c>
      <c r="D153" s="21" t="s">
        <v>122</v>
      </c>
      <c r="E153" s="30" t="s">
        <v>563</v>
      </c>
      <c r="F153" s="23">
        <v>1959.54</v>
      </c>
      <c r="G153" s="23">
        <v>442.12</v>
      </c>
      <c r="H153" s="23">
        <v>56.26</v>
      </c>
      <c r="I153" s="23">
        <v>19.84</v>
      </c>
      <c r="J153" s="35">
        <v>842</v>
      </c>
      <c r="K153" s="24">
        <v>190</v>
      </c>
      <c r="L153" s="24">
        <v>24</v>
      </c>
      <c r="M153" s="24">
        <v>9</v>
      </c>
      <c r="N153" s="24">
        <v>39.51</v>
      </c>
      <c r="O153" s="24">
        <v>16.98</v>
      </c>
      <c r="P153" s="24">
        <v>1.27</v>
      </c>
      <c r="Q153" s="24">
        <v>0.55000000000000004</v>
      </c>
    </row>
    <row r="154" spans="1:17" ht="53.4" x14ac:dyDescent="0.25">
      <c r="A154" s="16">
        <v>63</v>
      </c>
      <c r="B154" s="20" t="s">
        <v>545</v>
      </c>
      <c r="C154" s="52" t="s">
        <v>566</v>
      </c>
      <c r="D154" s="21" t="s">
        <v>122</v>
      </c>
      <c r="E154" s="30" t="s">
        <v>563</v>
      </c>
      <c r="F154" s="23">
        <v>1580.8</v>
      </c>
      <c r="G154" s="23">
        <v>23.52</v>
      </c>
      <c r="H154" s="23">
        <v>40.99</v>
      </c>
      <c r="I154" s="23">
        <v>13.78</v>
      </c>
      <c r="J154" s="35">
        <v>679</v>
      </c>
      <c r="K154" s="24">
        <v>10</v>
      </c>
      <c r="L154" s="24">
        <v>18</v>
      </c>
      <c r="M154" s="24">
        <v>6</v>
      </c>
      <c r="N154" s="24">
        <v>2.1</v>
      </c>
      <c r="O154" s="24">
        <v>0.9</v>
      </c>
      <c r="P154" s="24">
        <v>0.88</v>
      </c>
      <c r="Q154" s="24">
        <v>0.38</v>
      </c>
    </row>
    <row r="155" spans="1:17" ht="34.200000000000003" x14ac:dyDescent="0.25">
      <c r="A155" s="16">
        <v>64</v>
      </c>
      <c r="B155" s="20" t="s">
        <v>565</v>
      </c>
      <c r="C155" s="52" t="s">
        <v>564</v>
      </c>
      <c r="D155" s="21" t="s">
        <v>55</v>
      </c>
      <c r="E155" s="30" t="s">
        <v>563</v>
      </c>
      <c r="F155" s="23">
        <v>7581.97</v>
      </c>
      <c r="G155" s="23">
        <v>496.5</v>
      </c>
      <c r="H155" s="23">
        <v>68.69</v>
      </c>
      <c r="I155" s="23">
        <v>5.47</v>
      </c>
      <c r="J155" s="35">
        <v>3258</v>
      </c>
      <c r="K155" s="24">
        <v>213</v>
      </c>
      <c r="L155" s="24">
        <v>30</v>
      </c>
      <c r="M155" s="24">
        <v>2</v>
      </c>
      <c r="N155" s="24">
        <v>42.4</v>
      </c>
      <c r="O155" s="24">
        <v>18.22</v>
      </c>
      <c r="P155" s="24">
        <v>0.35</v>
      </c>
      <c r="Q155" s="24">
        <v>0.15</v>
      </c>
    </row>
    <row r="156" spans="1:17" ht="27" x14ac:dyDescent="0.25">
      <c r="A156" s="16">
        <v>65</v>
      </c>
      <c r="B156" s="20" t="s">
        <v>129</v>
      </c>
      <c r="C156" s="52" t="s">
        <v>562</v>
      </c>
      <c r="D156" s="21" t="s">
        <v>128</v>
      </c>
      <c r="E156" s="30" t="s">
        <v>561</v>
      </c>
      <c r="F156" s="23">
        <v>626.51</v>
      </c>
      <c r="G156" s="23">
        <v>123.7</v>
      </c>
      <c r="H156" s="23">
        <v>3.28</v>
      </c>
      <c r="I156" s="24"/>
      <c r="J156" s="35">
        <v>310</v>
      </c>
      <c r="K156" s="24">
        <v>61</v>
      </c>
      <c r="L156" s="24">
        <v>2</v>
      </c>
      <c r="M156" s="24"/>
      <c r="N156" s="24">
        <v>8.99</v>
      </c>
      <c r="O156" s="24">
        <v>4.4400000000000004</v>
      </c>
      <c r="P156" s="24"/>
      <c r="Q156" s="24"/>
    </row>
    <row r="157" spans="1:17" ht="19.95" customHeight="1" x14ac:dyDescent="0.25">
      <c r="A157" s="117" t="s">
        <v>560</v>
      </c>
      <c r="B157" s="118"/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</row>
    <row r="158" spans="1:17" ht="24" x14ac:dyDescent="0.25">
      <c r="A158" s="16">
        <v>66</v>
      </c>
      <c r="B158" s="20" t="s">
        <v>547</v>
      </c>
      <c r="C158" s="52" t="s">
        <v>559</v>
      </c>
      <c r="D158" s="21" t="s">
        <v>122</v>
      </c>
      <c r="E158" s="30" t="s">
        <v>555</v>
      </c>
      <c r="F158" s="23">
        <v>1959.54</v>
      </c>
      <c r="G158" s="23">
        <v>442.12</v>
      </c>
      <c r="H158" s="23">
        <v>56.26</v>
      </c>
      <c r="I158" s="23">
        <v>19.84</v>
      </c>
      <c r="J158" s="35">
        <v>94</v>
      </c>
      <c r="K158" s="24">
        <v>21</v>
      </c>
      <c r="L158" s="24">
        <v>3</v>
      </c>
      <c r="M158" s="24">
        <v>1</v>
      </c>
      <c r="N158" s="24">
        <v>39.51</v>
      </c>
      <c r="O158" s="24">
        <v>1.9</v>
      </c>
      <c r="P158" s="24">
        <v>1.27</v>
      </c>
      <c r="Q158" s="24">
        <v>0.06</v>
      </c>
    </row>
    <row r="159" spans="1:17" ht="53.4" x14ac:dyDescent="0.25">
      <c r="A159" s="16">
        <v>67</v>
      </c>
      <c r="B159" s="20" t="s">
        <v>545</v>
      </c>
      <c r="C159" s="52" t="s">
        <v>558</v>
      </c>
      <c r="D159" s="21" t="s">
        <v>122</v>
      </c>
      <c r="E159" s="30" t="s">
        <v>555</v>
      </c>
      <c r="F159" s="23">
        <v>301.10000000000002</v>
      </c>
      <c r="G159" s="23">
        <v>4.4800000000000004</v>
      </c>
      <c r="H159" s="23">
        <v>7.81</v>
      </c>
      <c r="I159" s="23">
        <v>2.62</v>
      </c>
      <c r="J159" s="35">
        <v>14</v>
      </c>
      <c r="K159" s="24"/>
      <c r="L159" s="24"/>
      <c r="M159" s="24"/>
      <c r="N159" s="24">
        <v>0.4</v>
      </c>
      <c r="O159" s="24">
        <v>0.02</v>
      </c>
      <c r="P159" s="24">
        <v>0.17</v>
      </c>
      <c r="Q159" s="24">
        <v>0.01</v>
      </c>
    </row>
    <row r="160" spans="1:17" ht="34.200000000000003" x14ac:dyDescent="0.25">
      <c r="A160" s="16">
        <v>68</v>
      </c>
      <c r="B160" s="20" t="s">
        <v>557</v>
      </c>
      <c r="C160" s="52" t="s">
        <v>556</v>
      </c>
      <c r="D160" s="21" t="s">
        <v>55</v>
      </c>
      <c r="E160" s="30" t="s">
        <v>555</v>
      </c>
      <c r="F160" s="23">
        <v>2111.36</v>
      </c>
      <c r="G160" s="23">
        <v>337.15</v>
      </c>
      <c r="H160" s="23">
        <v>198.78</v>
      </c>
      <c r="I160" s="23">
        <v>41.24</v>
      </c>
      <c r="J160" s="35">
        <v>101</v>
      </c>
      <c r="K160" s="24">
        <v>16</v>
      </c>
      <c r="L160" s="24">
        <v>10</v>
      </c>
      <c r="M160" s="24">
        <v>2</v>
      </c>
      <c r="N160" s="24">
        <v>30.13</v>
      </c>
      <c r="O160" s="24">
        <v>1.45</v>
      </c>
      <c r="P160" s="24">
        <v>2.64</v>
      </c>
      <c r="Q160" s="24">
        <v>0.13</v>
      </c>
    </row>
    <row r="161" spans="1:17" ht="19.95" customHeight="1" x14ac:dyDescent="0.25">
      <c r="A161" s="117" t="s">
        <v>554</v>
      </c>
      <c r="B161" s="118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</row>
    <row r="162" spans="1:17" ht="24" x14ac:dyDescent="0.25">
      <c r="A162" s="16">
        <v>69</v>
      </c>
      <c r="B162" s="20" t="s">
        <v>72</v>
      </c>
      <c r="C162" s="52" t="s">
        <v>553</v>
      </c>
      <c r="D162" s="21" t="s">
        <v>71</v>
      </c>
      <c r="E162" s="30" t="s">
        <v>229</v>
      </c>
      <c r="F162" s="23">
        <v>935.45</v>
      </c>
      <c r="G162" s="23">
        <v>935.45</v>
      </c>
      <c r="H162" s="24"/>
      <c r="I162" s="24"/>
      <c r="J162" s="35">
        <v>17</v>
      </c>
      <c r="K162" s="24">
        <v>17</v>
      </c>
      <c r="L162" s="24"/>
      <c r="M162" s="24"/>
      <c r="N162" s="24">
        <v>88.5</v>
      </c>
      <c r="O162" s="24">
        <v>1.59</v>
      </c>
      <c r="P162" s="24"/>
      <c r="Q162" s="24"/>
    </row>
    <row r="163" spans="1:17" ht="24" x14ac:dyDescent="0.25">
      <c r="A163" s="16">
        <v>70</v>
      </c>
      <c r="B163" s="20" t="s">
        <v>552</v>
      </c>
      <c r="C163" s="52" t="s">
        <v>551</v>
      </c>
      <c r="D163" s="21" t="s">
        <v>95</v>
      </c>
      <c r="E163" s="22">
        <v>1.8</v>
      </c>
      <c r="F163" s="23">
        <v>146.49</v>
      </c>
      <c r="G163" s="24"/>
      <c r="H163" s="24"/>
      <c r="I163" s="24"/>
      <c r="J163" s="35">
        <v>264</v>
      </c>
      <c r="K163" s="24"/>
      <c r="L163" s="24"/>
      <c r="M163" s="24"/>
      <c r="N163" s="24"/>
      <c r="O163" s="24"/>
      <c r="P163" s="24"/>
      <c r="Q163" s="24"/>
    </row>
    <row r="164" spans="1:17" ht="45.6" x14ac:dyDescent="0.25">
      <c r="A164" s="16">
        <v>71</v>
      </c>
      <c r="B164" s="20" t="s">
        <v>550</v>
      </c>
      <c r="C164" s="52" t="s">
        <v>549</v>
      </c>
      <c r="D164" s="21" t="s">
        <v>91</v>
      </c>
      <c r="E164" s="30" t="s">
        <v>548</v>
      </c>
      <c r="F164" s="23">
        <v>52.12</v>
      </c>
      <c r="G164" s="23">
        <v>43.22</v>
      </c>
      <c r="H164" s="23">
        <v>0.27</v>
      </c>
      <c r="I164" s="24"/>
      <c r="J164" s="35">
        <v>13</v>
      </c>
      <c r="K164" s="24">
        <v>11</v>
      </c>
      <c r="L164" s="24"/>
      <c r="M164" s="24"/>
      <c r="N164" s="24">
        <v>3.66</v>
      </c>
      <c r="O164" s="24">
        <v>0.93</v>
      </c>
      <c r="P164" s="24"/>
      <c r="Q164" s="24"/>
    </row>
    <row r="165" spans="1:17" ht="24" x14ac:dyDescent="0.25">
      <c r="A165" s="16">
        <v>72</v>
      </c>
      <c r="B165" s="20" t="s">
        <v>313</v>
      </c>
      <c r="C165" s="52" t="s">
        <v>312</v>
      </c>
      <c r="D165" s="21" t="s">
        <v>95</v>
      </c>
      <c r="E165" s="22">
        <v>0.26</v>
      </c>
      <c r="F165" s="23">
        <v>563.16</v>
      </c>
      <c r="G165" s="24"/>
      <c r="H165" s="24"/>
      <c r="I165" s="24"/>
      <c r="J165" s="35">
        <v>146</v>
      </c>
      <c r="K165" s="24"/>
      <c r="L165" s="24"/>
      <c r="M165" s="24"/>
      <c r="N165" s="24"/>
      <c r="O165" s="24"/>
      <c r="P165" s="24"/>
      <c r="Q165" s="24"/>
    </row>
    <row r="166" spans="1:17" ht="24" x14ac:dyDescent="0.25">
      <c r="A166" s="16">
        <v>73</v>
      </c>
      <c r="B166" s="20" t="s">
        <v>547</v>
      </c>
      <c r="C166" s="52" t="s">
        <v>546</v>
      </c>
      <c r="D166" s="21" t="s">
        <v>122</v>
      </c>
      <c r="E166" s="30" t="s">
        <v>110</v>
      </c>
      <c r="F166" s="23">
        <v>1959.54</v>
      </c>
      <c r="G166" s="23">
        <v>442.12</v>
      </c>
      <c r="H166" s="23">
        <v>56.26</v>
      </c>
      <c r="I166" s="23">
        <v>19.84</v>
      </c>
      <c r="J166" s="35">
        <v>33</v>
      </c>
      <c r="K166" s="24">
        <v>8</v>
      </c>
      <c r="L166" s="24">
        <v>1</v>
      </c>
      <c r="M166" s="24"/>
      <c r="N166" s="24">
        <v>39.51</v>
      </c>
      <c r="O166" s="24">
        <v>0.67</v>
      </c>
      <c r="P166" s="24">
        <v>1.27</v>
      </c>
      <c r="Q166" s="24">
        <v>0.02</v>
      </c>
    </row>
    <row r="167" spans="1:17" ht="53.4" x14ac:dyDescent="0.25">
      <c r="A167" s="16">
        <v>74</v>
      </c>
      <c r="B167" s="20" t="s">
        <v>545</v>
      </c>
      <c r="C167" s="52" t="s">
        <v>544</v>
      </c>
      <c r="D167" s="21" t="s">
        <v>122</v>
      </c>
      <c r="E167" s="30" t="s">
        <v>110</v>
      </c>
      <c r="F167" s="23">
        <v>752.76</v>
      </c>
      <c r="G167" s="23">
        <v>11.2</v>
      </c>
      <c r="H167" s="23">
        <v>19.52</v>
      </c>
      <c r="I167" s="23">
        <v>6.56</v>
      </c>
      <c r="J167" s="35">
        <v>13</v>
      </c>
      <c r="K167" s="24"/>
      <c r="L167" s="24"/>
      <c r="M167" s="24"/>
      <c r="N167" s="24">
        <v>1</v>
      </c>
      <c r="O167" s="24">
        <v>0.02</v>
      </c>
      <c r="P167" s="24">
        <v>0.42</v>
      </c>
      <c r="Q167" s="24">
        <v>0.01</v>
      </c>
    </row>
    <row r="168" spans="1:17" ht="43.8" x14ac:dyDescent="0.25">
      <c r="A168" s="16">
        <v>75</v>
      </c>
      <c r="B168" s="20" t="s">
        <v>543</v>
      </c>
      <c r="C168" s="52" t="s">
        <v>542</v>
      </c>
      <c r="D168" s="21" t="s">
        <v>55</v>
      </c>
      <c r="E168" s="30" t="s">
        <v>110</v>
      </c>
      <c r="F168" s="23">
        <v>2945.5</v>
      </c>
      <c r="G168" s="23">
        <v>1798.78</v>
      </c>
      <c r="H168" s="23">
        <v>209.38</v>
      </c>
      <c r="I168" s="23">
        <v>4.22</v>
      </c>
      <c r="J168" s="35">
        <v>50</v>
      </c>
      <c r="K168" s="24">
        <v>31</v>
      </c>
      <c r="L168" s="24">
        <v>4</v>
      </c>
      <c r="M168" s="24"/>
      <c r="N168" s="24">
        <v>128.76</v>
      </c>
      <c r="O168" s="24">
        <v>2.19</v>
      </c>
      <c r="P168" s="24">
        <v>0.27</v>
      </c>
      <c r="Q168" s="24"/>
    </row>
    <row r="169" spans="1:17" ht="24" x14ac:dyDescent="0.25">
      <c r="A169" s="16">
        <v>76</v>
      </c>
      <c r="B169" s="20" t="s">
        <v>541</v>
      </c>
      <c r="C169" s="52" t="s">
        <v>540</v>
      </c>
      <c r="D169" s="21" t="s">
        <v>144</v>
      </c>
      <c r="E169" s="30" t="s">
        <v>539</v>
      </c>
      <c r="F169" s="23">
        <v>81.819999999999993</v>
      </c>
      <c r="G169" s="24"/>
      <c r="H169" s="24"/>
      <c r="I169" s="24"/>
      <c r="J169" s="35">
        <v>142</v>
      </c>
      <c r="K169" s="24"/>
      <c r="L169" s="24"/>
      <c r="M169" s="24"/>
      <c r="N169" s="24"/>
      <c r="O169" s="24"/>
      <c r="P169" s="24"/>
      <c r="Q169" s="24"/>
    </row>
    <row r="170" spans="1:17" ht="60" x14ac:dyDescent="0.25">
      <c r="A170" s="16">
        <v>77</v>
      </c>
      <c r="B170" s="20" t="s">
        <v>538</v>
      </c>
      <c r="C170" s="52" t="s">
        <v>537</v>
      </c>
      <c r="D170" s="21" t="s">
        <v>130</v>
      </c>
      <c r="E170" s="30" t="s">
        <v>536</v>
      </c>
      <c r="F170" s="23" t="s">
        <v>535</v>
      </c>
      <c r="G170" s="24"/>
      <c r="H170" s="24"/>
      <c r="I170" s="24"/>
      <c r="J170" s="35">
        <v>65</v>
      </c>
      <c r="K170" s="24"/>
      <c r="L170" s="24"/>
      <c r="M170" s="24"/>
      <c r="N170" s="24"/>
      <c r="O170" s="24"/>
      <c r="P170" s="24"/>
      <c r="Q170" s="24"/>
    </row>
    <row r="171" spans="1:17" x14ac:dyDescent="0.25">
      <c r="A171" s="117" t="s">
        <v>88</v>
      </c>
      <c r="B171" s="118"/>
      <c r="C171" s="118"/>
      <c r="D171" s="118"/>
      <c r="E171" s="118"/>
      <c r="F171" s="118"/>
      <c r="G171" s="118"/>
      <c r="H171" s="118"/>
      <c r="I171" s="118"/>
      <c r="J171" s="36">
        <v>15148</v>
      </c>
      <c r="K171" s="23">
        <v>1655</v>
      </c>
      <c r="L171" s="23">
        <v>216</v>
      </c>
      <c r="M171" s="23">
        <v>34</v>
      </c>
      <c r="N171" s="24"/>
      <c r="O171" s="23">
        <v>130.19</v>
      </c>
      <c r="P171" s="24"/>
      <c r="Q171" s="23">
        <v>2.16</v>
      </c>
    </row>
    <row r="172" spans="1:17" x14ac:dyDescent="0.25">
      <c r="A172" s="117" t="s">
        <v>127</v>
      </c>
      <c r="B172" s="118"/>
      <c r="C172" s="118"/>
      <c r="D172" s="118"/>
      <c r="E172" s="118"/>
      <c r="F172" s="118"/>
      <c r="G172" s="118"/>
      <c r="H172" s="118"/>
      <c r="I172" s="118"/>
      <c r="J172" s="36">
        <v>15505</v>
      </c>
      <c r="K172" s="23">
        <v>1904</v>
      </c>
      <c r="L172" s="23">
        <v>270</v>
      </c>
      <c r="M172" s="23">
        <v>43</v>
      </c>
      <c r="N172" s="24"/>
      <c r="O172" s="23">
        <v>149.72</v>
      </c>
      <c r="P172" s="24"/>
      <c r="Q172" s="23">
        <v>2.7</v>
      </c>
    </row>
    <row r="173" spans="1:17" x14ac:dyDescent="0.25">
      <c r="A173" s="117" t="s">
        <v>53</v>
      </c>
      <c r="B173" s="118"/>
      <c r="C173" s="118"/>
      <c r="D173" s="118"/>
      <c r="E173" s="118"/>
      <c r="F173" s="118"/>
      <c r="G173" s="118"/>
      <c r="H173" s="118"/>
      <c r="I173" s="118"/>
      <c r="J173" s="35"/>
      <c r="K173" s="24"/>
      <c r="L173" s="24"/>
      <c r="M173" s="24"/>
      <c r="N173" s="24"/>
      <c r="O173" s="24"/>
      <c r="P173" s="24"/>
      <c r="Q173" s="24"/>
    </row>
    <row r="174" spans="1:17" x14ac:dyDescent="0.25">
      <c r="A174" s="117" t="s">
        <v>534</v>
      </c>
      <c r="B174" s="118"/>
      <c r="C174" s="118"/>
      <c r="D174" s="118"/>
      <c r="E174" s="118"/>
      <c r="F174" s="118"/>
      <c r="G174" s="118"/>
      <c r="H174" s="118"/>
      <c r="I174" s="118"/>
      <c r="J174" s="36">
        <v>18</v>
      </c>
      <c r="K174" s="24"/>
      <c r="L174" s="24"/>
      <c r="M174" s="24"/>
      <c r="N174" s="24"/>
      <c r="O174" s="24"/>
      <c r="P174" s="24"/>
      <c r="Q174" s="24"/>
    </row>
    <row r="175" spans="1:17" x14ac:dyDescent="0.25">
      <c r="A175" s="117" t="s">
        <v>533</v>
      </c>
      <c r="B175" s="118"/>
      <c r="C175" s="118"/>
      <c r="D175" s="118"/>
      <c r="E175" s="118"/>
      <c r="F175" s="118"/>
      <c r="G175" s="118"/>
      <c r="H175" s="118"/>
      <c r="I175" s="118"/>
      <c r="J175" s="36">
        <v>36</v>
      </c>
      <c r="K175" s="24"/>
      <c r="L175" s="24"/>
      <c r="M175" s="24"/>
      <c r="N175" s="24"/>
      <c r="O175" s="24"/>
      <c r="P175" s="24"/>
      <c r="Q175" s="24"/>
    </row>
    <row r="176" spans="1:17" ht="45" customHeight="1" x14ac:dyDescent="0.25">
      <c r="A176" s="117" t="s">
        <v>532</v>
      </c>
      <c r="B176" s="118"/>
      <c r="C176" s="118"/>
      <c r="D176" s="118"/>
      <c r="E176" s="118"/>
      <c r="F176" s="118"/>
      <c r="G176" s="118"/>
      <c r="H176" s="118"/>
      <c r="I176" s="118"/>
      <c r="J176" s="36">
        <v>303</v>
      </c>
      <c r="K176" s="23">
        <v>248</v>
      </c>
      <c r="L176" s="23">
        <v>54</v>
      </c>
      <c r="M176" s="23">
        <v>8</v>
      </c>
      <c r="N176" s="24"/>
      <c r="O176" s="23">
        <v>19.528500000000001</v>
      </c>
      <c r="P176" s="24"/>
      <c r="Q176" s="23">
        <v>0.54</v>
      </c>
    </row>
    <row r="177" spans="1:17" x14ac:dyDescent="0.25">
      <c r="A177" s="117" t="s">
        <v>21</v>
      </c>
      <c r="B177" s="118"/>
      <c r="C177" s="118"/>
      <c r="D177" s="118"/>
      <c r="E177" s="118"/>
      <c r="F177" s="118"/>
      <c r="G177" s="118"/>
      <c r="H177" s="118"/>
      <c r="I177" s="118"/>
      <c r="J177" s="36">
        <v>2386</v>
      </c>
      <c r="K177" s="24"/>
      <c r="L177" s="24"/>
      <c r="M177" s="24"/>
      <c r="N177" s="24"/>
      <c r="O177" s="24"/>
      <c r="P177" s="24"/>
      <c r="Q177" s="24"/>
    </row>
    <row r="178" spans="1:17" x14ac:dyDescent="0.25">
      <c r="A178" s="117" t="s">
        <v>22</v>
      </c>
      <c r="B178" s="118"/>
      <c r="C178" s="118"/>
      <c r="D178" s="118"/>
      <c r="E178" s="118"/>
      <c r="F178" s="118"/>
      <c r="G178" s="118"/>
      <c r="H178" s="118"/>
      <c r="I178" s="118"/>
      <c r="J178" s="36">
        <v>1454</v>
      </c>
      <c r="K178" s="24"/>
      <c r="L178" s="24"/>
      <c r="M178" s="24"/>
      <c r="N178" s="24"/>
      <c r="O178" s="24"/>
      <c r="P178" s="24"/>
      <c r="Q178" s="24"/>
    </row>
    <row r="179" spans="1:17" x14ac:dyDescent="0.25">
      <c r="A179" s="122" t="s">
        <v>531</v>
      </c>
      <c r="B179" s="118"/>
      <c r="C179" s="118"/>
      <c r="D179" s="118"/>
      <c r="E179" s="118"/>
      <c r="F179" s="118"/>
      <c r="G179" s="118"/>
      <c r="H179" s="118"/>
      <c r="I179" s="118"/>
      <c r="J179" s="35"/>
      <c r="K179" s="24"/>
      <c r="L179" s="24"/>
      <c r="M179" s="24"/>
      <c r="N179" s="24"/>
      <c r="O179" s="24"/>
      <c r="P179" s="24"/>
      <c r="Q179" s="24"/>
    </row>
    <row r="180" spans="1:17" x14ac:dyDescent="0.25">
      <c r="A180" s="117" t="s">
        <v>82</v>
      </c>
      <c r="B180" s="118"/>
      <c r="C180" s="118"/>
      <c r="D180" s="118"/>
      <c r="E180" s="118"/>
      <c r="F180" s="118"/>
      <c r="G180" s="118"/>
      <c r="H180" s="118"/>
      <c r="I180" s="118"/>
      <c r="J180" s="36">
        <v>13340</v>
      </c>
      <c r="K180" s="24"/>
      <c r="L180" s="24"/>
      <c r="M180" s="24"/>
      <c r="N180" s="24"/>
      <c r="O180" s="23">
        <v>147.88999999999999</v>
      </c>
      <c r="P180" s="24"/>
      <c r="Q180" s="23">
        <v>2.7</v>
      </c>
    </row>
    <row r="181" spans="1:17" x14ac:dyDescent="0.25">
      <c r="A181" s="117" t="s">
        <v>84</v>
      </c>
      <c r="B181" s="118"/>
      <c r="C181" s="118"/>
      <c r="D181" s="118"/>
      <c r="E181" s="118"/>
      <c r="F181" s="118"/>
      <c r="G181" s="118"/>
      <c r="H181" s="118"/>
      <c r="I181" s="118"/>
      <c r="J181" s="36">
        <v>4142</v>
      </c>
      <c r="K181" s="24"/>
      <c r="L181" s="24"/>
      <c r="M181" s="24"/>
      <c r="N181" s="24"/>
      <c r="O181" s="24"/>
      <c r="P181" s="24"/>
      <c r="Q181" s="24"/>
    </row>
    <row r="182" spans="1:17" x14ac:dyDescent="0.25">
      <c r="A182" s="117" t="s">
        <v>118</v>
      </c>
      <c r="B182" s="118"/>
      <c r="C182" s="118"/>
      <c r="D182" s="118"/>
      <c r="E182" s="118"/>
      <c r="F182" s="118"/>
      <c r="G182" s="118"/>
      <c r="H182" s="118"/>
      <c r="I182" s="118"/>
      <c r="J182" s="36">
        <v>1818</v>
      </c>
      <c r="K182" s="24"/>
      <c r="L182" s="24"/>
      <c r="M182" s="24"/>
      <c r="N182" s="24"/>
      <c r="O182" s="24"/>
      <c r="P182" s="24"/>
      <c r="Q182" s="24"/>
    </row>
    <row r="183" spans="1:17" x14ac:dyDescent="0.25">
      <c r="A183" s="117" t="s">
        <v>85</v>
      </c>
      <c r="B183" s="118"/>
      <c r="C183" s="118"/>
      <c r="D183" s="118"/>
      <c r="E183" s="118"/>
      <c r="F183" s="118"/>
      <c r="G183" s="118"/>
      <c r="H183" s="118"/>
      <c r="I183" s="118"/>
      <c r="J183" s="36">
        <v>45</v>
      </c>
      <c r="K183" s="24"/>
      <c r="L183" s="24"/>
      <c r="M183" s="24"/>
      <c r="N183" s="24"/>
      <c r="O183" s="23">
        <v>1.83</v>
      </c>
      <c r="P183" s="24"/>
      <c r="Q183" s="24"/>
    </row>
    <row r="184" spans="1:17" x14ac:dyDescent="0.25">
      <c r="A184" s="117" t="s">
        <v>26</v>
      </c>
      <c r="B184" s="118"/>
      <c r="C184" s="118"/>
      <c r="D184" s="118"/>
      <c r="E184" s="118"/>
      <c r="F184" s="118"/>
      <c r="G184" s="118"/>
      <c r="H184" s="118"/>
      <c r="I184" s="118"/>
      <c r="J184" s="36">
        <v>19345</v>
      </c>
      <c r="K184" s="24"/>
      <c r="L184" s="24"/>
      <c r="M184" s="24"/>
      <c r="N184" s="24"/>
      <c r="O184" s="23">
        <v>149.72</v>
      </c>
      <c r="P184" s="24"/>
      <c r="Q184" s="23">
        <v>2.7</v>
      </c>
    </row>
    <row r="185" spans="1:17" x14ac:dyDescent="0.25">
      <c r="A185" s="117" t="s">
        <v>27</v>
      </c>
      <c r="B185" s="118"/>
      <c r="C185" s="118"/>
      <c r="D185" s="118"/>
      <c r="E185" s="118"/>
      <c r="F185" s="118"/>
      <c r="G185" s="118"/>
      <c r="H185" s="118"/>
      <c r="I185" s="118"/>
      <c r="J185" s="35"/>
      <c r="K185" s="24"/>
      <c r="L185" s="24"/>
      <c r="M185" s="24"/>
      <c r="N185" s="24"/>
      <c r="O185" s="24"/>
      <c r="P185" s="24"/>
      <c r="Q185" s="24"/>
    </row>
    <row r="186" spans="1:17" x14ac:dyDescent="0.25">
      <c r="A186" s="117" t="s">
        <v>28</v>
      </c>
      <c r="B186" s="118"/>
      <c r="C186" s="118"/>
      <c r="D186" s="118"/>
      <c r="E186" s="118"/>
      <c r="F186" s="118"/>
      <c r="G186" s="118"/>
      <c r="H186" s="118"/>
      <c r="I186" s="118"/>
      <c r="J186" s="36">
        <v>13331</v>
      </c>
      <c r="K186" s="24"/>
      <c r="L186" s="24"/>
      <c r="M186" s="24"/>
      <c r="N186" s="24"/>
      <c r="O186" s="24"/>
      <c r="P186" s="24"/>
      <c r="Q186" s="24"/>
    </row>
    <row r="187" spans="1:17" x14ac:dyDescent="0.25">
      <c r="A187" s="117" t="s">
        <v>29</v>
      </c>
      <c r="B187" s="118"/>
      <c r="C187" s="118"/>
      <c r="D187" s="118"/>
      <c r="E187" s="118"/>
      <c r="F187" s="118"/>
      <c r="G187" s="118"/>
      <c r="H187" s="118"/>
      <c r="I187" s="118"/>
      <c r="J187" s="36">
        <v>270</v>
      </c>
      <c r="K187" s="24"/>
      <c r="L187" s="24"/>
      <c r="M187" s="24"/>
      <c r="N187" s="24"/>
      <c r="O187" s="24"/>
      <c r="P187" s="24"/>
      <c r="Q187" s="24"/>
    </row>
    <row r="188" spans="1:17" x14ac:dyDescent="0.25">
      <c r="A188" s="117" t="s">
        <v>30</v>
      </c>
      <c r="B188" s="118"/>
      <c r="C188" s="118"/>
      <c r="D188" s="118"/>
      <c r="E188" s="118"/>
      <c r="F188" s="118"/>
      <c r="G188" s="118"/>
      <c r="H188" s="118"/>
      <c r="I188" s="118"/>
      <c r="J188" s="36">
        <v>1947</v>
      </c>
      <c r="K188" s="24"/>
      <c r="L188" s="24"/>
      <c r="M188" s="24"/>
      <c r="N188" s="24"/>
      <c r="O188" s="24"/>
      <c r="P188" s="24"/>
      <c r="Q188" s="24"/>
    </row>
    <row r="189" spans="1:17" x14ac:dyDescent="0.25">
      <c r="A189" s="117" t="s">
        <v>31</v>
      </c>
      <c r="B189" s="118"/>
      <c r="C189" s="118"/>
      <c r="D189" s="118"/>
      <c r="E189" s="118"/>
      <c r="F189" s="118"/>
      <c r="G189" s="118"/>
      <c r="H189" s="118"/>
      <c r="I189" s="118"/>
      <c r="J189" s="36">
        <v>2386</v>
      </c>
      <c r="K189" s="24"/>
      <c r="L189" s="24"/>
      <c r="M189" s="24"/>
      <c r="N189" s="24"/>
      <c r="O189" s="24"/>
      <c r="P189" s="24"/>
      <c r="Q189" s="24"/>
    </row>
    <row r="190" spans="1:17" x14ac:dyDescent="0.25">
      <c r="A190" s="117" t="s">
        <v>32</v>
      </c>
      <c r="B190" s="118"/>
      <c r="C190" s="118"/>
      <c r="D190" s="118"/>
      <c r="E190" s="118"/>
      <c r="F190" s="118"/>
      <c r="G190" s="118"/>
      <c r="H190" s="118"/>
      <c r="I190" s="118"/>
      <c r="J190" s="36">
        <v>1454</v>
      </c>
      <c r="K190" s="24"/>
      <c r="L190" s="24"/>
      <c r="M190" s="24"/>
      <c r="N190" s="24"/>
      <c r="O190" s="24"/>
      <c r="P190" s="24"/>
      <c r="Q190" s="24"/>
    </row>
    <row r="191" spans="1:17" x14ac:dyDescent="0.25">
      <c r="A191" s="122" t="s">
        <v>530</v>
      </c>
      <c r="B191" s="118"/>
      <c r="C191" s="118"/>
      <c r="D191" s="118"/>
      <c r="E191" s="118"/>
      <c r="F191" s="118"/>
      <c r="G191" s="118"/>
      <c r="H191" s="118"/>
      <c r="I191" s="118"/>
      <c r="J191" s="37">
        <v>19345</v>
      </c>
      <c r="K191" s="24"/>
      <c r="L191" s="24"/>
      <c r="M191" s="24"/>
      <c r="N191" s="24"/>
      <c r="O191" s="25">
        <v>149.72</v>
      </c>
      <c r="P191" s="24"/>
      <c r="Q191" s="25">
        <v>2.7</v>
      </c>
    </row>
    <row r="192" spans="1:17" ht="19.95" customHeight="1" x14ac:dyDescent="0.25">
      <c r="A192" s="119" t="s">
        <v>529</v>
      </c>
      <c r="B192" s="118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</row>
    <row r="193" spans="1:17" ht="24" x14ac:dyDescent="0.25">
      <c r="A193" s="16">
        <v>78</v>
      </c>
      <c r="B193" s="20" t="s">
        <v>528</v>
      </c>
      <c r="C193" s="52" t="s">
        <v>527</v>
      </c>
      <c r="D193" s="21" t="s">
        <v>111</v>
      </c>
      <c r="E193" s="30" t="s">
        <v>526</v>
      </c>
      <c r="F193" s="23">
        <v>250.79</v>
      </c>
      <c r="G193" s="23">
        <v>250.79</v>
      </c>
      <c r="H193" s="24"/>
      <c r="I193" s="24"/>
      <c r="J193" s="35">
        <v>938</v>
      </c>
      <c r="K193" s="24">
        <v>938</v>
      </c>
      <c r="L193" s="24"/>
      <c r="M193" s="24"/>
      <c r="N193" s="24">
        <v>22.82</v>
      </c>
      <c r="O193" s="24">
        <v>85.35</v>
      </c>
      <c r="P193" s="24"/>
      <c r="Q193" s="24"/>
    </row>
    <row r="194" spans="1:17" ht="57" x14ac:dyDescent="0.25">
      <c r="A194" s="16">
        <v>79</v>
      </c>
      <c r="B194" s="20" t="s">
        <v>525</v>
      </c>
      <c r="C194" s="52" t="s">
        <v>524</v>
      </c>
      <c r="D194" s="21" t="s">
        <v>523</v>
      </c>
      <c r="E194" s="30" t="s">
        <v>522</v>
      </c>
      <c r="F194" s="23">
        <v>284.31</v>
      </c>
      <c r="G194" s="23">
        <v>284.31</v>
      </c>
      <c r="H194" s="24"/>
      <c r="I194" s="24"/>
      <c r="J194" s="35">
        <v>264</v>
      </c>
      <c r="K194" s="24">
        <v>264</v>
      </c>
      <c r="L194" s="24"/>
      <c r="M194" s="24"/>
      <c r="N194" s="24">
        <v>25.87</v>
      </c>
      <c r="O194" s="24">
        <v>24.06</v>
      </c>
      <c r="P194" s="24"/>
      <c r="Q194" s="24"/>
    </row>
    <row r="195" spans="1:17" ht="57" x14ac:dyDescent="0.25">
      <c r="A195" s="16">
        <v>80</v>
      </c>
      <c r="B195" s="20" t="s">
        <v>521</v>
      </c>
      <c r="C195" s="52" t="s">
        <v>520</v>
      </c>
      <c r="D195" s="21" t="s">
        <v>519</v>
      </c>
      <c r="E195" s="22">
        <v>60.5</v>
      </c>
      <c r="F195" s="23">
        <v>149.46</v>
      </c>
      <c r="G195" s="23">
        <v>38.86</v>
      </c>
      <c r="H195" s="23">
        <v>3.17</v>
      </c>
      <c r="I195" s="23">
        <v>0.28999999999999998</v>
      </c>
      <c r="J195" s="35">
        <v>9042</v>
      </c>
      <c r="K195" s="24">
        <v>2351</v>
      </c>
      <c r="L195" s="24">
        <v>192</v>
      </c>
      <c r="M195" s="24">
        <v>18</v>
      </c>
      <c r="N195" s="24">
        <v>2.52</v>
      </c>
      <c r="O195" s="24">
        <v>152.46</v>
      </c>
      <c r="P195" s="24">
        <v>0.02</v>
      </c>
      <c r="Q195" s="24">
        <v>1.21</v>
      </c>
    </row>
    <row r="196" spans="1:17" ht="68.400000000000006" x14ac:dyDescent="0.25">
      <c r="A196" s="16">
        <v>81</v>
      </c>
      <c r="B196" s="20" t="s">
        <v>518</v>
      </c>
      <c r="C196" s="52" t="s">
        <v>517</v>
      </c>
      <c r="D196" s="21" t="s">
        <v>125</v>
      </c>
      <c r="E196" s="30" t="s">
        <v>516</v>
      </c>
      <c r="F196" s="23">
        <v>2251.88</v>
      </c>
      <c r="G196" s="23">
        <v>1008.09</v>
      </c>
      <c r="H196" s="23">
        <v>173.44</v>
      </c>
      <c r="I196" s="23">
        <v>75.150000000000006</v>
      </c>
      <c r="J196" s="35">
        <v>485</v>
      </c>
      <c r="K196" s="24">
        <v>217</v>
      </c>
      <c r="L196" s="24">
        <v>37</v>
      </c>
      <c r="M196" s="24">
        <v>16</v>
      </c>
      <c r="N196" s="24">
        <v>78.88</v>
      </c>
      <c r="O196" s="24">
        <v>16.98</v>
      </c>
      <c r="P196" s="24">
        <v>6.07</v>
      </c>
      <c r="Q196" s="24">
        <v>1.31</v>
      </c>
    </row>
    <row r="197" spans="1:17" ht="68.400000000000006" x14ac:dyDescent="0.25">
      <c r="A197" s="16">
        <v>82</v>
      </c>
      <c r="B197" s="20" t="s">
        <v>304</v>
      </c>
      <c r="C197" s="52" t="s">
        <v>515</v>
      </c>
      <c r="D197" s="21" t="s">
        <v>125</v>
      </c>
      <c r="E197" s="30" t="s">
        <v>514</v>
      </c>
      <c r="F197" s="23">
        <v>2218.6799999999998</v>
      </c>
      <c r="G197" s="23">
        <v>963.61</v>
      </c>
      <c r="H197" s="23">
        <v>173.44</v>
      </c>
      <c r="I197" s="23">
        <v>75.150000000000006</v>
      </c>
      <c r="J197" s="35">
        <v>2868</v>
      </c>
      <c r="K197" s="24">
        <v>1246</v>
      </c>
      <c r="L197" s="24">
        <v>224</v>
      </c>
      <c r="M197" s="24">
        <v>97</v>
      </c>
      <c r="N197" s="24">
        <v>75.400000000000006</v>
      </c>
      <c r="O197" s="24">
        <v>97.47</v>
      </c>
      <c r="P197" s="24">
        <v>6.07</v>
      </c>
      <c r="Q197" s="24">
        <v>7.85</v>
      </c>
    </row>
    <row r="198" spans="1:17" ht="68.400000000000006" x14ac:dyDescent="0.25">
      <c r="A198" s="16">
        <v>83</v>
      </c>
      <c r="B198" s="20" t="s">
        <v>513</v>
      </c>
      <c r="C198" s="52" t="s">
        <v>512</v>
      </c>
      <c r="D198" s="21" t="s">
        <v>125</v>
      </c>
      <c r="E198" s="30" t="s">
        <v>492</v>
      </c>
      <c r="F198" s="23">
        <v>4039.57</v>
      </c>
      <c r="G198" s="23">
        <v>1993.24</v>
      </c>
      <c r="H198" s="23">
        <v>188.36</v>
      </c>
      <c r="I198" s="23">
        <v>80.89</v>
      </c>
      <c r="J198" s="35">
        <v>2867</v>
      </c>
      <c r="K198" s="24">
        <v>1415</v>
      </c>
      <c r="L198" s="24">
        <v>134</v>
      </c>
      <c r="M198" s="24">
        <v>57</v>
      </c>
      <c r="N198" s="24">
        <v>142.68</v>
      </c>
      <c r="O198" s="24">
        <v>101.26</v>
      </c>
      <c r="P198" s="24">
        <v>6.44</v>
      </c>
      <c r="Q198" s="24">
        <v>4.57</v>
      </c>
    </row>
    <row r="199" spans="1:17" ht="68.400000000000006" x14ac:dyDescent="0.25">
      <c r="A199" s="16">
        <v>84</v>
      </c>
      <c r="B199" s="20" t="s">
        <v>126</v>
      </c>
      <c r="C199" s="52" t="s">
        <v>511</v>
      </c>
      <c r="D199" s="21" t="s">
        <v>125</v>
      </c>
      <c r="E199" s="30" t="s">
        <v>510</v>
      </c>
      <c r="F199" s="23">
        <v>3901.05</v>
      </c>
      <c r="G199" s="23">
        <v>1896.01</v>
      </c>
      <c r="H199" s="23">
        <v>188.36</v>
      </c>
      <c r="I199" s="23">
        <v>80.89</v>
      </c>
      <c r="J199" s="35">
        <v>9528</v>
      </c>
      <c r="K199" s="24">
        <v>4631</v>
      </c>
      <c r="L199" s="24">
        <v>460</v>
      </c>
      <c r="M199" s="24">
        <v>198</v>
      </c>
      <c r="N199" s="24">
        <v>135.72</v>
      </c>
      <c r="O199" s="24">
        <v>331.47</v>
      </c>
      <c r="P199" s="24">
        <v>6.44</v>
      </c>
      <c r="Q199" s="24">
        <v>15.73</v>
      </c>
    </row>
    <row r="200" spans="1:17" ht="57" x14ac:dyDescent="0.25">
      <c r="A200" s="16">
        <v>85</v>
      </c>
      <c r="B200" s="20" t="s">
        <v>509</v>
      </c>
      <c r="C200" s="52" t="s">
        <v>508</v>
      </c>
      <c r="D200" s="21" t="s">
        <v>124</v>
      </c>
      <c r="E200" s="30" t="s">
        <v>507</v>
      </c>
      <c r="F200" s="23">
        <v>15136.01</v>
      </c>
      <c r="G200" s="23">
        <v>2906.07</v>
      </c>
      <c r="H200" s="23">
        <v>36.49</v>
      </c>
      <c r="I200" s="23">
        <v>13.43</v>
      </c>
      <c r="J200" s="35">
        <v>7082</v>
      </c>
      <c r="K200" s="24">
        <v>1360</v>
      </c>
      <c r="L200" s="24">
        <v>17</v>
      </c>
      <c r="M200" s="24">
        <v>6</v>
      </c>
      <c r="N200" s="24">
        <v>224.58</v>
      </c>
      <c r="O200" s="24">
        <v>105.08</v>
      </c>
      <c r="P200" s="24">
        <v>0.86</v>
      </c>
      <c r="Q200" s="24">
        <v>0.4</v>
      </c>
    </row>
    <row r="201" spans="1:17" ht="68.400000000000006" x14ac:dyDescent="0.25">
      <c r="A201" s="16">
        <v>86</v>
      </c>
      <c r="B201" s="20" t="s">
        <v>506</v>
      </c>
      <c r="C201" s="52" t="s">
        <v>505</v>
      </c>
      <c r="D201" s="21" t="s">
        <v>125</v>
      </c>
      <c r="E201" s="30" t="s">
        <v>504</v>
      </c>
      <c r="F201" s="23">
        <v>5546.16</v>
      </c>
      <c r="G201" s="23">
        <v>2671.15</v>
      </c>
      <c r="H201" s="23">
        <v>83.02</v>
      </c>
      <c r="I201" s="23">
        <v>32.18</v>
      </c>
      <c r="J201" s="35">
        <v>733</v>
      </c>
      <c r="K201" s="24">
        <v>353</v>
      </c>
      <c r="L201" s="24">
        <v>11</v>
      </c>
      <c r="M201" s="24">
        <v>4</v>
      </c>
      <c r="N201" s="24">
        <v>204.06</v>
      </c>
      <c r="O201" s="24">
        <v>26.98</v>
      </c>
      <c r="P201" s="24">
        <v>2.06</v>
      </c>
      <c r="Q201" s="24">
        <v>0.27</v>
      </c>
    </row>
    <row r="202" spans="1:17" ht="57" x14ac:dyDescent="0.25">
      <c r="A202" s="16">
        <v>87</v>
      </c>
      <c r="B202" s="20" t="s">
        <v>503</v>
      </c>
      <c r="C202" s="52" t="s">
        <v>502</v>
      </c>
      <c r="D202" s="21" t="s">
        <v>93</v>
      </c>
      <c r="E202" s="30" t="s">
        <v>501</v>
      </c>
      <c r="F202" s="23">
        <v>152.49</v>
      </c>
      <c r="G202" s="23">
        <v>117.52</v>
      </c>
      <c r="H202" s="23">
        <v>2.59</v>
      </c>
      <c r="I202" s="23">
        <v>0.16</v>
      </c>
      <c r="J202" s="35">
        <v>55</v>
      </c>
      <c r="K202" s="24">
        <v>43</v>
      </c>
      <c r="L202" s="24">
        <v>1</v>
      </c>
      <c r="M202" s="24"/>
      <c r="N202" s="24">
        <v>10.210000000000001</v>
      </c>
      <c r="O202" s="24">
        <v>3.7</v>
      </c>
      <c r="P202" s="24">
        <v>0.01</v>
      </c>
      <c r="Q202" s="24"/>
    </row>
    <row r="203" spans="1:17" ht="57" x14ac:dyDescent="0.25">
      <c r="A203" s="16">
        <v>88</v>
      </c>
      <c r="B203" s="20" t="s">
        <v>500</v>
      </c>
      <c r="C203" s="52" t="s">
        <v>499</v>
      </c>
      <c r="D203" s="21" t="s">
        <v>93</v>
      </c>
      <c r="E203" s="30" t="s">
        <v>498</v>
      </c>
      <c r="F203" s="23">
        <v>1452.87</v>
      </c>
      <c r="G203" s="23">
        <v>213.95</v>
      </c>
      <c r="H203" s="23">
        <v>10.23</v>
      </c>
      <c r="I203" s="23">
        <v>0.16</v>
      </c>
      <c r="J203" s="35">
        <v>243</v>
      </c>
      <c r="K203" s="24">
        <v>36</v>
      </c>
      <c r="L203" s="24">
        <v>2</v>
      </c>
      <c r="M203" s="24"/>
      <c r="N203" s="24">
        <v>16.940000000000001</v>
      </c>
      <c r="O203" s="24">
        <v>2.83</v>
      </c>
      <c r="P203" s="24">
        <v>0.01</v>
      </c>
      <c r="Q203" s="24"/>
    </row>
    <row r="204" spans="1:17" ht="57" x14ac:dyDescent="0.25">
      <c r="A204" s="16">
        <v>89</v>
      </c>
      <c r="B204" s="20" t="s">
        <v>497</v>
      </c>
      <c r="C204" s="52" t="s">
        <v>496</v>
      </c>
      <c r="D204" s="21" t="s">
        <v>93</v>
      </c>
      <c r="E204" s="30" t="s">
        <v>495</v>
      </c>
      <c r="F204" s="23">
        <v>1320.88</v>
      </c>
      <c r="G204" s="23">
        <v>191.72</v>
      </c>
      <c r="H204" s="23">
        <v>9.14</v>
      </c>
      <c r="I204" s="23">
        <v>0.16</v>
      </c>
      <c r="J204" s="35">
        <v>674</v>
      </c>
      <c r="K204" s="24">
        <v>98</v>
      </c>
      <c r="L204" s="24">
        <v>5</v>
      </c>
      <c r="M204" s="24"/>
      <c r="N204" s="24">
        <v>15.18</v>
      </c>
      <c r="O204" s="24">
        <v>7.75</v>
      </c>
      <c r="P204" s="24">
        <v>0.01</v>
      </c>
      <c r="Q204" s="24">
        <v>0.01</v>
      </c>
    </row>
    <row r="205" spans="1:17" ht="57" x14ac:dyDescent="0.25">
      <c r="A205" s="16">
        <v>90</v>
      </c>
      <c r="B205" s="20" t="s">
        <v>494</v>
      </c>
      <c r="C205" s="52" t="s">
        <v>493</v>
      </c>
      <c r="D205" s="21" t="s">
        <v>93</v>
      </c>
      <c r="E205" s="30" t="s">
        <v>492</v>
      </c>
      <c r="F205" s="23">
        <v>3490.14</v>
      </c>
      <c r="G205" s="23">
        <v>1211.78</v>
      </c>
      <c r="H205" s="23">
        <v>25.23</v>
      </c>
      <c r="I205" s="23">
        <v>0.47</v>
      </c>
      <c r="J205" s="35">
        <v>2477</v>
      </c>
      <c r="K205" s="24">
        <v>860</v>
      </c>
      <c r="L205" s="24">
        <v>18</v>
      </c>
      <c r="M205" s="24"/>
      <c r="N205" s="24">
        <v>89.43</v>
      </c>
      <c r="O205" s="24">
        <v>63.47</v>
      </c>
      <c r="P205" s="24">
        <v>0.03</v>
      </c>
      <c r="Q205" s="24">
        <v>0.02</v>
      </c>
    </row>
    <row r="206" spans="1:17" ht="57" x14ac:dyDescent="0.25">
      <c r="A206" s="16">
        <v>91</v>
      </c>
      <c r="B206" s="20" t="s">
        <v>491</v>
      </c>
      <c r="C206" s="52" t="s">
        <v>490</v>
      </c>
      <c r="D206" s="21" t="s">
        <v>93</v>
      </c>
      <c r="E206" s="30" t="s">
        <v>489</v>
      </c>
      <c r="F206" s="23">
        <v>3048</v>
      </c>
      <c r="G206" s="23">
        <v>931.56</v>
      </c>
      <c r="H206" s="23">
        <v>23.04</v>
      </c>
      <c r="I206" s="23">
        <v>0.47</v>
      </c>
      <c r="J206" s="35">
        <v>7847</v>
      </c>
      <c r="K206" s="24">
        <v>2398</v>
      </c>
      <c r="L206" s="24">
        <v>59</v>
      </c>
      <c r="M206" s="24">
        <v>1</v>
      </c>
      <c r="N206" s="24">
        <v>68.75</v>
      </c>
      <c r="O206" s="24">
        <v>177</v>
      </c>
      <c r="P206" s="24">
        <v>0.03</v>
      </c>
      <c r="Q206" s="24">
        <v>0.08</v>
      </c>
    </row>
    <row r="207" spans="1:17" ht="57" x14ac:dyDescent="0.25">
      <c r="A207" s="16">
        <v>92</v>
      </c>
      <c r="B207" s="20" t="s">
        <v>488</v>
      </c>
      <c r="C207" s="52" t="s">
        <v>487</v>
      </c>
      <c r="D207" s="21" t="s">
        <v>93</v>
      </c>
      <c r="E207" s="30" t="s">
        <v>486</v>
      </c>
      <c r="F207" s="23">
        <v>3412.17</v>
      </c>
      <c r="G207" s="23">
        <v>2012.18</v>
      </c>
      <c r="H207" s="23">
        <v>12.81</v>
      </c>
      <c r="I207" s="23">
        <v>0.31</v>
      </c>
      <c r="J207" s="35">
        <v>1311</v>
      </c>
      <c r="K207" s="24">
        <v>773</v>
      </c>
      <c r="L207" s="24">
        <v>5</v>
      </c>
      <c r="M207" s="24"/>
      <c r="N207" s="24">
        <v>148.5</v>
      </c>
      <c r="O207" s="24">
        <v>57.05</v>
      </c>
      <c r="P207" s="24">
        <v>0.02</v>
      </c>
      <c r="Q207" s="24">
        <v>0.01</v>
      </c>
    </row>
    <row r="208" spans="1:17" ht="57" x14ac:dyDescent="0.25">
      <c r="A208" s="16">
        <v>93</v>
      </c>
      <c r="B208" s="20" t="s">
        <v>485</v>
      </c>
      <c r="C208" s="52" t="s">
        <v>484</v>
      </c>
      <c r="D208" s="21" t="s">
        <v>93</v>
      </c>
      <c r="E208" s="30" t="s">
        <v>483</v>
      </c>
      <c r="F208" s="23">
        <v>2073.65</v>
      </c>
      <c r="G208" s="23">
        <v>183.9</v>
      </c>
      <c r="H208" s="23">
        <v>13.56</v>
      </c>
      <c r="I208" s="24"/>
      <c r="J208" s="35">
        <v>3516</v>
      </c>
      <c r="K208" s="24">
        <v>312</v>
      </c>
      <c r="L208" s="24">
        <v>23</v>
      </c>
      <c r="M208" s="24"/>
      <c r="N208" s="24">
        <v>14.39</v>
      </c>
      <c r="O208" s="24">
        <v>24.4</v>
      </c>
      <c r="P208" s="24"/>
      <c r="Q208" s="24"/>
    </row>
    <row r="209" spans="1:17" x14ac:dyDescent="0.25">
      <c r="A209" s="117" t="s">
        <v>88</v>
      </c>
      <c r="B209" s="118"/>
      <c r="C209" s="118"/>
      <c r="D209" s="118"/>
      <c r="E209" s="118"/>
      <c r="F209" s="118"/>
      <c r="G209" s="118"/>
      <c r="H209" s="118"/>
      <c r="I209" s="118"/>
      <c r="J209" s="36">
        <v>49930</v>
      </c>
      <c r="K209" s="23">
        <v>17295</v>
      </c>
      <c r="L209" s="23">
        <v>1188</v>
      </c>
      <c r="M209" s="23">
        <v>397</v>
      </c>
      <c r="N209" s="24"/>
      <c r="O209" s="23">
        <v>1277.31</v>
      </c>
      <c r="P209" s="24"/>
      <c r="Q209" s="23">
        <v>31.46</v>
      </c>
    </row>
    <row r="210" spans="1:17" x14ac:dyDescent="0.25">
      <c r="A210" s="117" t="s">
        <v>127</v>
      </c>
      <c r="B210" s="118"/>
      <c r="C210" s="118"/>
      <c r="D210" s="118"/>
      <c r="E210" s="118"/>
      <c r="F210" s="118"/>
      <c r="G210" s="118"/>
      <c r="H210" s="118"/>
      <c r="I210" s="118"/>
      <c r="J210" s="36">
        <v>52641</v>
      </c>
      <c r="K210" s="23">
        <v>19709</v>
      </c>
      <c r="L210" s="23">
        <v>1485</v>
      </c>
      <c r="M210" s="23">
        <v>497</v>
      </c>
      <c r="N210" s="24"/>
      <c r="O210" s="23">
        <v>1452.5</v>
      </c>
      <c r="P210" s="24"/>
      <c r="Q210" s="23">
        <v>39.32</v>
      </c>
    </row>
    <row r="211" spans="1:17" x14ac:dyDescent="0.25">
      <c r="A211" s="117" t="s">
        <v>53</v>
      </c>
      <c r="B211" s="118"/>
      <c r="C211" s="118"/>
      <c r="D211" s="118"/>
      <c r="E211" s="118"/>
      <c r="F211" s="118"/>
      <c r="G211" s="118"/>
      <c r="H211" s="118"/>
      <c r="I211" s="118"/>
      <c r="J211" s="35"/>
      <c r="K211" s="24"/>
      <c r="L211" s="24"/>
      <c r="M211" s="24"/>
      <c r="N211" s="24"/>
      <c r="O211" s="24"/>
      <c r="P211" s="24"/>
      <c r="Q211" s="24"/>
    </row>
    <row r="212" spans="1:17" ht="30" customHeight="1" x14ac:dyDescent="0.25">
      <c r="A212" s="117" t="s">
        <v>482</v>
      </c>
      <c r="B212" s="118"/>
      <c r="C212" s="118"/>
      <c r="D212" s="118"/>
      <c r="E212" s="118"/>
      <c r="F212" s="118"/>
      <c r="G212" s="118"/>
      <c r="H212" s="118"/>
      <c r="I212" s="118"/>
      <c r="J212" s="36">
        <v>2711</v>
      </c>
      <c r="K212" s="23">
        <v>2414</v>
      </c>
      <c r="L212" s="23">
        <v>297</v>
      </c>
      <c r="M212" s="23">
        <v>99</v>
      </c>
      <c r="N212" s="24"/>
      <c r="O212" s="23">
        <v>175.185</v>
      </c>
      <c r="P212" s="24"/>
      <c r="Q212" s="23">
        <v>7.8650000000000002</v>
      </c>
    </row>
    <row r="213" spans="1:17" x14ac:dyDescent="0.25">
      <c r="A213" s="117" t="s">
        <v>21</v>
      </c>
      <c r="B213" s="118"/>
      <c r="C213" s="118"/>
      <c r="D213" s="118"/>
      <c r="E213" s="118"/>
      <c r="F213" s="118"/>
      <c r="G213" s="118"/>
      <c r="H213" s="118"/>
      <c r="I213" s="118"/>
      <c r="J213" s="36">
        <v>20788</v>
      </c>
      <c r="K213" s="24"/>
      <c r="L213" s="24"/>
      <c r="M213" s="24"/>
      <c r="N213" s="24"/>
      <c r="O213" s="24"/>
      <c r="P213" s="24"/>
      <c r="Q213" s="24"/>
    </row>
    <row r="214" spans="1:17" x14ac:dyDescent="0.25">
      <c r="A214" s="117" t="s">
        <v>22</v>
      </c>
      <c r="B214" s="118"/>
      <c r="C214" s="118"/>
      <c r="D214" s="118"/>
      <c r="E214" s="118"/>
      <c r="F214" s="118"/>
      <c r="G214" s="118"/>
      <c r="H214" s="118"/>
      <c r="I214" s="118"/>
      <c r="J214" s="36">
        <v>11650</v>
      </c>
      <c r="K214" s="24"/>
      <c r="L214" s="24"/>
      <c r="M214" s="24"/>
      <c r="N214" s="24"/>
      <c r="O214" s="24"/>
      <c r="P214" s="24"/>
      <c r="Q214" s="24"/>
    </row>
    <row r="215" spans="1:17" x14ac:dyDescent="0.25">
      <c r="A215" s="122" t="s">
        <v>481</v>
      </c>
      <c r="B215" s="118"/>
      <c r="C215" s="118"/>
      <c r="D215" s="118"/>
      <c r="E215" s="118"/>
      <c r="F215" s="118"/>
      <c r="G215" s="118"/>
      <c r="H215" s="118"/>
      <c r="I215" s="118"/>
      <c r="J215" s="35"/>
      <c r="K215" s="24"/>
      <c r="L215" s="24"/>
      <c r="M215" s="24"/>
      <c r="N215" s="24"/>
      <c r="O215" s="24"/>
      <c r="P215" s="24"/>
      <c r="Q215" s="24"/>
    </row>
    <row r="216" spans="1:17" ht="30" customHeight="1" x14ac:dyDescent="0.25">
      <c r="A216" s="117" t="s">
        <v>305</v>
      </c>
      <c r="B216" s="118"/>
      <c r="C216" s="118"/>
      <c r="D216" s="118"/>
      <c r="E216" s="118"/>
      <c r="F216" s="118"/>
      <c r="G216" s="118"/>
      <c r="H216" s="118"/>
      <c r="I216" s="118"/>
      <c r="J216" s="36">
        <v>2627</v>
      </c>
      <c r="K216" s="24"/>
      <c r="L216" s="24"/>
      <c r="M216" s="24"/>
      <c r="N216" s="24"/>
      <c r="O216" s="23">
        <v>85.35</v>
      </c>
      <c r="P216" s="24"/>
      <c r="Q216" s="24"/>
    </row>
    <row r="217" spans="1:17" x14ac:dyDescent="0.25">
      <c r="A217" s="117" t="s">
        <v>412</v>
      </c>
      <c r="B217" s="118"/>
      <c r="C217" s="118"/>
      <c r="D217" s="118"/>
      <c r="E217" s="118"/>
      <c r="F217" s="118"/>
      <c r="G217" s="118"/>
      <c r="H217" s="118"/>
      <c r="I217" s="118"/>
      <c r="J217" s="36">
        <v>607</v>
      </c>
      <c r="K217" s="24"/>
      <c r="L217" s="24"/>
      <c r="M217" s="24"/>
      <c r="N217" s="24"/>
      <c r="O217" s="23">
        <v>24.06</v>
      </c>
      <c r="P217" s="24"/>
      <c r="Q217" s="24"/>
    </row>
    <row r="218" spans="1:17" x14ac:dyDescent="0.25">
      <c r="A218" s="117" t="s">
        <v>108</v>
      </c>
      <c r="B218" s="118"/>
      <c r="C218" s="118"/>
      <c r="D218" s="118"/>
      <c r="E218" s="118"/>
      <c r="F218" s="118"/>
      <c r="G218" s="118"/>
      <c r="H218" s="118"/>
      <c r="I218" s="118"/>
      <c r="J218" s="36">
        <v>13806</v>
      </c>
      <c r="K218" s="24"/>
      <c r="L218" s="24"/>
      <c r="M218" s="24"/>
      <c r="N218" s="24"/>
      <c r="O218" s="23">
        <v>175.33</v>
      </c>
      <c r="P218" s="24"/>
      <c r="Q218" s="23">
        <v>1.51</v>
      </c>
    </row>
    <row r="219" spans="1:17" x14ac:dyDescent="0.25">
      <c r="A219" s="117" t="s">
        <v>81</v>
      </c>
      <c r="B219" s="118"/>
      <c r="C219" s="118"/>
      <c r="D219" s="118"/>
      <c r="E219" s="118"/>
      <c r="F219" s="118"/>
      <c r="G219" s="118"/>
      <c r="H219" s="118"/>
      <c r="I219" s="118"/>
      <c r="J219" s="36">
        <v>68039</v>
      </c>
      <c r="K219" s="24"/>
      <c r="L219" s="24"/>
      <c r="M219" s="24"/>
      <c r="N219" s="24"/>
      <c r="O219" s="23">
        <v>1167.76</v>
      </c>
      <c r="P219" s="24"/>
      <c r="Q219" s="23">
        <v>37.81</v>
      </c>
    </row>
    <row r="220" spans="1:17" x14ac:dyDescent="0.25">
      <c r="A220" s="117" t="s">
        <v>26</v>
      </c>
      <c r="B220" s="118"/>
      <c r="C220" s="118"/>
      <c r="D220" s="118"/>
      <c r="E220" s="118"/>
      <c r="F220" s="118"/>
      <c r="G220" s="118"/>
      <c r="H220" s="118"/>
      <c r="I220" s="118"/>
      <c r="J220" s="36">
        <v>85079</v>
      </c>
      <c r="K220" s="24"/>
      <c r="L220" s="24"/>
      <c r="M220" s="24"/>
      <c r="N220" s="24"/>
      <c r="O220" s="23">
        <v>1452.5</v>
      </c>
      <c r="P220" s="24"/>
      <c r="Q220" s="23">
        <v>39.32</v>
      </c>
    </row>
    <row r="221" spans="1:17" x14ac:dyDescent="0.25">
      <c r="A221" s="117" t="s">
        <v>27</v>
      </c>
      <c r="B221" s="118"/>
      <c r="C221" s="118"/>
      <c r="D221" s="118"/>
      <c r="E221" s="118"/>
      <c r="F221" s="118"/>
      <c r="G221" s="118"/>
      <c r="H221" s="118"/>
      <c r="I221" s="118"/>
      <c r="J221" s="35"/>
      <c r="K221" s="24"/>
      <c r="L221" s="24"/>
      <c r="M221" s="24"/>
      <c r="N221" s="24"/>
      <c r="O221" s="24"/>
      <c r="P221" s="24"/>
      <c r="Q221" s="24"/>
    </row>
    <row r="222" spans="1:17" x14ac:dyDescent="0.25">
      <c r="A222" s="117" t="s">
        <v>28</v>
      </c>
      <c r="B222" s="118"/>
      <c r="C222" s="118"/>
      <c r="D222" s="118"/>
      <c r="E222" s="118"/>
      <c r="F222" s="118"/>
      <c r="G222" s="118"/>
      <c r="H222" s="118"/>
      <c r="I222" s="118"/>
      <c r="J222" s="36">
        <v>31447</v>
      </c>
      <c r="K222" s="24"/>
      <c r="L222" s="24"/>
      <c r="M222" s="24"/>
      <c r="N222" s="24"/>
      <c r="O222" s="24"/>
      <c r="P222" s="24"/>
      <c r="Q222" s="24"/>
    </row>
    <row r="223" spans="1:17" x14ac:dyDescent="0.25">
      <c r="A223" s="117" t="s">
        <v>29</v>
      </c>
      <c r="B223" s="118"/>
      <c r="C223" s="118"/>
      <c r="D223" s="118"/>
      <c r="E223" s="118"/>
      <c r="F223" s="118"/>
      <c r="G223" s="118"/>
      <c r="H223" s="118"/>
      <c r="I223" s="118"/>
      <c r="J223" s="36">
        <v>1485</v>
      </c>
      <c r="K223" s="24"/>
      <c r="L223" s="24"/>
      <c r="M223" s="24"/>
      <c r="N223" s="24"/>
      <c r="O223" s="24"/>
      <c r="P223" s="24"/>
      <c r="Q223" s="24"/>
    </row>
    <row r="224" spans="1:17" x14ac:dyDescent="0.25">
      <c r="A224" s="117" t="s">
        <v>30</v>
      </c>
      <c r="B224" s="118"/>
      <c r="C224" s="118"/>
      <c r="D224" s="118"/>
      <c r="E224" s="118"/>
      <c r="F224" s="118"/>
      <c r="G224" s="118"/>
      <c r="H224" s="118"/>
      <c r="I224" s="118"/>
      <c r="J224" s="36">
        <v>20206</v>
      </c>
      <c r="K224" s="24"/>
      <c r="L224" s="24"/>
      <c r="M224" s="24"/>
      <c r="N224" s="24"/>
      <c r="O224" s="24"/>
      <c r="P224" s="24"/>
      <c r="Q224" s="24"/>
    </row>
    <row r="225" spans="1:17" x14ac:dyDescent="0.25">
      <c r="A225" s="117" t="s">
        <v>31</v>
      </c>
      <c r="B225" s="118"/>
      <c r="C225" s="118"/>
      <c r="D225" s="118"/>
      <c r="E225" s="118"/>
      <c r="F225" s="118"/>
      <c r="G225" s="118"/>
      <c r="H225" s="118"/>
      <c r="I225" s="118"/>
      <c r="J225" s="36">
        <v>20788</v>
      </c>
      <c r="K225" s="24"/>
      <c r="L225" s="24"/>
      <c r="M225" s="24"/>
      <c r="N225" s="24"/>
      <c r="O225" s="24"/>
      <c r="P225" s="24"/>
      <c r="Q225" s="24"/>
    </row>
    <row r="226" spans="1:17" x14ac:dyDescent="0.25">
      <c r="A226" s="117" t="s">
        <v>32</v>
      </c>
      <c r="B226" s="118"/>
      <c r="C226" s="118"/>
      <c r="D226" s="118"/>
      <c r="E226" s="118"/>
      <c r="F226" s="118"/>
      <c r="G226" s="118"/>
      <c r="H226" s="118"/>
      <c r="I226" s="118"/>
      <c r="J226" s="36">
        <v>11650</v>
      </c>
      <c r="K226" s="24"/>
      <c r="L226" s="24"/>
      <c r="M226" s="24"/>
      <c r="N226" s="24"/>
      <c r="O226" s="24"/>
      <c r="P226" s="24"/>
      <c r="Q226" s="24"/>
    </row>
    <row r="227" spans="1:17" x14ac:dyDescent="0.25">
      <c r="A227" s="122" t="s">
        <v>480</v>
      </c>
      <c r="B227" s="118"/>
      <c r="C227" s="118"/>
      <c r="D227" s="118"/>
      <c r="E227" s="118"/>
      <c r="F227" s="118"/>
      <c r="G227" s="118"/>
      <c r="H227" s="118"/>
      <c r="I227" s="118"/>
      <c r="J227" s="37">
        <v>85079</v>
      </c>
      <c r="K227" s="24"/>
      <c r="L227" s="24"/>
      <c r="M227" s="24"/>
      <c r="N227" s="24"/>
      <c r="O227" s="25">
        <v>1452.5</v>
      </c>
      <c r="P227" s="24"/>
      <c r="Q227" s="25">
        <v>39.32</v>
      </c>
    </row>
    <row r="228" spans="1:17" ht="19.95" customHeight="1" x14ac:dyDescent="0.25">
      <c r="A228" s="119" t="s">
        <v>479</v>
      </c>
      <c r="B228" s="118"/>
      <c r="C228" s="118"/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</row>
    <row r="229" spans="1:17" ht="19.95" customHeight="1" x14ac:dyDescent="0.25">
      <c r="A229" s="117" t="s">
        <v>92</v>
      </c>
      <c r="B229" s="118"/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</row>
    <row r="230" spans="1:17" ht="79.8" x14ac:dyDescent="0.25">
      <c r="A230" s="16">
        <v>94</v>
      </c>
      <c r="B230" s="20" t="s">
        <v>300</v>
      </c>
      <c r="C230" s="52" t="s">
        <v>478</v>
      </c>
      <c r="D230" s="21" t="s">
        <v>299</v>
      </c>
      <c r="E230" s="30" t="s">
        <v>477</v>
      </c>
      <c r="F230" s="23">
        <v>2693.01</v>
      </c>
      <c r="G230" s="23">
        <v>177.48</v>
      </c>
      <c r="H230" s="23">
        <v>2481.37</v>
      </c>
      <c r="I230" s="23">
        <v>248.22</v>
      </c>
      <c r="J230" s="35">
        <v>127</v>
      </c>
      <c r="K230" s="24">
        <v>8</v>
      </c>
      <c r="L230" s="24">
        <v>117</v>
      </c>
      <c r="M230" s="24">
        <v>12</v>
      </c>
      <c r="N230" s="24">
        <v>15.72</v>
      </c>
      <c r="O230" s="24">
        <v>0.74</v>
      </c>
      <c r="P230" s="24">
        <v>14.81</v>
      </c>
      <c r="Q230" s="24">
        <v>0.7</v>
      </c>
    </row>
    <row r="231" spans="1:17" ht="34.200000000000003" x14ac:dyDescent="0.25">
      <c r="A231" s="16">
        <v>95</v>
      </c>
      <c r="B231" s="20" t="s">
        <v>476</v>
      </c>
      <c r="C231" s="52" t="s">
        <v>475</v>
      </c>
      <c r="D231" s="21" t="s">
        <v>95</v>
      </c>
      <c r="E231" s="30" t="s">
        <v>474</v>
      </c>
      <c r="F231" s="23">
        <v>151.44999999999999</v>
      </c>
      <c r="G231" s="24"/>
      <c r="H231" s="24"/>
      <c r="I231" s="24"/>
      <c r="J231" s="35">
        <v>712</v>
      </c>
      <c r="K231" s="24"/>
      <c r="L231" s="24"/>
      <c r="M231" s="24"/>
      <c r="N231" s="24"/>
      <c r="O231" s="24"/>
      <c r="P231" s="24"/>
      <c r="Q231" s="24"/>
    </row>
    <row r="232" spans="1:17" ht="45.6" x14ac:dyDescent="0.25">
      <c r="A232" s="16">
        <v>96</v>
      </c>
      <c r="B232" s="20" t="s">
        <v>90</v>
      </c>
      <c r="C232" s="52" t="s">
        <v>473</v>
      </c>
      <c r="D232" s="21" t="s">
        <v>55</v>
      </c>
      <c r="E232" s="30" t="s">
        <v>471</v>
      </c>
      <c r="F232" s="23">
        <v>3558.48</v>
      </c>
      <c r="G232" s="23">
        <v>197.92</v>
      </c>
      <c r="H232" s="23">
        <v>47.98</v>
      </c>
      <c r="I232" s="23">
        <v>0.83</v>
      </c>
      <c r="J232" s="35">
        <v>1672</v>
      </c>
      <c r="K232" s="24">
        <v>93</v>
      </c>
      <c r="L232" s="24">
        <v>23</v>
      </c>
      <c r="M232" s="24"/>
      <c r="N232" s="24">
        <v>15.12</v>
      </c>
      <c r="O232" s="24">
        <v>7.11</v>
      </c>
      <c r="P232" s="24">
        <v>0.05</v>
      </c>
      <c r="Q232" s="24">
        <v>0.02</v>
      </c>
    </row>
    <row r="233" spans="1:17" ht="53.4" x14ac:dyDescent="0.25">
      <c r="A233" s="16">
        <v>97</v>
      </c>
      <c r="B233" s="20" t="s">
        <v>89</v>
      </c>
      <c r="C233" s="52" t="s">
        <v>472</v>
      </c>
      <c r="D233" s="21" t="s">
        <v>55</v>
      </c>
      <c r="E233" s="30" t="s">
        <v>471</v>
      </c>
      <c r="F233" s="23">
        <v>1135.08</v>
      </c>
      <c r="G233" s="23">
        <v>60.74</v>
      </c>
      <c r="H233" s="23">
        <v>13.48</v>
      </c>
      <c r="I233" s="24"/>
      <c r="J233" s="35">
        <v>533</v>
      </c>
      <c r="K233" s="24">
        <v>29</v>
      </c>
      <c r="L233" s="24">
        <v>6</v>
      </c>
      <c r="M233" s="24"/>
      <c r="N233" s="24">
        <v>4.6399999999999997</v>
      </c>
      <c r="O233" s="24">
        <v>2.1800000000000002</v>
      </c>
      <c r="P233" s="24"/>
      <c r="Q233" s="24"/>
    </row>
    <row r="234" spans="1:17" x14ac:dyDescent="0.25">
      <c r="A234" s="117" t="s">
        <v>88</v>
      </c>
      <c r="B234" s="118"/>
      <c r="C234" s="118"/>
      <c r="D234" s="118"/>
      <c r="E234" s="118"/>
      <c r="F234" s="118"/>
      <c r="G234" s="118"/>
      <c r="H234" s="118"/>
      <c r="I234" s="118"/>
      <c r="J234" s="36">
        <v>3044</v>
      </c>
      <c r="K234" s="23">
        <v>130</v>
      </c>
      <c r="L234" s="23">
        <v>146</v>
      </c>
      <c r="M234" s="23">
        <v>12</v>
      </c>
      <c r="N234" s="24"/>
      <c r="O234" s="23">
        <v>10.029999999999999</v>
      </c>
      <c r="P234" s="24"/>
      <c r="Q234" s="23">
        <v>0.72</v>
      </c>
    </row>
    <row r="235" spans="1:17" x14ac:dyDescent="0.25">
      <c r="A235" s="117" t="s">
        <v>127</v>
      </c>
      <c r="B235" s="118"/>
      <c r="C235" s="118"/>
      <c r="D235" s="118"/>
      <c r="E235" s="118"/>
      <c r="F235" s="118"/>
      <c r="G235" s="118"/>
      <c r="H235" s="118"/>
      <c r="I235" s="118"/>
      <c r="J235" s="36">
        <v>3101</v>
      </c>
      <c r="K235" s="23">
        <v>150</v>
      </c>
      <c r="L235" s="23">
        <v>183</v>
      </c>
      <c r="M235" s="23">
        <v>15</v>
      </c>
      <c r="N235" s="24"/>
      <c r="O235" s="23">
        <v>11.53</v>
      </c>
      <c r="P235" s="24"/>
      <c r="Q235" s="23">
        <v>0.9</v>
      </c>
    </row>
    <row r="236" spans="1:17" x14ac:dyDescent="0.25">
      <c r="A236" s="117" t="s">
        <v>53</v>
      </c>
      <c r="B236" s="118"/>
      <c r="C236" s="118"/>
      <c r="D236" s="118"/>
      <c r="E236" s="118"/>
      <c r="F236" s="118"/>
      <c r="G236" s="118"/>
      <c r="H236" s="118"/>
      <c r="I236" s="118"/>
      <c r="J236" s="35"/>
      <c r="K236" s="24"/>
      <c r="L236" s="24"/>
      <c r="M236" s="24"/>
      <c r="N236" s="24"/>
      <c r="O236" s="24"/>
      <c r="P236" s="24"/>
      <c r="Q236" s="24"/>
    </row>
    <row r="237" spans="1:17" ht="30" customHeight="1" x14ac:dyDescent="0.25">
      <c r="A237" s="117" t="s">
        <v>470</v>
      </c>
      <c r="B237" s="118"/>
      <c r="C237" s="118"/>
      <c r="D237" s="118"/>
      <c r="E237" s="118"/>
      <c r="F237" s="118"/>
      <c r="G237" s="118"/>
      <c r="H237" s="118"/>
      <c r="I237" s="118"/>
      <c r="J237" s="36">
        <v>57</v>
      </c>
      <c r="K237" s="23">
        <v>20</v>
      </c>
      <c r="L237" s="23">
        <v>36</v>
      </c>
      <c r="M237" s="23">
        <v>3</v>
      </c>
      <c r="N237" s="24"/>
      <c r="O237" s="23">
        <v>1.5044999999999999</v>
      </c>
      <c r="P237" s="24"/>
      <c r="Q237" s="23">
        <v>0.18</v>
      </c>
    </row>
    <row r="238" spans="1:17" x14ac:dyDescent="0.25">
      <c r="A238" s="117" t="s">
        <v>21</v>
      </c>
      <c r="B238" s="118"/>
      <c r="C238" s="118"/>
      <c r="D238" s="118"/>
      <c r="E238" s="118"/>
      <c r="F238" s="118"/>
      <c r="G238" s="118"/>
      <c r="H238" s="118"/>
      <c r="I238" s="118"/>
      <c r="J238" s="36">
        <v>234</v>
      </c>
      <c r="K238" s="24"/>
      <c r="L238" s="24"/>
      <c r="M238" s="24"/>
      <c r="N238" s="24"/>
      <c r="O238" s="24"/>
      <c r="P238" s="24"/>
      <c r="Q238" s="24"/>
    </row>
    <row r="239" spans="1:17" x14ac:dyDescent="0.25">
      <c r="A239" s="117" t="s">
        <v>22</v>
      </c>
      <c r="B239" s="118"/>
      <c r="C239" s="118"/>
      <c r="D239" s="118"/>
      <c r="E239" s="118"/>
      <c r="F239" s="118"/>
      <c r="G239" s="118"/>
      <c r="H239" s="118"/>
      <c r="I239" s="118"/>
      <c r="J239" s="36">
        <v>157</v>
      </c>
      <c r="K239" s="24"/>
      <c r="L239" s="24"/>
      <c r="M239" s="24"/>
      <c r="N239" s="24"/>
      <c r="O239" s="24"/>
      <c r="P239" s="24"/>
      <c r="Q239" s="24"/>
    </row>
    <row r="240" spans="1:17" x14ac:dyDescent="0.25">
      <c r="A240" s="122" t="s">
        <v>469</v>
      </c>
      <c r="B240" s="118"/>
      <c r="C240" s="118"/>
      <c r="D240" s="118"/>
      <c r="E240" s="118"/>
      <c r="F240" s="118"/>
      <c r="G240" s="118"/>
      <c r="H240" s="118"/>
      <c r="I240" s="118"/>
      <c r="J240" s="35"/>
      <c r="K240" s="24"/>
      <c r="L240" s="24"/>
      <c r="M240" s="24"/>
      <c r="N240" s="24"/>
      <c r="O240" s="24"/>
      <c r="P240" s="24"/>
      <c r="Q240" s="24"/>
    </row>
    <row r="241" spans="1:17" x14ac:dyDescent="0.25">
      <c r="A241" s="117" t="s">
        <v>80</v>
      </c>
      <c r="B241" s="118"/>
      <c r="C241" s="118"/>
      <c r="D241" s="118"/>
      <c r="E241" s="118"/>
      <c r="F241" s="118"/>
      <c r="G241" s="118"/>
      <c r="H241" s="118"/>
      <c r="I241" s="118"/>
      <c r="J241" s="36">
        <v>2780</v>
      </c>
      <c r="K241" s="24"/>
      <c r="L241" s="24"/>
      <c r="M241" s="24"/>
      <c r="N241" s="24"/>
      <c r="O241" s="23">
        <v>11.53</v>
      </c>
      <c r="P241" s="24"/>
      <c r="Q241" s="23">
        <v>0.9</v>
      </c>
    </row>
    <row r="242" spans="1:17" x14ac:dyDescent="0.25">
      <c r="A242" s="117" t="s">
        <v>84</v>
      </c>
      <c r="B242" s="118"/>
      <c r="C242" s="118"/>
      <c r="D242" s="118"/>
      <c r="E242" s="118"/>
      <c r="F242" s="118"/>
      <c r="G242" s="118"/>
      <c r="H242" s="118"/>
      <c r="I242" s="118"/>
      <c r="J242" s="36">
        <v>712</v>
      </c>
      <c r="K242" s="24"/>
      <c r="L242" s="24"/>
      <c r="M242" s="24"/>
      <c r="N242" s="24"/>
      <c r="O242" s="24"/>
      <c r="P242" s="24"/>
      <c r="Q242" s="24"/>
    </row>
    <row r="243" spans="1:17" x14ac:dyDescent="0.25">
      <c r="A243" s="117" t="s">
        <v>26</v>
      </c>
      <c r="B243" s="118"/>
      <c r="C243" s="118"/>
      <c r="D243" s="118"/>
      <c r="E243" s="118"/>
      <c r="F243" s="118"/>
      <c r="G243" s="118"/>
      <c r="H243" s="118"/>
      <c r="I243" s="118"/>
      <c r="J243" s="36">
        <v>3492</v>
      </c>
      <c r="K243" s="24"/>
      <c r="L243" s="24"/>
      <c r="M243" s="24"/>
      <c r="N243" s="24"/>
      <c r="O243" s="23">
        <v>11.53</v>
      </c>
      <c r="P243" s="24"/>
      <c r="Q243" s="23">
        <v>0.9</v>
      </c>
    </row>
    <row r="244" spans="1:17" x14ac:dyDescent="0.25">
      <c r="A244" s="117" t="s">
        <v>27</v>
      </c>
      <c r="B244" s="118"/>
      <c r="C244" s="118"/>
      <c r="D244" s="118"/>
      <c r="E244" s="118"/>
      <c r="F244" s="118"/>
      <c r="G244" s="118"/>
      <c r="H244" s="118"/>
      <c r="I244" s="118"/>
      <c r="J244" s="35"/>
      <c r="K244" s="24"/>
      <c r="L244" s="24"/>
      <c r="M244" s="24"/>
      <c r="N244" s="24"/>
      <c r="O244" s="24"/>
      <c r="P244" s="24"/>
      <c r="Q244" s="24"/>
    </row>
    <row r="245" spans="1:17" x14ac:dyDescent="0.25">
      <c r="A245" s="117" t="s">
        <v>28</v>
      </c>
      <c r="B245" s="118"/>
      <c r="C245" s="118"/>
      <c r="D245" s="118"/>
      <c r="E245" s="118"/>
      <c r="F245" s="118"/>
      <c r="G245" s="118"/>
      <c r="H245" s="118"/>
      <c r="I245" s="118"/>
      <c r="J245" s="36">
        <v>2768</v>
      </c>
      <c r="K245" s="24"/>
      <c r="L245" s="24"/>
      <c r="M245" s="24"/>
      <c r="N245" s="24"/>
      <c r="O245" s="24"/>
      <c r="P245" s="24"/>
      <c r="Q245" s="24"/>
    </row>
    <row r="246" spans="1:17" x14ac:dyDescent="0.25">
      <c r="A246" s="117" t="s">
        <v>29</v>
      </c>
      <c r="B246" s="118"/>
      <c r="C246" s="118"/>
      <c r="D246" s="118"/>
      <c r="E246" s="118"/>
      <c r="F246" s="118"/>
      <c r="G246" s="118"/>
      <c r="H246" s="118"/>
      <c r="I246" s="118"/>
      <c r="J246" s="36">
        <v>183</v>
      </c>
      <c r="K246" s="24"/>
      <c r="L246" s="24"/>
      <c r="M246" s="24"/>
      <c r="N246" s="24"/>
      <c r="O246" s="24"/>
      <c r="P246" s="24"/>
      <c r="Q246" s="24"/>
    </row>
    <row r="247" spans="1:17" x14ac:dyDescent="0.25">
      <c r="A247" s="117" t="s">
        <v>30</v>
      </c>
      <c r="B247" s="118"/>
      <c r="C247" s="118"/>
      <c r="D247" s="118"/>
      <c r="E247" s="118"/>
      <c r="F247" s="118"/>
      <c r="G247" s="118"/>
      <c r="H247" s="118"/>
      <c r="I247" s="118"/>
      <c r="J247" s="36">
        <v>165</v>
      </c>
      <c r="K247" s="24"/>
      <c r="L247" s="24"/>
      <c r="M247" s="24"/>
      <c r="N247" s="24"/>
      <c r="O247" s="24"/>
      <c r="P247" s="24"/>
      <c r="Q247" s="24"/>
    </row>
    <row r="248" spans="1:17" x14ac:dyDescent="0.25">
      <c r="A248" s="117" t="s">
        <v>31</v>
      </c>
      <c r="B248" s="118"/>
      <c r="C248" s="118"/>
      <c r="D248" s="118"/>
      <c r="E248" s="118"/>
      <c r="F248" s="118"/>
      <c r="G248" s="118"/>
      <c r="H248" s="118"/>
      <c r="I248" s="118"/>
      <c r="J248" s="36">
        <v>234</v>
      </c>
      <c r="K248" s="24"/>
      <c r="L248" s="24"/>
      <c r="M248" s="24"/>
      <c r="N248" s="24"/>
      <c r="O248" s="24"/>
      <c r="P248" s="24"/>
      <c r="Q248" s="24"/>
    </row>
    <row r="249" spans="1:17" x14ac:dyDescent="0.25">
      <c r="A249" s="117" t="s">
        <v>32</v>
      </c>
      <c r="B249" s="118"/>
      <c r="C249" s="118"/>
      <c r="D249" s="118"/>
      <c r="E249" s="118"/>
      <c r="F249" s="118"/>
      <c r="G249" s="118"/>
      <c r="H249" s="118"/>
      <c r="I249" s="118"/>
      <c r="J249" s="36">
        <v>157</v>
      </c>
      <c r="K249" s="24"/>
      <c r="L249" s="24"/>
      <c r="M249" s="24"/>
      <c r="N249" s="24"/>
      <c r="O249" s="24"/>
      <c r="P249" s="24"/>
      <c r="Q249" s="24"/>
    </row>
    <row r="250" spans="1:17" x14ac:dyDescent="0.25">
      <c r="A250" s="122" t="s">
        <v>468</v>
      </c>
      <c r="B250" s="118"/>
      <c r="C250" s="118"/>
      <c r="D250" s="118"/>
      <c r="E250" s="118"/>
      <c r="F250" s="118"/>
      <c r="G250" s="118"/>
      <c r="H250" s="118"/>
      <c r="I250" s="118"/>
      <c r="J250" s="37">
        <v>3492</v>
      </c>
      <c r="K250" s="24"/>
      <c r="L250" s="24"/>
      <c r="M250" s="24"/>
      <c r="N250" s="24"/>
      <c r="O250" s="25">
        <v>11.53</v>
      </c>
      <c r="P250" s="24"/>
      <c r="Q250" s="25">
        <v>0.9</v>
      </c>
    </row>
    <row r="251" spans="1:17" ht="19.95" customHeight="1" x14ac:dyDescent="0.25">
      <c r="A251" s="119" t="s">
        <v>467</v>
      </c>
      <c r="B251" s="118"/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</row>
    <row r="252" spans="1:17" ht="45.6" x14ac:dyDescent="0.25">
      <c r="A252" s="16">
        <v>98</v>
      </c>
      <c r="B252" s="20" t="s">
        <v>466</v>
      </c>
      <c r="C252" s="52" t="s">
        <v>465</v>
      </c>
      <c r="D252" s="21" t="s">
        <v>142</v>
      </c>
      <c r="E252" s="30" t="s">
        <v>464</v>
      </c>
      <c r="F252" s="23">
        <v>2776.52</v>
      </c>
      <c r="G252" s="23">
        <v>419.29</v>
      </c>
      <c r="H252" s="23">
        <v>2357.23</v>
      </c>
      <c r="I252" s="23">
        <v>161.29</v>
      </c>
      <c r="J252" s="35">
        <v>1360</v>
      </c>
      <c r="K252" s="24">
        <v>205</v>
      </c>
      <c r="L252" s="24">
        <v>1155</v>
      </c>
      <c r="M252" s="24">
        <v>79</v>
      </c>
      <c r="N252" s="24">
        <v>32.4</v>
      </c>
      <c r="O252" s="24">
        <v>15.88</v>
      </c>
      <c r="P252" s="24">
        <v>8.86</v>
      </c>
      <c r="Q252" s="24">
        <v>4.34</v>
      </c>
    </row>
    <row r="253" spans="1:17" ht="24" x14ac:dyDescent="0.25">
      <c r="A253" s="16">
        <v>99</v>
      </c>
      <c r="B253" s="20" t="s">
        <v>363</v>
      </c>
      <c r="C253" s="52" t="s">
        <v>463</v>
      </c>
      <c r="D253" s="21" t="s">
        <v>310</v>
      </c>
      <c r="E253" s="30" t="s">
        <v>462</v>
      </c>
      <c r="F253" s="23">
        <v>296.8</v>
      </c>
      <c r="G253" s="23">
        <v>102.84</v>
      </c>
      <c r="H253" s="23">
        <v>193.96</v>
      </c>
      <c r="I253" s="23">
        <v>17.96</v>
      </c>
      <c r="J253" s="35">
        <v>1383</v>
      </c>
      <c r="K253" s="24">
        <v>479</v>
      </c>
      <c r="L253" s="24">
        <v>904</v>
      </c>
      <c r="M253" s="24">
        <v>84</v>
      </c>
      <c r="N253" s="24">
        <v>8.24</v>
      </c>
      <c r="O253" s="24">
        <v>38.4</v>
      </c>
      <c r="P253" s="24">
        <v>1.1499999999999999</v>
      </c>
      <c r="Q253" s="24">
        <v>5.36</v>
      </c>
    </row>
    <row r="254" spans="1:17" ht="34.200000000000003" x14ac:dyDescent="0.25">
      <c r="A254" s="16">
        <v>100</v>
      </c>
      <c r="B254" s="20" t="s">
        <v>375</v>
      </c>
      <c r="C254" s="52" t="s">
        <v>374</v>
      </c>
      <c r="D254" s="21" t="s">
        <v>55</v>
      </c>
      <c r="E254" s="30" t="s">
        <v>461</v>
      </c>
      <c r="F254" s="23">
        <v>202.89</v>
      </c>
      <c r="G254" s="23">
        <v>158.04</v>
      </c>
      <c r="H254" s="23">
        <v>44.85</v>
      </c>
      <c r="I254" s="24"/>
      <c r="J254" s="35">
        <v>243</v>
      </c>
      <c r="K254" s="24">
        <v>190</v>
      </c>
      <c r="L254" s="24">
        <v>53</v>
      </c>
      <c r="M254" s="24"/>
      <c r="N254" s="24">
        <v>14.38</v>
      </c>
      <c r="O254" s="24">
        <v>17.260000000000002</v>
      </c>
      <c r="P254" s="24"/>
      <c r="Q254" s="24"/>
    </row>
    <row r="255" spans="1:17" ht="35.4" x14ac:dyDescent="0.25">
      <c r="A255" s="16">
        <v>101</v>
      </c>
      <c r="B255" s="20" t="s">
        <v>373</v>
      </c>
      <c r="C255" s="52" t="s">
        <v>372</v>
      </c>
      <c r="D255" s="21" t="s">
        <v>310</v>
      </c>
      <c r="E255" s="30" t="s">
        <v>460</v>
      </c>
      <c r="F255" s="23">
        <v>495.3</v>
      </c>
      <c r="G255" s="23">
        <v>114.13</v>
      </c>
      <c r="H255" s="23">
        <v>381.17</v>
      </c>
      <c r="I255" s="23">
        <v>35.299999999999997</v>
      </c>
      <c r="J255" s="35">
        <v>535</v>
      </c>
      <c r="K255" s="24">
        <v>123</v>
      </c>
      <c r="L255" s="24">
        <v>412</v>
      </c>
      <c r="M255" s="24">
        <v>38</v>
      </c>
      <c r="N255" s="24">
        <v>8.93</v>
      </c>
      <c r="O255" s="24">
        <v>9.64</v>
      </c>
      <c r="P255" s="24">
        <v>2.2599999999999998</v>
      </c>
      <c r="Q255" s="24">
        <v>2.44</v>
      </c>
    </row>
    <row r="256" spans="1:17" ht="42" x14ac:dyDescent="0.25">
      <c r="A256" s="16">
        <v>102</v>
      </c>
      <c r="B256" s="20" t="s">
        <v>459</v>
      </c>
      <c r="C256" s="52" t="s">
        <v>458</v>
      </c>
      <c r="D256" s="21" t="s">
        <v>368</v>
      </c>
      <c r="E256" s="22">
        <v>6.5</v>
      </c>
      <c r="F256" s="23">
        <v>59.45</v>
      </c>
      <c r="G256" s="23">
        <v>31.31</v>
      </c>
      <c r="H256" s="23">
        <v>28.14</v>
      </c>
      <c r="I256" s="23">
        <v>3.35</v>
      </c>
      <c r="J256" s="35">
        <v>386</v>
      </c>
      <c r="K256" s="24">
        <v>204</v>
      </c>
      <c r="L256" s="24">
        <v>182</v>
      </c>
      <c r="M256" s="24">
        <v>22</v>
      </c>
      <c r="N256" s="24">
        <v>2.85</v>
      </c>
      <c r="O256" s="24">
        <v>18.53</v>
      </c>
      <c r="P256" s="24">
        <v>0.2</v>
      </c>
      <c r="Q256" s="24">
        <v>1.3</v>
      </c>
    </row>
    <row r="257" spans="1:17" ht="34.200000000000003" x14ac:dyDescent="0.25">
      <c r="A257" s="16">
        <v>103</v>
      </c>
      <c r="B257" s="20" t="s">
        <v>370</v>
      </c>
      <c r="C257" s="52" t="s">
        <v>457</v>
      </c>
      <c r="D257" s="21" t="s">
        <v>368</v>
      </c>
      <c r="E257" s="22">
        <v>20.5</v>
      </c>
      <c r="F257" s="23">
        <v>56.73</v>
      </c>
      <c r="G257" s="23">
        <v>23.39</v>
      </c>
      <c r="H257" s="23">
        <v>33.340000000000003</v>
      </c>
      <c r="I257" s="23">
        <v>3.93</v>
      </c>
      <c r="J257" s="35">
        <v>1163</v>
      </c>
      <c r="K257" s="24">
        <v>479</v>
      </c>
      <c r="L257" s="24">
        <v>684</v>
      </c>
      <c r="M257" s="24">
        <v>81</v>
      </c>
      <c r="N257" s="24">
        <v>2.13</v>
      </c>
      <c r="O257" s="24">
        <v>43.67</v>
      </c>
      <c r="P257" s="24">
        <v>0.24</v>
      </c>
      <c r="Q257" s="24">
        <v>4.92</v>
      </c>
    </row>
    <row r="258" spans="1:17" ht="24" x14ac:dyDescent="0.25">
      <c r="A258" s="16">
        <v>104</v>
      </c>
      <c r="B258" s="20" t="s">
        <v>456</v>
      </c>
      <c r="C258" s="52" t="s">
        <v>455</v>
      </c>
      <c r="D258" s="21" t="s">
        <v>111</v>
      </c>
      <c r="E258" s="30" t="s">
        <v>454</v>
      </c>
      <c r="F258" s="23">
        <v>2461.2800000000002</v>
      </c>
      <c r="G258" s="23">
        <v>2149.36</v>
      </c>
      <c r="H258" s="23">
        <v>311.92</v>
      </c>
      <c r="I258" s="23">
        <v>120.9</v>
      </c>
      <c r="J258" s="35">
        <v>238</v>
      </c>
      <c r="K258" s="24">
        <v>208</v>
      </c>
      <c r="L258" s="24">
        <v>30</v>
      </c>
      <c r="M258" s="24">
        <v>12</v>
      </c>
      <c r="N258" s="24">
        <v>188.54</v>
      </c>
      <c r="O258" s="24">
        <v>18.25</v>
      </c>
      <c r="P258" s="24">
        <v>7.74</v>
      </c>
      <c r="Q258" s="24">
        <v>0.75</v>
      </c>
    </row>
    <row r="259" spans="1:17" ht="24" x14ac:dyDescent="0.25">
      <c r="A259" s="16">
        <v>105</v>
      </c>
      <c r="B259" s="20" t="s">
        <v>453</v>
      </c>
      <c r="C259" s="52" t="s">
        <v>452</v>
      </c>
      <c r="D259" s="21" t="s">
        <v>111</v>
      </c>
      <c r="E259" s="30" t="s">
        <v>451</v>
      </c>
      <c r="F259" s="23">
        <v>1496.49</v>
      </c>
      <c r="G259" s="23">
        <v>1184.57</v>
      </c>
      <c r="H259" s="23">
        <v>311.92</v>
      </c>
      <c r="I259" s="23">
        <v>120.9</v>
      </c>
      <c r="J259" s="35">
        <v>274</v>
      </c>
      <c r="K259" s="24">
        <v>217</v>
      </c>
      <c r="L259" s="24">
        <v>57</v>
      </c>
      <c r="M259" s="24">
        <v>22</v>
      </c>
      <c r="N259" s="24">
        <v>103.91</v>
      </c>
      <c r="O259" s="24">
        <v>19.05</v>
      </c>
      <c r="P259" s="24">
        <v>7.74</v>
      </c>
      <c r="Q259" s="24">
        <v>1.42</v>
      </c>
    </row>
    <row r="260" spans="1:17" ht="24" x14ac:dyDescent="0.25">
      <c r="A260" s="16">
        <v>106</v>
      </c>
      <c r="B260" s="20" t="s">
        <v>361</v>
      </c>
      <c r="C260" s="52" t="s">
        <v>450</v>
      </c>
      <c r="D260" s="21" t="s">
        <v>310</v>
      </c>
      <c r="E260" s="22">
        <v>3.05</v>
      </c>
      <c r="F260" s="23">
        <v>495.3</v>
      </c>
      <c r="G260" s="23">
        <v>114.13</v>
      </c>
      <c r="H260" s="23">
        <v>381.17</v>
      </c>
      <c r="I260" s="23">
        <v>35.299999999999997</v>
      </c>
      <c r="J260" s="35">
        <v>1511</v>
      </c>
      <c r="K260" s="24">
        <v>348</v>
      </c>
      <c r="L260" s="24">
        <v>1163</v>
      </c>
      <c r="M260" s="24">
        <v>108</v>
      </c>
      <c r="N260" s="24">
        <v>8.93</v>
      </c>
      <c r="O260" s="24">
        <v>27.24</v>
      </c>
      <c r="P260" s="24">
        <v>2.2599999999999998</v>
      </c>
      <c r="Q260" s="24">
        <v>6.89</v>
      </c>
    </row>
    <row r="261" spans="1:17" ht="34.200000000000003" x14ac:dyDescent="0.25">
      <c r="A261" s="16">
        <v>107</v>
      </c>
      <c r="B261" s="20" t="s">
        <v>449</v>
      </c>
      <c r="C261" s="52" t="s">
        <v>448</v>
      </c>
      <c r="D261" s="21" t="s">
        <v>55</v>
      </c>
      <c r="E261" s="30" t="s">
        <v>447</v>
      </c>
      <c r="F261" s="23">
        <v>678.57</v>
      </c>
      <c r="G261" s="23">
        <v>617.85</v>
      </c>
      <c r="H261" s="23">
        <v>60.72</v>
      </c>
      <c r="I261" s="23">
        <v>5.62</v>
      </c>
      <c r="J261" s="35">
        <v>602</v>
      </c>
      <c r="K261" s="24">
        <v>548</v>
      </c>
      <c r="L261" s="24">
        <v>54</v>
      </c>
      <c r="M261" s="24">
        <v>5</v>
      </c>
      <c r="N261" s="24">
        <v>46.63</v>
      </c>
      <c r="O261" s="24">
        <v>41.36</v>
      </c>
      <c r="P261" s="24">
        <v>0.36</v>
      </c>
      <c r="Q261" s="24">
        <v>0.32</v>
      </c>
    </row>
    <row r="262" spans="1:17" ht="35.4" x14ac:dyDescent="0.25">
      <c r="A262" s="16">
        <v>108</v>
      </c>
      <c r="B262" s="20" t="s">
        <v>446</v>
      </c>
      <c r="C262" s="52" t="s">
        <v>445</v>
      </c>
      <c r="D262" s="21" t="s">
        <v>55</v>
      </c>
      <c r="E262" s="30" t="s">
        <v>444</v>
      </c>
      <c r="F262" s="23">
        <v>482.62</v>
      </c>
      <c r="G262" s="23">
        <v>335.52</v>
      </c>
      <c r="H262" s="23">
        <v>147.1</v>
      </c>
      <c r="I262" s="23">
        <v>57.01</v>
      </c>
      <c r="J262" s="35">
        <v>18</v>
      </c>
      <c r="K262" s="24">
        <v>13</v>
      </c>
      <c r="L262" s="24">
        <v>5</v>
      </c>
      <c r="M262" s="24">
        <v>2</v>
      </c>
      <c r="N262" s="24">
        <v>30.53</v>
      </c>
      <c r="O262" s="24">
        <v>1.1599999999999999</v>
      </c>
      <c r="P262" s="24">
        <v>3.65</v>
      </c>
      <c r="Q262" s="24">
        <v>0.14000000000000001</v>
      </c>
    </row>
    <row r="263" spans="1:17" ht="24" x14ac:dyDescent="0.25">
      <c r="A263" s="16">
        <v>109</v>
      </c>
      <c r="B263" s="20" t="s">
        <v>333</v>
      </c>
      <c r="C263" s="52" t="s">
        <v>332</v>
      </c>
      <c r="D263" s="21" t="s">
        <v>52</v>
      </c>
      <c r="E263" s="30" t="s">
        <v>442</v>
      </c>
      <c r="F263" s="23">
        <v>2.7</v>
      </c>
      <c r="G263" s="24"/>
      <c r="H263" s="24"/>
      <c r="I263" s="24"/>
      <c r="J263" s="35">
        <v>192</v>
      </c>
      <c r="K263" s="24"/>
      <c r="L263" s="24"/>
      <c r="M263" s="24"/>
      <c r="N263" s="24"/>
      <c r="O263" s="24"/>
      <c r="P263" s="24"/>
      <c r="Q263" s="24"/>
    </row>
    <row r="264" spans="1:17" ht="79.8" x14ac:dyDescent="0.25">
      <c r="A264" s="16">
        <v>110</v>
      </c>
      <c r="B264" s="20" t="s">
        <v>352</v>
      </c>
      <c r="C264" s="52" t="s">
        <v>443</v>
      </c>
      <c r="D264" s="21" t="s">
        <v>52</v>
      </c>
      <c r="E264" s="30" t="s">
        <v>442</v>
      </c>
      <c r="F264" s="23">
        <v>41.02</v>
      </c>
      <c r="G264" s="24"/>
      <c r="H264" s="23">
        <v>41.02</v>
      </c>
      <c r="I264" s="24"/>
      <c r="J264" s="35">
        <v>2912</v>
      </c>
      <c r="K264" s="24"/>
      <c r="L264" s="24">
        <v>2912</v>
      </c>
      <c r="M264" s="24"/>
      <c r="N264" s="24"/>
      <c r="O264" s="24"/>
      <c r="P264" s="24"/>
      <c r="Q264" s="24"/>
    </row>
    <row r="265" spans="1:17" x14ac:dyDescent="0.25">
      <c r="A265" s="117" t="s">
        <v>88</v>
      </c>
      <c r="B265" s="118"/>
      <c r="C265" s="118"/>
      <c r="D265" s="118"/>
      <c r="E265" s="118"/>
      <c r="F265" s="118"/>
      <c r="G265" s="118"/>
      <c r="H265" s="118"/>
      <c r="I265" s="118"/>
      <c r="J265" s="36">
        <v>10817</v>
      </c>
      <c r="K265" s="23">
        <v>3014</v>
      </c>
      <c r="L265" s="23">
        <v>7611</v>
      </c>
      <c r="M265" s="23">
        <v>453</v>
      </c>
      <c r="N265" s="24"/>
      <c r="O265" s="23">
        <v>250.44</v>
      </c>
      <c r="P265" s="24"/>
      <c r="Q265" s="23">
        <v>27.88</v>
      </c>
    </row>
    <row r="266" spans="1:17" x14ac:dyDescent="0.25">
      <c r="A266" s="117" t="s">
        <v>21</v>
      </c>
      <c r="B266" s="118"/>
      <c r="C266" s="118"/>
      <c r="D266" s="118"/>
      <c r="E266" s="118"/>
      <c r="F266" s="118"/>
      <c r="G266" s="118"/>
      <c r="H266" s="118"/>
      <c r="I266" s="118"/>
      <c r="J266" s="36">
        <v>4020</v>
      </c>
      <c r="K266" s="24"/>
      <c r="L266" s="24"/>
      <c r="M266" s="24"/>
      <c r="N266" s="24"/>
      <c r="O266" s="24"/>
      <c r="P266" s="24"/>
      <c r="Q266" s="24"/>
    </row>
    <row r="267" spans="1:17" x14ac:dyDescent="0.25">
      <c r="A267" s="117" t="s">
        <v>22</v>
      </c>
      <c r="B267" s="118"/>
      <c r="C267" s="118"/>
      <c r="D267" s="118"/>
      <c r="E267" s="118"/>
      <c r="F267" s="118"/>
      <c r="G267" s="118"/>
      <c r="H267" s="118"/>
      <c r="I267" s="118"/>
      <c r="J267" s="36">
        <v>2473</v>
      </c>
      <c r="K267" s="24"/>
      <c r="L267" s="24"/>
      <c r="M267" s="24"/>
      <c r="N267" s="24"/>
      <c r="O267" s="24"/>
      <c r="P267" s="24"/>
      <c r="Q267" s="24"/>
    </row>
    <row r="268" spans="1:17" x14ac:dyDescent="0.25">
      <c r="A268" s="122" t="s">
        <v>441</v>
      </c>
      <c r="B268" s="118"/>
      <c r="C268" s="118"/>
      <c r="D268" s="118"/>
      <c r="E268" s="118"/>
      <c r="F268" s="118"/>
      <c r="G268" s="118"/>
      <c r="H268" s="118"/>
      <c r="I268" s="118"/>
      <c r="J268" s="35"/>
      <c r="K268" s="24"/>
      <c r="L268" s="24"/>
      <c r="M268" s="24"/>
      <c r="N268" s="24"/>
      <c r="O268" s="24"/>
      <c r="P268" s="24"/>
      <c r="Q268" s="24"/>
    </row>
    <row r="269" spans="1:17" ht="30" customHeight="1" x14ac:dyDescent="0.25">
      <c r="A269" s="117" t="s">
        <v>116</v>
      </c>
      <c r="B269" s="118"/>
      <c r="C269" s="118"/>
      <c r="D269" s="118"/>
      <c r="E269" s="118"/>
      <c r="F269" s="118"/>
      <c r="G269" s="118"/>
      <c r="H269" s="118"/>
      <c r="I269" s="118"/>
      <c r="J269" s="36">
        <v>2084</v>
      </c>
      <c r="K269" s="24"/>
      <c r="L269" s="24"/>
      <c r="M269" s="24"/>
      <c r="N269" s="24"/>
      <c r="O269" s="23">
        <v>15.88</v>
      </c>
      <c r="P269" s="24"/>
      <c r="Q269" s="23">
        <v>4.34</v>
      </c>
    </row>
    <row r="270" spans="1:17" ht="30" customHeight="1" x14ac:dyDescent="0.25">
      <c r="A270" s="117" t="s">
        <v>305</v>
      </c>
      <c r="B270" s="118"/>
      <c r="C270" s="118"/>
      <c r="D270" s="118"/>
      <c r="E270" s="118"/>
      <c r="F270" s="118"/>
      <c r="G270" s="118"/>
      <c r="H270" s="118"/>
      <c r="I270" s="118"/>
      <c r="J270" s="36">
        <v>9119</v>
      </c>
      <c r="K270" s="24"/>
      <c r="L270" s="24"/>
      <c r="M270" s="24"/>
      <c r="N270" s="24"/>
      <c r="O270" s="23">
        <v>172.36</v>
      </c>
      <c r="P270" s="24"/>
      <c r="Q270" s="23">
        <v>17.32</v>
      </c>
    </row>
    <row r="271" spans="1:17" x14ac:dyDescent="0.25">
      <c r="A271" s="117" t="s">
        <v>119</v>
      </c>
      <c r="B271" s="118"/>
      <c r="C271" s="118"/>
      <c r="D271" s="118"/>
      <c r="E271" s="118"/>
      <c r="F271" s="118"/>
      <c r="G271" s="118"/>
      <c r="H271" s="118"/>
      <c r="I271" s="118"/>
      <c r="J271" s="36">
        <v>3003</v>
      </c>
      <c r="K271" s="24"/>
      <c r="L271" s="24"/>
      <c r="M271" s="24"/>
      <c r="N271" s="24"/>
      <c r="O271" s="23">
        <v>62.2</v>
      </c>
      <c r="P271" s="24"/>
      <c r="Q271" s="23">
        <v>6.22</v>
      </c>
    </row>
    <row r="272" spans="1:17" x14ac:dyDescent="0.25">
      <c r="A272" s="117" t="s">
        <v>343</v>
      </c>
      <c r="B272" s="118"/>
      <c r="C272" s="118"/>
      <c r="D272" s="118"/>
      <c r="E272" s="118"/>
      <c r="F272" s="118"/>
      <c r="G272" s="118"/>
      <c r="H272" s="118"/>
      <c r="I272" s="118"/>
      <c r="J272" s="36">
        <v>192</v>
      </c>
      <c r="K272" s="24"/>
      <c r="L272" s="24"/>
      <c r="M272" s="24"/>
      <c r="N272" s="24"/>
      <c r="O272" s="24"/>
      <c r="P272" s="24"/>
      <c r="Q272" s="24"/>
    </row>
    <row r="273" spans="1:17" x14ac:dyDescent="0.25">
      <c r="A273" s="117" t="s">
        <v>106</v>
      </c>
      <c r="B273" s="118"/>
      <c r="C273" s="118"/>
      <c r="D273" s="118"/>
      <c r="E273" s="118"/>
      <c r="F273" s="118"/>
      <c r="G273" s="118"/>
      <c r="H273" s="118"/>
      <c r="I273" s="118"/>
      <c r="J273" s="36">
        <v>2912</v>
      </c>
      <c r="K273" s="24"/>
      <c r="L273" s="24"/>
      <c r="M273" s="24"/>
      <c r="N273" s="24"/>
      <c r="O273" s="24"/>
      <c r="P273" s="24"/>
      <c r="Q273" s="24"/>
    </row>
    <row r="274" spans="1:17" x14ac:dyDescent="0.25">
      <c r="A274" s="117" t="s">
        <v>26</v>
      </c>
      <c r="B274" s="118"/>
      <c r="C274" s="118"/>
      <c r="D274" s="118"/>
      <c r="E274" s="118"/>
      <c r="F274" s="118"/>
      <c r="G274" s="118"/>
      <c r="H274" s="118"/>
      <c r="I274" s="118"/>
      <c r="J274" s="36">
        <v>17310</v>
      </c>
      <c r="K274" s="24"/>
      <c r="L274" s="24"/>
      <c r="M274" s="24"/>
      <c r="N274" s="24"/>
      <c r="O274" s="23">
        <v>250.44</v>
      </c>
      <c r="P274" s="24"/>
      <c r="Q274" s="23">
        <v>27.88</v>
      </c>
    </row>
    <row r="275" spans="1:17" x14ac:dyDescent="0.25">
      <c r="A275" s="117" t="s">
        <v>27</v>
      </c>
      <c r="B275" s="118"/>
      <c r="C275" s="118"/>
      <c r="D275" s="118"/>
      <c r="E275" s="118"/>
      <c r="F275" s="118"/>
      <c r="G275" s="118"/>
      <c r="H275" s="118"/>
      <c r="I275" s="118"/>
      <c r="J275" s="35"/>
      <c r="K275" s="24"/>
      <c r="L275" s="24"/>
      <c r="M275" s="24"/>
      <c r="N275" s="24"/>
      <c r="O275" s="24"/>
      <c r="P275" s="24"/>
      <c r="Q275" s="24"/>
    </row>
    <row r="276" spans="1:17" x14ac:dyDescent="0.25">
      <c r="A276" s="117" t="s">
        <v>29</v>
      </c>
      <c r="B276" s="118"/>
      <c r="C276" s="118"/>
      <c r="D276" s="118"/>
      <c r="E276" s="118"/>
      <c r="F276" s="118"/>
      <c r="G276" s="118"/>
      <c r="H276" s="118"/>
      <c r="I276" s="118"/>
      <c r="J276" s="36">
        <v>7611</v>
      </c>
      <c r="K276" s="24"/>
      <c r="L276" s="24"/>
      <c r="M276" s="24"/>
      <c r="N276" s="24"/>
      <c r="O276" s="24"/>
      <c r="P276" s="24"/>
      <c r="Q276" s="24"/>
    </row>
    <row r="277" spans="1:17" x14ac:dyDescent="0.25">
      <c r="A277" s="117" t="s">
        <v>30</v>
      </c>
      <c r="B277" s="118"/>
      <c r="C277" s="118"/>
      <c r="D277" s="118"/>
      <c r="E277" s="118"/>
      <c r="F277" s="118"/>
      <c r="G277" s="118"/>
      <c r="H277" s="118"/>
      <c r="I277" s="118"/>
      <c r="J277" s="36">
        <v>3467</v>
      </c>
      <c r="K277" s="24"/>
      <c r="L277" s="24"/>
      <c r="M277" s="24"/>
      <c r="N277" s="24"/>
      <c r="O277" s="24"/>
      <c r="P277" s="24"/>
      <c r="Q277" s="24"/>
    </row>
    <row r="278" spans="1:17" x14ac:dyDescent="0.25">
      <c r="A278" s="117" t="s">
        <v>31</v>
      </c>
      <c r="B278" s="118"/>
      <c r="C278" s="118"/>
      <c r="D278" s="118"/>
      <c r="E278" s="118"/>
      <c r="F278" s="118"/>
      <c r="G278" s="118"/>
      <c r="H278" s="118"/>
      <c r="I278" s="118"/>
      <c r="J278" s="36">
        <v>4020</v>
      </c>
      <c r="K278" s="24"/>
      <c r="L278" s="24"/>
      <c r="M278" s="24"/>
      <c r="N278" s="24"/>
      <c r="O278" s="24"/>
      <c r="P278" s="24"/>
      <c r="Q278" s="24"/>
    </row>
    <row r="279" spans="1:17" x14ac:dyDescent="0.25">
      <c r="A279" s="117" t="s">
        <v>32</v>
      </c>
      <c r="B279" s="118"/>
      <c r="C279" s="118"/>
      <c r="D279" s="118"/>
      <c r="E279" s="118"/>
      <c r="F279" s="118"/>
      <c r="G279" s="118"/>
      <c r="H279" s="118"/>
      <c r="I279" s="118"/>
      <c r="J279" s="36">
        <v>2473</v>
      </c>
      <c r="K279" s="24"/>
      <c r="L279" s="24"/>
      <c r="M279" s="24"/>
      <c r="N279" s="24"/>
      <c r="O279" s="24"/>
      <c r="P279" s="24"/>
      <c r="Q279" s="24"/>
    </row>
    <row r="280" spans="1:17" x14ac:dyDescent="0.25">
      <c r="A280" s="122" t="s">
        <v>440</v>
      </c>
      <c r="B280" s="118"/>
      <c r="C280" s="118"/>
      <c r="D280" s="118"/>
      <c r="E280" s="118"/>
      <c r="F280" s="118"/>
      <c r="G280" s="118"/>
      <c r="H280" s="118"/>
      <c r="I280" s="118"/>
      <c r="J280" s="37">
        <v>17310</v>
      </c>
      <c r="K280" s="24"/>
      <c r="L280" s="24"/>
      <c r="M280" s="24"/>
      <c r="N280" s="24"/>
      <c r="O280" s="25">
        <v>250.44</v>
      </c>
      <c r="P280" s="24"/>
      <c r="Q280" s="25">
        <v>27.88</v>
      </c>
    </row>
    <row r="281" spans="1:17" x14ac:dyDescent="0.25">
      <c r="A281" s="123" t="s">
        <v>87</v>
      </c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</row>
    <row r="282" spans="1:17" x14ac:dyDescent="0.25">
      <c r="A282" s="117" t="s">
        <v>20</v>
      </c>
      <c r="B282" s="118"/>
      <c r="C282" s="118"/>
      <c r="D282" s="118"/>
      <c r="E282" s="118"/>
      <c r="F282" s="118"/>
      <c r="G282" s="118"/>
      <c r="H282" s="118"/>
      <c r="I282" s="118"/>
      <c r="J282" s="36">
        <v>236605</v>
      </c>
      <c r="K282" s="23">
        <v>39061</v>
      </c>
      <c r="L282" s="23">
        <v>14519</v>
      </c>
      <c r="M282" s="23">
        <v>1317</v>
      </c>
      <c r="N282" s="24"/>
      <c r="O282" s="23">
        <v>3008.86</v>
      </c>
      <c r="P282" s="24"/>
      <c r="Q282" s="23">
        <v>89.09</v>
      </c>
    </row>
    <row r="283" spans="1:17" x14ac:dyDescent="0.25">
      <c r="A283" s="117" t="s">
        <v>54</v>
      </c>
      <c r="B283" s="118"/>
      <c r="C283" s="118"/>
      <c r="D283" s="118"/>
      <c r="E283" s="118"/>
      <c r="F283" s="118"/>
      <c r="G283" s="118"/>
      <c r="H283" s="118"/>
      <c r="I283" s="118"/>
      <c r="J283" s="36">
        <v>243879</v>
      </c>
      <c r="K283" s="23">
        <v>44155</v>
      </c>
      <c r="L283" s="23">
        <v>16081</v>
      </c>
      <c r="M283" s="23">
        <v>1519</v>
      </c>
      <c r="N283" s="24"/>
      <c r="O283" s="23">
        <v>3394.73</v>
      </c>
      <c r="P283" s="24"/>
      <c r="Q283" s="23">
        <v>103.43</v>
      </c>
    </row>
    <row r="284" spans="1:17" x14ac:dyDescent="0.25">
      <c r="A284" s="117" t="s">
        <v>53</v>
      </c>
      <c r="B284" s="118"/>
      <c r="C284" s="118"/>
      <c r="D284" s="118"/>
      <c r="E284" s="118"/>
      <c r="F284" s="118"/>
      <c r="G284" s="118"/>
      <c r="H284" s="118"/>
      <c r="I284" s="118"/>
      <c r="J284" s="35"/>
      <c r="K284" s="24"/>
      <c r="L284" s="24"/>
      <c r="M284" s="24"/>
      <c r="N284" s="24"/>
      <c r="O284" s="24"/>
      <c r="P284" s="24"/>
      <c r="Q284" s="24"/>
    </row>
    <row r="285" spans="1:17" x14ac:dyDescent="0.25">
      <c r="A285" s="117" t="s">
        <v>439</v>
      </c>
      <c r="B285" s="118"/>
      <c r="C285" s="118"/>
      <c r="D285" s="118"/>
      <c r="E285" s="118"/>
      <c r="F285" s="118"/>
      <c r="G285" s="118"/>
      <c r="H285" s="118"/>
      <c r="I285" s="118"/>
      <c r="J285" s="36">
        <v>205</v>
      </c>
      <c r="K285" s="24"/>
      <c r="L285" s="24"/>
      <c r="M285" s="24"/>
      <c r="N285" s="24"/>
      <c r="O285" s="24"/>
      <c r="P285" s="24"/>
      <c r="Q285" s="24"/>
    </row>
    <row r="286" spans="1:17" x14ac:dyDescent="0.25">
      <c r="A286" s="117" t="s">
        <v>438</v>
      </c>
      <c r="B286" s="118"/>
      <c r="C286" s="118"/>
      <c r="D286" s="118"/>
      <c r="E286" s="118"/>
      <c r="F286" s="118"/>
      <c r="G286" s="118"/>
      <c r="H286" s="118"/>
      <c r="I286" s="118"/>
      <c r="J286" s="36">
        <v>413</v>
      </c>
      <c r="K286" s="24"/>
      <c r="L286" s="24"/>
      <c r="M286" s="24"/>
      <c r="N286" s="24"/>
      <c r="O286" s="24"/>
      <c r="P286" s="24"/>
      <c r="Q286" s="24"/>
    </row>
    <row r="287" spans="1:17" ht="60" customHeight="1" x14ac:dyDescent="0.25">
      <c r="A287" s="117" t="s">
        <v>437</v>
      </c>
      <c r="B287" s="118"/>
      <c r="C287" s="118"/>
      <c r="D287" s="118"/>
      <c r="E287" s="118"/>
      <c r="F287" s="118"/>
      <c r="G287" s="118"/>
      <c r="H287" s="118"/>
      <c r="I287" s="118"/>
      <c r="J287" s="36">
        <v>6656</v>
      </c>
      <c r="K287" s="23">
        <v>5093</v>
      </c>
      <c r="L287" s="23">
        <v>1562</v>
      </c>
      <c r="M287" s="23">
        <v>201</v>
      </c>
      <c r="N287" s="24"/>
      <c r="O287" s="23">
        <v>385.887</v>
      </c>
      <c r="P287" s="24"/>
      <c r="Q287" s="23">
        <v>14.33</v>
      </c>
    </row>
    <row r="288" spans="1:17" x14ac:dyDescent="0.25">
      <c r="A288" s="117" t="s">
        <v>21</v>
      </c>
      <c r="B288" s="118"/>
      <c r="C288" s="118"/>
      <c r="D288" s="118"/>
      <c r="E288" s="118"/>
      <c r="F288" s="118"/>
      <c r="G288" s="118"/>
      <c r="H288" s="118"/>
      <c r="I288" s="118"/>
      <c r="J288" s="36">
        <v>48578</v>
      </c>
      <c r="K288" s="24"/>
      <c r="L288" s="24"/>
      <c r="M288" s="24"/>
      <c r="N288" s="24"/>
      <c r="O288" s="24"/>
      <c r="P288" s="24"/>
      <c r="Q288" s="24"/>
    </row>
    <row r="289" spans="1:17" x14ac:dyDescent="0.25">
      <c r="A289" s="117" t="s">
        <v>53</v>
      </c>
      <c r="B289" s="118"/>
      <c r="C289" s="118"/>
      <c r="D289" s="118"/>
      <c r="E289" s="118"/>
      <c r="F289" s="118"/>
      <c r="G289" s="118"/>
      <c r="H289" s="118"/>
      <c r="I289" s="118"/>
      <c r="J289" s="35"/>
      <c r="K289" s="24"/>
      <c r="L289" s="24"/>
      <c r="M289" s="24"/>
      <c r="N289" s="24"/>
      <c r="O289" s="24"/>
      <c r="P289" s="24"/>
      <c r="Q289" s="24"/>
    </row>
    <row r="290" spans="1:17" x14ac:dyDescent="0.25">
      <c r="A290" s="117" t="s">
        <v>436</v>
      </c>
      <c r="B290" s="118"/>
      <c r="C290" s="118"/>
      <c r="D290" s="118"/>
      <c r="E290" s="118"/>
      <c r="F290" s="118"/>
      <c r="G290" s="118"/>
      <c r="H290" s="118"/>
      <c r="I290" s="118"/>
      <c r="J290" s="36">
        <v>306</v>
      </c>
      <c r="K290" s="24"/>
      <c r="L290" s="24"/>
      <c r="M290" s="24"/>
      <c r="N290" s="24"/>
      <c r="O290" s="24"/>
      <c r="P290" s="24"/>
      <c r="Q290" s="24"/>
    </row>
    <row r="291" spans="1:17" x14ac:dyDescent="0.25">
      <c r="A291" s="117" t="s">
        <v>435</v>
      </c>
      <c r="B291" s="118"/>
      <c r="C291" s="118"/>
      <c r="D291" s="118"/>
      <c r="E291" s="118"/>
      <c r="F291" s="118"/>
      <c r="G291" s="118"/>
      <c r="H291" s="118"/>
      <c r="I291" s="118"/>
      <c r="J291" s="36">
        <v>66</v>
      </c>
      <c r="K291" s="24"/>
      <c r="L291" s="24"/>
      <c r="M291" s="24"/>
      <c r="N291" s="24"/>
      <c r="O291" s="24"/>
      <c r="P291" s="24"/>
      <c r="Q291" s="24"/>
    </row>
    <row r="292" spans="1:17" x14ac:dyDescent="0.25">
      <c r="A292" s="117" t="s">
        <v>434</v>
      </c>
      <c r="B292" s="118"/>
      <c r="C292" s="118"/>
      <c r="D292" s="118"/>
      <c r="E292" s="118"/>
      <c r="F292" s="118"/>
      <c r="G292" s="118"/>
      <c r="H292" s="118"/>
      <c r="I292" s="118"/>
      <c r="J292" s="36">
        <v>4843</v>
      </c>
      <c r="K292" s="24"/>
      <c r="L292" s="24"/>
      <c r="M292" s="24"/>
      <c r="N292" s="24"/>
      <c r="O292" s="24"/>
      <c r="P292" s="24"/>
      <c r="Q292" s="24"/>
    </row>
    <row r="293" spans="1:17" x14ac:dyDescent="0.25">
      <c r="A293" s="117" t="s">
        <v>433</v>
      </c>
      <c r="B293" s="118"/>
      <c r="C293" s="118"/>
      <c r="D293" s="118"/>
      <c r="E293" s="118"/>
      <c r="F293" s="118"/>
      <c r="G293" s="118"/>
      <c r="H293" s="118"/>
      <c r="I293" s="118"/>
      <c r="J293" s="36">
        <v>3835</v>
      </c>
      <c r="K293" s="24"/>
      <c r="L293" s="24"/>
      <c r="M293" s="24"/>
      <c r="N293" s="24"/>
      <c r="O293" s="24"/>
      <c r="P293" s="24"/>
      <c r="Q293" s="24"/>
    </row>
    <row r="294" spans="1:17" x14ac:dyDescent="0.25">
      <c r="A294" s="117" t="s">
        <v>432</v>
      </c>
      <c r="B294" s="118"/>
      <c r="C294" s="118"/>
      <c r="D294" s="118"/>
      <c r="E294" s="118"/>
      <c r="F294" s="118"/>
      <c r="G294" s="118"/>
      <c r="H294" s="118"/>
      <c r="I294" s="118"/>
      <c r="J294" s="36">
        <v>24108</v>
      </c>
      <c r="K294" s="24"/>
      <c r="L294" s="24"/>
      <c r="M294" s="24"/>
      <c r="N294" s="24"/>
      <c r="O294" s="24"/>
      <c r="P294" s="24"/>
      <c r="Q294" s="24"/>
    </row>
    <row r="295" spans="1:17" x14ac:dyDescent="0.25">
      <c r="A295" s="117" t="s">
        <v>431</v>
      </c>
      <c r="B295" s="118"/>
      <c r="C295" s="118"/>
      <c r="D295" s="118"/>
      <c r="E295" s="118"/>
      <c r="F295" s="118"/>
      <c r="G295" s="118"/>
      <c r="H295" s="118"/>
      <c r="I295" s="118"/>
      <c r="J295" s="36">
        <v>4522</v>
      </c>
      <c r="K295" s="24"/>
      <c r="L295" s="24"/>
      <c r="M295" s="24"/>
      <c r="N295" s="24"/>
      <c r="O295" s="24"/>
      <c r="P295" s="24"/>
      <c r="Q295" s="24"/>
    </row>
    <row r="296" spans="1:17" x14ac:dyDescent="0.25">
      <c r="A296" s="117" t="s">
        <v>430</v>
      </c>
      <c r="B296" s="118"/>
      <c r="C296" s="118"/>
      <c r="D296" s="118"/>
      <c r="E296" s="118"/>
      <c r="F296" s="118"/>
      <c r="G296" s="118"/>
      <c r="H296" s="118"/>
      <c r="I296" s="118"/>
      <c r="J296" s="36">
        <v>690</v>
      </c>
      <c r="K296" s="24"/>
      <c r="L296" s="24"/>
      <c r="M296" s="24"/>
      <c r="N296" s="24"/>
      <c r="O296" s="24"/>
      <c r="P296" s="24"/>
      <c r="Q296" s="24"/>
    </row>
    <row r="297" spans="1:17" x14ac:dyDescent="0.25">
      <c r="A297" s="117" t="s">
        <v>429</v>
      </c>
      <c r="B297" s="118"/>
      <c r="C297" s="118"/>
      <c r="D297" s="118"/>
      <c r="E297" s="118"/>
      <c r="F297" s="118"/>
      <c r="G297" s="118"/>
      <c r="H297" s="118"/>
      <c r="I297" s="118"/>
      <c r="J297" s="36">
        <v>6824</v>
      </c>
      <c r="K297" s="24"/>
      <c r="L297" s="24"/>
      <c r="M297" s="24"/>
      <c r="N297" s="24"/>
      <c r="O297" s="24"/>
      <c r="P297" s="24"/>
      <c r="Q297" s="24"/>
    </row>
    <row r="298" spans="1:17" x14ac:dyDescent="0.25">
      <c r="A298" s="117" t="s">
        <v>428</v>
      </c>
      <c r="B298" s="118"/>
      <c r="C298" s="118"/>
      <c r="D298" s="118"/>
      <c r="E298" s="118"/>
      <c r="F298" s="118"/>
      <c r="G298" s="118"/>
      <c r="H298" s="118"/>
      <c r="I298" s="118"/>
      <c r="J298" s="36">
        <v>340</v>
      </c>
      <c r="K298" s="24"/>
      <c r="L298" s="24"/>
      <c r="M298" s="24"/>
      <c r="N298" s="24"/>
      <c r="O298" s="24"/>
      <c r="P298" s="24"/>
      <c r="Q298" s="24"/>
    </row>
    <row r="299" spans="1:17" x14ac:dyDescent="0.25">
      <c r="A299" s="117" t="s">
        <v>427</v>
      </c>
      <c r="B299" s="118"/>
      <c r="C299" s="118"/>
      <c r="D299" s="118"/>
      <c r="E299" s="118"/>
      <c r="F299" s="118"/>
      <c r="G299" s="118"/>
      <c r="H299" s="118"/>
      <c r="I299" s="118"/>
      <c r="J299" s="36">
        <v>2370</v>
      </c>
      <c r="K299" s="24"/>
      <c r="L299" s="24"/>
      <c r="M299" s="24"/>
      <c r="N299" s="24"/>
      <c r="O299" s="24"/>
      <c r="P299" s="24"/>
      <c r="Q299" s="24"/>
    </row>
    <row r="300" spans="1:17" x14ac:dyDescent="0.25">
      <c r="A300" s="117" t="s">
        <v>426</v>
      </c>
      <c r="B300" s="118"/>
      <c r="C300" s="118"/>
      <c r="D300" s="118"/>
      <c r="E300" s="118"/>
      <c r="F300" s="118"/>
      <c r="G300" s="118"/>
      <c r="H300" s="118"/>
      <c r="I300" s="118"/>
      <c r="J300" s="36">
        <v>234</v>
      </c>
      <c r="K300" s="24"/>
      <c r="L300" s="24"/>
      <c r="M300" s="24"/>
      <c r="N300" s="24"/>
      <c r="O300" s="24"/>
      <c r="P300" s="24"/>
      <c r="Q300" s="24"/>
    </row>
    <row r="301" spans="1:17" x14ac:dyDescent="0.25">
      <c r="A301" s="117" t="s">
        <v>425</v>
      </c>
      <c r="B301" s="118"/>
      <c r="C301" s="118"/>
      <c r="D301" s="118"/>
      <c r="E301" s="118"/>
      <c r="F301" s="118"/>
      <c r="G301" s="118"/>
      <c r="H301" s="118"/>
      <c r="I301" s="118"/>
      <c r="J301" s="36">
        <v>440</v>
      </c>
      <c r="K301" s="24"/>
      <c r="L301" s="24"/>
      <c r="M301" s="24"/>
      <c r="N301" s="24"/>
      <c r="O301" s="24"/>
      <c r="P301" s="24"/>
      <c r="Q301" s="24"/>
    </row>
    <row r="302" spans="1:17" x14ac:dyDescent="0.25">
      <c r="A302" s="117" t="s">
        <v>22</v>
      </c>
      <c r="B302" s="118"/>
      <c r="C302" s="118"/>
      <c r="D302" s="118"/>
      <c r="E302" s="118"/>
      <c r="F302" s="118"/>
      <c r="G302" s="118"/>
      <c r="H302" s="118"/>
      <c r="I302" s="118"/>
      <c r="J302" s="36">
        <v>28491</v>
      </c>
      <c r="K302" s="24"/>
      <c r="L302" s="24"/>
      <c r="M302" s="24"/>
      <c r="N302" s="24"/>
      <c r="O302" s="24"/>
      <c r="P302" s="24"/>
      <c r="Q302" s="24"/>
    </row>
    <row r="303" spans="1:17" x14ac:dyDescent="0.25">
      <c r="A303" s="117" t="s">
        <v>53</v>
      </c>
      <c r="B303" s="118"/>
      <c r="C303" s="118"/>
      <c r="D303" s="118"/>
      <c r="E303" s="118"/>
      <c r="F303" s="118"/>
      <c r="G303" s="118"/>
      <c r="H303" s="118"/>
      <c r="I303" s="118"/>
      <c r="J303" s="35"/>
      <c r="K303" s="24"/>
      <c r="L303" s="24"/>
      <c r="M303" s="24"/>
      <c r="N303" s="24"/>
      <c r="O303" s="24"/>
      <c r="P303" s="24"/>
      <c r="Q303" s="24"/>
    </row>
    <row r="304" spans="1:17" x14ac:dyDescent="0.25">
      <c r="A304" s="117" t="s">
        <v>424</v>
      </c>
      <c r="B304" s="118"/>
      <c r="C304" s="118"/>
      <c r="D304" s="118"/>
      <c r="E304" s="118"/>
      <c r="F304" s="118"/>
      <c r="G304" s="118"/>
      <c r="H304" s="118"/>
      <c r="I304" s="118"/>
      <c r="J304" s="36">
        <v>9</v>
      </c>
      <c r="K304" s="24"/>
      <c r="L304" s="24"/>
      <c r="M304" s="24"/>
      <c r="N304" s="24"/>
      <c r="O304" s="24"/>
      <c r="P304" s="24"/>
      <c r="Q304" s="24"/>
    </row>
    <row r="305" spans="1:17" x14ac:dyDescent="0.25">
      <c r="A305" s="117" t="s">
        <v>423</v>
      </c>
      <c r="B305" s="118"/>
      <c r="C305" s="118"/>
      <c r="D305" s="118"/>
      <c r="E305" s="118"/>
      <c r="F305" s="118"/>
      <c r="G305" s="118"/>
      <c r="H305" s="118"/>
      <c r="I305" s="118"/>
      <c r="J305" s="36">
        <v>182</v>
      </c>
      <c r="K305" s="24"/>
      <c r="L305" s="24"/>
      <c r="M305" s="24"/>
      <c r="N305" s="24"/>
      <c r="O305" s="24"/>
      <c r="P305" s="24"/>
      <c r="Q305" s="24"/>
    </row>
    <row r="306" spans="1:17" x14ac:dyDescent="0.25">
      <c r="A306" s="117" t="s">
        <v>422</v>
      </c>
      <c r="B306" s="118"/>
      <c r="C306" s="118"/>
      <c r="D306" s="118"/>
      <c r="E306" s="118"/>
      <c r="F306" s="118"/>
      <c r="G306" s="118"/>
      <c r="H306" s="118"/>
      <c r="I306" s="118"/>
      <c r="J306" s="36">
        <v>12628</v>
      </c>
      <c r="K306" s="24"/>
      <c r="L306" s="24"/>
      <c r="M306" s="24"/>
      <c r="N306" s="24"/>
      <c r="O306" s="24"/>
      <c r="P306" s="24"/>
      <c r="Q306" s="24"/>
    </row>
    <row r="307" spans="1:17" x14ac:dyDescent="0.25">
      <c r="A307" s="117" t="s">
        <v>421</v>
      </c>
      <c r="B307" s="118"/>
      <c r="C307" s="118"/>
      <c r="D307" s="118"/>
      <c r="E307" s="118"/>
      <c r="F307" s="118"/>
      <c r="G307" s="118"/>
      <c r="H307" s="118"/>
      <c r="I307" s="118"/>
      <c r="J307" s="36">
        <v>369</v>
      </c>
      <c r="K307" s="24"/>
      <c r="L307" s="24"/>
      <c r="M307" s="24"/>
      <c r="N307" s="24"/>
      <c r="O307" s="24"/>
      <c r="P307" s="24"/>
      <c r="Q307" s="24"/>
    </row>
    <row r="308" spans="1:17" x14ac:dyDescent="0.25">
      <c r="A308" s="117" t="s">
        <v>420</v>
      </c>
      <c r="B308" s="118"/>
      <c r="C308" s="118"/>
      <c r="D308" s="118"/>
      <c r="E308" s="118"/>
      <c r="F308" s="118"/>
      <c r="G308" s="118"/>
      <c r="H308" s="118"/>
      <c r="I308" s="118"/>
      <c r="J308" s="36">
        <v>3697</v>
      </c>
      <c r="K308" s="24"/>
      <c r="L308" s="24"/>
      <c r="M308" s="24"/>
      <c r="N308" s="24"/>
      <c r="O308" s="24"/>
      <c r="P308" s="24"/>
      <c r="Q308" s="24"/>
    </row>
    <row r="309" spans="1:17" ht="30" customHeight="1" x14ac:dyDescent="0.25">
      <c r="A309" s="117" t="s">
        <v>419</v>
      </c>
      <c r="B309" s="118"/>
      <c r="C309" s="118"/>
      <c r="D309" s="118"/>
      <c r="E309" s="118"/>
      <c r="F309" s="118"/>
      <c r="G309" s="118"/>
      <c r="H309" s="118"/>
      <c r="I309" s="118"/>
      <c r="J309" s="36">
        <v>8852</v>
      </c>
      <c r="K309" s="24"/>
      <c r="L309" s="24"/>
      <c r="M309" s="24"/>
      <c r="N309" s="24"/>
      <c r="O309" s="24"/>
      <c r="P309" s="24"/>
      <c r="Q309" s="24"/>
    </row>
    <row r="310" spans="1:17" x14ac:dyDescent="0.25">
      <c r="A310" s="117" t="s">
        <v>418</v>
      </c>
      <c r="B310" s="118"/>
      <c r="C310" s="118"/>
      <c r="D310" s="118"/>
      <c r="E310" s="118"/>
      <c r="F310" s="118"/>
      <c r="G310" s="118"/>
      <c r="H310" s="118"/>
      <c r="I310" s="118"/>
      <c r="J310" s="36">
        <v>1445</v>
      </c>
      <c r="K310" s="24"/>
      <c r="L310" s="24"/>
      <c r="M310" s="24"/>
      <c r="N310" s="24"/>
      <c r="O310" s="24"/>
      <c r="P310" s="24"/>
      <c r="Q310" s="24"/>
    </row>
    <row r="311" spans="1:17" x14ac:dyDescent="0.25">
      <c r="A311" s="117" t="s">
        <v>417</v>
      </c>
      <c r="B311" s="118"/>
      <c r="C311" s="118"/>
      <c r="D311" s="118"/>
      <c r="E311" s="118"/>
      <c r="F311" s="118"/>
      <c r="G311" s="118"/>
      <c r="H311" s="118"/>
      <c r="I311" s="118"/>
      <c r="J311" s="36">
        <v>223</v>
      </c>
      <c r="K311" s="24"/>
      <c r="L311" s="24"/>
      <c r="M311" s="24"/>
      <c r="N311" s="24"/>
      <c r="O311" s="24"/>
      <c r="P311" s="24"/>
      <c r="Q311" s="24"/>
    </row>
    <row r="312" spans="1:17" x14ac:dyDescent="0.25">
      <c r="A312" s="117" t="s">
        <v>416</v>
      </c>
      <c r="B312" s="118"/>
      <c r="C312" s="118"/>
      <c r="D312" s="118"/>
      <c r="E312" s="118"/>
      <c r="F312" s="118"/>
      <c r="G312" s="118"/>
      <c r="H312" s="118"/>
      <c r="I312" s="118"/>
      <c r="J312" s="36">
        <v>645</v>
      </c>
      <c r="K312" s="24"/>
      <c r="L312" s="24"/>
      <c r="M312" s="24"/>
      <c r="N312" s="24"/>
      <c r="O312" s="24"/>
      <c r="P312" s="24"/>
      <c r="Q312" s="24"/>
    </row>
    <row r="313" spans="1:17" x14ac:dyDescent="0.25">
      <c r="A313" s="117" t="s">
        <v>415</v>
      </c>
      <c r="B313" s="118"/>
      <c r="C313" s="118"/>
      <c r="D313" s="118"/>
      <c r="E313" s="118"/>
      <c r="F313" s="118"/>
      <c r="G313" s="118"/>
      <c r="H313" s="118"/>
      <c r="I313" s="118"/>
      <c r="J313" s="36">
        <v>157</v>
      </c>
      <c r="K313" s="24"/>
      <c r="L313" s="24"/>
      <c r="M313" s="24"/>
      <c r="N313" s="24"/>
      <c r="O313" s="24"/>
      <c r="P313" s="24"/>
      <c r="Q313" s="24"/>
    </row>
    <row r="314" spans="1:17" x14ac:dyDescent="0.25">
      <c r="A314" s="117" t="s">
        <v>414</v>
      </c>
      <c r="B314" s="118"/>
      <c r="C314" s="118"/>
      <c r="D314" s="118"/>
      <c r="E314" s="118"/>
      <c r="F314" s="118"/>
      <c r="G314" s="118"/>
      <c r="H314" s="118"/>
      <c r="I314" s="118"/>
      <c r="J314" s="36">
        <v>284</v>
      </c>
      <c r="K314" s="24"/>
      <c r="L314" s="24"/>
      <c r="M314" s="24"/>
      <c r="N314" s="24"/>
      <c r="O314" s="24"/>
      <c r="P314" s="24"/>
      <c r="Q314" s="24"/>
    </row>
    <row r="315" spans="1:17" x14ac:dyDescent="0.25">
      <c r="A315" s="122" t="s">
        <v>23</v>
      </c>
      <c r="B315" s="118"/>
      <c r="C315" s="118"/>
      <c r="D315" s="118"/>
      <c r="E315" s="118"/>
      <c r="F315" s="118"/>
      <c r="G315" s="118"/>
      <c r="H315" s="118"/>
      <c r="I315" s="118"/>
      <c r="J315" s="35"/>
      <c r="K315" s="24"/>
      <c r="L315" s="24"/>
      <c r="M315" s="24"/>
      <c r="N315" s="24"/>
      <c r="O315" s="24"/>
      <c r="P315" s="24"/>
      <c r="Q315" s="24"/>
    </row>
    <row r="316" spans="1:17" x14ac:dyDescent="0.25">
      <c r="A316" s="117" t="s">
        <v>83</v>
      </c>
      <c r="B316" s="118"/>
      <c r="C316" s="118"/>
      <c r="D316" s="118"/>
      <c r="E316" s="118"/>
      <c r="F316" s="118"/>
      <c r="G316" s="118"/>
      <c r="H316" s="118"/>
      <c r="I316" s="118"/>
      <c r="J316" s="36">
        <v>3119</v>
      </c>
      <c r="K316" s="24"/>
      <c r="L316" s="24"/>
      <c r="M316" s="24"/>
      <c r="N316" s="24"/>
      <c r="O316" s="23">
        <v>21.17</v>
      </c>
      <c r="P316" s="24"/>
      <c r="Q316" s="23">
        <v>1.7</v>
      </c>
    </row>
    <row r="317" spans="1:17" x14ac:dyDescent="0.25">
      <c r="A317" s="117" t="s">
        <v>413</v>
      </c>
      <c r="B317" s="118"/>
      <c r="C317" s="118"/>
      <c r="D317" s="118"/>
      <c r="E317" s="118"/>
      <c r="F317" s="118"/>
      <c r="G317" s="118"/>
      <c r="H317" s="118"/>
      <c r="I317" s="118"/>
      <c r="J317" s="36">
        <v>702</v>
      </c>
      <c r="K317" s="24"/>
      <c r="L317" s="24"/>
      <c r="M317" s="24"/>
      <c r="N317" s="24"/>
      <c r="O317" s="23">
        <v>6.35</v>
      </c>
      <c r="P317" s="24"/>
      <c r="Q317" s="23">
        <v>0.02</v>
      </c>
    </row>
    <row r="318" spans="1:17" ht="30" customHeight="1" x14ac:dyDescent="0.25">
      <c r="A318" s="117" t="s">
        <v>305</v>
      </c>
      <c r="B318" s="118"/>
      <c r="C318" s="118"/>
      <c r="D318" s="118"/>
      <c r="E318" s="118"/>
      <c r="F318" s="118"/>
      <c r="G318" s="118"/>
      <c r="H318" s="118"/>
      <c r="I318" s="118"/>
      <c r="J318" s="36">
        <v>15139</v>
      </c>
      <c r="K318" s="24"/>
      <c r="L318" s="24"/>
      <c r="M318" s="24"/>
      <c r="N318" s="24"/>
      <c r="O318" s="23">
        <v>318.91000000000003</v>
      </c>
      <c r="P318" s="24"/>
      <c r="Q318" s="23">
        <v>21.19</v>
      </c>
    </row>
    <row r="319" spans="1:17" x14ac:dyDescent="0.25">
      <c r="A319" s="117" t="s">
        <v>81</v>
      </c>
      <c r="B319" s="118"/>
      <c r="C319" s="118"/>
      <c r="D319" s="118"/>
      <c r="E319" s="118"/>
      <c r="F319" s="118"/>
      <c r="G319" s="118"/>
      <c r="H319" s="118"/>
      <c r="I319" s="118"/>
      <c r="J319" s="36">
        <v>98310</v>
      </c>
      <c r="K319" s="24"/>
      <c r="L319" s="24"/>
      <c r="M319" s="24"/>
      <c r="N319" s="24"/>
      <c r="O319" s="23">
        <v>1656.26</v>
      </c>
      <c r="P319" s="24"/>
      <c r="Q319" s="23">
        <v>46.71</v>
      </c>
    </row>
    <row r="320" spans="1:17" x14ac:dyDescent="0.25">
      <c r="A320" s="117" t="s">
        <v>108</v>
      </c>
      <c r="B320" s="118"/>
      <c r="C320" s="118"/>
      <c r="D320" s="118"/>
      <c r="E320" s="118"/>
      <c r="F320" s="118"/>
      <c r="G320" s="118"/>
      <c r="H320" s="118"/>
      <c r="I320" s="118"/>
      <c r="J320" s="36">
        <v>19072</v>
      </c>
      <c r="K320" s="24"/>
      <c r="L320" s="24"/>
      <c r="M320" s="24"/>
      <c r="N320" s="24"/>
      <c r="O320" s="23">
        <v>333.03</v>
      </c>
      <c r="P320" s="24"/>
      <c r="Q320" s="23">
        <v>1.51</v>
      </c>
    </row>
    <row r="321" spans="1:17" x14ac:dyDescent="0.25">
      <c r="A321" s="117" t="s">
        <v>412</v>
      </c>
      <c r="B321" s="118"/>
      <c r="C321" s="118"/>
      <c r="D321" s="118"/>
      <c r="E321" s="118"/>
      <c r="F321" s="118"/>
      <c r="G321" s="118"/>
      <c r="H321" s="118"/>
      <c r="I321" s="118"/>
      <c r="J321" s="36">
        <v>852</v>
      </c>
      <c r="K321" s="24"/>
      <c r="L321" s="24"/>
      <c r="M321" s="24"/>
      <c r="N321" s="24"/>
      <c r="O321" s="23">
        <v>32.94</v>
      </c>
      <c r="P321" s="24"/>
      <c r="Q321" s="24"/>
    </row>
    <row r="322" spans="1:17" x14ac:dyDescent="0.25">
      <c r="A322" s="117" t="s">
        <v>120</v>
      </c>
      <c r="B322" s="118"/>
      <c r="C322" s="118"/>
      <c r="D322" s="118"/>
      <c r="E322" s="118"/>
      <c r="F322" s="118"/>
      <c r="G322" s="118"/>
      <c r="H322" s="118"/>
      <c r="I322" s="118"/>
      <c r="J322" s="36">
        <v>19761</v>
      </c>
      <c r="K322" s="24"/>
      <c r="L322" s="24"/>
      <c r="M322" s="24"/>
      <c r="N322" s="24"/>
      <c r="O322" s="23">
        <v>285.45</v>
      </c>
      <c r="P322" s="24"/>
      <c r="Q322" s="24"/>
    </row>
    <row r="323" spans="1:17" x14ac:dyDescent="0.25">
      <c r="A323" s="117" t="s">
        <v>118</v>
      </c>
      <c r="B323" s="118"/>
      <c r="C323" s="118"/>
      <c r="D323" s="118"/>
      <c r="E323" s="118"/>
      <c r="F323" s="118"/>
      <c r="G323" s="118"/>
      <c r="H323" s="118"/>
      <c r="I323" s="118"/>
      <c r="J323" s="36">
        <v>21073</v>
      </c>
      <c r="K323" s="24"/>
      <c r="L323" s="24"/>
      <c r="M323" s="24"/>
      <c r="N323" s="24"/>
      <c r="O323" s="24"/>
      <c r="P323" s="24"/>
      <c r="Q323" s="24"/>
    </row>
    <row r="324" spans="1:17" x14ac:dyDescent="0.25">
      <c r="A324" s="117" t="s">
        <v>119</v>
      </c>
      <c r="B324" s="118"/>
      <c r="C324" s="118"/>
      <c r="D324" s="118"/>
      <c r="E324" s="118"/>
      <c r="F324" s="118"/>
      <c r="G324" s="118"/>
      <c r="H324" s="118"/>
      <c r="I324" s="118"/>
      <c r="J324" s="36">
        <v>53007</v>
      </c>
      <c r="K324" s="24"/>
      <c r="L324" s="24"/>
      <c r="M324" s="24"/>
      <c r="N324" s="24"/>
      <c r="O324" s="23">
        <v>453.76</v>
      </c>
      <c r="P324" s="24"/>
      <c r="Q324" s="23">
        <v>23.95</v>
      </c>
    </row>
    <row r="325" spans="1:17" x14ac:dyDescent="0.25">
      <c r="A325" s="117" t="s">
        <v>84</v>
      </c>
      <c r="B325" s="118"/>
      <c r="C325" s="118"/>
      <c r="D325" s="118"/>
      <c r="E325" s="118"/>
      <c r="F325" s="118"/>
      <c r="G325" s="118"/>
      <c r="H325" s="118"/>
      <c r="I325" s="118"/>
      <c r="J325" s="36">
        <v>36235</v>
      </c>
      <c r="K325" s="24"/>
      <c r="L325" s="24"/>
      <c r="M325" s="24"/>
      <c r="N325" s="24"/>
      <c r="O325" s="24"/>
      <c r="P325" s="24"/>
      <c r="Q325" s="24"/>
    </row>
    <row r="326" spans="1:17" x14ac:dyDescent="0.25">
      <c r="A326" s="117" t="s">
        <v>117</v>
      </c>
      <c r="B326" s="118"/>
      <c r="C326" s="118"/>
      <c r="D326" s="118"/>
      <c r="E326" s="118"/>
      <c r="F326" s="118"/>
      <c r="G326" s="118"/>
      <c r="H326" s="118"/>
      <c r="I326" s="118"/>
      <c r="J326" s="36">
        <v>29997</v>
      </c>
      <c r="K326" s="24"/>
      <c r="L326" s="24"/>
      <c r="M326" s="24"/>
      <c r="N326" s="24"/>
      <c r="O326" s="23">
        <v>46.91</v>
      </c>
      <c r="P326" s="24"/>
      <c r="Q326" s="23">
        <v>0.13</v>
      </c>
    </row>
    <row r="327" spans="1:17" x14ac:dyDescent="0.25">
      <c r="A327" s="117" t="s">
        <v>109</v>
      </c>
      <c r="B327" s="118"/>
      <c r="C327" s="118"/>
      <c r="D327" s="118"/>
      <c r="E327" s="118"/>
      <c r="F327" s="118"/>
      <c r="G327" s="118"/>
      <c r="H327" s="118"/>
      <c r="I327" s="118"/>
      <c r="J327" s="36">
        <v>2328</v>
      </c>
      <c r="K327" s="24"/>
      <c r="L327" s="24"/>
      <c r="M327" s="24"/>
      <c r="N327" s="24"/>
      <c r="O327" s="23">
        <v>62.82</v>
      </c>
      <c r="P327" s="24"/>
      <c r="Q327" s="23">
        <v>0.28000000000000003</v>
      </c>
    </row>
    <row r="328" spans="1:17" x14ac:dyDescent="0.25">
      <c r="A328" s="117" t="s">
        <v>82</v>
      </c>
      <c r="B328" s="118"/>
      <c r="C328" s="118"/>
      <c r="D328" s="118"/>
      <c r="E328" s="118"/>
      <c r="F328" s="118"/>
      <c r="G328" s="118"/>
      <c r="H328" s="118"/>
      <c r="I328" s="118"/>
      <c r="J328" s="36">
        <v>13340</v>
      </c>
      <c r="K328" s="24"/>
      <c r="L328" s="24"/>
      <c r="M328" s="24"/>
      <c r="N328" s="24"/>
      <c r="O328" s="23">
        <v>147.88999999999999</v>
      </c>
      <c r="P328" s="24"/>
      <c r="Q328" s="23">
        <v>2.7</v>
      </c>
    </row>
    <row r="329" spans="1:17" x14ac:dyDescent="0.25">
      <c r="A329" s="117" t="s">
        <v>85</v>
      </c>
      <c r="B329" s="118"/>
      <c r="C329" s="118"/>
      <c r="D329" s="118"/>
      <c r="E329" s="118"/>
      <c r="F329" s="118"/>
      <c r="G329" s="118"/>
      <c r="H329" s="118"/>
      <c r="I329" s="118"/>
      <c r="J329" s="36">
        <v>45</v>
      </c>
      <c r="K329" s="24"/>
      <c r="L329" s="24"/>
      <c r="M329" s="24"/>
      <c r="N329" s="24"/>
      <c r="O329" s="23">
        <v>1.83</v>
      </c>
      <c r="P329" s="24"/>
      <c r="Q329" s="24"/>
    </row>
    <row r="330" spans="1:17" x14ac:dyDescent="0.25">
      <c r="A330" s="117" t="s">
        <v>80</v>
      </c>
      <c r="B330" s="118"/>
      <c r="C330" s="118"/>
      <c r="D330" s="118"/>
      <c r="E330" s="118"/>
      <c r="F330" s="118"/>
      <c r="G330" s="118"/>
      <c r="H330" s="118"/>
      <c r="I330" s="118"/>
      <c r="J330" s="36">
        <v>2780</v>
      </c>
      <c r="K330" s="24"/>
      <c r="L330" s="24"/>
      <c r="M330" s="24"/>
      <c r="N330" s="24"/>
      <c r="O330" s="23">
        <v>11.53</v>
      </c>
      <c r="P330" s="24"/>
      <c r="Q330" s="23">
        <v>0.9</v>
      </c>
    </row>
    <row r="331" spans="1:17" ht="30" customHeight="1" x14ac:dyDescent="0.25">
      <c r="A331" s="117" t="s">
        <v>116</v>
      </c>
      <c r="B331" s="118"/>
      <c r="C331" s="118"/>
      <c r="D331" s="118"/>
      <c r="E331" s="118"/>
      <c r="F331" s="118"/>
      <c r="G331" s="118"/>
      <c r="H331" s="118"/>
      <c r="I331" s="118"/>
      <c r="J331" s="36">
        <v>2084</v>
      </c>
      <c r="K331" s="24"/>
      <c r="L331" s="24"/>
      <c r="M331" s="24"/>
      <c r="N331" s="24"/>
      <c r="O331" s="23">
        <v>15.88</v>
      </c>
      <c r="P331" s="24"/>
      <c r="Q331" s="23">
        <v>4.34</v>
      </c>
    </row>
    <row r="332" spans="1:17" x14ac:dyDescent="0.25">
      <c r="A332" s="117" t="s">
        <v>343</v>
      </c>
      <c r="B332" s="118"/>
      <c r="C332" s="118"/>
      <c r="D332" s="118"/>
      <c r="E332" s="118"/>
      <c r="F332" s="118"/>
      <c r="G332" s="118"/>
      <c r="H332" s="118"/>
      <c r="I332" s="118"/>
      <c r="J332" s="36">
        <v>192</v>
      </c>
      <c r="K332" s="24"/>
      <c r="L332" s="24"/>
      <c r="M332" s="24"/>
      <c r="N332" s="24"/>
      <c r="O332" s="24"/>
      <c r="P332" s="24"/>
      <c r="Q332" s="24"/>
    </row>
    <row r="333" spans="1:17" x14ac:dyDescent="0.25">
      <c r="A333" s="117" t="s">
        <v>106</v>
      </c>
      <c r="B333" s="118"/>
      <c r="C333" s="118"/>
      <c r="D333" s="118"/>
      <c r="E333" s="118"/>
      <c r="F333" s="118"/>
      <c r="G333" s="118"/>
      <c r="H333" s="118"/>
      <c r="I333" s="118"/>
      <c r="J333" s="36">
        <v>2912</v>
      </c>
      <c r="K333" s="24"/>
      <c r="L333" s="24"/>
      <c r="M333" s="24"/>
      <c r="N333" s="24"/>
      <c r="O333" s="24"/>
      <c r="P333" s="24"/>
      <c r="Q333" s="24"/>
    </row>
    <row r="334" spans="1:17" x14ac:dyDescent="0.25">
      <c r="A334" s="117" t="s">
        <v>26</v>
      </c>
      <c r="B334" s="118"/>
      <c r="C334" s="118"/>
      <c r="D334" s="118"/>
      <c r="E334" s="118"/>
      <c r="F334" s="118"/>
      <c r="G334" s="118"/>
      <c r="H334" s="118"/>
      <c r="I334" s="118"/>
      <c r="J334" s="36">
        <v>320948</v>
      </c>
      <c r="K334" s="24"/>
      <c r="L334" s="24"/>
      <c r="M334" s="24"/>
      <c r="N334" s="24"/>
      <c r="O334" s="23">
        <v>3394.73</v>
      </c>
      <c r="P334" s="24"/>
      <c r="Q334" s="23">
        <v>103.43</v>
      </c>
    </row>
    <row r="335" spans="1:17" x14ac:dyDescent="0.25">
      <c r="A335" s="117" t="s">
        <v>27</v>
      </c>
      <c r="B335" s="118"/>
      <c r="C335" s="118"/>
      <c r="D335" s="118"/>
      <c r="E335" s="118"/>
      <c r="F335" s="118"/>
      <c r="G335" s="118"/>
      <c r="H335" s="118"/>
      <c r="I335" s="118"/>
      <c r="J335" s="35"/>
      <c r="K335" s="24"/>
      <c r="L335" s="24"/>
      <c r="M335" s="24"/>
      <c r="N335" s="24"/>
      <c r="O335" s="24"/>
      <c r="P335" s="24"/>
      <c r="Q335" s="24"/>
    </row>
    <row r="336" spans="1:17" x14ac:dyDescent="0.25">
      <c r="A336" s="117" t="s">
        <v>28</v>
      </c>
      <c r="B336" s="118"/>
      <c r="C336" s="118"/>
      <c r="D336" s="118"/>
      <c r="E336" s="118"/>
      <c r="F336" s="118"/>
      <c r="G336" s="118"/>
      <c r="H336" s="118"/>
      <c r="I336" s="118"/>
      <c r="J336" s="36">
        <v>183451</v>
      </c>
      <c r="K336" s="24"/>
      <c r="L336" s="24"/>
      <c r="M336" s="24"/>
      <c r="N336" s="24"/>
      <c r="O336" s="24"/>
      <c r="P336" s="24"/>
      <c r="Q336" s="24"/>
    </row>
    <row r="337" spans="1:17" x14ac:dyDescent="0.25">
      <c r="A337" s="117" t="s">
        <v>29</v>
      </c>
      <c r="B337" s="118"/>
      <c r="C337" s="118"/>
      <c r="D337" s="118"/>
      <c r="E337" s="118"/>
      <c r="F337" s="118"/>
      <c r="G337" s="118"/>
      <c r="H337" s="118"/>
      <c r="I337" s="118"/>
      <c r="J337" s="36">
        <v>16081</v>
      </c>
      <c r="K337" s="24"/>
      <c r="L337" s="24"/>
      <c r="M337" s="24"/>
      <c r="N337" s="24"/>
      <c r="O337" s="24"/>
      <c r="P337" s="24"/>
      <c r="Q337" s="24"/>
    </row>
    <row r="338" spans="1:17" x14ac:dyDescent="0.25">
      <c r="A338" s="117" t="s">
        <v>30</v>
      </c>
      <c r="B338" s="118"/>
      <c r="C338" s="118"/>
      <c r="D338" s="118"/>
      <c r="E338" s="118"/>
      <c r="F338" s="118"/>
      <c r="G338" s="118"/>
      <c r="H338" s="118"/>
      <c r="I338" s="118"/>
      <c r="J338" s="36">
        <v>45674</v>
      </c>
      <c r="K338" s="24"/>
      <c r="L338" s="24"/>
      <c r="M338" s="24"/>
      <c r="N338" s="24"/>
      <c r="O338" s="24"/>
      <c r="P338" s="24"/>
      <c r="Q338" s="24"/>
    </row>
    <row r="339" spans="1:17" x14ac:dyDescent="0.25">
      <c r="A339" s="117" t="s">
        <v>31</v>
      </c>
      <c r="B339" s="118"/>
      <c r="C339" s="118"/>
      <c r="D339" s="118"/>
      <c r="E339" s="118"/>
      <c r="F339" s="118"/>
      <c r="G339" s="118"/>
      <c r="H339" s="118"/>
      <c r="I339" s="118"/>
      <c r="J339" s="36">
        <v>48578</v>
      </c>
      <c r="K339" s="24"/>
      <c r="L339" s="24"/>
      <c r="M339" s="24"/>
      <c r="N339" s="24"/>
      <c r="O339" s="24"/>
      <c r="P339" s="24"/>
      <c r="Q339" s="24"/>
    </row>
    <row r="340" spans="1:17" x14ac:dyDescent="0.25">
      <c r="A340" s="117" t="s">
        <v>32</v>
      </c>
      <c r="B340" s="118"/>
      <c r="C340" s="118"/>
      <c r="D340" s="118"/>
      <c r="E340" s="118"/>
      <c r="F340" s="118"/>
      <c r="G340" s="118"/>
      <c r="H340" s="118"/>
      <c r="I340" s="118"/>
      <c r="J340" s="36">
        <v>28491</v>
      </c>
      <c r="K340" s="24"/>
      <c r="L340" s="24"/>
      <c r="M340" s="24"/>
      <c r="N340" s="24"/>
      <c r="O340" s="24"/>
      <c r="P340" s="24"/>
      <c r="Q340" s="24"/>
    </row>
    <row r="341" spans="1:17" x14ac:dyDescent="0.25">
      <c r="A341" s="122" t="s">
        <v>33</v>
      </c>
      <c r="B341" s="118"/>
      <c r="C341" s="118"/>
      <c r="D341" s="118"/>
      <c r="E341" s="118"/>
      <c r="F341" s="118"/>
      <c r="G341" s="118"/>
      <c r="H341" s="118"/>
      <c r="I341" s="118"/>
      <c r="J341" s="37">
        <v>320948</v>
      </c>
      <c r="K341" s="24"/>
      <c r="L341" s="24"/>
      <c r="M341" s="24"/>
      <c r="N341" s="24"/>
      <c r="O341" s="25">
        <v>3394.73</v>
      </c>
      <c r="P341" s="24"/>
      <c r="Q341" s="25">
        <v>103.43</v>
      </c>
    </row>
    <row r="342" spans="1:17" x14ac:dyDescent="0.25">
      <c r="F342" s="18"/>
      <c r="G342" s="18"/>
      <c r="H342" s="18"/>
      <c r="I342" s="18"/>
      <c r="J342" s="38"/>
      <c r="K342" s="18"/>
      <c r="L342" s="18"/>
      <c r="M342" s="18"/>
      <c r="N342" s="18"/>
      <c r="O342" s="18"/>
      <c r="P342" s="18"/>
      <c r="Q342" s="18"/>
    </row>
  </sheetData>
  <mergeCells count="229">
    <mergeCell ref="P17:P19"/>
    <mergeCell ref="A53:I53"/>
    <mergeCell ref="A54:I54"/>
    <mergeCell ref="A55:I55"/>
    <mergeCell ref="A17:A19"/>
    <mergeCell ref="C17:C19"/>
    <mergeCell ref="D17:D19"/>
    <mergeCell ref="E17:E19"/>
    <mergeCell ref="B17:B19"/>
    <mergeCell ref="F18:F19"/>
    <mergeCell ref="F17:I17"/>
    <mergeCell ref="G18:I18"/>
    <mergeCell ref="A21:Q21"/>
    <mergeCell ref="A45:I45"/>
    <mergeCell ref="A46:I46"/>
    <mergeCell ref="A47:I47"/>
    <mergeCell ref="A48:I48"/>
    <mergeCell ref="A49:I49"/>
    <mergeCell ref="A50:I50"/>
    <mergeCell ref="A51:I51"/>
    <mergeCell ref="A52:I52"/>
    <mergeCell ref="O17:O19"/>
    <mergeCell ref="N17:N19"/>
    <mergeCell ref="Q17:Q19"/>
    <mergeCell ref="J18:J19"/>
    <mergeCell ref="K18:M18"/>
    <mergeCell ref="J17:M17"/>
    <mergeCell ref="A90:I90"/>
    <mergeCell ref="A91:I91"/>
    <mergeCell ref="A92:I92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Q70"/>
    <mergeCell ref="A84:I84"/>
    <mergeCell ref="A85:I85"/>
    <mergeCell ref="A86:I86"/>
    <mergeCell ref="A87:I87"/>
    <mergeCell ref="A88:I88"/>
    <mergeCell ref="A89:I89"/>
    <mergeCell ref="A133:I133"/>
    <mergeCell ref="A134:I134"/>
    <mergeCell ref="A135:I135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Q104"/>
    <mergeCell ref="A124:I124"/>
    <mergeCell ref="A125:I125"/>
    <mergeCell ref="A126:I126"/>
    <mergeCell ref="A127:I127"/>
    <mergeCell ref="A128:I128"/>
    <mergeCell ref="A129:I129"/>
    <mergeCell ref="A130:I130"/>
    <mergeCell ref="A131:I131"/>
    <mergeCell ref="A132:I132"/>
    <mergeCell ref="A179:I179"/>
    <mergeCell ref="A180:I180"/>
    <mergeCell ref="A181:I181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144:Q144"/>
    <mergeCell ref="A145:Q145"/>
    <mergeCell ref="A152:Q152"/>
    <mergeCell ref="A157:Q157"/>
    <mergeCell ref="A161:Q161"/>
    <mergeCell ref="A171:I171"/>
    <mergeCell ref="A172:I172"/>
    <mergeCell ref="A173:I173"/>
    <mergeCell ref="A174:I174"/>
    <mergeCell ref="A175:I175"/>
    <mergeCell ref="A176:I176"/>
    <mergeCell ref="A177:I177"/>
    <mergeCell ref="A178:I178"/>
    <mergeCell ref="A219:I219"/>
    <mergeCell ref="A220:I220"/>
    <mergeCell ref="A221:I221"/>
    <mergeCell ref="A182:I182"/>
    <mergeCell ref="A183:I183"/>
    <mergeCell ref="A184:I184"/>
    <mergeCell ref="A185:I185"/>
    <mergeCell ref="A186:I186"/>
    <mergeCell ref="A187:I187"/>
    <mergeCell ref="A188:I188"/>
    <mergeCell ref="A189:I189"/>
    <mergeCell ref="A190:I190"/>
    <mergeCell ref="A191:I191"/>
    <mergeCell ref="A192:Q192"/>
    <mergeCell ref="A209:I209"/>
    <mergeCell ref="A210:I210"/>
    <mergeCell ref="A211:I211"/>
    <mergeCell ref="A212:I212"/>
    <mergeCell ref="A213:I213"/>
    <mergeCell ref="A214:I214"/>
    <mergeCell ref="A215:I215"/>
    <mergeCell ref="A216:I216"/>
    <mergeCell ref="A217:I217"/>
    <mergeCell ref="A218:I218"/>
    <mergeCell ref="A247:I247"/>
    <mergeCell ref="A248:I248"/>
    <mergeCell ref="A249:I249"/>
    <mergeCell ref="A222:I222"/>
    <mergeCell ref="A223:I223"/>
    <mergeCell ref="A224:I224"/>
    <mergeCell ref="A225:I225"/>
    <mergeCell ref="A226:I226"/>
    <mergeCell ref="A227:I227"/>
    <mergeCell ref="A228:Q228"/>
    <mergeCell ref="A229:Q229"/>
    <mergeCell ref="A234:I234"/>
    <mergeCell ref="A235:I235"/>
    <mergeCell ref="A236:I236"/>
    <mergeCell ref="A237:I237"/>
    <mergeCell ref="A238:I238"/>
    <mergeCell ref="A239:I239"/>
    <mergeCell ref="A240:I240"/>
    <mergeCell ref="A241:I241"/>
    <mergeCell ref="A242:I242"/>
    <mergeCell ref="A243:I243"/>
    <mergeCell ref="A244:I244"/>
    <mergeCell ref="A245:I245"/>
    <mergeCell ref="A246:I246"/>
    <mergeCell ref="A284:I284"/>
    <mergeCell ref="A285:I285"/>
    <mergeCell ref="A286:I286"/>
    <mergeCell ref="A250:I250"/>
    <mergeCell ref="A251:Q251"/>
    <mergeCell ref="A265:I265"/>
    <mergeCell ref="A266:I266"/>
    <mergeCell ref="A267:I267"/>
    <mergeCell ref="A268:I268"/>
    <mergeCell ref="A269:I269"/>
    <mergeCell ref="A270:I270"/>
    <mergeCell ref="A271:I271"/>
    <mergeCell ref="A272:I272"/>
    <mergeCell ref="A273:I273"/>
    <mergeCell ref="A274:I274"/>
    <mergeCell ref="A275:I275"/>
    <mergeCell ref="A276:I276"/>
    <mergeCell ref="A277:I277"/>
    <mergeCell ref="A278:I278"/>
    <mergeCell ref="A279:I279"/>
    <mergeCell ref="A280:I280"/>
    <mergeCell ref="A282:I282"/>
    <mergeCell ref="A283:I283"/>
    <mergeCell ref="A310:I310"/>
    <mergeCell ref="A287:I287"/>
    <mergeCell ref="A288:I288"/>
    <mergeCell ref="A289:I289"/>
    <mergeCell ref="A290:I290"/>
    <mergeCell ref="A291:I291"/>
    <mergeCell ref="A292:I292"/>
    <mergeCell ref="A293:I293"/>
    <mergeCell ref="A294:I294"/>
    <mergeCell ref="A295:I295"/>
    <mergeCell ref="A296:I296"/>
    <mergeCell ref="A297:I297"/>
    <mergeCell ref="A298:I298"/>
    <mergeCell ref="A301:I301"/>
    <mergeCell ref="A302:I302"/>
    <mergeCell ref="A303:I303"/>
    <mergeCell ref="A304:I304"/>
    <mergeCell ref="A305:I305"/>
    <mergeCell ref="A306:I306"/>
    <mergeCell ref="A307:I307"/>
    <mergeCell ref="A308:I308"/>
    <mergeCell ref="A300:I300"/>
    <mergeCell ref="J13:K13"/>
    <mergeCell ref="A341:I341"/>
    <mergeCell ref="J11:K11"/>
    <mergeCell ref="J12:K12"/>
    <mergeCell ref="A335:I335"/>
    <mergeCell ref="A336:I336"/>
    <mergeCell ref="A311:I311"/>
    <mergeCell ref="A312:I312"/>
    <mergeCell ref="A313:I313"/>
    <mergeCell ref="A314:I314"/>
    <mergeCell ref="A315:I315"/>
    <mergeCell ref="A316:I316"/>
    <mergeCell ref="A327:I327"/>
    <mergeCell ref="A328:I328"/>
    <mergeCell ref="A317:I317"/>
    <mergeCell ref="A318:I318"/>
    <mergeCell ref="A319:I319"/>
    <mergeCell ref="A320:I320"/>
    <mergeCell ref="A321:I321"/>
    <mergeCell ref="A322:I322"/>
    <mergeCell ref="A323:I323"/>
    <mergeCell ref="A324:I324"/>
    <mergeCell ref="A299:I299"/>
    <mergeCell ref="A281:Q281"/>
    <mergeCell ref="A309:I309"/>
    <mergeCell ref="A325:I325"/>
    <mergeCell ref="A326:I326"/>
    <mergeCell ref="A337:I337"/>
    <mergeCell ref="A338:I338"/>
    <mergeCell ref="A339:I339"/>
    <mergeCell ref="A340:I340"/>
    <mergeCell ref="A329:I329"/>
    <mergeCell ref="A330:I330"/>
    <mergeCell ref="A331:I331"/>
    <mergeCell ref="A332:I332"/>
    <mergeCell ref="A333:I333"/>
    <mergeCell ref="A334:I334"/>
  </mergeCells>
  <pageMargins left="0.82677165354330717" right="0" top="0.59055118110236227" bottom="0.59055118110236227" header="0.19685039370078741" footer="0.19685039370078741"/>
  <pageSetup paperSize="9" scale="90" firstPageNumber="11" fitToHeight="10000" orientation="landscape" useFirstPageNumber="1" r:id="rId1"/>
  <headerFooter alignWithMargins="0"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3"/>
  <sheetViews>
    <sheetView showGridLines="0" topLeftCell="A79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105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813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812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811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810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809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78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95" customHeight="1" x14ac:dyDescent="0.25">
      <c r="A21" s="119" t="s">
        <v>808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19.95" customHeight="1" x14ac:dyDescent="0.25">
      <c r="A22" s="117" t="s">
        <v>807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</row>
    <row r="23" spans="1:17" ht="45.6" x14ac:dyDescent="0.25">
      <c r="A23" s="16">
        <v>1</v>
      </c>
      <c r="B23" s="20" t="s">
        <v>187</v>
      </c>
      <c r="C23" s="52" t="s">
        <v>806</v>
      </c>
      <c r="D23" s="21" t="s">
        <v>186</v>
      </c>
      <c r="E23" s="22">
        <v>1</v>
      </c>
      <c r="F23" s="23">
        <v>7.47</v>
      </c>
      <c r="G23" s="23">
        <v>5.43</v>
      </c>
      <c r="H23" s="23">
        <v>1.0900000000000001</v>
      </c>
      <c r="I23" s="24"/>
      <c r="J23" s="35">
        <v>7</v>
      </c>
      <c r="K23" s="24">
        <v>5</v>
      </c>
      <c r="L23" s="24">
        <v>1</v>
      </c>
      <c r="M23" s="24"/>
      <c r="N23" s="24">
        <v>0.41</v>
      </c>
      <c r="O23" s="24">
        <v>0.41</v>
      </c>
      <c r="P23" s="24"/>
      <c r="Q23" s="24"/>
    </row>
    <row r="24" spans="1:17" ht="43.8" x14ac:dyDescent="0.25">
      <c r="A24" s="16">
        <v>2</v>
      </c>
      <c r="B24" s="20" t="s">
        <v>805</v>
      </c>
      <c r="C24" s="52" t="s">
        <v>804</v>
      </c>
      <c r="D24" s="21" t="s">
        <v>18</v>
      </c>
      <c r="E24" s="22">
        <v>1</v>
      </c>
      <c r="F24" s="23" t="s">
        <v>803</v>
      </c>
      <c r="G24" s="24"/>
      <c r="H24" s="24"/>
      <c r="I24" s="24"/>
      <c r="J24" s="35">
        <v>90</v>
      </c>
      <c r="K24" s="24"/>
      <c r="L24" s="24"/>
      <c r="M24" s="24"/>
      <c r="N24" s="24"/>
      <c r="O24" s="24"/>
      <c r="P24" s="24"/>
      <c r="Q24" s="24"/>
    </row>
    <row r="25" spans="1:17" ht="24" x14ac:dyDescent="0.25">
      <c r="A25" s="16">
        <v>3</v>
      </c>
      <c r="B25" s="20" t="s">
        <v>185</v>
      </c>
      <c r="C25" s="52" t="s">
        <v>802</v>
      </c>
      <c r="D25" s="21" t="s">
        <v>184</v>
      </c>
      <c r="E25" s="22">
        <v>1</v>
      </c>
      <c r="F25" s="23">
        <v>244.31</v>
      </c>
      <c r="G25" s="23">
        <v>3.07</v>
      </c>
      <c r="H25" s="24"/>
      <c r="I25" s="24"/>
      <c r="J25" s="35">
        <v>244</v>
      </c>
      <c r="K25" s="24">
        <v>3</v>
      </c>
      <c r="L25" s="24"/>
      <c r="M25" s="24"/>
      <c r="N25" s="24">
        <v>0.22</v>
      </c>
      <c r="O25" s="24">
        <v>0.22</v>
      </c>
      <c r="P25" s="24"/>
      <c r="Q25" s="24"/>
    </row>
    <row r="26" spans="1:17" ht="32.4" x14ac:dyDescent="0.25">
      <c r="A26" s="16">
        <v>4</v>
      </c>
      <c r="B26" s="20" t="s">
        <v>801</v>
      </c>
      <c r="C26" s="52" t="s">
        <v>800</v>
      </c>
      <c r="D26" s="21" t="s">
        <v>18</v>
      </c>
      <c r="E26" s="22">
        <v>1</v>
      </c>
      <c r="F26" s="23" t="s">
        <v>799</v>
      </c>
      <c r="G26" s="24"/>
      <c r="H26" s="24"/>
      <c r="I26" s="24"/>
      <c r="J26" s="35">
        <v>762</v>
      </c>
      <c r="K26" s="24"/>
      <c r="L26" s="24"/>
      <c r="M26" s="24"/>
      <c r="N26" s="24"/>
      <c r="O26" s="24"/>
      <c r="P26" s="24"/>
      <c r="Q26" s="24"/>
    </row>
    <row r="27" spans="1:17" ht="24" x14ac:dyDescent="0.25">
      <c r="A27" s="16">
        <v>5</v>
      </c>
      <c r="B27" s="20" t="s">
        <v>798</v>
      </c>
      <c r="C27" s="52" t="s">
        <v>797</v>
      </c>
      <c r="D27" s="21" t="s">
        <v>59</v>
      </c>
      <c r="E27" s="22">
        <v>6</v>
      </c>
      <c r="F27" s="23">
        <v>56.62</v>
      </c>
      <c r="G27" s="24"/>
      <c r="H27" s="24"/>
      <c r="I27" s="24"/>
      <c r="J27" s="35">
        <v>340</v>
      </c>
      <c r="K27" s="24"/>
      <c r="L27" s="24"/>
      <c r="M27" s="24"/>
      <c r="N27" s="24"/>
      <c r="O27" s="24"/>
      <c r="P27" s="24"/>
      <c r="Q27" s="24"/>
    </row>
    <row r="28" spans="1:17" ht="24" x14ac:dyDescent="0.25">
      <c r="A28" s="16">
        <v>6</v>
      </c>
      <c r="B28" s="20" t="s">
        <v>173</v>
      </c>
      <c r="C28" s="52" t="s">
        <v>172</v>
      </c>
      <c r="D28" s="21" t="s">
        <v>59</v>
      </c>
      <c r="E28" s="22">
        <v>4</v>
      </c>
      <c r="F28" s="23">
        <v>25.14</v>
      </c>
      <c r="G28" s="24"/>
      <c r="H28" s="24"/>
      <c r="I28" s="24"/>
      <c r="J28" s="35">
        <v>101</v>
      </c>
      <c r="K28" s="24"/>
      <c r="L28" s="24"/>
      <c r="M28" s="24"/>
      <c r="N28" s="24"/>
      <c r="O28" s="24"/>
      <c r="P28" s="24"/>
      <c r="Q28" s="24"/>
    </row>
    <row r="29" spans="1:17" ht="34.200000000000003" x14ac:dyDescent="0.25">
      <c r="A29" s="16">
        <v>7</v>
      </c>
      <c r="B29" s="20" t="s">
        <v>796</v>
      </c>
      <c r="C29" s="52" t="s">
        <v>795</v>
      </c>
      <c r="D29" s="21" t="s">
        <v>59</v>
      </c>
      <c r="E29" s="22">
        <v>1</v>
      </c>
      <c r="F29" s="23">
        <v>39.200000000000003</v>
      </c>
      <c r="G29" s="24"/>
      <c r="H29" s="24"/>
      <c r="I29" s="24"/>
      <c r="J29" s="35">
        <v>39</v>
      </c>
      <c r="K29" s="24"/>
      <c r="L29" s="24"/>
      <c r="M29" s="24"/>
      <c r="N29" s="24"/>
      <c r="O29" s="24"/>
      <c r="P29" s="24"/>
      <c r="Q29" s="24"/>
    </row>
    <row r="30" spans="1:17" ht="34.200000000000003" x14ac:dyDescent="0.25">
      <c r="A30" s="16">
        <v>8</v>
      </c>
      <c r="B30" s="20" t="s">
        <v>794</v>
      </c>
      <c r="C30" s="52" t="s">
        <v>793</v>
      </c>
      <c r="D30" s="21" t="s">
        <v>74</v>
      </c>
      <c r="E30" s="22">
        <v>1</v>
      </c>
      <c r="F30" s="23">
        <v>282</v>
      </c>
      <c r="G30" s="24"/>
      <c r="H30" s="24"/>
      <c r="I30" s="24"/>
      <c r="J30" s="35">
        <v>282</v>
      </c>
      <c r="K30" s="24"/>
      <c r="L30" s="24"/>
      <c r="M30" s="24"/>
      <c r="N30" s="24"/>
      <c r="O30" s="24"/>
      <c r="P30" s="24"/>
      <c r="Q30" s="24"/>
    </row>
    <row r="31" spans="1:17" ht="34.200000000000003" x14ac:dyDescent="0.25">
      <c r="A31" s="16">
        <v>9</v>
      </c>
      <c r="B31" s="20" t="s">
        <v>181</v>
      </c>
      <c r="C31" s="52" t="s">
        <v>792</v>
      </c>
      <c r="D31" s="21" t="s">
        <v>157</v>
      </c>
      <c r="E31" s="30" t="s">
        <v>219</v>
      </c>
      <c r="F31" s="23">
        <v>10345.120000000001</v>
      </c>
      <c r="G31" s="23">
        <v>645.39</v>
      </c>
      <c r="H31" s="23">
        <v>142.18</v>
      </c>
      <c r="I31" s="23">
        <v>3.82</v>
      </c>
      <c r="J31" s="35">
        <v>52</v>
      </c>
      <c r="K31" s="24">
        <v>3</v>
      </c>
      <c r="L31" s="24">
        <v>1</v>
      </c>
      <c r="M31" s="24"/>
      <c r="N31" s="24">
        <v>47.63</v>
      </c>
      <c r="O31" s="24">
        <v>0.24</v>
      </c>
      <c r="P31" s="24">
        <v>0.21</v>
      </c>
      <c r="Q31" s="24"/>
    </row>
    <row r="32" spans="1:17" ht="55.2" x14ac:dyDescent="0.25">
      <c r="A32" s="16">
        <v>10</v>
      </c>
      <c r="B32" s="20" t="s">
        <v>791</v>
      </c>
      <c r="C32" s="52" t="s">
        <v>790</v>
      </c>
      <c r="D32" s="21" t="s">
        <v>157</v>
      </c>
      <c r="E32" s="30" t="s">
        <v>215</v>
      </c>
      <c r="F32" s="23">
        <v>2304.16</v>
      </c>
      <c r="G32" s="23">
        <v>1701.55</v>
      </c>
      <c r="H32" s="23">
        <v>541.80999999999995</v>
      </c>
      <c r="I32" s="23">
        <v>82.32</v>
      </c>
      <c r="J32" s="35">
        <v>323</v>
      </c>
      <c r="K32" s="24">
        <v>238</v>
      </c>
      <c r="L32" s="24">
        <v>76</v>
      </c>
      <c r="M32" s="24">
        <v>12</v>
      </c>
      <c r="N32" s="24">
        <v>121.8</v>
      </c>
      <c r="O32" s="24">
        <v>17.05</v>
      </c>
      <c r="P32" s="24">
        <v>4.72</v>
      </c>
      <c r="Q32" s="24">
        <v>0.66</v>
      </c>
    </row>
    <row r="33" spans="1:17" ht="32.4" x14ac:dyDescent="0.25">
      <c r="A33" s="16">
        <v>11</v>
      </c>
      <c r="B33" s="20" t="s">
        <v>760</v>
      </c>
      <c r="C33" s="52" t="s">
        <v>789</v>
      </c>
      <c r="D33" s="21" t="s">
        <v>123</v>
      </c>
      <c r="E33" s="22">
        <v>14</v>
      </c>
      <c r="F33" s="23" t="s">
        <v>788</v>
      </c>
      <c r="G33" s="24"/>
      <c r="H33" s="24"/>
      <c r="I33" s="24"/>
      <c r="J33" s="35">
        <v>442</v>
      </c>
      <c r="K33" s="24"/>
      <c r="L33" s="24"/>
      <c r="M33" s="24"/>
      <c r="N33" s="24"/>
      <c r="O33" s="24"/>
      <c r="P33" s="24"/>
      <c r="Q33" s="24"/>
    </row>
    <row r="34" spans="1:17" ht="43.8" x14ac:dyDescent="0.25">
      <c r="A34" s="16">
        <v>12</v>
      </c>
      <c r="B34" s="20" t="s">
        <v>760</v>
      </c>
      <c r="C34" s="52" t="s">
        <v>787</v>
      </c>
      <c r="D34" s="21" t="s">
        <v>18</v>
      </c>
      <c r="E34" s="22">
        <v>7</v>
      </c>
      <c r="F34" s="23" t="s">
        <v>786</v>
      </c>
      <c r="G34" s="24"/>
      <c r="H34" s="24"/>
      <c r="I34" s="24"/>
      <c r="J34" s="35">
        <v>288</v>
      </c>
      <c r="K34" s="24"/>
      <c r="L34" s="24"/>
      <c r="M34" s="24"/>
      <c r="N34" s="24"/>
      <c r="O34" s="24"/>
      <c r="P34" s="24"/>
      <c r="Q34" s="24"/>
    </row>
    <row r="35" spans="1:17" ht="43.8" x14ac:dyDescent="0.25">
      <c r="A35" s="16">
        <v>13</v>
      </c>
      <c r="B35" s="20" t="s">
        <v>760</v>
      </c>
      <c r="C35" s="52" t="s">
        <v>785</v>
      </c>
      <c r="D35" s="21" t="s">
        <v>18</v>
      </c>
      <c r="E35" s="22">
        <v>5</v>
      </c>
      <c r="F35" s="23" t="s">
        <v>784</v>
      </c>
      <c r="G35" s="24"/>
      <c r="H35" s="24"/>
      <c r="I35" s="24"/>
      <c r="J35" s="35">
        <v>163</v>
      </c>
      <c r="K35" s="24"/>
      <c r="L35" s="24"/>
      <c r="M35" s="24"/>
      <c r="N35" s="24"/>
      <c r="O35" s="24"/>
      <c r="P35" s="24"/>
      <c r="Q35" s="24"/>
    </row>
    <row r="36" spans="1:17" ht="43.8" x14ac:dyDescent="0.25">
      <c r="A36" s="16">
        <v>14</v>
      </c>
      <c r="B36" s="20" t="s">
        <v>760</v>
      </c>
      <c r="C36" s="52" t="s">
        <v>783</v>
      </c>
      <c r="D36" s="21" t="s">
        <v>18</v>
      </c>
      <c r="E36" s="22">
        <v>1</v>
      </c>
      <c r="F36" s="23" t="s">
        <v>782</v>
      </c>
      <c r="G36" s="24"/>
      <c r="H36" s="24"/>
      <c r="I36" s="24"/>
      <c r="J36" s="35">
        <v>40</v>
      </c>
      <c r="K36" s="24"/>
      <c r="L36" s="24"/>
      <c r="M36" s="24"/>
      <c r="N36" s="24"/>
      <c r="O36" s="24"/>
      <c r="P36" s="24"/>
      <c r="Q36" s="24"/>
    </row>
    <row r="37" spans="1:17" ht="55.2" x14ac:dyDescent="0.25">
      <c r="A37" s="16">
        <v>15</v>
      </c>
      <c r="B37" s="20" t="s">
        <v>764</v>
      </c>
      <c r="C37" s="52" t="s">
        <v>763</v>
      </c>
      <c r="D37" s="21" t="s">
        <v>157</v>
      </c>
      <c r="E37" s="30" t="s">
        <v>156</v>
      </c>
      <c r="F37" s="23">
        <v>4230.6899999999996</v>
      </c>
      <c r="G37" s="23">
        <v>2657.65</v>
      </c>
      <c r="H37" s="23">
        <v>1481.49</v>
      </c>
      <c r="I37" s="23">
        <v>233.91</v>
      </c>
      <c r="J37" s="35">
        <v>508</v>
      </c>
      <c r="K37" s="24">
        <v>319</v>
      </c>
      <c r="L37" s="24">
        <v>178</v>
      </c>
      <c r="M37" s="24">
        <v>28</v>
      </c>
      <c r="N37" s="24">
        <v>190.24</v>
      </c>
      <c r="O37" s="24">
        <v>22.83</v>
      </c>
      <c r="P37" s="24">
        <v>13.42</v>
      </c>
      <c r="Q37" s="24">
        <v>1.61</v>
      </c>
    </row>
    <row r="38" spans="1:17" ht="32.4" x14ac:dyDescent="0.25">
      <c r="A38" s="16">
        <v>16</v>
      </c>
      <c r="B38" s="20" t="s">
        <v>760</v>
      </c>
      <c r="C38" s="52" t="s">
        <v>781</v>
      </c>
      <c r="D38" s="21" t="s">
        <v>123</v>
      </c>
      <c r="E38" s="22">
        <v>14</v>
      </c>
      <c r="F38" s="23" t="s">
        <v>761</v>
      </c>
      <c r="G38" s="24"/>
      <c r="H38" s="24"/>
      <c r="I38" s="24"/>
      <c r="J38" s="35">
        <v>202</v>
      </c>
      <c r="K38" s="24"/>
      <c r="L38" s="24"/>
      <c r="M38" s="24"/>
      <c r="N38" s="24"/>
      <c r="O38" s="24"/>
      <c r="P38" s="24"/>
      <c r="Q38" s="24"/>
    </row>
    <row r="39" spans="1:17" ht="36" x14ac:dyDescent="0.25">
      <c r="A39" s="16">
        <v>17</v>
      </c>
      <c r="B39" s="20" t="s">
        <v>777</v>
      </c>
      <c r="C39" s="52" t="s">
        <v>780</v>
      </c>
      <c r="D39" s="21" t="s">
        <v>18</v>
      </c>
      <c r="E39" s="22">
        <v>1</v>
      </c>
      <c r="F39" s="23" t="s">
        <v>778</v>
      </c>
      <c r="G39" s="24"/>
      <c r="H39" s="24"/>
      <c r="I39" s="24"/>
      <c r="J39" s="35">
        <v>30</v>
      </c>
      <c r="K39" s="24"/>
      <c r="L39" s="24"/>
      <c r="M39" s="24"/>
      <c r="N39" s="24"/>
      <c r="O39" s="24"/>
      <c r="P39" s="24"/>
      <c r="Q39" s="24"/>
    </row>
    <row r="40" spans="1:17" ht="36" x14ac:dyDescent="0.25">
      <c r="A40" s="16">
        <v>18</v>
      </c>
      <c r="B40" s="20" t="s">
        <v>777</v>
      </c>
      <c r="C40" s="52" t="s">
        <v>779</v>
      </c>
      <c r="D40" s="21" t="s">
        <v>18</v>
      </c>
      <c r="E40" s="22">
        <v>1</v>
      </c>
      <c r="F40" s="23" t="s">
        <v>778</v>
      </c>
      <c r="G40" s="24"/>
      <c r="H40" s="24"/>
      <c r="I40" s="24"/>
      <c r="J40" s="35">
        <v>30</v>
      </c>
      <c r="K40" s="24"/>
      <c r="L40" s="24"/>
      <c r="M40" s="24"/>
      <c r="N40" s="24"/>
      <c r="O40" s="24"/>
      <c r="P40" s="24"/>
      <c r="Q40" s="24"/>
    </row>
    <row r="41" spans="1:17" ht="36" x14ac:dyDescent="0.25">
      <c r="A41" s="16">
        <v>19</v>
      </c>
      <c r="B41" s="20" t="s">
        <v>777</v>
      </c>
      <c r="C41" s="52" t="s">
        <v>776</v>
      </c>
      <c r="D41" s="21" t="s">
        <v>18</v>
      </c>
      <c r="E41" s="22">
        <v>1</v>
      </c>
      <c r="F41" s="23" t="s">
        <v>775</v>
      </c>
      <c r="G41" s="24"/>
      <c r="H41" s="24"/>
      <c r="I41" s="24"/>
      <c r="J41" s="35">
        <v>28</v>
      </c>
      <c r="K41" s="24"/>
      <c r="L41" s="24"/>
      <c r="M41" s="24"/>
      <c r="N41" s="24"/>
      <c r="O41" s="24"/>
      <c r="P41" s="24"/>
      <c r="Q41" s="24"/>
    </row>
    <row r="42" spans="1:17" ht="32.4" x14ac:dyDescent="0.25">
      <c r="A42" s="16">
        <v>20</v>
      </c>
      <c r="B42" s="20" t="s">
        <v>760</v>
      </c>
      <c r="C42" s="52" t="s">
        <v>774</v>
      </c>
      <c r="D42" s="21" t="s">
        <v>18</v>
      </c>
      <c r="E42" s="22">
        <v>3</v>
      </c>
      <c r="F42" s="23" t="s">
        <v>773</v>
      </c>
      <c r="G42" s="24"/>
      <c r="H42" s="24"/>
      <c r="I42" s="24"/>
      <c r="J42" s="35">
        <v>65</v>
      </c>
      <c r="K42" s="24"/>
      <c r="L42" s="24"/>
      <c r="M42" s="24"/>
      <c r="N42" s="24"/>
      <c r="O42" s="24"/>
      <c r="P42" s="24"/>
      <c r="Q42" s="24"/>
    </row>
    <row r="43" spans="1:17" ht="24" x14ac:dyDescent="0.25">
      <c r="A43" s="16">
        <v>21</v>
      </c>
      <c r="B43" s="20" t="s">
        <v>178</v>
      </c>
      <c r="C43" s="52" t="s">
        <v>177</v>
      </c>
      <c r="D43" s="21" t="s">
        <v>59</v>
      </c>
      <c r="E43" s="22">
        <v>2</v>
      </c>
      <c r="F43" s="23">
        <v>33.31</v>
      </c>
      <c r="G43" s="24"/>
      <c r="H43" s="24"/>
      <c r="I43" s="24"/>
      <c r="J43" s="35">
        <v>67</v>
      </c>
      <c r="K43" s="24"/>
      <c r="L43" s="24"/>
      <c r="M43" s="24"/>
      <c r="N43" s="24"/>
      <c r="O43" s="24"/>
      <c r="P43" s="24"/>
      <c r="Q43" s="24"/>
    </row>
    <row r="44" spans="1:17" ht="34.200000000000003" x14ac:dyDescent="0.25">
      <c r="A44" s="16">
        <v>22</v>
      </c>
      <c r="B44" s="20" t="s">
        <v>176</v>
      </c>
      <c r="C44" s="52" t="s">
        <v>175</v>
      </c>
      <c r="D44" s="21" t="s">
        <v>123</v>
      </c>
      <c r="E44" s="22">
        <v>35</v>
      </c>
      <c r="F44" s="23">
        <v>59.12</v>
      </c>
      <c r="G44" s="24"/>
      <c r="H44" s="24"/>
      <c r="I44" s="24"/>
      <c r="J44" s="35">
        <v>2069</v>
      </c>
      <c r="K44" s="24"/>
      <c r="L44" s="24"/>
      <c r="M44" s="24"/>
      <c r="N44" s="24"/>
      <c r="O44" s="24"/>
      <c r="P44" s="24"/>
      <c r="Q44" s="24"/>
    </row>
    <row r="45" spans="1:17" ht="45.6" x14ac:dyDescent="0.25">
      <c r="A45" s="16">
        <v>23</v>
      </c>
      <c r="B45" s="20" t="s">
        <v>168</v>
      </c>
      <c r="C45" s="52" t="s">
        <v>755</v>
      </c>
      <c r="D45" s="21" t="s">
        <v>157</v>
      </c>
      <c r="E45" s="30" t="s">
        <v>772</v>
      </c>
      <c r="F45" s="23">
        <v>104.4</v>
      </c>
      <c r="G45" s="23">
        <v>82.16</v>
      </c>
      <c r="H45" s="23">
        <v>15.29</v>
      </c>
      <c r="I45" s="24"/>
      <c r="J45" s="35">
        <v>28</v>
      </c>
      <c r="K45" s="24">
        <v>22</v>
      </c>
      <c r="L45" s="24">
        <v>4</v>
      </c>
      <c r="M45" s="24"/>
      <c r="N45" s="24">
        <v>5.01</v>
      </c>
      <c r="O45" s="24">
        <v>1.33</v>
      </c>
      <c r="P45" s="24"/>
      <c r="Q45" s="24"/>
    </row>
    <row r="46" spans="1:17" ht="24" x14ac:dyDescent="0.25">
      <c r="A46" s="16">
        <v>24</v>
      </c>
      <c r="B46" s="20" t="s">
        <v>153</v>
      </c>
      <c r="C46" s="52" t="s">
        <v>152</v>
      </c>
      <c r="D46" s="21" t="s">
        <v>130</v>
      </c>
      <c r="E46" s="22">
        <v>1</v>
      </c>
      <c r="F46" s="23">
        <v>17.02</v>
      </c>
      <c r="G46" s="24"/>
      <c r="H46" s="24"/>
      <c r="I46" s="24"/>
      <c r="J46" s="35">
        <v>17</v>
      </c>
      <c r="K46" s="24"/>
      <c r="L46" s="24"/>
      <c r="M46" s="24"/>
      <c r="N46" s="24"/>
      <c r="O46" s="24"/>
      <c r="P46" s="24"/>
      <c r="Q46" s="24"/>
    </row>
    <row r="47" spans="1:17" ht="57" x14ac:dyDescent="0.25">
      <c r="A47" s="16">
        <v>25</v>
      </c>
      <c r="B47" s="20" t="s">
        <v>145</v>
      </c>
      <c r="C47" s="52" t="s">
        <v>771</v>
      </c>
      <c r="D47" s="21" t="s">
        <v>93</v>
      </c>
      <c r="E47" s="30" t="s">
        <v>68</v>
      </c>
      <c r="F47" s="23">
        <v>417.46</v>
      </c>
      <c r="G47" s="23">
        <v>79.650000000000006</v>
      </c>
      <c r="H47" s="23">
        <v>10.15</v>
      </c>
      <c r="I47" s="23">
        <v>0.16</v>
      </c>
      <c r="J47" s="35">
        <v>4</v>
      </c>
      <c r="K47" s="24">
        <v>1</v>
      </c>
      <c r="L47" s="24"/>
      <c r="M47" s="24"/>
      <c r="N47" s="24">
        <v>5.31</v>
      </c>
      <c r="O47" s="24">
        <v>0.05</v>
      </c>
      <c r="P47" s="24">
        <v>0.01</v>
      </c>
      <c r="Q47" s="24"/>
    </row>
    <row r="48" spans="1:17" ht="57" x14ac:dyDescent="0.25">
      <c r="A48" s="16">
        <v>26</v>
      </c>
      <c r="B48" s="20" t="s">
        <v>112</v>
      </c>
      <c r="C48" s="52" t="s">
        <v>770</v>
      </c>
      <c r="D48" s="21" t="s">
        <v>93</v>
      </c>
      <c r="E48" s="30" t="s">
        <v>68</v>
      </c>
      <c r="F48" s="23">
        <v>1261.82</v>
      </c>
      <c r="G48" s="23">
        <v>97.9</v>
      </c>
      <c r="H48" s="23">
        <v>13.36</v>
      </c>
      <c r="I48" s="23">
        <v>0.32</v>
      </c>
      <c r="J48" s="35">
        <v>13</v>
      </c>
      <c r="K48" s="24">
        <v>1</v>
      </c>
      <c r="L48" s="24"/>
      <c r="M48" s="24"/>
      <c r="N48" s="24">
        <v>7.66</v>
      </c>
      <c r="O48" s="24">
        <v>0.08</v>
      </c>
      <c r="P48" s="24">
        <v>0.02</v>
      </c>
      <c r="Q48" s="24"/>
    </row>
    <row r="49" spans="1:17" ht="19.95" customHeight="1" x14ac:dyDescent="0.25">
      <c r="A49" s="117" t="s">
        <v>769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</row>
    <row r="50" spans="1:17" ht="45.6" x14ac:dyDescent="0.25">
      <c r="A50" s="16">
        <v>27</v>
      </c>
      <c r="B50" s="20" t="s">
        <v>197</v>
      </c>
      <c r="C50" s="52" t="s">
        <v>768</v>
      </c>
      <c r="D50" s="21" t="s">
        <v>196</v>
      </c>
      <c r="E50" s="22">
        <v>1</v>
      </c>
      <c r="F50" s="23">
        <v>619.08000000000004</v>
      </c>
      <c r="G50" s="23">
        <v>191.24</v>
      </c>
      <c r="H50" s="23">
        <v>66.08</v>
      </c>
      <c r="I50" s="23">
        <v>4.1900000000000004</v>
      </c>
      <c r="J50" s="35">
        <v>619</v>
      </c>
      <c r="K50" s="24">
        <v>191</v>
      </c>
      <c r="L50" s="24">
        <v>66</v>
      </c>
      <c r="M50" s="24">
        <v>4</v>
      </c>
      <c r="N50" s="24">
        <v>14.61</v>
      </c>
      <c r="O50" s="24">
        <v>14.61</v>
      </c>
      <c r="P50" s="24">
        <v>0.23</v>
      </c>
      <c r="Q50" s="24">
        <v>0.23</v>
      </c>
    </row>
    <row r="51" spans="1:17" ht="32.4" x14ac:dyDescent="0.25">
      <c r="A51" s="16">
        <v>28</v>
      </c>
      <c r="B51" s="20" t="s">
        <v>767</v>
      </c>
      <c r="C51" s="52" t="s">
        <v>766</v>
      </c>
      <c r="D51" s="21" t="s">
        <v>18</v>
      </c>
      <c r="E51" s="22">
        <v>1</v>
      </c>
      <c r="F51" s="23" t="s">
        <v>765</v>
      </c>
      <c r="G51" s="24"/>
      <c r="H51" s="24"/>
      <c r="I51" s="24"/>
      <c r="J51" s="35">
        <v>504</v>
      </c>
      <c r="K51" s="24"/>
      <c r="L51" s="24"/>
      <c r="M51" s="24"/>
      <c r="N51" s="24"/>
      <c r="O51" s="24"/>
      <c r="P51" s="24"/>
      <c r="Q51" s="24"/>
    </row>
    <row r="52" spans="1:17" ht="55.2" x14ac:dyDescent="0.25">
      <c r="A52" s="16">
        <v>29</v>
      </c>
      <c r="B52" s="20" t="s">
        <v>764</v>
      </c>
      <c r="C52" s="52" t="s">
        <v>763</v>
      </c>
      <c r="D52" s="21" t="s">
        <v>157</v>
      </c>
      <c r="E52" s="30" t="s">
        <v>170</v>
      </c>
      <c r="F52" s="23">
        <v>4230.6899999999996</v>
      </c>
      <c r="G52" s="23">
        <v>2657.65</v>
      </c>
      <c r="H52" s="23">
        <v>1481.49</v>
      </c>
      <c r="I52" s="23">
        <v>233.91</v>
      </c>
      <c r="J52" s="35">
        <v>127</v>
      </c>
      <c r="K52" s="24">
        <v>80</v>
      </c>
      <c r="L52" s="24">
        <v>44</v>
      </c>
      <c r="M52" s="24">
        <v>7</v>
      </c>
      <c r="N52" s="24">
        <v>190.24</v>
      </c>
      <c r="O52" s="24">
        <v>5.71</v>
      </c>
      <c r="P52" s="24">
        <v>13.42</v>
      </c>
      <c r="Q52" s="24">
        <v>0.4</v>
      </c>
    </row>
    <row r="53" spans="1:17" ht="32.4" x14ac:dyDescent="0.25">
      <c r="A53" s="16">
        <v>30</v>
      </c>
      <c r="B53" s="20" t="s">
        <v>760</v>
      </c>
      <c r="C53" s="52" t="s">
        <v>762</v>
      </c>
      <c r="D53" s="21" t="s">
        <v>123</v>
      </c>
      <c r="E53" s="22">
        <v>3</v>
      </c>
      <c r="F53" s="23" t="s">
        <v>761</v>
      </c>
      <c r="G53" s="24"/>
      <c r="H53" s="24"/>
      <c r="I53" s="24"/>
      <c r="J53" s="35">
        <v>43</v>
      </c>
      <c r="K53" s="24"/>
      <c r="L53" s="24"/>
      <c r="M53" s="24"/>
      <c r="N53" s="24"/>
      <c r="O53" s="24"/>
      <c r="P53" s="24"/>
      <c r="Q53" s="24"/>
    </row>
    <row r="54" spans="1:17" ht="43.8" x14ac:dyDescent="0.25">
      <c r="A54" s="16">
        <v>31</v>
      </c>
      <c r="B54" s="20" t="s">
        <v>760</v>
      </c>
      <c r="C54" s="52" t="s">
        <v>759</v>
      </c>
      <c r="D54" s="21" t="s">
        <v>18</v>
      </c>
      <c r="E54" s="22">
        <v>2</v>
      </c>
      <c r="F54" s="23" t="s">
        <v>758</v>
      </c>
      <c r="G54" s="24"/>
      <c r="H54" s="24"/>
      <c r="I54" s="24"/>
      <c r="J54" s="35">
        <v>42</v>
      </c>
      <c r="K54" s="24"/>
      <c r="L54" s="24"/>
      <c r="M54" s="24"/>
      <c r="N54" s="24"/>
      <c r="O54" s="24"/>
      <c r="P54" s="24"/>
      <c r="Q54" s="24"/>
    </row>
    <row r="55" spans="1:17" ht="24" x14ac:dyDescent="0.25">
      <c r="A55" s="16">
        <v>32</v>
      </c>
      <c r="B55" s="20" t="s">
        <v>178</v>
      </c>
      <c r="C55" s="52" t="s">
        <v>177</v>
      </c>
      <c r="D55" s="21" t="s">
        <v>59</v>
      </c>
      <c r="E55" s="22">
        <v>1</v>
      </c>
      <c r="F55" s="23">
        <v>33.31</v>
      </c>
      <c r="G55" s="24"/>
      <c r="H55" s="24"/>
      <c r="I55" s="24"/>
      <c r="J55" s="35">
        <v>33</v>
      </c>
      <c r="K55" s="24"/>
      <c r="L55" s="24"/>
      <c r="M55" s="24"/>
      <c r="N55" s="24"/>
      <c r="O55" s="24"/>
      <c r="P55" s="24"/>
      <c r="Q55" s="24"/>
    </row>
    <row r="56" spans="1:17" ht="34.200000000000003" x14ac:dyDescent="0.25">
      <c r="A56" s="16">
        <v>33</v>
      </c>
      <c r="B56" s="20" t="s">
        <v>757</v>
      </c>
      <c r="C56" s="52" t="s">
        <v>756</v>
      </c>
      <c r="D56" s="21" t="s">
        <v>123</v>
      </c>
      <c r="E56" s="22">
        <v>2</v>
      </c>
      <c r="F56" s="23">
        <v>53.16</v>
      </c>
      <c r="G56" s="24"/>
      <c r="H56" s="24"/>
      <c r="I56" s="24"/>
      <c r="J56" s="35">
        <v>106</v>
      </c>
      <c r="K56" s="24"/>
      <c r="L56" s="24"/>
      <c r="M56" s="24"/>
      <c r="N56" s="24"/>
      <c r="O56" s="24"/>
      <c r="P56" s="24"/>
      <c r="Q56" s="24"/>
    </row>
    <row r="57" spans="1:17" ht="24" x14ac:dyDescent="0.25">
      <c r="A57" s="16">
        <v>34</v>
      </c>
      <c r="B57" s="20" t="s">
        <v>173</v>
      </c>
      <c r="C57" s="52" t="s">
        <v>172</v>
      </c>
      <c r="D57" s="21" t="s">
        <v>59</v>
      </c>
      <c r="E57" s="22">
        <v>1</v>
      </c>
      <c r="F57" s="23">
        <v>25.14</v>
      </c>
      <c r="G57" s="24"/>
      <c r="H57" s="24"/>
      <c r="I57" s="24"/>
      <c r="J57" s="35">
        <v>25</v>
      </c>
      <c r="K57" s="24"/>
      <c r="L57" s="24"/>
      <c r="M57" s="24"/>
      <c r="N57" s="24"/>
      <c r="O57" s="24"/>
      <c r="P57" s="24"/>
      <c r="Q57" s="24"/>
    </row>
    <row r="58" spans="1:17" ht="45.6" x14ac:dyDescent="0.25">
      <c r="A58" s="16">
        <v>35</v>
      </c>
      <c r="B58" s="20" t="s">
        <v>168</v>
      </c>
      <c r="C58" s="52" t="s">
        <v>755</v>
      </c>
      <c r="D58" s="21" t="s">
        <v>157</v>
      </c>
      <c r="E58" s="30" t="s">
        <v>170</v>
      </c>
      <c r="F58" s="23">
        <v>104.4</v>
      </c>
      <c r="G58" s="23">
        <v>82.16</v>
      </c>
      <c r="H58" s="23">
        <v>15.29</v>
      </c>
      <c r="I58" s="24"/>
      <c r="J58" s="35">
        <v>3</v>
      </c>
      <c r="K58" s="24">
        <v>2</v>
      </c>
      <c r="L58" s="24"/>
      <c r="M58" s="24"/>
      <c r="N58" s="24">
        <v>5.01</v>
      </c>
      <c r="O58" s="24">
        <v>0.15</v>
      </c>
      <c r="P58" s="24"/>
      <c r="Q58" s="24"/>
    </row>
    <row r="59" spans="1:17" ht="24" x14ac:dyDescent="0.25">
      <c r="A59" s="16">
        <v>36</v>
      </c>
      <c r="B59" s="20" t="s">
        <v>153</v>
      </c>
      <c r="C59" s="52" t="s">
        <v>152</v>
      </c>
      <c r="D59" s="21" t="s">
        <v>130</v>
      </c>
      <c r="E59" s="22">
        <v>0.2</v>
      </c>
      <c r="F59" s="23">
        <v>17.02</v>
      </c>
      <c r="G59" s="24"/>
      <c r="H59" s="24"/>
      <c r="I59" s="24"/>
      <c r="J59" s="35">
        <v>3</v>
      </c>
      <c r="K59" s="24"/>
      <c r="L59" s="24"/>
      <c r="M59" s="24"/>
      <c r="N59" s="24"/>
      <c r="O59" s="24"/>
      <c r="P59" s="24"/>
      <c r="Q59" s="24"/>
    </row>
    <row r="60" spans="1:17" ht="19.95" customHeight="1" x14ac:dyDescent="0.25">
      <c r="A60" s="117" t="s">
        <v>754</v>
      </c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</row>
    <row r="61" spans="1:17" ht="24" x14ac:dyDescent="0.25">
      <c r="A61" s="16">
        <v>37</v>
      </c>
      <c r="B61" s="20" t="s">
        <v>166</v>
      </c>
      <c r="C61" s="52" t="s">
        <v>753</v>
      </c>
      <c r="D61" s="21" t="s">
        <v>162</v>
      </c>
      <c r="E61" s="30" t="s">
        <v>161</v>
      </c>
      <c r="F61" s="23">
        <v>5639.05</v>
      </c>
      <c r="G61" s="23">
        <v>330.18</v>
      </c>
      <c r="H61" s="23">
        <v>56.04</v>
      </c>
      <c r="I61" s="23">
        <v>5</v>
      </c>
      <c r="J61" s="35">
        <v>564</v>
      </c>
      <c r="K61" s="24">
        <v>33</v>
      </c>
      <c r="L61" s="24">
        <v>6</v>
      </c>
      <c r="M61" s="24">
        <v>1</v>
      </c>
      <c r="N61" s="24">
        <v>24.64</v>
      </c>
      <c r="O61" s="24">
        <v>2.46</v>
      </c>
      <c r="P61" s="24">
        <v>0.32</v>
      </c>
      <c r="Q61" s="24">
        <v>0.03</v>
      </c>
    </row>
    <row r="62" spans="1:17" ht="24" x14ac:dyDescent="0.25">
      <c r="A62" s="16">
        <v>38</v>
      </c>
      <c r="B62" s="20" t="s">
        <v>165</v>
      </c>
      <c r="C62" s="52" t="s">
        <v>752</v>
      </c>
      <c r="D62" s="21" t="s">
        <v>162</v>
      </c>
      <c r="E62" s="30" t="s">
        <v>161</v>
      </c>
      <c r="F62" s="23">
        <v>407.19</v>
      </c>
      <c r="G62" s="23">
        <v>293.36</v>
      </c>
      <c r="H62" s="23">
        <v>29.83</v>
      </c>
      <c r="I62" s="23">
        <v>2.0299999999999998</v>
      </c>
      <c r="J62" s="35">
        <v>41</v>
      </c>
      <c r="K62" s="24">
        <v>29</v>
      </c>
      <c r="L62" s="24">
        <v>3</v>
      </c>
      <c r="M62" s="24"/>
      <c r="N62" s="24">
        <v>21.65</v>
      </c>
      <c r="O62" s="24">
        <v>2.17</v>
      </c>
      <c r="P62" s="24">
        <v>0.13</v>
      </c>
      <c r="Q62" s="24">
        <v>0.01</v>
      </c>
    </row>
    <row r="63" spans="1:17" ht="68.400000000000006" x14ac:dyDescent="0.25">
      <c r="A63" s="16">
        <v>39</v>
      </c>
      <c r="B63" s="20" t="s">
        <v>164</v>
      </c>
      <c r="C63" s="52" t="s">
        <v>163</v>
      </c>
      <c r="D63" s="21" t="s">
        <v>74</v>
      </c>
      <c r="E63" s="22">
        <v>1</v>
      </c>
      <c r="F63" s="23">
        <v>185.03</v>
      </c>
      <c r="G63" s="24"/>
      <c r="H63" s="24"/>
      <c r="I63" s="24"/>
      <c r="J63" s="35">
        <v>185</v>
      </c>
      <c r="K63" s="24"/>
      <c r="L63" s="24"/>
      <c r="M63" s="24"/>
      <c r="N63" s="24"/>
      <c r="O63" s="24"/>
      <c r="P63" s="24"/>
      <c r="Q63" s="24"/>
    </row>
    <row r="64" spans="1:17" ht="43.8" x14ac:dyDescent="0.25">
      <c r="A64" s="16">
        <v>40</v>
      </c>
      <c r="B64" s="20" t="s">
        <v>160</v>
      </c>
      <c r="C64" s="52" t="s">
        <v>751</v>
      </c>
      <c r="D64" s="21" t="s">
        <v>157</v>
      </c>
      <c r="E64" s="30" t="s">
        <v>231</v>
      </c>
      <c r="F64" s="23">
        <v>978.44</v>
      </c>
      <c r="G64" s="23">
        <v>897.43</v>
      </c>
      <c r="H64" s="23">
        <v>15.84</v>
      </c>
      <c r="I64" s="23">
        <v>0.36</v>
      </c>
      <c r="J64" s="35">
        <v>24</v>
      </c>
      <c r="K64" s="24">
        <v>22</v>
      </c>
      <c r="L64" s="24"/>
      <c r="M64" s="24"/>
      <c r="N64" s="24">
        <v>64.239999999999995</v>
      </c>
      <c r="O64" s="24">
        <v>1.61</v>
      </c>
      <c r="P64" s="24">
        <v>0.02</v>
      </c>
      <c r="Q64" s="24"/>
    </row>
    <row r="65" spans="1:17" ht="32.4" x14ac:dyDescent="0.25">
      <c r="A65" s="16">
        <v>41</v>
      </c>
      <c r="B65" s="20" t="s">
        <v>750</v>
      </c>
      <c r="C65" s="52" t="s">
        <v>749</v>
      </c>
      <c r="D65" s="21" t="s">
        <v>123</v>
      </c>
      <c r="E65" s="22">
        <v>2.5</v>
      </c>
      <c r="F65" s="23">
        <v>10.92</v>
      </c>
      <c r="G65" s="24"/>
      <c r="H65" s="24"/>
      <c r="I65" s="24"/>
      <c r="J65" s="35">
        <v>27</v>
      </c>
      <c r="K65" s="24"/>
      <c r="L65" s="24"/>
      <c r="M65" s="24"/>
      <c r="N65" s="24"/>
      <c r="O65" s="24"/>
      <c r="P65" s="24"/>
      <c r="Q65" s="24"/>
    </row>
    <row r="66" spans="1:17" ht="43.8" x14ac:dyDescent="0.25">
      <c r="A66" s="16">
        <v>42</v>
      </c>
      <c r="B66" s="20" t="s">
        <v>158</v>
      </c>
      <c r="C66" s="52" t="s">
        <v>748</v>
      </c>
      <c r="D66" s="21" t="s">
        <v>157</v>
      </c>
      <c r="E66" s="30" t="s">
        <v>222</v>
      </c>
      <c r="F66" s="23">
        <v>1062.92</v>
      </c>
      <c r="G66" s="23">
        <v>860.55</v>
      </c>
      <c r="H66" s="23">
        <v>36.81</v>
      </c>
      <c r="I66" s="23">
        <v>1.0900000000000001</v>
      </c>
      <c r="J66" s="35">
        <v>74</v>
      </c>
      <c r="K66" s="24">
        <v>60</v>
      </c>
      <c r="L66" s="24">
        <v>3</v>
      </c>
      <c r="M66" s="24"/>
      <c r="N66" s="24">
        <v>61.6</v>
      </c>
      <c r="O66" s="24">
        <v>4.3099999999999996</v>
      </c>
      <c r="P66" s="24">
        <v>0.06</v>
      </c>
      <c r="Q66" s="24"/>
    </row>
    <row r="67" spans="1:17" ht="32.4" x14ac:dyDescent="0.25">
      <c r="A67" s="16">
        <v>43</v>
      </c>
      <c r="B67" s="20" t="s">
        <v>747</v>
      </c>
      <c r="C67" s="52" t="s">
        <v>746</v>
      </c>
      <c r="D67" s="21" t="s">
        <v>123</v>
      </c>
      <c r="E67" s="22">
        <v>7</v>
      </c>
      <c r="F67" s="23">
        <v>45.78</v>
      </c>
      <c r="G67" s="24"/>
      <c r="H67" s="24"/>
      <c r="I67" s="24"/>
      <c r="J67" s="35">
        <v>320</v>
      </c>
      <c r="K67" s="24"/>
      <c r="L67" s="24"/>
      <c r="M67" s="24"/>
      <c r="N67" s="24"/>
      <c r="O67" s="24"/>
      <c r="P67" s="24"/>
      <c r="Q67" s="24"/>
    </row>
    <row r="68" spans="1:17" ht="43.8" x14ac:dyDescent="0.25">
      <c r="A68" s="16">
        <v>44</v>
      </c>
      <c r="B68" s="20" t="s">
        <v>745</v>
      </c>
      <c r="C68" s="52" t="s">
        <v>744</v>
      </c>
      <c r="D68" s="21" t="s">
        <v>59</v>
      </c>
      <c r="E68" s="22">
        <v>1</v>
      </c>
      <c r="F68" s="23">
        <v>92.13</v>
      </c>
      <c r="G68" s="24"/>
      <c r="H68" s="24"/>
      <c r="I68" s="24"/>
      <c r="J68" s="35">
        <v>92</v>
      </c>
      <c r="K68" s="24"/>
      <c r="L68" s="24"/>
      <c r="M68" s="24"/>
      <c r="N68" s="24"/>
      <c r="O68" s="24"/>
      <c r="P68" s="24"/>
      <c r="Q68" s="24"/>
    </row>
    <row r="69" spans="1:17" ht="43.8" x14ac:dyDescent="0.25">
      <c r="A69" s="16">
        <v>45</v>
      </c>
      <c r="B69" s="20" t="s">
        <v>743</v>
      </c>
      <c r="C69" s="52" t="s">
        <v>742</v>
      </c>
      <c r="D69" s="21" t="s">
        <v>59</v>
      </c>
      <c r="E69" s="22">
        <v>1</v>
      </c>
      <c r="F69" s="23">
        <v>14.15</v>
      </c>
      <c r="G69" s="24"/>
      <c r="H69" s="24"/>
      <c r="I69" s="24"/>
      <c r="J69" s="35">
        <v>14</v>
      </c>
      <c r="K69" s="24"/>
      <c r="L69" s="24"/>
      <c r="M69" s="24"/>
      <c r="N69" s="24"/>
      <c r="O69" s="24"/>
      <c r="P69" s="24"/>
      <c r="Q69" s="24"/>
    </row>
    <row r="70" spans="1:17" ht="32.4" x14ac:dyDescent="0.25">
      <c r="A70" s="16">
        <v>46</v>
      </c>
      <c r="B70" s="20" t="s">
        <v>741</v>
      </c>
      <c r="C70" s="52" t="s">
        <v>740</v>
      </c>
      <c r="D70" s="21" t="s">
        <v>59</v>
      </c>
      <c r="E70" s="22">
        <v>1</v>
      </c>
      <c r="F70" s="23">
        <v>96.65</v>
      </c>
      <c r="G70" s="24"/>
      <c r="H70" s="24"/>
      <c r="I70" s="24"/>
      <c r="J70" s="35">
        <v>97</v>
      </c>
      <c r="K70" s="24"/>
      <c r="L70" s="24"/>
      <c r="M70" s="24"/>
      <c r="N70" s="24"/>
      <c r="O70" s="24"/>
      <c r="P70" s="24"/>
      <c r="Q70" s="24"/>
    </row>
    <row r="71" spans="1:17" ht="32.4" x14ac:dyDescent="0.25">
      <c r="A71" s="16">
        <v>47</v>
      </c>
      <c r="B71" s="20" t="s">
        <v>739</v>
      </c>
      <c r="C71" s="52" t="s">
        <v>738</v>
      </c>
      <c r="D71" s="21" t="s">
        <v>59</v>
      </c>
      <c r="E71" s="22">
        <v>2</v>
      </c>
      <c r="F71" s="23">
        <v>3.32</v>
      </c>
      <c r="G71" s="24"/>
      <c r="H71" s="24"/>
      <c r="I71" s="24"/>
      <c r="J71" s="35">
        <v>7</v>
      </c>
      <c r="K71" s="24"/>
      <c r="L71" s="24"/>
      <c r="M71" s="24"/>
      <c r="N71" s="24"/>
      <c r="O71" s="24"/>
      <c r="P71" s="24"/>
      <c r="Q71" s="24"/>
    </row>
    <row r="72" spans="1:17" ht="32.4" x14ac:dyDescent="0.25">
      <c r="A72" s="16">
        <v>48</v>
      </c>
      <c r="B72" s="20" t="s">
        <v>737</v>
      </c>
      <c r="C72" s="52" t="s">
        <v>736</v>
      </c>
      <c r="D72" s="21" t="s">
        <v>59</v>
      </c>
      <c r="E72" s="22">
        <v>1</v>
      </c>
      <c r="F72" s="23">
        <v>15.97</v>
      </c>
      <c r="G72" s="24"/>
      <c r="H72" s="24"/>
      <c r="I72" s="24"/>
      <c r="J72" s="35">
        <v>16</v>
      </c>
      <c r="K72" s="24"/>
      <c r="L72" s="24"/>
      <c r="M72" s="24"/>
      <c r="N72" s="24"/>
      <c r="O72" s="24"/>
      <c r="P72" s="24"/>
      <c r="Q72" s="24"/>
    </row>
    <row r="73" spans="1:17" ht="24" x14ac:dyDescent="0.25">
      <c r="A73" s="16">
        <v>49</v>
      </c>
      <c r="B73" s="20" t="s">
        <v>735</v>
      </c>
      <c r="C73" s="52" t="s">
        <v>734</v>
      </c>
      <c r="D73" s="21" t="s">
        <v>59</v>
      </c>
      <c r="E73" s="22">
        <v>1</v>
      </c>
      <c r="F73" s="23">
        <v>30.04</v>
      </c>
      <c r="G73" s="24"/>
      <c r="H73" s="24"/>
      <c r="I73" s="24"/>
      <c r="J73" s="35">
        <v>30</v>
      </c>
      <c r="K73" s="24"/>
      <c r="L73" s="24"/>
      <c r="M73" s="24"/>
      <c r="N73" s="24"/>
      <c r="O73" s="24"/>
      <c r="P73" s="24"/>
      <c r="Q73" s="24"/>
    </row>
    <row r="74" spans="1:17" ht="68.400000000000006" x14ac:dyDescent="0.25">
      <c r="A74" s="16">
        <v>50</v>
      </c>
      <c r="B74" s="20" t="s">
        <v>154</v>
      </c>
      <c r="C74" s="52" t="s">
        <v>733</v>
      </c>
      <c r="D74" s="21" t="s">
        <v>59</v>
      </c>
      <c r="E74" s="22">
        <v>2</v>
      </c>
      <c r="F74" s="23">
        <v>21.4</v>
      </c>
      <c r="G74" s="24"/>
      <c r="H74" s="24"/>
      <c r="I74" s="24"/>
      <c r="J74" s="35">
        <v>43</v>
      </c>
      <c r="K74" s="24"/>
      <c r="L74" s="24"/>
      <c r="M74" s="24"/>
      <c r="N74" s="24"/>
      <c r="O74" s="24"/>
      <c r="P74" s="24"/>
      <c r="Q74" s="24"/>
    </row>
    <row r="75" spans="1:17" ht="24" x14ac:dyDescent="0.25">
      <c r="A75" s="16">
        <v>51</v>
      </c>
      <c r="B75" s="20" t="s">
        <v>732</v>
      </c>
      <c r="C75" s="52" t="s">
        <v>731</v>
      </c>
      <c r="D75" s="21" t="s">
        <v>155</v>
      </c>
      <c r="E75" s="22">
        <v>1</v>
      </c>
      <c r="F75" s="23">
        <v>104.49</v>
      </c>
      <c r="G75" s="23">
        <v>16.97</v>
      </c>
      <c r="H75" s="23">
        <v>1.0900000000000001</v>
      </c>
      <c r="I75" s="24"/>
      <c r="J75" s="35">
        <v>104</v>
      </c>
      <c r="K75" s="24">
        <v>17</v>
      </c>
      <c r="L75" s="24">
        <v>1</v>
      </c>
      <c r="M75" s="24"/>
      <c r="N75" s="24">
        <v>1.36</v>
      </c>
      <c r="O75" s="24">
        <v>1.36</v>
      </c>
      <c r="P75" s="24"/>
      <c r="Q75" s="24"/>
    </row>
    <row r="76" spans="1:17" ht="24" x14ac:dyDescent="0.25">
      <c r="A76" s="16">
        <v>52</v>
      </c>
      <c r="B76" s="20" t="s">
        <v>153</v>
      </c>
      <c r="C76" s="52" t="s">
        <v>152</v>
      </c>
      <c r="D76" s="21" t="s">
        <v>130</v>
      </c>
      <c r="E76" s="22">
        <v>2</v>
      </c>
      <c r="F76" s="23">
        <v>17.02</v>
      </c>
      <c r="G76" s="24"/>
      <c r="H76" s="24"/>
      <c r="I76" s="24"/>
      <c r="J76" s="35">
        <v>34</v>
      </c>
      <c r="K76" s="24"/>
      <c r="L76" s="24"/>
      <c r="M76" s="24"/>
      <c r="N76" s="24"/>
      <c r="O76" s="24"/>
      <c r="P76" s="24"/>
      <c r="Q76" s="24"/>
    </row>
    <row r="77" spans="1:17" x14ac:dyDescent="0.25">
      <c r="A77" s="117" t="s">
        <v>20</v>
      </c>
      <c r="B77" s="118"/>
      <c r="C77" s="118"/>
      <c r="D77" s="118"/>
      <c r="E77" s="118"/>
      <c r="F77" s="118"/>
      <c r="G77" s="118"/>
      <c r="H77" s="118"/>
      <c r="I77" s="118"/>
      <c r="J77" s="36">
        <v>9411</v>
      </c>
      <c r="K77" s="23">
        <v>1026</v>
      </c>
      <c r="L77" s="23">
        <v>383</v>
      </c>
      <c r="M77" s="23">
        <v>52</v>
      </c>
      <c r="N77" s="24"/>
      <c r="O77" s="23">
        <v>74.59</v>
      </c>
      <c r="P77" s="24"/>
      <c r="Q77" s="23">
        <v>2.94</v>
      </c>
    </row>
    <row r="78" spans="1:17" x14ac:dyDescent="0.25">
      <c r="A78" s="117" t="s">
        <v>54</v>
      </c>
      <c r="B78" s="118"/>
      <c r="C78" s="118"/>
      <c r="D78" s="118"/>
      <c r="E78" s="118"/>
      <c r="F78" s="118"/>
      <c r="G78" s="118"/>
      <c r="H78" s="118"/>
      <c r="I78" s="118"/>
      <c r="J78" s="36">
        <v>9716</v>
      </c>
      <c r="K78" s="23">
        <v>1180</v>
      </c>
      <c r="L78" s="23">
        <v>479</v>
      </c>
      <c r="M78" s="23">
        <v>65</v>
      </c>
      <c r="N78" s="24"/>
      <c r="O78" s="23">
        <v>85.78</v>
      </c>
      <c r="P78" s="24"/>
      <c r="Q78" s="23">
        <v>3.68</v>
      </c>
    </row>
    <row r="79" spans="1:17" x14ac:dyDescent="0.25">
      <c r="A79" s="117" t="s">
        <v>53</v>
      </c>
      <c r="B79" s="118"/>
      <c r="C79" s="118"/>
      <c r="D79" s="118"/>
      <c r="E79" s="118"/>
      <c r="F79" s="118"/>
      <c r="G79" s="118"/>
      <c r="H79" s="118"/>
      <c r="I79" s="118"/>
      <c r="J79" s="35"/>
      <c r="K79" s="24"/>
      <c r="L79" s="24"/>
      <c r="M79" s="24"/>
      <c r="N79" s="24"/>
      <c r="O79" s="24"/>
      <c r="P79" s="24"/>
      <c r="Q79" s="24"/>
    </row>
    <row r="80" spans="1:17" ht="30" customHeight="1" x14ac:dyDescent="0.25">
      <c r="A80" s="117" t="s">
        <v>730</v>
      </c>
      <c r="B80" s="118"/>
      <c r="C80" s="118"/>
      <c r="D80" s="118"/>
      <c r="E80" s="118"/>
      <c r="F80" s="118"/>
      <c r="G80" s="118"/>
      <c r="H80" s="118"/>
      <c r="I80" s="118"/>
      <c r="J80" s="36">
        <v>55</v>
      </c>
      <c r="K80" s="24"/>
      <c r="L80" s="24"/>
      <c r="M80" s="24"/>
      <c r="N80" s="24"/>
      <c r="O80" s="24"/>
      <c r="P80" s="24"/>
      <c r="Q80" s="24"/>
    </row>
    <row r="81" spans="1:17" ht="45" customHeight="1" x14ac:dyDescent="0.25">
      <c r="A81" s="117" t="s">
        <v>729</v>
      </c>
      <c r="B81" s="118"/>
      <c r="C81" s="118"/>
      <c r="D81" s="118"/>
      <c r="E81" s="118"/>
      <c r="F81" s="118"/>
      <c r="G81" s="118"/>
      <c r="H81" s="118"/>
      <c r="I81" s="118"/>
      <c r="J81" s="36">
        <v>250</v>
      </c>
      <c r="K81" s="23">
        <v>154</v>
      </c>
      <c r="L81" s="23">
        <v>96</v>
      </c>
      <c r="M81" s="23">
        <v>13</v>
      </c>
      <c r="N81" s="24"/>
      <c r="O81" s="23">
        <v>11.169</v>
      </c>
      <c r="P81" s="24"/>
      <c r="Q81" s="23">
        <v>0.73499999999999999</v>
      </c>
    </row>
    <row r="82" spans="1:17" x14ac:dyDescent="0.25">
      <c r="A82" s="117" t="s">
        <v>21</v>
      </c>
      <c r="B82" s="118"/>
      <c r="C82" s="118"/>
      <c r="D82" s="118"/>
      <c r="E82" s="118"/>
      <c r="F82" s="118"/>
      <c r="G82" s="118"/>
      <c r="H82" s="118"/>
      <c r="I82" s="118"/>
      <c r="J82" s="36">
        <v>1593</v>
      </c>
      <c r="K82" s="24"/>
      <c r="L82" s="24"/>
      <c r="M82" s="24"/>
      <c r="N82" s="24"/>
      <c r="O82" s="24"/>
      <c r="P82" s="24"/>
      <c r="Q82" s="24"/>
    </row>
    <row r="83" spans="1:17" x14ac:dyDescent="0.25">
      <c r="A83" s="117" t="s">
        <v>53</v>
      </c>
      <c r="B83" s="118"/>
      <c r="C83" s="118"/>
      <c r="D83" s="118"/>
      <c r="E83" s="118"/>
      <c r="F83" s="118"/>
      <c r="G83" s="118"/>
      <c r="H83" s="118"/>
      <c r="I83" s="118"/>
      <c r="J83" s="35"/>
      <c r="K83" s="24"/>
      <c r="L83" s="24"/>
      <c r="M83" s="24"/>
      <c r="N83" s="24"/>
      <c r="O83" s="24"/>
      <c r="P83" s="24"/>
      <c r="Q83" s="24"/>
    </row>
    <row r="84" spans="1:17" x14ac:dyDescent="0.25">
      <c r="A84" s="117" t="s">
        <v>728</v>
      </c>
      <c r="B84" s="118"/>
      <c r="C84" s="118"/>
      <c r="D84" s="118"/>
      <c r="E84" s="118"/>
      <c r="F84" s="118"/>
      <c r="G84" s="118"/>
      <c r="H84" s="118"/>
      <c r="I84" s="118"/>
      <c r="J84" s="36">
        <v>2</v>
      </c>
      <c r="K84" s="24"/>
      <c r="L84" s="24"/>
      <c r="M84" s="24"/>
      <c r="N84" s="24"/>
      <c r="O84" s="24"/>
      <c r="P84" s="24"/>
      <c r="Q84" s="24"/>
    </row>
    <row r="85" spans="1:17" x14ac:dyDescent="0.25">
      <c r="A85" s="117" t="s">
        <v>727</v>
      </c>
      <c r="B85" s="118"/>
      <c r="C85" s="118"/>
      <c r="D85" s="118"/>
      <c r="E85" s="118"/>
      <c r="F85" s="118"/>
      <c r="G85" s="118"/>
      <c r="H85" s="118"/>
      <c r="I85" s="118"/>
      <c r="J85" s="36">
        <v>1591</v>
      </c>
      <c r="K85" s="24"/>
      <c r="L85" s="24"/>
      <c r="M85" s="24"/>
      <c r="N85" s="24"/>
      <c r="O85" s="24"/>
      <c r="P85" s="24"/>
      <c r="Q85" s="24"/>
    </row>
    <row r="86" spans="1:17" x14ac:dyDescent="0.25">
      <c r="A86" s="117" t="s">
        <v>22</v>
      </c>
      <c r="B86" s="118"/>
      <c r="C86" s="118"/>
      <c r="D86" s="118"/>
      <c r="E86" s="118"/>
      <c r="F86" s="118"/>
      <c r="G86" s="118"/>
      <c r="H86" s="118"/>
      <c r="I86" s="118"/>
      <c r="J86" s="36">
        <v>1033</v>
      </c>
      <c r="K86" s="24"/>
      <c r="L86" s="24"/>
      <c r="M86" s="24"/>
      <c r="N86" s="24"/>
      <c r="O86" s="24"/>
      <c r="P86" s="24"/>
      <c r="Q86" s="24"/>
    </row>
    <row r="87" spans="1:17" x14ac:dyDescent="0.25">
      <c r="A87" s="117" t="s">
        <v>53</v>
      </c>
      <c r="B87" s="118"/>
      <c r="C87" s="118"/>
      <c r="D87" s="118"/>
      <c r="E87" s="118"/>
      <c r="F87" s="118"/>
      <c r="G87" s="118"/>
      <c r="H87" s="118"/>
      <c r="I87" s="118"/>
      <c r="J87" s="35"/>
      <c r="K87" s="24"/>
      <c r="L87" s="24"/>
      <c r="M87" s="24"/>
      <c r="N87" s="24"/>
      <c r="O87" s="24"/>
      <c r="P87" s="24"/>
      <c r="Q87" s="24"/>
    </row>
    <row r="88" spans="1:17" x14ac:dyDescent="0.25">
      <c r="A88" s="117" t="s">
        <v>726</v>
      </c>
      <c r="B88" s="118"/>
      <c r="C88" s="118"/>
      <c r="D88" s="118"/>
      <c r="E88" s="118"/>
      <c r="F88" s="118"/>
      <c r="G88" s="118"/>
      <c r="H88" s="118"/>
      <c r="I88" s="118"/>
      <c r="J88" s="36">
        <v>1</v>
      </c>
      <c r="K88" s="24"/>
      <c r="L88" s="24"/>
      <c r="M88" s="24"/>
      <c r="N88" s="24"/>
      <c r="O88" s="24"/>
      <c r="P88" s="24"/>
      <c r="Q88" s="24"/>
    </row>
    <row r="89" spans="1:17" x14ac:dyDescent="0.25">
      <c r="A89" s="117" t="s">
        <v>725</v>
      </c>
      <c r="B89" s="118"/>
      <c r="C89" s="118"/>
      <c r="D89" s="118"/>
      <c r="E89" s="118"/>
      <c r="F89" s="118"/>
      <c r="G89" s="118"/>
      <c r="H89" s="118"/>
      <c r="I89" s="118"/>
      <c r="J89" s="36">
        <v>1032</v>
      </c>
      <c r="K89" s="24"/>
      <c r="L89" s="24"/>
      <c r="M89" s="24"/>
      <c r="N89" s="24"/>
      <c r="O89" s="24"/>
      <c r="P89" s="24"/>
      <c r="Q89" s="24"/>
    </row>
    <row r="90" spans="1:17" x14ac:dyDescent="0.25">
      <c r="A90" s="122" t="s">
        <v>23</v>
      </c>
      <c r="B90" s="118"/>
      <c r="C90" s="118"/>
      <c r="D90" s="118"/>
      <c r="E90" s="118"/>
      <c r="F90" s="118"/>
      <c r="G90" s="118"/>
      <c r="H90" s="118"/>
      <c r="I90" s="118"/>
      <c r="J90" s="35"/>
      <c r="K90" s="24"/>
      <c r="L90" s="24"/>
      <c r="M90" s="24"/>
      <c r="N90" s="24"/>
      <c r="O90" s="24"/>
      <c r="P90" s="24"/>
      <c r="Q90" s="24"/>
    </row>
    <row r="91" spans="1:17" ht="30" customHeight="1" x14ac:dyDescent="0.25">
      <c r="A91" s="117" t="s">
        <v>150</v>
      </c>
      <c r="B91" s="118"/>
      <c r="C91" s="118"/>
      <c r="D91" s="118"/>
      <c r="E91" s="118"/>
      <c r="F91" s="118"/>
      <c r="G91" s="118"/>
      <c r="H91" s="118"/>
      <c r="I91" s="118"/>
      <c r="J91" s="36">
        <v>9538</v>
      </c>
      <c r="K91" s="24"/>
      <c r="L91" s="24"/>
      <c r="M91" s="24"/>
      <c r="N91" s="24"/>
      <c r="O91" s="23">
        <v>85.63</v>
      </c>
      <c r="P91" s="24"/>
      <c r="Q91" s="23">
        <v>3.68</v>
      </c>
    </row>
    <row r="92" spans="1:17" x14ac:dyDescent="0.25">
      <c r="A92" s="117" t="s">
        <v>84</v>
      </c>
      <c r="B92" s="118"/>
      <c r="C92" s="118"/>
      <c r="D92" s="118"/>
      <c r="E92" s="118"/>
      <c r="F92" s="118"/>
      <c r="G92" s="118"/>
      <c r="H92" s="118"/>
      <c r="I92" s="118"/>
      <c r="J92" s="36">
        <v>2784</v>
      </c>
      <c r="K92" s="24"/>
      <c r="L92" s="24"/>
      <c r="M92" s="24"/>
      <c r="N92" s="24"/>
      <c r="O92" s="24"/>
      <c r="P92" s="24"/>
      <c r="Q92" s="24"/>
    </row>
    <row r="93" spans="1:17" x14ac:dyDescent="0.25">
      <c r="A93" s="117" t="s">
        <v>108</v>
      </c>
      <c r="B93" s="118"/>
      <c r="C93" s="118"/>
      <c r="D93" s="118"/>
      <c r="E93" s="118"/>
      <c r="F93" s="118"/>
      <c r="G93" s="118"/>
      <c r="H93" s="118"/>
      <c r="I93" s="118"/>
      <c r="J93" s="36">
        <v>20</v>
      </c>
      <c r="K93" s="24"/>
      <c r="L93" s="24"/>
      <c r="M93" s="24"/>
      <c r="N93" s="24"/>
      <c r="O93" s="23">
        <v>0.15</v>
      </c>
      <c r="P93" s="24"/>
      <c r="Q93" s="24"/>
    </row>
    <row r="94" spans="1:17" x14ac:dyDescent="0.25">
      <c r="A94" s="117" t="s">
        <v>26</v>
      </c>
      <c r="B94" s="118"/>
      <c r="C94" s="118"/>
      <c r="D94" s="118"/>
      <c r="E94" s="118"/>
      <c r="F94" s="118"/>
      <c r="G94" s="118"/>
      <c r="H94" s="118"/>
      <c r="I94" s="118"/>
      <c r="J94" s="36">
        <v>12342</v>
      </c>
      <c r="K94" s="24"/>
      <c r="L94" s="24"/>
      <c r="M94" s="24"/>
      <c r="N94" s="24"/>
      <c r="O94" s="23">
        <v>85.78</v>
      </c>
      <c r="P94" s="24"/>
      <c r="Q94" s="23">
        <v>3.68</v>
      </c>
    </row>
    <row r="95" spans="1:17" x14ac:dyDescent="0.25">
      <c r="A95" s="117" t="s">
        <v>27</v>
      </c>
      <c r="B95" s="118"/>
      <c r="C95" s="118"/>
      <c r="D95" s="118"/>
      <c r="E95" s="118"/>
      <c r="F95" s="118"/>
      <c r="G95" s="118"/>
      <c r="H95" s="118"/>
      <c r="I95" s="118"/>
      <c r="J95" s="35"/>
      <c r="K95" s="24"/>
      <c r="L95" s="24"/>
      <c r="M95" s="24"/>
      <c r="N95" s="24"/>
      <c r="O95" s="24"/>
      <c r="P95" s="24"/>
      <c r="Q95" s="24"/>
    </row>
    <row r="96" spans="1:17" x14ac:dyDescent="0.25">
      <c r="A96" s="117" t="s">
        <v>28</v>
      </c>
      <c r="B96" s="118"/>
      <c r="C96" s="118"/>
      <c r="D96" s="118"/>
      <c r="E96" s="118"/>
      <c r="F96" s="118"/>
      <c r="G96" s="118"/>
      <c r="H96" s="118"/>
      <c r="I96" s="118"/>
      <c r="J96" s="36">
        <v>8057</v>
      </c>
      <c r="K96" s="24"/>
      <c r="L96" s="24"/>
      <c r="M96" s="24"/>
      <c r="N96" s="24"/>
      <c r="O96" s="24"/>
      <c r="P96" s="24"/>
      <c r="Q96" s="24"/>
    </row>
    <row r="97" spans="1:17" x14ac:dyDescent="0.25">
      <c r="A97" s="117" t="s">
        <v>29</v>
      </c>
      <c r="B97" s="118"/>
      <c r="C97" s="118"/>
      <c r="D97" s="118"/>
      <c r="E97" s="118"/>
      <c r="F97" s="118"/>
      <c r="G97" s="118"/>
      <c r="H97" s="118"/>
      <c r="I97" s="118"/>
      <c r="J97" s="36">
        <v>479</v>
      </c>
      <c r="K97" s="24"/>
      <c r="L97" s="24"/>
      <c r="M97" s="24"/>
      <c r="N97" s="24"/>
      <c r="O97" s="24"/>
      <c r="P97" s="24"/>
      <c r="Q97" s="24"/>
    </row>
    <row r="98" spans="1:17" x14ac:dyDescent="0.25">
      <c r="A98" s="117" t="s">
        <v>30</v>
      </c>
      <c r="B98" s="118"/>
      <c r="C98" s="118"/>
      <c r="D98" s="118"/>
      <c r="E98" s="118"/>
      <c r="F98" s="118"/>
      <c r="G98" s="118"/>
      <c r="H98" s="118"/>
      <c r="I98" s="118"/>
      <c r="J98" s="36">
        <v>1245</v>
      </c>
      <c r="K98" s="24"/>
      <c r="L98" s="24"/>
      <c r="M98" s="24"/>
      <c r="N98" s="24"/>
      <c r="O98" s="24"/>
      <c r="P98" s="24"/>
      <c r="Q98" s="24"/>
    </row>
    <row r="99" spans="1:17" x14ac:dyDescent="0.25">
      <c r="A99" s="117" t="s">
        <v>31</v>
      </c>
      <c r="B99" s="118"/>
      <c r="C99" s="118"/>
      <c r="D99" s="118"/>
      <c r="E99" s="118"/>
      <c r="F99" s="118"/>
      <c r="G99" s="118"/>
      <c r="H99" s="118"/>
      <c r="I99" s="118"/>
      <c r="J99" s="36">
        <v>1593</v>
      </c>
      <c r="K99" s="24"/>
      <c r="L99" s="24"/>
      <c r="M99" s="24"/>
      <c r="N99" s="24"/>
      <c r="O99" s="24"/>
      <c r="P99" s="24"/>
      <c r="Q99" s="24"/>
    </row>
    <row r="100" spans="1:17" x14ac:dyDescent="0.25">
      <c r="A100" s="117" t="s">
        <v>32</v>
      </c>
      <c r="B100" s="118"/>
      <c r="C100" s="118"/>
      <c r="D100" s="118"/>
      <c r="E100" s="118"/>
      <c r="F100" s="118"/>
      <c r="G100" s="118"/>
      <c r="H100" s="118"/>
      <c r="I100" s="118"/>
      <c r="J100" s="36">
        <v>1033</v>
      </c>
      <c r="K100" s="24"/>
      <c r="L100" s="24"/>
      <c r="M100" s="24"/>
      <c r="N100" s="24"/>
      <c r="O100" s="24"/>
      <c r="P100" s="24"/>
      <c r="Q100" s="24"/>
    </row>
    <row r="101" spans="1:17" x14ac:dyDescent="0.25">
      <c r="A101" s="122" t="s">
        <v>33</v>
      </c>
      <c r="B101" s="118"/>
      <c r="C101" s="118"/>
      <c r="D101" s="118"/>
      <c r="E101" s="118"/>
      <c r="F101" s="118"/>
      <c r="G101" s="118"/>
      <c r="H101" s="118"/>
      <c r="I101" s="118"/>
      <c r="J101" s="37">
        <v>12342</v>
      </c>
      <c r="K101" s="24"/>
      <c r="L101" s="24"/>
      <c r="M101" s="24"/>
      <c r="N101" s="24"/>
      <c r="O101" s="25">
        <v>85.78</v>
      </c>
      <c r="P101" s="24"/>
      <c r="Q101" s="25">
        <v>3.68</v>
      </c>
    </row>
    <row r="102" spans="1:17" x14ac:dyDescent="0.25">
      <c r="F102" s="18"/>
      <c r="G102" s="18"/>
      <c r="H102" s="18"/>
      <c r="I102" s="18"/>
      <c r="J102" s="38"/>
      <c r="K102" s="18"/>
      <c r="L102" s="18"/>
      <c r="M102" s="18"/>
      <c r="N102" s="18"/>
      <c r="O102" s="18"/>
      <c r="P102" s="18"/>
      <c r="Q102" s="18"/>
    </row>
    <row r="103" spans="1:17" x14ac:dyDescent="0.25">
      <c r="F103" s="18"/>
      <c r="G103" s="18"/>
      <c r="H103" s="18"/>
      <c r="I103" s="18"/>
      <c r="J103" s="38"/>
      <c r="K103" s="18"/>
      <c r="L103" s="18"/>
      <c r="M103" s="18"/>
      <c r="N103" s="18"/>
      <c r="O103" s="18"/>
      <c r="P103" s="18"/>
      <c r="Q103" s="18"/>
    </row>
  </sheetData>
  <mergeCells count="47">
    <mergeCell ref="J11:K11"/>
    <mergeCell ref="J12:K12"/>
    <mergeCell ref="A91:I91"/>
    <mergeCell ref="A92:I92"/>
    <mergeCell ref="A93:I93"/>
    <mergeCell ref="A85:I85"/>
    <mergeCell ref="A86:I86"/>
    <mergeCell ref="A87:I87"/>
    <mergeCell ref="A88:I88"/>
    <mergeCell ref="A89:I89"/>
    <mergeCell ref="A78:I78"/>
    <mergeCell ref="A17:A19"/>
    <mergeCell ref="C17:C19"/>
    <mergeCell ref="F18:F19"/>
    <mergeCell ref="F17:I17"/>
    <mergeCell ref="G18:I18"/>
    <mergeCell ref="J18:J19"/>
    <mergeCell ref="A22:Q22"/>
    <mergeCell ref="P17:P19"/>
    <mergeCell ref="A101:I101"/>
    <mergeCell ref="A90:I90"/>
    <mergeCell ref="A79:I79"/>
    <mergeCell ref="A80:I80"/>
    <mergeCell ref="A81:I81"/>
    <mergeCell ref="A82:I82"/>
    <mergeCell ref="A83:I83"/>
    <mergeCell ref="A100:I100"/>
    <mergeCell ref="A94:I94"/>
    <mergeCell ref="A95:I95"/>
    <mergeCell ref="A96:I96"/>
    <mergeCell ref="A84:I84"/>
    <mergeCell ref="J13:K13"/>
    <mergeCell ref="A97:I97"/>
    <mergeCell ref="A98:I98"/>
    <mergeCell ref="A99:I99"/>
    <mergeCell ref="K18:M18"/>
    <mergeCell ref="J17:M17"/>
    <mergeCell ref="A49:Q49"/>
    <mergeCell ref="A60:Q60"/>
    <mergeCell ref="A77:I77"/>
    <mergeCell ref="D17:D19"/>
    <mergeCell ref="E17:E19"/>
    <mergeCell ref="B17:B19"/>
    <mergeCell ref="A21:Q21"/>
    <mergeCell ref="O17:O19"/>
    <mergeCell ref="N17:N19"/>
    <mergeCell ref="Q17:Q19"/>
  </mergeCells>
  <pageMargins left="0.82677165354330717" right="0" top="0.59055118110236227" bottom="0.59055118110236227" header="0.19685039370078741" footer="0.19685039370078741"/>
  <pageSetup paperSize="9" scale="90" firstPageNumber="26" fitToHeight="10000" orientation="landscape" useFirstPageNumber="1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5"/>
  <sheetViews>
    <sheetView showGridLines="0" topLeftCell="A106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225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891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890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36</v>
      </c>
      <c r="E11" s="40"/>
      <c r="F11" s="4"/>
      <c r="G11" s="4"/>
      <c r="H11" s="4"/>
      <c r="I11" s="12"/>
      <c r="J11" s="120" t="s">
        <v>889</v>
      </c>
      <c r="K11" s="121"/>
      <c r="L11" s="8" t="s">
        <v>56</v>
      </c>
      <c r="M11" s="4"/>
      <c r="N11" s="4"/>
      <c r="O11" s="4"/>
      <c r="P11" s="4"/>
      <c r="Q11" s="4"/>
    </row>
    <row r="12" spans="1:18" outlineLevel="1" x14ac:dyDescent="0.25">
      <c r="A12" s="40"/>
      <c r="B12" s="7"/>
      <c r="C12" s="2"/>
      <c r="D12" s="12" t="s">
        <v>38</v>
      </c>
      <c r="E12" s="40"/>
      <c r="F12" s="4"/>
      <c r="G12" s="4"/>
      <c r="H12" s="4"/>
      <c r="I12" s="12"/>
      <c r="J12" s="120" t="s">
        <v>888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37</v>
      </c>
      <c r="E13" s="40"/>
      <c r="F13" s="4"/>
      <c r="G13" s="4"/>
      <c r="H13" s="4"/>
      <c r="I13" s="12"/>
      <c r="J13" s="120" t="s">
        <v>887</v>
      </c>
      <c r="K13" s="121"/>
      <c r="L13" s="8" t="s">
        <v>56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12" t="s">
        <v>50</v>
      </c>
      <c r="E14" s="40"/>
      <c r="F14" s="4"/>
      <c r="G14" s="4"/>
      <c r="H14" s="4"/>
      <c r="I14" s="12"/>
      <c r="J14" s="120" t="s">
        <v>886</v>
      </c>
      <c r="K14" s="121"/>
      <c r="L14" s="8" t="s">
        <v>56</v>
      </c>
      <c r="M14" s="4"/>
      <c r="N14" s="4"/>
      <c r="O14" s="4"/>
      <c r="P14" s="4"/>
      <c r="Q14" s="4"/>
    </row>
    <row r="15" spans="1:18" outlineLevel="1" x14ac:dyDescent="0.25">
      <c r="A15" s="40"/>
      <c r="B15" s="7"/>
      <c r="C15" s="2"/>
      <c r="D15" s="12" t="s">
        <v>34</v>
      </c>
      <c r="E15" s="40"/>
      <c r="F15" s="4"/>
      <c r="G15" s="4"/>
      <c r="H15" s="4"/>
      <c r="I15" s="12"/>
      <c r="J15" s="120" t="s">
        <v>885</v>
      </c>
      <c r="K15" s="121"/>
      <c r="L15" s="8" t="s">
        <v>35</v>
      </c>
      <c r="M15" s="4"/>
      <c r="N15" s="4"/>
      <c r="O15" s="4"/>
      <c r="P15" s="4"/>
      <c r="Q15" s="4"/>
    </row>
    <row r="16" spans="1:18" x14ac:dyDescent="0.25">
      <c r="A16" s="40"/>
      <c r="B16" s="7"/>
      <c r="C16" s="2"/>
      <c r="D16" s="44" t="s">
        <v>78</v>
      </c>
      <c r="E16" s="40"/>
      <c r="F16" s="4"/>
      <c r="G16" s="4"/>
      <c r="H16" s="4"/>
      <c r="I16" s="4"/>
      <c r="J16" s="31"/>
      <c r="K16" s="4"/>
      <c r="L16" s="4"/>
      <c r="M16" s="4"/>
      <c r="N16" s="4"/>
      <c r="O16" s="4"/>
      <c r="P16" s="4"/>
      <c r="Q16" s="4"/>
    </row>
    <row r="17" spans="1:17" x14ac:dyDescent="0.25">
      <c r="A17" s="40"/>
      <c r="B17" s="7"/>
      <c r="C17" s="2"/>
      <c r="D17" s="3"/>
      <c r="E17" s="40"/>
      <c r="F17" s="4"/>
      <c r="G17" s="4"/>
      <c r="H17" s="4"/>
      <c r="I17" s="4"/>
      <c r="J17" s="31"/>
      <c r="K17" s="4"/>
      <c r="L17" s="4"/>
      <c r="M17" s="4"/>
      <c r="N17" s="4"/>
      <c r="O17" s="4"/>
      <c r="P17" s="4"/>
      <c r="Q17" s="4"/>
    </row>
    <row r="19" spans="1:17" ht="18" customHeight="1" x14ac:dyDescent="0.25">
      <c r="A19" s="110" t="s">
        <v>3</v>
      </c>
      <c r="B19" s="113" t="s">
        <v>77</v>
      </c>
      <c r="C19" s="110" t="s">
        <v>4</v>
      </c>
      <c r="D19" s="110" t="s">
        <v>5</v>
      </c>
      <c r="E19" s="110" t="s">
        <v>6</v>
      </c>
      <c r="F19" s="110" t="s">
        <v>14</v>
      </c>
      <c r="G19" s="111"/>
      <c r="H19" s="111"/>
      <c r="I19" s="111"/>
      <c r="J19" s="110" t="s">
        <v>15</v>
      </c>
      <c r="K19" s="111"/>
      <c r="L19" s="111"/>
      <c r="M19" s="111"/>
      <c r="N19" s="110" t="s">
        <v>11</v>
      </c>
      <c r="O19" s="110" t="s">
        <v>12</v>
      </c>
      <c r="P19" s="110" t="s">
        <v>49</v>
      </c>
      <c r="Q19" s="110" t="s">
        <v>48</v>
      </c>
    </row>
    <row r="20" spans="1:17" ht="15.75" customHeight="1" x14ac:dyDescent="0.25">
      <c r="A20" s="111"/>
      <c r="B20" s="114"/>
      <c r="C20" s="112"/>
      <c r="D20" s="110"/>
      <c r="E20" s="111"/>
      <c r="F20" s="110" t="s">
        <v>7</v>
      </c>
      <c r="G20" s="110" t="s">
        <v>9</v>
      </c>
      <c r="H20" s="111"/>
      <c r="I20" s="111"/>
      <c r="J20" s="115" t="s">
        <v>7</v>
      </c>
      <c r="K20" s="110" t="s">
        <v>9</v>
      </c>
      <c r="L20" s="111"/>
      <c r="M20" s="111"/>
      <c r="N20" s="110"/>
      <c r="O20" s="110"/>
      <c r="P20" s="110"/>
      <c r="Q20" s="110"/>
    </row>
    <row r="21" spans="1:17" ht="15.75" customHeight="1" x14ac:dyDescent="0.25">
      <c r="A21" s="111"/>
      <c r="B21" s="114"/>
      <c r="C21" s="112"/>
      <c r="D21" s="110"/>
      <c r="E21" s="111"/>
      <c r="F21" s="111"/>
      <c r="G21" s="48" t="s">
        <v>8</v>
      </c>
      <c r="H21" s="48" t="s">
        <v>13</v>
      </c>
      <c r="I21" s="48" t="s">
        <v>10</v>
      </c>
      <c r="J21" s="116"/>
      <c r="K21" s="48" t="s">
        <v>8</v>
      </c>
      <c r="L21" s="48" t="s">
        <v>13</v>
      </c>
      <c r="M21" s="48" t="s">
        <v>10</v>
      </c>
      <c r="N21" s="110"/>
      <c r="O21" s="110"/>
      <c r="P21" s="110"/>
      <c r="Q21" s="110"/>
    </row>
    <row r="22" spans="1:17" x14ac:dyDescent="0.25">
      <c r="A22" s="16">
        <v>1</v>
      </c>
      <c r="B22" s="50">
        <v>2</v>
      </c>
      <c r="C22" s="48">
        <v>3</v>
      </c>
      <c r="D22" s="48">
        <v>4</v>
      </c>
      <c r="E22" s="16">
        <v>5</v>
      </c>
      <c r="F22" s="49">
        <v>6</v>
      </c>
      <c r="G22" s="49">
        <v>7</v>
      </c>
      <c r="H22" s="49">
        <v>8</v>
      </c>
      <c r="I22" s="49">
        <v>9</v>
      </c>
      <c r="J22" s="51">
        <v>10</v>
      </c>
      <c r="K22" s="49">
        <v>11</v>
      </c>
      <c r="L22" s="49">
        <v>12</v>
      </c>
      <c r="M22" s="49">
        <v>13</v>
      </c>
      <c r="N22" s="49">
        <v>14</v>
      </c>
      <c r="O22" s="49">
        <v>15</v>
      </c>
      <c r="P22" s="49">
        <v>16</v>
      </c>
      <c r="Q22" s="49">
        <v>17</v>
      </c>
    </row>
    <row r="23" spans="1:17" ht="19.95" customHeight="1" x14ac:dyDescent="0.25">
      <c r="A23" s="119" t="s">
        <v>224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</row>
    <row r="24" spans="1:17" ht="43.8" x14ac:dyDescent="0.25">
      <c r="A24" s="16">
        <v>1</v>
      </c>
      <c r="B24" s="20" t="s">
        <v>884</v>
      </c>
      <c r="C24" s="52" t="s">
        <v>883</v>
      </c>
      <c r="D24" s="21" t="s">
        <v>157</v>
      </c>
      <c r="E24" s="30" t="s">
        <v>209</v>
      </c>
      <c r="F24" s="23">
        <v>1042.8399999999999</v>
      </c>
      <c r="G24" s="23">
        <v>837.02</v>
      </c>
      <c r="H24" s="23">
        <v>157.47999999999999</v>
      </c>
      <c r="I24" s="23">
        <v>3.46</v>
      </c>
      <c r="J24" s="35">
        <v>42</v>
      </c>
      <c r="K24" s="24">
        <v>33</v>
      </c>
      <c r="L24" s="24">
        <v>6</v>
      </c>
      <c r="M24" s="24"/>
      <c r="N24" s="24">
        <v>60.83</v>
      </c>
      <c r="O24" s="24">
        <v>2.4300000000000002</v>
      </c>
      <c r="P24" s="24">
        <v>0.19</v>
      </c>
      <c r="Q24" s="24">
        <v>0.01</v>
      </c>
    </row>
    <row r="25" spans="1:17" ht="57" x14ac:dyDescent="0.25">
      <c r="A25" s="16">
        <v>2</v>
      </c>
      <c r="B25" s="20" t="s">
        <v>311</v>
      </c>
      <c r="C25" s="52" t="s">
        <v>882</v>
      </c>
      <c r="D25" s="21" t="s">
        <v>123</v>
      </c>
      <c r="E25" s="22">
        <v>4</v>
      </c>
      <c r="F25" s="23">
        <v>19.8</v>
      </c>
      <c r="G25" s="24"/>
      <c r="H25" s="24"/>
      <c r="I25" s="24"/>
      <c r="J25" s="35">
        <v>79</v>
      </c>
      <c r="K25" s="24"/>
      <c r="L25" s="24"/>
      <c r="M25" s="24"/>
      <c r="N25" s="24"/>
      <c r="O25" s="24"/>
      <c r="P25" s="24"/>
      <c r="Q25" s="24"/>
    </row>
    <row r="26" spans="1:17" ht="34.200000000000003" x14ac:dyDescent="0.25">
      <c r="A26" s="16">
        <v>3</v>
      </c>
      <c r="B26" s="20" t="s">
        <v>211</v>
      </c>
      <c r="C26" s="52" t="s">
        <v>881</v>
      </c>
      <c r="D26" s="21" t="s">
        <v>157</v>
      </c>
      <c r="E26" s="30" t="s">
        <v>831</v>
      </c>
      <c r="F26" s="23">
        <v>4340.3</v>
      </c>
      <c r="G26" s="23">
        <v>446.74</v>
      </c>
      <c r="H26" s="23">
        <v>69.040000000000006</v>
      </c>
      <c r="I26" s="23">
        <v>2.73</v>
      </c>
      <c r="J26" s="35">
        <v>1736</v>
      </c>
      <c r="K26" s="24">
        <v>179</v>
      </c>
      <c r="L26" s="24">
        <v>28</v>
      </c>
      <c r="M26" s="24">
        <v>1</v>
      </c>
      <c r="N26" s="24">
        <v>32.97</v>
      </c>
      <c r="O26" s="24">
        <v>13.19</v>
      </c>
      <c r="P26" s="24">
        <v>0.15</v>
      </c>
      <c r="Q26" s="24">
        <v>0.06</v>
      </c>
    </row>
    <row r="27" spans="1:17" ht="34.200000000000003" x14ac:dyDescent="0.25">
      <c r="A27" s="16">
        <v>4</v>
      </c>
      <c r="B27" s="20" t="s">
        <v>223</v>
      </c>
      <c r="C27" s="52" t="s">
        <v>846</v>
      </c>
      <c r="D27" s="21" t="s">
        <v>157</v>
      </c>
      <c r="E27" s="30" t="s">
        <v>880</v>
      </c>
      <c r="F27" s="23">
        <v>4893.53</v>
      </c>
      <c r="G27" s="23">
        <v>446.74</v>
      </c>
      <c r="H27" s="23">
        <v>69.040000000000006</v>
      </c>
      <c r="I27" s="23">
        <v>2.73</v>
      </c>
      <c r="J27" s="35">
        <v>4404</v>
      </c>
      <c r="K27" s="24">
        <v>402</v>
      </c>
      <c r="L27" s="24">
        <v>62</v>
      </c>
      <c r="M27" s="24">
        <v>2</v>
      </c>
      <c r="N27" s="24">
        <v>32.97</v>
      </c>
      <c r="O27" s="24">
        <v>29.67</v>
      </c>
      <c r="P27" s="24">
        <v>0.15</v>
      </c>
      <c r="Q27" s="24">
        <v>0.14000000000000001</v>
      </c>
    </row>
    <row r="28" spans="1:17" ht="45.6" x14ac:dyDescent="0.25">
      <c r="A28" s="16">
        <v>5</v>
      </c>
      <c r="B28" s="20" t="s">
        <v>168</v>
      </c>
      <c r="C28" s="52" t="s">
        <v>755</v>
      </c>
      <c r="D28" s="21" t="s">
        <v>157</v>
      </c>
      <c r="E28" s="30" t="s">
        <v>879</v>
      </c>
      <c r="F28" s="23">
        <v>104.4</v>
      </c>
      <c r="G28" s="23">
        <v>82.16</v>
      </c>
      <c r="H28" s="23">
        <v>15.29</v>
      </c>
      <c r="I28" s="24"/>
      <c r="J28" s="35">
        <v>140</v>
      </c>
      <c r="K28" s="24">
        <v>110</v>
      </c>
      <c r="L28" s="24">
        <v>20</v>
      </c>
      <c r="M28" s="24"/>
      <c r="N28" s="24">
        <v>5.01</v>
      </c>
      <c r="O28" s="24">
        <v>6.71</v>
      </c>
      <c r="P28" s="24"/>
      <c r="Q28" s="24"/>
    </row>
    <row r="29" spans="1:17" ht="24" x14ac:dyDescent="0.25">
      <c r="A29" s="16">
        <v>6</v>
      </c>
      <c r="B29" s="20" t="s">
        <v>878</v>
      </c>
      <c r="C29" s="52" t="s">
        <v>877</v>
      </c>
      <c r="D29" s="21" t="s">
        <v>16</v>
      </c>
      <c r="E29" s="22">
        <v>2</v>
      </c>
      <c r="F29" s="23">
        <v>24.58</v>
      </c>
      <c r="G29" s="23">
        <v>16.760000000000002</v>
      </c>
      <c r="H29" s="23">
        <v>3.67</v>
      </c>
      <c r="I29" s="23">
        <v>0.18</v>
      </c>
      <c r="J29" s="35">
        <v>49</v>
      </c>
      <c r="K29" s="24">
        <v>34</v>
      </c>
      <c r="L29" s="24">
        <v>7</v>
      </c>
      <c r="M29" s="24"/>
      <c r="N29" s="24">
        <v>1.2</v>
      </c>
      <c r="O29" s="24">
        <v>2.4</v>
      </c>
      <c r="P29" s="24">
        <v>0.01</v>
      </c>
      <c r="Q29" s="24">
        <v>0.02</v>
      </c>
    </row>
    <row r="30" spans="1:17" ht="60" x14ac:dyDescent="0.25">
      <c r="A30" s="16">
        <v>7</v>
      </c>
      <c r="B30" s="20" t="s">
        <v>876</v>
      </c>
      <c r="C30" s="52" t="s">
        <v>875</v>
      </c>
      <c r="D30" s="21" t="s">
        <v>18</v>
      </c>
      <c r="E30" s="22">
        <v>2</v>
      </c>
      <c r="F30" s="23" t="s">
        <v>874</v>
      </c>
      <c r="G30" s="24"/>
      <c r="H30" s="24"/>
      <c r="I30" s="24"/>
      <c r="J30" s="35">
        <v>1131</v>
      </c>
      <c r="K30" s="24"/>
      <c r="L30" s="24"/>
      <c r="M30" s="24"/>
      <c r="N30" s="24"/>
      <c r="O30" s="24"/>
      <c r="P30" s="24"/>
      <c r="Q30" s="24"/>
    </row>
    <row r="31" spans="1:17" ht="57" x14ac:dyDescent="0.25">
      <c r="A31" s="16">
        <v>8</v>
      </c>
      <c r="B31" s="20" t="s">
        <v>830</v>
      </c>
      <c r="C31" s="52" t="s">
        <v>873</v>
      </c>
      <c r="D31" s="21" t="s">
        <v>221</v>
      </c>
      <c r="E31" s="30" t="s">
        <v>171</v>
      </c>
      <c r="F31" s="23">
        <v>23624.42</v>
      </c>
      <c r="G31" s="23">
        <v>956.09</v>
      </c>
      <c r="H31" s="23">
        <v>487.05</v>
      </c>
      <c r="I31" s="23">
        <v>42.84</v>
      </c>
      <c r="J31" s="35">
        <v>2362</v>
      </c>
      <c r="K31" s="24">
        <v>96</v>
      </c>
      <c r="L31" s="24">
        <v>49</v>
      </c>
      <c r="M31" s="24">
        <v>4</v>
      </c>
      <c r="N31" s="24">
        <v>75.7</v>
      </c>
      <c r="O31" s="24">
        <v>7.57</v>
      </c>
      <c r="P31" s="24">
        <v>2.72</v>
      </c>
      <c r="Q31" s="24">
        <v>0.27</v>
      </c>
    </row>
    <row r="32" spans="1:17" ht="24" x14ac:dyDescent="0.25">
      <c r="A32" s="16">
        <v>9</v>
      </c>
      <c r="B32" s="20" t="s">
        <v>872</v>
      </c>
      <c r="C32" s="52" t="s">
        <v>871</v>
      </c>
      <c r="D32" s="21" t="s">
        <v>59</v>
      </c>
      <c r="E32" s="22">
        <v>9</v>
      </c>
      <c r="F32" s="23">
        <v>30.93</v>
      </c>
      <c r="G32" s="24"/>
      <c r="H32" s="24"/>
      <c r="I32" s="24"/>
      <c r="J32" s="35">
        <v>278</v>
      </c>
      <c r="K32" s="24"/>
      <c r="L32" s="24"/>
      <c r="M32" s="24"/>
      <c r="N32" s="24"/>
      <c r="O32" s="24"/>
      <c r="P32" s="24"/>
      <c r="Q32" s="24"/>
    </row>
    <row r="33" spans="1:17" ht="24" x14ac:dyDescent="0.25">
      <c r="A33" s="16">
        <v>10</v>
      </c>
      <c r="B33" s="20" t="s">
        <v>183</v>
      </c>
      <c r="C33" s="52" t="s">
        <v>182</v>
      </c>
      <c r="D33" s="21" t="s">
        <v>59</v>
      </c>
      <c r="E33" s="22">
        <v>13</v>
      </c>
      <c r="F33" s="23">
        <v>39.32</v>
      </c>
      <c r="G33" s="24"/>
      <c r="H33" s="24"/>
      <c r="I33" s="24"/>
      <c r="J33" s="35">
        <v>511</v>
      </c>
      <c r="K33" s="24"/>
      <c r="L33" s="24"/>
      <c r="M33" s="24"/>
      <c r="N33" s="24"/>
      <c r="O33" s="24"/>
      <c r="P33" s="24"/>
      <c r="Q33" s="24"/>
    </row>
    <row r="34" spans="1:17" ht="24" x14ac:dyDescent="0.25">
      <c r="A34" s="16">
        <v>11</v>
      </c>
      <c r="B34" s="20" t="s">
        <v>798</v>
      </c>
      <c r="C34" s="52" t="s">
        <v>797</v>
      </c>
      <c r="D34" s="21" t="s">
        <v>59</v>
      </c>
      <c r="E34" s="22">
        <v>2</v>
      </c>
      <c r="F34" s="23">
        <v>56.62</v>
      </c>
      <c r="G34" s="24"/>
      <c r="H34" s="24"/>
      <c r="I34" s="24"/>
      <c r="J34" s="35">
        <v>113</v>
      </c>
      <c r="K34" s="24"/>
      <c r="L34" s="24"/>
      <c r="M34" s="24"/>
      <c r="N34" s="24"/>
      <c r="O34" s="24"/>
      <c r="P34" s="24"/>
      <c r="Q34" s="24"/>
    </row>
    <row r="35" spans="1:17" ht="55.2" x14ac:dyDescent="0.25">
      <c r="A35" s="16">
        <v>12</v>
      </c>
      <c r="B35" s="20" t="s">
        <v>255</v>
      </c>
      <c r="C35" s="52" t="s">
        <v>858</v>
      </c>
      <c r="D35" s="21" t="s">
        <v>16</v>
      </c>
      <c r="E35" s="22">
        <v>2</v>
      </c>
      <c r="F35" s="23">
        <v>45.54</v>
      </c>
      <c r="G35" s="23">
        <v>18.79</v>
      </c>
      <c r="H35" s="23">
        <v>4.2300000000000004</v>
      </c>
      <c r="I35" s="24"/>
      <c r="J35" s="35">
        <v>91</v>
      </c>
      <c r="K35" s="24">
        <v>38</v>
      </c>
      <c r="L35" s="24">
        <v>8</v>
      </c>
      <c r="M35" s="24"/>
      <c r="N35" s="24">
        <v>1.47</v>
      </c>
      <c r="O35" s="24">
        <v>2.94</v>
      </c>
      <c r="P35" s="24"/>
      <c r="Q35" s="24"/>
    </row>
    <row r="36" spans="1:17" ht="60" x14ac:dyDescent="0.25">
      <c r="A36" s="16">
        <v>13</v>
      </c>
      <c r="B36" s="20" t="s">
        <v>190</v>
      </c>
      <c r="C36" s="52" t="s">
        <v>857</v>
      </c>
      <c r="D36" s="21" t="s">
        <v>18</v>
      </c>
      <c r="E36" s="22">
        <v>2</v>
      </c>
      <c r="F36" s="23" t="s">
        <v>856</v>
      </c>
      <c r="G36" s="24"/>
      <c r="H36" s="24"/>
      <c r="I36" s="24"/>
      <c r="J36" s="35">
        <v>2718</v>
      </c>
      <c r="K36" s="24"/>
      <c r="L36" s="24"/>
      <c r="M36" s="24"/>
      <c r="N36" s="24"/>
      <c r="O36" s="24"/>
      <c r="P36" s="24"/>
      <c r="Q36" s="24"/>
    </row>
    <row r="37" spans="1:17" ht="34.200000000000003" x14ac:dyDescent="0.25">
      <c r="A37" s="16">
        <v>14</v>
      </c>
      <c r="B37" s="20" t="s">
        <v>855</v>
      </c>
      <c r="C37" s="52" t="s">
        <v>854</v>
      </c>
      <c r="D37" s="21" t="s">
        <v>59</v>
      </c>
      <c r="E37" s="22">
        <v>4</v>
      </c>
      <c r="F37" s="23">
        <v>24.1</v>
      </c>
      <c r="G37" s="24"/>
      <c r="H37" s="24"/>
      <c r="I37" s="24"/>
      <c r="J37" s="35">
        <v>96</v>
      </c>
      <c r="K37" s="24"/>
      <c r="L37" s="24"/>
      <c r="M37" s="24"/>
      <c r="N37" s="24"/>
      <c r="O37" s="24"/>
      <c r="P37" s="24"/>
      <c r="Q37" s="24"/>
    </row>
    <row r="38" spans="1:17" ht="24" x14ac:dyDescent="0.25">
      <c r="A38" s="16">
        <v>15</v>
      </c>
      <c r="B38" s="20" t="s">
        <v>220</v>
      </c>
      <c r="C38" s="52" t="s">
        <v>870</v>
      </c>
      <c r="D38" s="21" t="s">
        <v>184</v>
      </c>
      <c r="E38" s="22">
        <v>9</v>
      </c>
      <c r="F38" s="23">
        <v>15.29</v>
      </c>
      <c r="G38" s="23">
        <v>1.73</v>
      </c>
      <c r="H38" s="24"/>
      <c r="I38" s="24"/>
      <c r="J38" s="35">
        <v>138</v>
      </c>
      <c r="K38" s="24">
        <v>16</v>
      </c>
      <c r="L38" s="24"/>
      <c r="M38" s="24"/>
      <c r="N38" s="24">
        <v>0.12</v>
      </c>
      <c r="O38" s="24">
        <v>1.08</v>
      </c>
      <c r="P38" s="24"/>
      <c r="Q38" s="24"/>
    </row>
    <row r="39" spans="1:17" ht="24" x14ac:dyDescent="0.25">
      <c r="A39" s="16">
        <v>16</v>
      </c>
      <c r="B39" s="20" t="s">
        <v>153</v>
      </c>
      <c r="C39" s="52" t="s">
        <v>152</v>
      </c>
      <c r="D39" s="21" t="s">
        <v>130</v>
      </c>
      <c r="E39" s="22">
        <v>25</v>
      </c>
      <c r="F39" s="23">
        <v>17.02</v>
      </c>
      <c r="G39" s="24"/>
      <c r="H39" s="24"/>
      <c r="I39" s="24"/>
      <c r="J39" s="35">
        <v>426</v>
      </c>
      <c r="K39" s="24"/>
      <c r="L39" s="24"/>
      <c r="M39" s="24"/>
      <c r="N39" s="24"/>
      <c r="O39" s="24"/>
      <c r="P39" s="24"/>
      <c r="Q39" s="24"/>
    </row>
    <row r="40" spans="1:17" ht="57" x14ac:dyDescent="0.25">
      <c r="A40" s="16">
        <v>17</v>
      </c>
      <c r="B40" s="20" t="s">
        <v>145</v>
      </c>
      <c r="C40" s="52" t="s">
        <v>771</v>
      </c>
      <c r="D40" s="21" t="s">
        <v>93</v>
      </c>
      <c r="E40" s="30" t="s">
        <v>159</v>
      </c>
      <c r="F40" s="23">
        <v>417.46</v>
      </c>
      <c r="G40" s="23">
        <v>79.650000000000006</v>
      </c>
      <c r="H40" s="23">
        <v>10.15</v>
      </c>
      <c r="I40" s="23">
        <v>0.16</v>
      </c>
      <c r="J40" s="35">
        <v>33</v>
      </c>
      <c r="K40" s="24">
        <v>6</v>
      </c>
      <c r="L40" s="24">
        <v>1</v>
      </c>
      <c r="M40" s="24"/>
      <c r="N40" s="24">
        <v>5.31</v>
      </c>
      <c r="O40" s="24">
        <v>0.42</v>
      </c>
      <c r="P40" s="24">
        <v>0.01</v>
      </c>
      <c r="Q40" s="24"/>
    </row>
    <row r="41" spans="1:17" ht="57" x14ac:dyDescent="0.25">
      <c r="A41" s="16">
        <v>18</v>
      </c>
      <c r="B41" s="20" t="s">
        <v>189</v>
      </c>
      <c r="C41" s="52" t="s">
        <v>845</v>
      </c>
      <c r="D41" s="21" t="s">
        <v>93</v>
      </c>
      <c r="E41" s="30" t="s">
        <v>141</v>
      </c>
      <c r="F41" s="23">
        <v>388.79</v>
      </c>
      <c r="G41" s="23">
        <v>36.81</v>
      </c>
      <c r="H41" s="23">
        <v>13.3</v>
      </c>
      <c r="I41" s="23">
        <v>0.16</v>
      </c>
      <c r="J41" s="35">
        <v>62</v>
      </c>
      <c r="K41" s="24">
        <v>6</v>
      </c>
      <c r="L41" s="24">
        <v>2</v>
      </c>
      <c r="M41" s="24"/>
      <c r="N41" s="24">
        <v>2.88</v>
      </c>
      <c r="O41" s="24">
        <v>0.46</v>
      </c>
      <c r="P41" s="24">
        <v>0.01</v>
      </c>
      <c r="Q41" s="24"/>
    </row>
    <row r="42" spans="1:17" ht="55.2" x14ac:dyDescent="0.25">
      <c r="A42" s="16">
        <v>19</v>
      </c>
      <c r="B42" s="20" t="s">
        <v>167</v>
      </c>
      <c r="C42" s="52" t="s">
        <v>844</v>
      </c>
      <c r="D42" s="21" t="s">
        <v>151</v>
      </c>
      <c r="E42" s="30" t="s">
        <v>869</v>
      </c>
      <c r="F42" s="23">
        <v>259.25</v>
      </c>
      <c r="G42" s="23">
        <v>49.17</v>
      </c>
      <c r="H42" s="23">
        <v>28.25</v>
      </c>
      <c r="I42" s="24"/>
      <c r="J42" s="35">
        <v>259</v>
      </c>
      <c r="K42" s="24">
        <v>49</v>
      </c>
      <c r="L42" s="24">
        <v>28</v>
      </c>
      <c r="M42" s="24"/>
      <c r="N42" s="24">
        <v>3.52</v>
      </c>
      <c r="O42" s="24">
        <v>3.52</v>
      </c>
      <c r="P42" s="24"/>
      <c r="Q42" s="24"/>
    </row>
    <row r="43" spans="1:17" ht="32.4" x14ac:dyDescent="0.25">
      <c r="A43" s="16">
        <v>20</v>
      </c>
      <c r="B43" s="20" t="s">
        <v>842</v>
      </c>
      <c r="C43" s="52" t="s">
        <v>868</v>
      </c>
      <c r="D43" s="21" t="s">
        <v>123</v>
      </c>
      <c r="E43" s="30" t="s">
        <v>867</v>
      </c>
      <c r="F43" s="23">
        <v>117.01</v>
      </c>
      <c r="G43" s="24"/>
      <c r="H43" s="24"/>
      <c r="I43" s="24"/>
      <c r="J43" s="35">
        <v>772</v>
      </c>
      <c r="K43" s="24"/>
      <c r="L43" s="24"/>
      <c r="M43" s="24"/>
      <c r="N43" s="24"/>
      <c r="O43" s="24"/>
      <c r="P43" s="24"/>
      <c r="Q43" s="24"/>
    </row>
    <row r="44" spans="1:17" ht="32.4" x14ac:dyDescent="0.25">
      <c r="A44" s="16">
        <v>21</v>
      </c>
      <c r="B44" s="20" t="s">
        <v>866</v>
      </c>
      <c r="C44" s="52" t="s">
        <v>865</v>
      </c>
      <c r="D44" s="21" t="s">
        <v>123</v>
      </c>
      <c r="E44" s="30" t="s">
        <v>208</v>
      </c>
      <c r="F44" s="23">
        <v>132.79</v>
      </c>
      <c r="G44" s="24"/>
      <c r="H44" s="24"/>
      <c r="I44" s="24"/>
      <c r="J44" s="35">
        <v>584</v>
      </c>
      <c r="K44" s="24"/>
      <c r="L44" s="24"/>
      <c r="M44" s="24"/>
      <c r="N44" s="24"/>
      <c r="O44" s="24"/>
      <c r="P44" s="24"/>
      <c r="Q44" s="24"/>
    </row>
    <row r="45" spans="1:17" ht="19.95" customHeight="1" x14ac:dyDescent="0.25">
      <c r="A45" s="117" t="s">
        <v>217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</row>
    <row r="46" spans="1:17" ht="55.2" x14ac:dyDescent="0.25">
      <c r="A46" s="16">
        <v>22</v>
      </c>
      <c r="B46" s="20" t="s">
        <v>255</v>
      </c>
      <c r="C46" s="52" t="s">
        <v>858</v>
      </c>
      <c r="D46" s="21" t="s">
        <v>16</v>
      </c>
      <c r="E46" s="30" t="s">
        <v>864</v>
      </c>
      <c r="F46" s="23">
        <v>45.54</v>
      </c>
      <c r="G46" s="23">
        <v>18.79</v>
      </c>
      <c r="H46" s="23">
        <v>4.2300000000000004</v>
      </c>
      <c r="I46" s="24"/>
      <c r="J46" s="35">
        <v>137</v>
      </c>
      <c r="K46" s="24">
        <v>56</v>
      </c>
      <c r="L46" s="24">
        <v>13</v>
      </c>
      <c r="M46" s="24"/>
      <c r="N46" s="24">
        <v>1.47</v>
      </c>
      <c r="O46" s="24">
        <v>4.41</v>
      </c>
      <c r="P46" s="24"/>
      <c r="Q46" s="24"/>
    </row>
    <row r="47" spans="1:17" ht="48" x14ac:dyDescent="0.25">
      <c r="A47" s="16">
        <v>23</v>
      </c>
      <c r="B47" s="20" t="s">
        <v>863</v>
      </c>
      <c r="C47" s="52" t="s">
        <v>862</v>
      </c>
      <c r="D47" s="21" t="s">
        <v>18</v>
      </c>
      <c r="E47" s="22">
        <v>3</v>
      </c>
      <c r="F47" s="23" t="s">
        <v>861</v>
      </c>
      <c r="G47" s="24"/>
      <c r="H47" s="24"/>
      <c r="I47" s="24"/>
      <c r="J47" s="35">
        <v>1835</v>
      </c>
      <c r="K47" s="24"/>
      <c r="L47" s="24"/>
      <c r="M47" s="24"/>
      <c r="N47" s="24"/>
      <c r="O47" s="24"/>
      <c r="P47" s="24"/>
      <c r="Q47" s="24"/>
    </row>
    <row r="48" spans="1:17" ht="68.400000000000006" x14ac:dyDescent="0.25">
      <c r="A48" s="16">
        <v>24</v>
      </c>
      <c r="B48" s="20" t="s">
        <v>860</v>
      </c>
      <c r="C48" s="52" t="s">
        <v>859</v>
      </c>
      <c r="D48" s="21" t="s">
        <v>74</v>
      </c>
      <c r="E48" s="22">
        <v>3</v>
      </c>
      <c r="F48" s="23">
        <v>169.5</v>
      </c>
      <c r="G48" s="24"/>
      <c r="H48" s="24"/>
      <c r="I48" s="24"/>
      <c r="J48" s="35">
        <v>509</v>
      </c>
      <c r="K48" s="24"/>
      <c r="L48" s="24"/>
      <c r="M48" s="24"/>
      <c r="N48" s="24"/>
      <c r="O48" s="24"/>
      <c r="P48" s="24"/>
      <c r="Q48" s="24"/>
    </row>
    <row r="49" spans="1:17" ht="55.2" x14ac:dyDescent="0.25">
      <c r="A49" s="16">
        <v>25</v>
      </c>
      <c r="B49" s="20" t="s">
        <v>255</v>
      </c>
      <c r="C49" s="52" t="s">
        <v>858</v>
      </c>
      <c r="D49" s="21" t="s">
        <v>16</v>
      </c>
      <c r="E49" s="22">
        <v>1</v>
      </c>
      <c r="F49" s="23">
        <v>45.54</v>
      </c>
      <c r="G49" s="23">
        <v>18.79</v>
      </c>
      <c r="H49" s="23">
        <v>4.2300000000000004</v>
      </c>
      <c r="I49" s="24"/>
      <c r="J49" s="35">
        <v>46</v>
      </c>
      <c r="K49" s="24">
        <v>19</v>
      </c>
      <c r="L49" s="24">
        <v>4</v>
      </c>
      <c r="M49" s="24"/>
      <c r="N49" s="24">
        <v>1.47</v>
      </c>
      <c r="O49" s="24">
        <v>1.47</v>
      </c>
      <c r="P49" s="24"/>
      <c r="Q49" s="24"/>
    </row>
    <row r="50" spans="1:17" ht="60" x14ac:dyDescent="0.25">
      <c r="A50" s="16">
        <v>26</v>
      </c>
      <c r="B50" s="20" t="s">
        <v>190</v>
      </c>
      <c r="C50" s="52" t="s">
        <v>857</v>
      </c>
      <c r="D50" s="21" t="s">
        <v>18</v>
      </c>
      <c r="E50" s="22">
        <v>1</v>
      </c>
      <c r="F50" s="23" t="s">
        <v>856</v>
      </c>
      <c r="G50" s="24"/>
      <c r="H50" s="24"/>
      <c r="I50" s="24"/>
      <c r="J50" s="35">
        <v>1359</v>
      </c>
      <c r="K50" s="24"/>
      <c r="L50" s="24"/>
      <c r="M50" s="24"/>
      <c r="N50" s="24"/>
      <c r="O50" s="24"/>
      <c r="P50" s="24"/>
      <c r="Q50" s="24"/>
    </row>
    <row r="51" spans="1:17" ht="34.200000000000003" x14ac:dyDescent="0.25">
      <c r="A51" s="16">
        <v>27</v>
      </c>
      <c r="B51" s="20" t="s">
        <v>855</v>
      </c>
      <c r="C51" s="52" t="s">
        <v>854</v>
      </c>
      <c r="D51" s="21" t="s">
        <v>59</v>
      </c>
      <c r="E51" s="22">
        <v>2</v>
      </c>
      <c r="F51" s="23">
        <v>24.1</v>
      </c>
      <c r="G51" s="24"/>
      <c r="H51" s="24"/>
      <c r="I51" s="24"/>
      <c r="J51" s="35">
        <v>48</v>
      </c>
      <c r="K51" s="24"/>
      <c r="L51" s="24"/>
      <c r="M51" s="24"/>
      <c r="N51" s="24"/>
      <c r="O51" s="24"/>
      <c r="P51" s="24"/>
      <c r="Q51" s="24"/>
    </row>
    <row r="52" spans="1:17" ht="24" x14ac:dyDescent="0.25">
      <c r="A52" s="16">
        <v>28</v>
      </c>
      <c r="B52" s="20" t="s">
        <v>798</v>
      </c>
      <c r="C52" s="52" t="s">
        <v>797</v>
      </c>
      <c r="D52" s="21" t="s">
        <v>59</v>
      </c>
      <c r="E52" s="22">
        <v>8</v>
      </c>
      <c r="F52" s="23">
        <v>56.62</v>
      </c>
      <c r="G52" s="24"/>
      <c r="H52" s="24"/>
      <c r="I52" s="24"/>
      <c r="J52" s="35">
        <v>453</v>
      </c>
      <c r="K52" s="24"/>
      <c r="L52" s="24"/>
      <c r="M52" s="24"/>
      <c r="N52" s="24"/>
      <c r="O52" s="24"/>
      <c r="P52" s="24"/>
      <c r="Q52" s="24"/>
    </row>
    <row r="53" spans="1:17" ht="24" x14ac:dyDescent="0.25">
      <c r="A53" s="16">
        <v>29</v>
      </c>
      <c r="B53" s="20" t="s">
        <v>216</v>
      </c>
      <c r="C53" s="52" t="s">
        <v>853</v>
      </c>
      <c r="D53" s="21" t="s">
        <v>16</v>
      </c>
      <c r="E53" s="22">
        <v>2</v>
      </c>
      <c r="F53" s="23">
        <v>627.97</v>
      </c>
      <c r="G53" s="23">
        <v>37.700000000000003</v>
      </c>
      <c r="H53" s="23">
        <v>9.36</v>
      </c>
      <c r="I53" s="23">
        <v>0.18</v>
      </c>
      <c r="J53" s="35">
        <v>1256</v>
      </c>
      <c r="K53" s="24">
        <v>75</v>
      </c>
      <c r="L53" s="24">
        <v>19</v>
      </c>
      <c r="M53" s="24"/>
      <c r="N53" s="24">
        <v>2.88</v>
      </c>
      <c r="O53" s="24">
        <v>5.76</v>
      </c>
      <c r="P53" s="24">
        <v>0.01</v>
      </c>
      <c r="Q53" s="24">
        <v>0.02</v>
      </c>
    </row>
    <row r="54" spans="1:17" ht="60" x14ac:dyDescent="0.25">
      <c r="A54" s="16">
        <v>30</v>
      </c>
      <c r="B54" s="20" t="s">
        <v>190</v>
      </c>
      <c r="C54" s="52" t="s">
        <v>852</v>
      </c>
      <c r="D54" s="21" t="s">
        <v>18</v>
      </c>
      <c r="E54" s="22">
        <v>1</v>
      </c>
      <c r="F54" s="23" t="s">
        <v>851</v>
      </c>
      <c r="G54" s="24"/>
      <c r="H54" s="24"/>
      <c r="I54" s="24"/>
      <c r="J54" s="35">
        <v>102</v>
      </c>
      <c r="K54" s="24"/>
      <c r="L54" s="24"/>
      <c r="M54" s="24"/>
      <c r="N54" s="24"/>
      <c r="O54" s="24"/>
      <c r="P54" s="24"/>
      <c r="Q54" s="24"/>
    </row>
    <row r="55" spans="1:17" ht="24" x14ac:dyDescent="0.25">
      <c r="A55" s="16">
        <v>31</v>
      </c>
      <c r="B55" s="20" t="s">
        <v>202</v>
      </c>
      <c r="C55" s="52" t="s">
        <v>850</v>
      </c>
      <c r="D55" s="21" t="s">
        <v>60</v>
      </c>
      <c r="E55" s="30" t="s">
        <v>169</v>
      </c>
      <c r="F55" s="23">
        <v>1847.06</v>
      </c>
      <c r="G55" s="23">
        <v>1517.6</v>
      </c>
      <c r="H55" s="23">
        <v>271.63</v>
      </c>
      <c r="I55" s="24"/>
      <c r="J55" s="35">
        <v>166</v>
      </c>
      <c r="K55" s="24">
        <v>137</v>
      </c>
      <c r="L55" s="24">
        <v>24</v>
      </c>
      <c r="M55" s="24"/>
      <c r="N55" s="24">
        <v>112</v>
      </c>
      <c r="O55" s="24">
        <v>10.08</v>
      </c>
      <c r="P55" s="24"/>
      <c r="Q55" s="24"/>
    </row>
    <row r="56" spans="1:17" ht="60" x14ac:dyDescent="0.25">
      <c r="A56" s="16">
        <v>32</v>
      </c>
      <c r="B56" s="20" t="s">
        <v>192</v>
      </c>
      <c r="C56" s="52" t="s">
        <v>214</v>
      </c>
      <c r="D56" s="21" t="s">
        <v>59</v>
      </c>
      <c r="E56" s="22">
        <v>7</v>
      </c>
      <c r="F56" s="23" t="s">
        <v>201</v>
      </c>
      <c r="G56" s="24"/>
      <c r="H56" s="24"/>
      <c r="I56" s="24"/>
      <c r="J56" s="35">
        <v>601</v>
      </c>
      <c r="K56" s="24"/>
      <c r="L56" s="24"/>
      <c r="M56" s="24"/>
      <c r="N56" s="24"/>
      <c r="O56" s="24"/>
      <c r="P56" s="24"/>
      <c r="Q56" s="24"/>
    </row>
    <row r="57" spans="1:17" ht="24" x14ac:dyDescent="0.25">
      <c r="A57" s="16">
        <v>33</v>
      </c>
      <c r="B57" s="20" t="s">
        <v>204</v>
      </c>
      <c r="C57" s="52" t="s">
        <v>849</v>
      </c>
      <c r="D57" s="21" t="s">
        <v>184</v>
      </c>
      <c r="E57" s="22">
        <v>4</v>
      </c>
      <c r="F57" s="23">
        <v>273.76</v>
      </c>
      <c r="G57" s="23">
        <v>4.2699999999999996</v>
      </c>
      <c r="H57" s="24"/>
      <c r="I57" s="24"/>
      <c r="J57" s="35">
        <v>1095</v>
      </c>
      <c r="K57" s="24">
        <v>17</v>
      </c>
      <c r="L57" s="24"/>
      <c r="M57" s="24"/>
      <c r="N57" s="24">
        <v>0.31</v>
      </c>
      <c r="O57" s="24">
        <v>1.24</v>
      </c>
      <c r="P57" s="24"/>
      <c r="Q57" s="24"/>
    </row>
    <row r="58" spans="1:17" ht="24" x14ac:dyDescent="0.25">
      <c r="A58" s="16">
        <v>34</v>
      </c>
      <c r="B58" s="20" t="s">
        <v>203</v>
      </c>
      <c r="C58" s="52" t="s">
        <v>848</v>
      </c>
      <c r="D58" s="21" t="s">
        <v>184</v>
      </c>
      <c r="E58" s="22">
        <v>3</v>
      </c>
      <c r="F58" s="23">
        <v>365.03</v>
      </c>
      <c r="G58" s="23">
        <v>4.1100000000000003</v>
      </c>
      <c r="H58" s="24"/>
      <c r="I58" s="24"/>
      <c r="J58" s="35">
        <v>1095</v>
      </c>
      <c r="K58" s="24">
        <v>12</v>
      </c>
      <c r="L58" s="24"/>
      <c r="M58" s="24"/>
      <c r="N58" s="24">
        <v>0.31</v>
      </c>
      <c r="O58" s="24">
        <v>0.93</v>
      </c>
      <c r="P58" s="24"/>
      <c r="Q58" s="24"/>
    </row>
    <row r="59" spans="1:17" ht="34.200000000000003" x14ac:dyDescent="0.25">
      <c r="A59" s="16">
        <v>35</v>
      </c>
      <c r="B59" s="20" t="s">
        <v>199</v>
      </c>
      <c r="C59" s="52" t="s">
        <v>847</v>
      </c>
      <c r="D59" s="21" t="s">
        <v>198</v>
      </c>
      <c r="E59" s="30" t="s">
        <v>212</v>
      </c>
      <c r="F59" s="23">
        <v>1155.74</v>
      </c>
      <c r="G59" s="23">
        <v>77.900000000000006</v>
      </c>
      <c r="H59" s="23">
        <v>14.44</v>
      </c>
      <c r="I59" s="24"/>
      <c r="J59" s="35">
        <v>569</v>
      </c>
      <c r="K59" s="24">
        <v>38</v>
      </c>
      <c r="L59" s="24">
        <v>7</v>
      </c>
      <c r="M59" s="24"/>
      <c r="N59" s="24">
        <v>6.02</v>
      </c>
      <c r="O59" s="24">
        <v>2.96</v>
      </c>
      <c r="P59" s="24"/>
      <c r="Q59" s="24"/>
    </row>
    <row r="60" spans="1:17" ht="34.200000000000003" x14ac:dyDescent="0.25">
      <c r="A60" s="16">
        <v>36</v>
      </c>
      <c r="B60" s="20" t="s">
        <v>223</v>
      </c>
      <c r="C60" s="52" t="s">
        <v>846</v>
      </c>
      <c r="D60" s="21" t="s">
        <v>157</v>
      </c>
      <c r="E60" s="30" t="s">
        <v>180</v>
      </c>
      <c r="F60" s="23">
        <v>4893.53</v>
      </c>
      <c r="G60" s="23">
        <v>446.74</v>
      </c>
      <c r="H60" s="23">
        <v>69.040000000000006</v>
      </c>
      <c r="I60" s="23">
        <v>2.73</v>
      </c>
      <c r="J60" s="35">
        <v>636</v>
      </c>
      <c r="K60" s="24">
        <v>58</v>
      </c>
      <c r="L60" s="24">
        <v>9</v>
      </c>
      <c r="M60" s="24"/>
      <c r="N60" s="24">
        <v>32.97</v>
      </c>
      <c r="O60" s="24">
        <v>4.29</v>
      </c>
      <c r="P60" s="24">
        <v>0.15</v>
      </c>
      <c r="Q60" s="24">
        <v>0.02</v>
      </c>
    </row>
    <row r="61" spans="1:17" ht="45.6" x14ac:dyDescent="0.25">
      <c r="A61" s="16">
        <v>37</v>
      </c>
      <c r="B61" s="20" t="s">
        <v>168</v>
      </c>
      <c r="C61" s="52" t="s">
        <v>755</v>
      </c>
      <c r="D61" s="21" t="s">
        <v>157</v>
      </c>
      <c r="E61" s="30" t="s">
        <v>180</v>
      </c>
      <c r="F61" s="23">
        <v>104.4</v>
      </c>
      <c r="G61" s="23">
        <v>82.16</v>
      </c>
      <c r="H61" s="23">
        <v>15.29</v>
      </c>
      <c r="I61" s="24"/>
      <c r="J61" s="35">
        <v>14</v>
      </c>
      <c r="K61" s="24">
        <v>11</v>
      </c>
      <c r="L61" s="24">
        <v>2</v>
      </c>
      <c r="M61" s="24"/>
      <c r="N61" s="24">
        <v>5.01</v>
      </c>
      <c r="O61" s="24">
        <v>0.65</v>
      </c>
      <c r="P61" s="24"/>
      <c r="Q61" s="24"/>
    </row>
    <row r="62" spans="1:17" ht="57" x14ac:dyDescent="0.25">
      <c r="A62" s="16">
        <v>38</v>
      </c>
      <c r="B62" s="20" t="s">
        <v>145</v>
      </c>
      <c r="C62" s="52" t="s">
        <v>771</v>
      </c>
      <c r="D62" s="21" t="s">
        <v>93</v>
      </c>
      <c r="E62" s="30" t="s">
        <v>230</v>
      </c>
      <c r="F62" s="23">
        <v>417.46</v>
      </c>
      <c r="G62" s="23">
        <v>79.650000000000006</v>
      </c>
      <c r="H62" s="23">
        <v>10.15</v>
      </c>
      <c r="I62" s="23">
        <v>0.16</v>
      </c>
      <c r="J62" s="35">
        <v>6</v>
      </c>
      <c r="K62" s="24">
        <v>1</v>
      </c>
      <c r="L62" s="24"/>
      <c r="M62" s="24"/>
      <c r="N62" s="24">
        <v>5.31</v>
      </c>
      <c r="O62" s="24">
        <v>0.08</v>
      </c>
      <c r="P62" s="24">
        <v>0.01</v>
      </c>
      <c r="Q62" s="24"/>
    </row>
    <row r="63" spans="1:17" ht="57" x14ac:dyDescent="0.25">
      <c r="A63" s="16">
        <v>39</v>
      </c>
      <c r="B63" s="20" t="s">
        <v>189</v>
      </c>
      <c r="C63" s="52" t="s">
        <v>845</v>
      </c>
      <c r="D63" s="21" t="s">
        <v>93</v>
      </c>
      <c r="E63" s="30" t="s">
        <v>170</v>
      </c>
      <c r="F63" s="23">
        <v>388.79</v>
      </c>
      <c r="G63" s="23">
        <v>36.81</v>
      </c>
      <c r="H63" s="23">
        <v>13.3</v>
      </c>
      <c r="I63" s="23">
        <v>0.16</v>
      </c>
      <c r="J63" s="35">
        <v>12</v>
      </c>
      <c r="K63" s="24">
        <v>1</v>
      </c>
      <c r="L63" s="24"/>
      <c r="M63" s="24"/>
      <c r="N63" s="24">
        <v>2.88</v>
      </c>
      <c r="O63" s="24">
        <v>0.09</v>
      </c>
      <c r="P63" s="24">
        <v>0.01</v>
      </c>
      <c r="Q63" s="24"/>
    </row>
    <row r="64" spans="1:17" ht="55.2" x14ac:dyDescent="0.25">
      <c r="A64" s="16">
        <v>40</v>
      </c>
      <c r="B64" s="20" t="s">
        <v>167</v>
      </c>
      <c r="C64" s="52" t="s">
        <v>844</v>
      </c>
      <c r="D64" s="21" t="s">
        <v>151</v>
      </c>
      <c r="E64" s="30" t="s">
        <v>843</v>
      </c>
      <c r="F64" s="23">
        <v>259.25</v>
      </c>
      <c r="G64" s="23">
        <v>49.17</v>
      </c>
      <c r="H64" s="23">
        <v>28.25</v>
      </c>
      <c r="I64" s="24"/>
      <c r="J64" s="35">
        <v>181</v>
      </c>
      <c r="K64" s="24">
        <v>34</v>
      </c>
      <c r="L64" s="24">
        <v>20</v>
      </c>
      <c r="M64" s="24"/>
      <c r="N64" s="24">
        <v>3.52</v>
      </c>
      <c r="O64" s="24">
        <v>2.46</v>
      </c>
      <c r="P64" s="24"/>
      <c r="Q64" s="24"/>
    </row>
    <row r="65" spans="1:17" ht="32.4" x14ac:dyDescent="0.25">
      <c r="A65" s="16">
        <v>41</v>
      </c>
      <c r="B65" s="20" t="s">
        <v>842</v>
      </c>
      <c r="C65" s="52" t="s">
        <v>841</v>
      </c>
      <c r="D65" s="21" t="s">
        <v>123</v>
      </c>
      <c r="E65" s="30" t="s">
        <v>174</v>
      </c>
      <c r="F65" s="23">
        <v>117.01</v>
      </c>
      <c r="G65" s="24"/>
      <c r="H65" s="24"/>
      <c r="I65" s="24"/>
      <c r="J65" s="35">
        <v>901</v>
      </c>
      <c r="K65" s="24"/>
      <c r="L65" s="24"/>
      <c r="M65" s="24"/>
      <c r="N65" s="24"/>
      <c r="O65" s="24"/>
      <c r="P65" s="24"/>
      <c r="Q65" s="24"/>
    </row>
    <row r="66" spans="1:17" ht="57" x14ac:dyDescent="0.25">
      <c r="A66" s="16">
        <v>42</v>
      </c>
      <c r="B66" s="20" t="s">
        <v>112</v>
      </c>
      <c r="C66" s="52" t="s">
        <v>840</v>
      </c>
      <c r="D66" s="21" t="s">
        <v>93</v>
      </c>
      <c r="E66" s="30" t="s">
        <v>68</v>
      </c>
      <c r="F66" s="23">
        <v>131.32</v>
      </c>
      <c r="G66" s="23">
        <v>97.9</v>
      </c>
      <c r="H66" s="23">
        <v>13.36</v>
      </c>
      <c r="I66" s="23">
        <v>0.32</v>
      </c>
      <c r="J66" s="35">
        <v>1</v>
      </c>
      <c r="K66" s="24">
        <v>1</v>
      </c>
      <c r="L66" s="24"/>
      <c r="M66" s="24"/>
      <c r="N66" s="24">
        <v>7.66</v>
      </c>
      <c r="O66" s="24">
        <v>0.08</v>
      </c>
      <c r="P66" s="24">
        <v>0.02</v>
      </c>
      <c r="Q66" s="24"/>
    </row>
    <row r="67" spans="1:17" ht="48" x14ac:dyDescent="0.25">
      <c r="A67" s="16">
        <v>43</v>
      </c>
      <c r="B67" s="20" t="s">
        <v>207</v>
      </c>
      <c r="C67" s="52" t="s">
        <v>206</v>
      </c>
      <c r="D67" s="21" t="s">
        <v>130</v>
      </c>
      <c r="E67" s="30" t="s">
        <v>839</v>
      </c>
      <c r="F67" s="23" t="s">
        <v>205</v>
      </c>
      <c r="G67" s="24"/>
      <c r="H67" s="24"/>
      <c r="I67" s="24"/>
      <c r="J67" s="35">
        <v>13</v>
      </c>
      <c r="K67" s="24"/>
      <c r="L67" s="24"/>
      <c r="M67" s="24"/>
      <c r="N67" s="24"/>
      <c r="O67" s="24"/>
      <c r="P67" s="24"/>
      <c r="Q67" s="24"/>
    </row>
    <row r="68" spans="1:17" ht="24" x14ac:dyDescent="0.25">
      <c r="A68" s="16">
        <v>44</v>
      </c>
      <c r="B68" s="20" t="s">
        <v>195</v>
      </c>
      <c r="C68" s="52" t="s">
        <v>838</v>
      </c>
      <c r="D68" s="21" t="s">
        <v>75</v>
      </c>
      <c r="E68" s="30" t="s">
        <v>837</v>
      </c>
      <c r="F68" s="23">
        <v>17891.759999999998</v>
      </c>
      <c r="G68" s="23">
        <v>15176</v>
      </c>
      <c r="H68" s="23">
        <v>2274.83</v>
      </c>
      <c r="I68" s="24"/>
      <c r="J68" s="35">
        <v>161</v>
      </c>
      <c r="K68" s="24">
        <v>137</v>
      </c>
      <c r="L68" s="24">
        <v>20</v>
      </c>
      <c r="M68" s="24"/>
      <c r="N68" s="24">
        <v>1120</v>
      </c>
      <c r="O68" s="24">
        <v>10.08</v>
      </c>
      <c r="P68" s="24"/>
      <c r="Q68" s="24"/>
    </row>
    <row r="69" spans="1:17" ht="60" x14ac:dyDescent="0.25">
      <c r="A69" s="16">
        <v>45</v>
      </c>
      <c r="B69" s="20" t="s">
        <v>835</v>
      </c>
      <c r="C69" s="52" t="s">
        <v>210</v>
      </c>
      <c r="D69" s="21" t="s">
        <v>59</v>
      </c>
      <c r="E69" s="22">
        <v>13</v>
      </c>
      <c r="F69" s="23" t="s">
        <v>194</v>
      </c>
      <c r="G69" s="24"/>
      <c r="H69" s="24"/>
      <c r="I69" s="24"/>
      <c r="J69" s="35">
        <v>1235</v>
      </c>
      <c r="K69" s="24"/>
      <c r="L69" s="24"/>
      <c r="M69" s="24"/>
      <c r="N69" s="24"/>
      <c r="O69" s="24"/>
      <c r="P69" s="24"/>
      <c r="Q69" s="24"/>
    </row>
    <row r="70" spans="1:17" ht="45.6" x14ac:dyDescent="0.25">
      <c r="A70" s="16">
        <v>46</v>
      </c>
      <c r="B70" s="20" t="s">
        <v>193</v>
      </c>
      <c r="C70" s="52" t="s">
        <v>836</v>
      </c>
      <c r="D70" s="21" t="s">
        <v>60</v>
      </c>
      <c r="E70" s="30" t="s">
        <v>227</v>
      </c>
      <c r="F70" s="23">
        <v>11479.79</v>
      </c>
      <c r="G70" s="23">
        <v>4864.45</v>
      </c>
      <c r="H70" s="23">
        <v>934.04</v>
      </c>
      <c r="I70" s="23">
        <v>126.83</v>
      </c>
      <c r="J70" s="35">
        <v>574</v>
      </c>
      <c r="K70" s="24">
        <v>243</v>
      </c>
      <c r="L70" s="24">
        <v>47</v>
      </c>
      <c r="M70" s="24">
        <v>6</v>
      </c>
      <c r="N70" s="24">
        <v>359</v>
      </c>
      <c r="O70" s="24">
        <v>17.95</v>
      </c>
      <c r="P70" s="24">
        <v>8.1199999999999992</v>
      </c>
      <c r="Q70" s="24">
        <v>0.41</v>
      </c>
    </row>
    <row r="71" spans="1:17" ht="60" x14ac:dyDescent="0.25">
      <c r="A71" s="16">
        <v>47</v>
      </c>
      <c r="B71" s="20" t="s">
        <v>835</v>
      </c>
      <c r="C71" s="52" t="s">
        <v>218</v>
      </c>
      <c r="D71" s="21" t="s">
        <v>59</v>
      </c>
      <c r="E71" s="22">
        <v>5</v>
      </c>
      <c r="F71" s="23" t="s">
        <v>191</v>
      </c>
      <c r="G71" s="24"/>
      <c r="H71" s="24"/>
      <c r="I71" s="24"/>
      <c r="J71" s="35">
        <v>1034</v>
      </c>
      <c r="K71" s="24"/>
      <c r="L71" s="24"/>
      <c r="M71" s="24"/>
      <c r="N71" s="24"/>
      <c r="O71" s="24"/>
      <c r="P71" s="24"/>
      <c r="Q71" s="24"/>
    </row>
    <row r="72" spans="1:17" x14ac:dyDescent="0.25">
      <c r="A72" s="117" t="s">
        <v>88</v>
      </c>
      <c r="B72" s="118"/>
      <c r="C72" s="118"/>
      <c r="D72" s="118"/>
      <c r="E72" s="118"/>
      <c r="F72" s="118"/>
      <c r="G72" s="118"/>
      <c r="H72" s="118"/>
      <c r="I72" s="118"/>
      <c r="J72" s="36">
        <v>30063</v>
      </c>
      <c r="K72" s="23">
        <v>1809</v>
      </c>
      <c r="L72" s="23">
        <v>376</v>
      </c>
      <c r="M72" s="23">
        <v>13</v>
      </c>
      <c r="N72" s="24"/>
      <c r="O72" s="23">
        <v>132.91999999999999</v>
      </c>
      <c r="P72" s="24"/>
      <c r="Q72" s="23">
        <v>0.95</v>
      </c>
    </row>
    <row r="73" spans="1:17" x14ac:dyDescent="0.25">
      <c r="A73" s="117" t="s">
        <v>127</v>
      </c>
      <c r="B73" s="118"/>
      <c r="C73" s="118"/>
      <c r="D73" s="118"/>
      <c r="E73" s="118"/>
      <c r="F73" s="118"/>
      <c r="G73" s="118"/>
      <c r="H73" s="118"/>
      <c r="I73" s="118"/>
      <c r="J73" s="36">
        <v>30624</v>
      </c>
      <c r="K73" s="23">
        <v>1997</v>
      </c>
      <c r="L73" s="23">
        <v>446</v>
      </c>
      <c r="M73" s="23">
        <v>15</v>
      </c>
      <c r="N73" s="24"/>
      <c r="O73" s="23">
        <v>146.79</v>
      </c>
      <c r="P73" s="24"/>
      <c r="Q73" s="23">
        <v>1.08</v>
      </c>
    </row>
    <row r="74" spans="1:17" x14ac:dyDescent="0.25">
      <c r="A74" s="117" t="s">
        <v>53</v>
      </c>
      <c r="B74" s="118"/>
      <c r="C74" s="118"/>
      <c r="D74" s="118"/>
      <c r="E74" s="118"/>
      <c r="F74" s="118"/>
      <c r="G74" s="118"/>
      <c r="H74" s="118"/>
      <c r="I74" s="118"/>
      <c r="J74" s="35"/>
      <c r="K74" s="24"/>
      <c r="L74" s="24"/>
      <c r="M74" s="24"/>
      <c r="N74" s="24"/>
      <c r="O74" s="24"/>
      <c r="P74" s="24"/>
      <c r="Q74" s="24"/>
    </row>
    <row r="75" spans="1:17" ht="30" customHeight="1" x14ac:dyDescent="0.25">
      <c r="A75" s="117" t="s">
        <v>823</v>
      </c>
      <c r="B75" s="118"/>
      <c r="C75" s="118"/>
      <c r="D75" s="118"/>
      <c r="E75" s="118"/>
      <c r="F75" s="118"/>
      <c r="G75" s="118"/>
      <c r="H75" s="118"/>
      <c r="I75" s="118"/>
      <c r="J75" s="36">
        <v>100</v>
      </c>
      <c r="K75" s="24"/>
      <c r="L75" s="24"/>
      <c r="M75" s="24"/>
      <c r="N75" s="24"/>
      <c r="O75" s="24"/>
      <c r="P75" s="24"/>
      <c r="Q75" s="24"/>
    </row>
    <row r="76" spans="1:17" ht="30" customHeight="1" x14ac:dyDescent="0.25">
      <c r="A76" s="117" t="s">
        <v>822</v>
      </c>
      <c r="B76" s="118"/>
      <c r="C76" s="118"/>
      <c r="D76" s="118"/>
      <c r="E76" s="118"/>
      <c r="F76" s="118"/>
      <c r="G76" s="118"/>
      <c r="H76" s="118"/>
      <c r="I76" s="118"/>
      <c r="J76" s="36">
        <v>203</v>
      </c>
      <c r="K76" s="24"/>
      <c r="L76" s="24"/>
      <c r="M76" s="24"/>
      <c r="N76" s="24"/>
      <c r="O76" s="24"/>
      <c r="P76" s="24"/>
      <c r="Q76" s="24"/>
    </row>
    <row r="77" spans="1:17" ht="45" customHeight="1" x14ac:dyDescent="0.25">
      <c r="A77" s="117" t="s">
        <v>821</v>
      </c>
      <c r="B77" s="118"/>
      <c r="C77" s="118"/>
      <c r="D77" s="118"/>
      <c r="E77" s="118"/>
      <c r="F77" s="118"/>
      <c r="G77" s="118"/>
      <c r="H77" s="118"/>
      <c r="I77" s="118"/>
      <c r="J77" s="36">
        <v>258</v>
      </c>
      <c r="K77" s="23">
        <v>189</v>
      </c>
      <c r="L77" s="23">
        <v>70</v>
      </c>
      <c r="M77" s="23">
        <v>2</v>
      </c>
      <c r="N77" s="24"/>
      <c r="O77" s="23">
        <v>13.861499999999999</v>
      </c>
      <c r="P77" s="24"/>
      <c r="Q77" s="23">
        <v>0.13</v>
      </c>
    </row>
    <row r="78" spans="1:17" x14ac:dyDescent="0.25">
      <c r="A78" s="117" t="s">
        <v>21</v>
      </c>
      <c r="B78" s="118"/>
      <c r="C78" s="118"/>
      <c r="D78" s="118"/>
      <c r="E78" s="118"/>
      <c r="F78" s="118"/>
      <c r="G78" s="118"/>
      <c r="H78" s="118"/>
      <c r="I78" s="118"/>
      <c r="J78" s="36">
        <v>2279</v>
      </c>
      <c r="K78" s="24"/>
      <c r="L78" s="24"/>
      <c r="M78" s="24"/>
      <c r="N78" s="24"/>
      <c r="O78" s="24"/>
      <c r="P78" s="24"/>
      <c r="Q78" s="24"/>
    </row>
    <row r="79" spans="1:17" x14ac:dyDescent="0.25">
      <c r="A79" s="117" t="s">
        <v>22</v>
      </c>
      <c r="B79" s="118"/>
      <c r="C79" s="118"/>
      <c r="D79" s="118"/>
      <c r="E79" s="118"/>
      <c r="F79" s="118"/>
      <c r="G79" s="118"/>
      <c r="H79" s="118"/>
      <c r="I79" s="118"/>
      <c r="J79" s="36">
        <v>1530</v>
      </c>
      <c r="K79" s="24"/>
      <c r="L79" s="24"/>
      <c r="M79" s="24"/>
      <c r="N79" s="24"/>
      <c r="O79" s="24"/>
      <c r="P79" s="24"/>
      <c r="Q79" s="24"/>
    </row>
    <row r="80" spans="1:17" x14ac:dyDescent="0.25">
      <c r="A80" s="122" t="s">
        <v>834</v>
      </c>
      <c r="B80" s="118"/>
      <c r="C80" s="118"/>
      <c r="D80" s="118"/>
      <c r="E80" s="118"/>
      <c r="F80" s="118"/>
      <c r="G80" s="118"/>
      <c r="H80" s="118"/>
      <c r="I80" s="118"/>
      <c r="J80" s="35"/>
      <c r="K80" s="24"/>
      <c r="L80" s="24"/>
      <c r="M80" s="24"/>
      <c r="N80" s="24"/>
      <c r="O80" s="24"/>
      <c r="P80" s="24"/>
      <c r="Q80" s="24"/>
    </row>
    <row r="81" spans="1:17" x14ac:dyDescent="0.25">
      <c r="A81" s="117" t="s">
        <v>24</v>
      </c>
      <c r="B81" s="118"/>
      <c r="C81" s="118"/>
      <c r="D81" s="118"/>
      <c r="E81" s="118"/>
      <c r="F81" s="118"/>
      <c r="G81" s="118"/>
      <c r="H81" s="118"/>
      <c r="I81" s="118"/>
      <c r="J81" s="36">
        <v>28575</v>
      </c>
      <c r="K81" s="24"/>
      <c r="L81" s="24"/>
      <c r="M81" s="24"/>
      <c r="N81" s="24"/>
      <c r="O81" s="23">
        <v>106.28</v>
      </c>
      <c r="P81" s="24"/>
      <c r="Q81" s="23">
        <v>0.65</v>
      </c>
    </row>
    <row r="82" spans="1:17" x14ac:dyDescent="0.25">
      <c r="A82" s="117" t="s">
        <v>25</v>
      </c>
      <c r="B82" s="118"/>
      <c r="C82" s="118"/>
      <c r="D82" s="118"/>
      <c r="E82" s="118"/>
      <c r="F82" s="118"/>
      <c r="G82" s="118"/>
      <c r="H82" s="118"/>
      <c r="I82" s="118"/>
      <c r="J82" s="36">
        <v>5858</v>
      </c>
      <c r="K82" s="24"/>
      <c r="L82" s="24"/>
      <c r="M82" s="24"/>
      <c r="N82" s="24"/>
      <c r="O82" s="23">
        <v>40.51</v>
      </c>
      <c r="P82" s="24"/>
      <c r="Q82" s="23">
        <v>0.43</v>
      </c>
    </row>
    <row r="83" spans="1:17" x14ac:dyDescent="0.25">
      <c r="A83" s="117" t="s">
        <v>26</v>
      </c>
      <c r="B83" s="118"/>
      <c r="C83" s="118"/>
      <c r="D83" s="118"/>
      <c r="E83" s="118"/>
      <c r="F83" s="118"/>
      <c r="G83" s="118"/>
      <c r="H83" s="118"/>
      <c r="I83" s="118"/>
      <c r="J83" s="36">
        <v>34433</v>
      </c>
      <c r="K83" s="24"/>
      <c r="L83" s="24"/>
      <c r="M83" s="24"/>
      <c r="N83" s="24"/>
      <c r="O83" s="23">
        <v>146.79</v>
      </c>
      <c r="P83" s="24"/>
      <c r="Q83" s="23">
        <v>1.08</v>
      </c>
    </row>
    <row r="84" spans="1:17" x14ac:dyDescent="0.25">
      <c r="A84" s="117" t="s">
        <v>27</v>
      </c>
      <c r="B84" s="118"/>
      <c r="C84" s="118"/>
      <c r="D84" s="118"/>
      <c r="E84" s="118"/>
      <c r="F84" s="118"/>
      <c r="G84" s="118"/>
      <c r="H84" s="118"/>
      <c r="I84" s="118"/>
      <c r="J84" s="35"/>
      <c r="K84" s="24"/>
      <c r="L84" s="24"/>
      <c r="M84" s="24"/>
      <c r="N84" s="24"/>
      <c r="O84" s="24"/>
      <c r="P84" s="24"/>
      <c r="Q84" s="24"/>
    </row>
    <row r="85" spans="1:17" x14ac:dyDescent="0.25">
      <c r="A85" s="117" t="s">
        <v>28</v>
      </c>
      <c r="B85" s="118"/>
      <c r="C85" s="118"/>
      <c r="D85" s="118"/>
      <c r="E85" s="118"/>
      <c r="F85" s="118"/>
      <c r="G85" s="118"/>
      <c r="H85" s="118"/>
      <c r="I85" s="118"/>
      <c r="J85" s="36">
        <v>28181</v>
      </c>
      <c r="K85" s="24"/>
      <c r="L85" s="24"/>
      <c r="M85" s="24"/>
      <c r="N85" s="24"/>
      <c r="O85" s="24"/>
      <c r="P85" s="24"/>
      <c r="Q85" s="24"/>
    </row>
    <row r="86" spans="1:17" x14ac:dyDescent="0.25">
      <c r="A86" s="117" t="s">
        <v>29</v>
      </c>
      <c r="B86" s="118"/>
      <c r="C86" s="118"/>
      <c r="D86" s="118"/>
      <c r="E86" s="118"/>
      <c r="F86" s="118"/>
      <c r="G86" s="118"/>
      <c r="H86" s="118"/>
      <c r="I86" s="118"/>
      <c r="J86" s="36">
        <v>446</v>
      </c>
      <c r="K86" s="24"/>
      <c r="L86" s="24"/>
      <c r="M86" s="24"/>
      <c r="N86" s="24"/>
      <c r="O86" s="24"/>
      <c r="P86" s="24"/>
      <c r="Q86" s="24"/>
    </row>
    <row r="87" spans="1:17" x14ac:dyDescent="0.25">
      <c r="A87" s="117" t="s">
        <v>30</v>
      </c>
      <c r="B87" s="118"/>
      <c r="C87" s="118"/>
      <c r="D87" s="118"/>
      <c r="E87" s="118"/>
      <c r="F87" s="118"/>
      <c r="G87" s="118"/>
      <c r="H87" s="118"/>
      <c r="I87" s="118"/>
      <c r="J87" s="36">
        <v>2012</v>
      </c>
      <c r="K87" s="24"/>
      <c r="L87" s="24"/>
      <c r="M87" s="24"/>
      <c r="N87" s="24"/>
      <c r="O87" s="24"/>
      <c r="P87" s="24"/>
      <c r="Q87" s="24"/>
    </row>
    <row r="88" spans="1:17" x14ac:dyDescent="0.25">
      <c r="A88" s="117" t="s">
        <v>31</v>
      </c>
      <c r="B88" s="118"/>
      <c r="C88" s="118"/>
      <c r="D88" s="118"/>
      <c r="E88" s="118"/>
      <c r="F88" s="118"/>
      <c r="G88" s="118"/>
      <c r="H88" s="118"/>
      <c r="I88" s="118"/>
      <c r="J88" s="36">
        <v>2279</v>
      </c>
      <c r="K88" s="24"/>
      <c r="L88" s="24"/>
      <c r="M88" s="24"/>
      <c r="N88" s="24"/>
      <c r="O88" s="24"/>
      <c r="P88" s="24"/>
      <c r="Q88" s="24"/>
    </row>
    <row r="89" spans="1:17" x14ac:dyDescent="0.25">
      <c r="A89" s="117" t="s">
        <v>32</v>
      </c>
      <c r="B89" s="118"/>
      <c r="C89" s="118"/>
      <c r="D89" s="118"/>
      <c r="E89" s="118"/>
      <c r="F89" s="118"/>
      <c r="G89" s="118"/>
      <c r="H89" s="118"/>
      <c r="I89" s="118"/>
      <c r="J89" s="36">
        <v>1530</v>
      </c>
      <c r="K89" s="24"/>
      <c r="L89" s="24"/>
      <c r="M89" s="24"/>
      <c r="N89" s="24"/>
      <c r="O89" s="24"/>
      <c r="P89" s="24"/>
      <c r="Q89" s="24"/>
    </row>
    <row r="90" spans="1:17" x14ac:dyDescent="0.25">
      <c r="A90" s="122" t="s">
        <v>815</v>
      </c>
      <c r="B90" s="118"/>
      <c r="C90" s="118"/>
      <c r="D90" s="118"/>
      <c r="E90" s="118"/>
      <c r="F90" s="118"/>
      <c r="G90" s="118"/>
      <c r="H90" s="118"/>
      <c r="I90" s="118"/>
      <c r="J90" s="37">
        <v>34433</v>
      </c>
      <c r="K90" s="24"/>
      <c r="L90" s="24"/>
      <c r="M90" s="24"/>
      <c r="N90" s="24"/>
      <c r="O90" s="25">
        <v>146.79</v>
      </c>
      <c r="P90" s="24"/>
      <c r="Q90" s="25">
        <v>1.08</v>
      </c>
    </row>
    <row r="91" spans="1:17" ht="19.95" customHeight="1" x14ac:dyDescent="0.25">
      <c r="A91" s="119" t="s">
        <v>833</v>
      </c>
      <c r="B91" s="118"/>
      <c r="C91" s="118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</row>
    <row r="92" spans="1:17" ht="91.8" x14ac:dyDescent="0.25">
      <c r="A92" s="16">
        <v>48</v>
      </c>
      <c r="B92" s="20" t="s">
        <v>211</v>
      </c>
      <c r="C92" s="52" t="s">
        <v>832</v>
      </c>
      <c r="D92" s="21" t="s">
        <v>157</v>
      </c>
      <c r="E92" s="30" t="s">
        <v>831</v>
      </c>
      <c r="F92" s="23">
        <v>206.32</v>
      </c>
      <c r="G92" s="23">
        <v>178.7</v>
      </c>
      <c r="H92" s="23">
        <v>27.62</v>
      </c>
      <c r="I92" s="23">
        <v>1.0900000000000001</v>
      </c>
      <c r="J92" s="35">
        <v>83</v>
      </c>
      <c r="K92" s="24">
        <v>72</v>
      </c>
      <c r="L92" s="24">
        <v>11</v>
      </c>
      <c r="M92" s="24"/>
      <c r="N92" s="24">
        <v>13.19</v>
      </c>
      <c r="O92" s="24">
        <v>5.28</v>
      </c>
      <c r="P92" s="24">
        <v>0.06</v>
      </c>
      <c r="Q92" s="24">
        <v>0.02</v>
      </c>
    </row>
    <row r="93" spans="1:17" ht="69" x14ac:dyDescent="0.25">
      <c r="A93" s="16">
        <v>49</v>
      </c>
      <c r="B93" s="20" t="s">
        <v>830</v>
      </c>
      <c r="C93" s="52" t="s">
        <v>829</v>
      </c>
      <c r="D93" s="21" t="s">
        <v>221</v>
      </c>
      <c r="E93" s="30" t="s">
        <v>171</v>
      </c>
      <c r="F93" s="23">
        <v>577.26</v>
      </c>
      <c r="G93" s="23">
        <v>382.44</v>
      </c>
      <c r="H93" s="23">
        <v>194.82</v>
      </c>
      <c r="I93" s="23">
        <v>17.14</v>
      </c>
      <c r="J93" s="35">
        <v>58</v>
      </c>
      <c r="K93" s="24">
        <v>39</v>
      </c>
      <c r="L93" s="24">
        <v>19</v>
      </c>
      <c r="M93" s="24">
        <v>2</v>
      </c>
      <c r="N93" s="24">
        <v>30.28</v>
      </c>
      <c r="O93" s="24">
        <v>3.03</v>
      </c>
      <c r="P93" s="24">
        <v>1.0900000000000001</v>
      </c>
      <c r="Q93" s="24">
        <v>0.11</v>
      </c>
    </row>
    <row r="94" spans="1:17" x14ac:dyDescent="0.25">
      <c r="A94" s="117" t="s">
        <v>88</v>
      </c>
      <c r="B94" s="118"/>
      <c r="C94" s="118"/>
      <c r="D94" s="118"/>
      <c r="E94" s="118"/>
      <c r="F94" s="118"/>
      <c r="G94" s="118"/>
      <c r="H94" s="118"/>
      <c r="I94" s="118"/>
      <c r="J94" s="36">
        <v>141</v>
      </c>
      <c r="K94" s="23">
        <v>111</v>
      </c>
      <c r="L94" s="23">
        <v>30</v>
      </c>
      <c r="M94" s="23">
        <v>2</v>
      </c>
      <c r="N94" s="24"/>
      <c r="O94" s="23">
        <v>8.31</v>
      </c>
      <c r="P94" s="24"/>
      <c r="Q94" s="23">
        <v>0.13</v>
      </c>
    </row>
    <row r="95" spans="1:17" x14ac:dyDescent="0.25">
      <c r="A95" s="117" t="s">
        <v>21</v>
      </c>
      <c r="B95" s="118"/>
      <c r="C95" s="118"/>
      <c r="D95" s="118"/>
      <c r="E95" s="118"/>
      <c r="F95" s="118"/>
      <c r="G95" s="118"/>
      <c r="H95" s="118"/>
      <c r="I95" s="118"/>
      <c r="J95" s="36">
        <v>145</v>
      </c>
      <c r="K95" s="24"/>
      <c r="L95" s="24"/>
      <c r="M95" s="24"/>
      <c r="N95" s="24"/>
      <c r="O95" s="24"/>
      <c r="P95" s="24"/>
      <c r="Q95" s="24"/>
    </row>
    <row r="96" spans="1:17" x14ac:dyDescent="0.25">
      <c r="A96" s="117" t="s">
        <v>22</v>
      </c>
      <c r="B96" s="118"/>
      <c r="C96" s="118"/>
      <c r="D96" s="118"/>
      <c r="E96" s="118"/>
      <c r="F96" s="118"/>
      <c r="G96" s="118"/>
      <c r="H96" s="118"/>
      <c r="I96" s="118"/>
      <c r="J96" s="36">
        <v>94</v>
      </c>
      <c r="K96" s="24"/>
      <c r="L96" s="24"/>
      <c r="M96" s="24"/>
      <c r="N96" s="24"/>
      <c r="O96" s="24"/>
      <c r="P96" s="24"/>
      <c r="Q96" s="24"/>
    </row>
    <row r="97" spans="1:17" x14ac:dyDescent="0.25">
      <c r="A97" s="122" t="s">
        <v>828</v>
      </c>
      <c r="B97" s="118"/>
      <c r="C97" s="118"/>
      <c r="D97" s="118"/>
      <c r="E97" s="118"/>
      <c r="F97" s="118"/>
      <c r="G97" s="118"/>
      <c r="H97" s="118"/>
      <c r="I97" s="118"/>
      <c r="J97" s="35"/>
      <c r="K97" s="24"/>
      <c r="L97" s="24"/>
      <c r="M97" s="24"/>
      <c r="N97" s="24"/>
      <c r="O97" s="24"/>
      <c r="P97" s="24"/>
      <c r="Q97" s="24"/>
    </row>
    <row r="98" spans="1:17" x14ac:dyDescent="0.25">
      <c r="A98" s="117" t="s">
        <v>827</v>
      </c>
      <c r="B98" s="118"/>
      <c r="C98" s="118"/>
      <c r="D98" s="118"/>
      <c r="E98" s="118"/>
      <c r="F98" s="118"/>
      <c r="G98" s="118"/>
      <c r="H98" s="118"/>
      <c r="I98" s="118"/>
      <c r="J98" s="36">
        <v>141</v>
      </c>
      <c r="K98" s="23">
        <v>111</v>
      </c>
      <c r="L98" s="23">
        <v>30</v>
      </c>
      <c r="M98" s="23">
        <v>2</v>
      </c>
      <c r="N98" s="24"/>
      <c r="O98" s="23">
        <v>8.31</v>
      </c>
      <c r="P98" s="24"/>
      <c r="Q98" s="23">
        <v>0.13</v>
      </c>
    </row>
    <row r="99" spans="1:17" x14ac:dyDescent="0.25">
      <c r="A99" s="117" t="s">
        <v>826</v>
      </c>
      <c r="B99" s="118"/>
      <c r="C99" s="118"/>
      <c r="D99" s="118"/>
      <c r="E99" s="118"/>
      <c r="F99" s="118"/>
      <c r="G99" s="118"/>
      <c r="H99" s="118"/>
      <c r="I99" s="118"/>
      <c r="J99" s="36">
        <v>145</v>
      </c>
      <c r="K99" s="24"/>
      <c r="L99" s="24"/>
      <c r="M99" s="24"/>
      <c r="N99" s="24"/>
      <c r="O99" s="24"/>
      <c r="P99" s="24"/>
      <c r="Q99" s="24"/>
    </row>
    <row r="100" spans="1:17" x14ac:dyDescent="0.25">
      <c r="A100" s="117" t="s">
        <v>825</v>
      </c>
      <c r="B100" s="118"/>
      <c r="C100" s="118"/>
      <c r="D100" s="118"/>
      <c r="E100" s="118"/>
      <c r="F100" s="118"/>
      <c r="G100" s="118"/>
      <c r="H100" s="118"/>
      <c r="I100" s="118"/>
      <c r="J100" s="36">
        <v>94</v>
      </c>
      <c r="K100" s="24"/>
      <c r="L100" s="24"/>
      <c r="M100" s="24"/>
      <c r="N100" s="24"/>
      <c r="O100" s="24"/>
      <c r="P100" s="24"/>
      <c r="Q100" s="24"/>
    </row>
    <row r="101" spans="1:17" x14ac:dyDescent="0.25">
      <c r="A101" s="117" t="s">
        <v>824</v>
      </c>
      <c r="B101" s="118"/>
      <c r="C101" s="118"/>
      <c r="D101" s="118"/>
      <c r="E101" s="118"/>
      <c r="F101" s="118"/>
      <c r="G101" s="118"/>
      <c r="H101" s="118"/>
      <c r="I101" s="118"/>
      <c r="J101" s="36">
        <v>380</v>
      </c>
      <c r="K101" s="24"/>
      <c r="L101" s="24"/>
      <c r="M101" s="24"/>
      <c r="N101" s="24"/>
      <c r="O101" s="23">
        <v>8.31</v>
      </c>
      <c r="P101" s="24"/>
      <c r="Q101" s="23">
        <v>0.13</v>
      </c>
    </row>
    <row r="102" spans="1:17" x14ac:dyDescent="0.25">
      <c r="A102" s="117" t="s">
        <v>27</v>
      </c>
      <c r="B102" s="118"/>
      <c r="C102" s="118"/>
      <c r="D102" s="118"/>
      <c r="E102" s="118"/>
      <c r="F102" s="118"/>
      <c r="G102" s="118"/>
      <c r="H102" s="118"/>
      <c r="I102" s="118"/>
      <c r="J102" s="35"/>
      <c r="K102" s="24"/>
      <c r="L102" s="24"/>
      <c r="M102" s="24"/>
      <c r="N102" s="24"/>
      <c r="O102" s="24"/>
      <c r="P102" s="24"/>
      <c r="Q102" s="24"/>
    </row>
    <row r="103" spans="1:17" x14ac:dyDescent="0.25">
      <c r="A103" s="117" t="s">
        <v>29</v>
      </c>
      <c r="B103" s="118"/>
      <c r="C103" s="118"/>
      <c r="D103" s="118"/>
      <c r="E103" s="118"/>
      <c r="F103" s="118"/>
      <c r="G103" s="118"/>
      <c r="H103" s="118"/>
      <c r="I103" s="118"/>
      <c r="J103" s="36">
        <v>30</v>
      </c>
      <c r="K103" s="24"/>
      <c r="L103" s="24"/>
      <c r="M103" s="24"/>
      <c r="N103" s="24"/>
      <c r="O103" s="24"/>
      <c r="P103" s="24"/>
      <c r="Q103" s="24"/>
    </row>
    <row r="104" spans="1:17" x14ac:dyDescent="0.25">
      <c r="A104" s="117" t="s">
        <v>30</v>
      </c>
      <c r="B104" s="118"/>
      <c r="C104" s="118"/>
      <c r="D104" s="118"/>
      <c r="E104" s="118"/>
      <c r="F104" s="118"/>
      <c r="G104" s="118"/>
      <c r="H104" s="118"/>
      <c r="I104" s="118"/>
      <c r="J104" s="36">
        <v>113</v>
      </c>
      <c r="K104" s="24"/>
      <c r="L104" s="24"/>
      <c r="M104" s="24"/>
      <c r="N104" s="24"/>
      <c r="O104" s="24"/>
      <c r="P104" s="24"/>
      <c r="Q104" s="24"/>
    </row>
    <row r="105" spans="1:17" x14ac:dyDescent="0.25">
      <c r="A105" s="117" t="s">
        <v>31</v>
      </c>
      <c r="B105" s="118"/>
      <c r="C105" s="118"/>
      <c r="D105" s="118"/>
      <c r="E105" s="118"/>
      <c r="F105" s="118"/>
      <c r="G105" s="118"/>
      <c r="H105" s="118"/>
      <c r="I105" s="118"/>
      <c r="J105" s="36">
        <v>145</v>
      </c>
      <c r="K105" s="24"/>
      <c r="L105" s="24"/>
      <c r="M105" s="24"/>
      <c r="N105" s="24"/>
      <c r="O105" s="24"/>
      <c r="P105" s="24"/>
      <c r="Q105" s="24"/>
    </row>
    <row r="106" spans="1:17" x14ac:dyDescent="0.25">
      <c r="A106" s="117" t="s">
        <v>32</v>
      </c>
      <c r="B106" s="118"/>
      <c r="C106" s="118"/>
      <c r="D106" s="118"/>
      <c r="E106" s="118"/>
      <c r="F106" s="118"/>
      <c r="G106" s="118"/>
      <c r="H106" s="118"/>
      <c r="I106" s="118"/>
      <c r="J106" s="36">
        <v>94</v>
      </c>
      <c r="K106" s="24"/>
      <c r="L106" s="24"/>
      <c r="M106" s="24"/>
      <c r="N106" s="24"/>
      <c r="O106" s="24"/>
      <c r="P106" s="24"/>
      <c r="Q106" s="24"/>
    </row>
    <row r="107" spans="1:17" x14ac:dyDescent="0.25">
      <c r="A107" s="122" t="s">
        <v>814</v>
      </c>
      <c r="B107" s="118"/>
      <c r="C107" s="118"/>
      <c r="D107" s="118"/>
      <c r="E107" s="118"/>
      <c r="F107" s="118"/>
      <c r="G107" s="118"/>
      <c r="H107" s="118"/>
      <c r="I107" s="118"/>
      <c r="J107" s="37">
        <v>380</v>
      </c>
      <c r="K107" s="24"/>
      <c r="L107" s="24"/>
      <c r="M107" s="24"/>
      <c r="N107" s="24"/>
      <c r="O107" s="25">
        <v>8.31</v>
      </c>
      <c r="P107" s="24"/>
      <c r="Q107" s="25">
        <v>0.13</v>
      </c>
    </row>
    <row r="108" spans="1:17" x14ac:dyDescent="0.25">
      <c r="A108" s="123" t="s">
        <v>87</v>
      </c>
      <c r="B108" s="124"/>
      <c r="C108" s="124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</row>
    <row r="109" spans="1:17" x14ac:dyDescent="0.25">
      <c r="A109" s="117" t="s">
        <v>20</v>
      </c>
      <c r="B109" s="118"/>
      <c r="C109" s="118"/>
      <c r="D109" s="118"/>
      <c r="E109" s="118"/>
      <c r="F109" s="118"/>
      <c r="G109" s="118"/>
      <c r="H109" s="118"/>
      <c r="I109" s="118"/>
      <c r="J109" s="36">
        <v>30204</v>
      </c>
      <c r="K109" s="23">
        <v>1920</v>
      </c>
      <c r="L109" s="23">
        <v>406</v>
      </c>
      <c r="M109" s="23">
        <v>15</v>
      </c>
      <c r="N109" s="24"/>
      <c r="O109" s="23">
        <v>141.22999999999999</v>
      </c>
      <c r="P109" s="24"/>
      <c r="Q109" s="23">
        <v>1.08</v>
      </c>
    </row>
    <row r="110" spans="1:17" x14ac:dyDescent="0.25">
      <c r="A110" s="117" t="s">
        <v>54</v>
      </c>
      <c r="B110" s="118"/>
      <c r="C110" s="118"/>
      <c r="D110" s="118"/>
      <c r="E110" s="118"/>
      <c r="F110" s="118"/>
      <c r="G110" s="118"/>
      <c r="H110" s="118"/>
      <c r="I110" s="118"/>
      <c r="J110" s="36">
        <v>30765</v>
      </c>
      <c r="K110" s="23">
        <v>2108</v>
      </c>
      <c r="L110" s="23">
        <v>476</v>
      </c>
      <c r="M110" s="23">
        <v>17</v>
      </c>
      <c r="N110" s="24"/>
      <c r="O110" s="23">
        <v>155.1</v>
      </c>
      <c r="P110" s="24"/>
      <c r="Q110" s="23">
        <v>1.21</v>
      </c>
    </row>
    <row r="111" spans="1:17" x14ac:dyDescent="0.25">
      <c r="A111" s="117" t="s">
        <v>53</v>
      </c>
      <c r="B111" s="118"/>
      <c r="C111" s="118"/>
      <c r="D111" s="118"/>
      <c r="E111" s="118"/>
      <c r="F111" s="118"/>
      <c r="G111" s="118"/>
      <c r="H111" s="118"/>
      <c r="I111" s="118"/>
      <c r="J111" s="35"/>
      <c r="K111" s="24"/>
      <c r="L111" s="24"/>
      <c r="M111" s="24"/>
      <c r="N111" s="24"/>
      <c r="O111" s="24"/>
      <c r="P111" s="24"/>
      <c r="Q111" s="24"/>
    </row>
    <row r="112" spans="1:17" ht="30" customHeight="1" x14ac:dyDescent="0.25">
      <c r="A112" s="117" t="s">
        <v>823</v>
      </c>
      <c r="B112" s="118"/>
      <c r="C112" s="118"/>
      <c r="D112" s="118"/>
      <c r="E112" s="118"/>
      <c r="F112" s="118"/>
      <c r="G112" s="118"/>
      <c r="H112" s="118"/>
      <c r="I112" s="118"/>
      <c r="J112" s="36">
        <v>100</v>
      </c>
      <c r="K112" s="24"/>
      <c r="L112" s="24"/>
      <c r="M112" s="24"/>
      <c r="N112" s="24"/>
      <c r="O112" s="24"/>
      <c r="P112" s="24"/>
      <c r="Q112" s="24"/>
    </row>
    <row r="113" spans="1:17" ht="30" customHeight="1" x14ac:dyDescent="0.25">
      <c r="A113" s="117" t="s">
        <v>822</v>
      </c>
      <c r="B113" s="118"/>
      <c r="C113" s="118"/>
      <c r="D113" s="118"/>
      <c r="E113" s="118"/>
      <c r="F113" s="118"/>
      <c r="G113" s="118"/>
      <c r="H113" s="118"/>
      <c r="I113" s="118"/>
      <c r="J113" s="36">
        <v>203</v>
      </c>
      <c r="K113" s="24"/>
      <c r="L113" s="24"/>
      <c r="M113" s="24"/>
      <c r="N113" s="24"/>
      <c r="O113" s="24"/>
      <c r="P113" s="24"/>
      <c r="Q113" s="24"/>
    </row>
    <row r="114" spans="1:17" ht="45" customHeight="1" x14ac:dyDescent="0.25">
      <c r="A114" s="117" t="s">
        <v>821</v>
      </c>
      <c r="B114" s="118"/>
      <c r="C114" s="118"/>
      <c r="D114" s="118"/>
      <c r="E114" s="118"/>
      <c r="F114" s="118"/>
      <c r="G114" s="118"/>
      <c r="H114" s="118"/>
      <c r="I114" s="118"/>
      <c r="J114" s="36">
        <v>258</v>
      </c>
      <c r="K114" s="23">
        <v>189</v>
      </c>
      <c r="L114" s="23">
        <v>70</v>
      </c>
      <c r="M114" s="23">
        <v>2</v>
      </c>
      <c r="N114" s="24"/>
      <c r="O114" s="23">
        <v>13.861499999999999</v>
      </c>
      <c r="P114" s="24"/>
      <c r="Q114" s="23">
        <v>0.13</v>
      </c>
    </row>
    <row r="115" spans="1:17" x14ac:dyDescent="0.25">
      <c r="A115" s="117" t="s">
        <v>21</v>
      </c>
      <c r="B115" s="118"/>
      <c r="C115" s="118"/>
      <c r="D115" s="118"/>
      <c r="E115" s="118"/>
      <c r="F115" s="118"/>
      <c r="G115" s="118"/>
      <c r="H115" s="118"/>
      <c r="I115" s="118"/>
      <c r="J115" s="36">
        <v>2424</v>
      </c>
      <c r="K115" s="24"/>
      <c r="L115" s="24"/>
      <c r="M115" s="24"/>
      <c r="N115" s="24"/>
      <c r="O115" s="24"/>
      <c r="P115" s="24"/>
      <c r="Q115" s="24"/>
    </row>
    <row r="116" spans="1:17" x14ac:dyDescent="0.25">
      <c r="A116" s="117" t="s">
        <v>53</v>
      </c>
      <c r="B116" s="118"/>
      <c r="C116" s="118"/>
      <c r="D116" s="118"/>
      <c r="E116" s="118"/>
      <c r="F116" s="118"/>
      <c r="G116" s="118"/>
      <c r="H116" s="118"/>
      <c r="I116" s="118"/>
      <c r="J116" s="35"/>
      <c r="K116" s="24"/>
      <c r="L116" s="24"/>
      <c r="M116" s="24"/>
      <c r="N116" s="24"/>
      <c r="O116" s="24"/>
      <c r="P116" s="24"/>
      <c r="Q116" s="24"/>
    </row>
    <row r="117" spans="1:17" x14ac:dyDescent="0.25">
      <c r="A117" s="117" t="s">
        <v>820</v>
      </c>
      <c r="B117" s="118"/>
      <c r="C117" s="118"/>
      <c r="D117" s="118"/>
      <c r="E117" s="118"/>
      <c r="F117" s="118"/>
      <c r="G117" s="118"/>
      <c r="H117" s="118"/>
      <c r="I117" s="118"/>
      <c r="J117" s="36">
        <v>418</v>
      </c>
      <c r="K117" s="24"/>
      <c r="L117" s="24"/>
      <c r="M117" s="24"/>
      <c r="N117" s="24"/>
      <c r="O117" s="24"/>
      <c r="P117" s="24"/>
      <c r="Q117" s="24"/>
    </row>
    <row r="118" spans="1:17" x14ac:dyDescent="0.25">
      <c r="A118" s="117" t="s">
        <v>819</v>
      </c>
      <c r="B118" s="118"/>
      <c r="C118" s="118"/>
      <c r="D118" s="118"/>
      <c r="E118" s="118"/>
      <c r="F118" s="118"/>
      <c r="G118" s="118"/>
      <c r="H118" s="118"/>
      <c r="I118" s="118"/>
      <c r="J118" s="36">
        <v>15</v>
      </c>
      <c r="K118" s="24"/>
      <c r="L118" s="24"/>
      <c r="M118" s="24"/>
      <c r="N118" s="24"/>
      <c r="O118" s="24"/>
      <c r="P118" s="24"/>
      <c r="Q118" s="24"/>
    </row>
    <row r="119" spans="1:17" x14ac:dyDescent="0.25">
      <c r="A119" s="117" t="s">
        <v>818</v>
      </c>
      <c r="B119" s="118"/>
      <c r="C119" s="118"/>
      <c r="D119" s="118"/>
      <c r="E119" s="118"/>
      <c r="F119" s="118"/>
      <c r="G119" s="118"/>
      <c r="H119" s="118"/>
      <c r="I119" s="118"/>
      <c r="J119" s="36">
        <v>32</v>
      </c>
      <c r="K119" s="24"/>
      <c r="L119" s="24"/>
      <c r="M119" s="24"/>
      <c r="N119" s="24"/>
      <c r="O119" s="24"/>
      <c r="P119" s="24"/>
      <c r="Q119" s="24"/>
    </row>
    <row r="120" spans="1:17" x14ac:dyDescent="0.25">
      <c r="A120" s="117" t="s">
        <v>817</v>
      </c>
      <c r="B120" s="118"/>
      <c r="C120" s="118"/>
      <c r="D120" s="118"/>
      <c r="E120" s="118"/>
      <c r="F120" s="118"/>
      <c r="G120" s="118"/>
      <c r="H120" s="118"/>
      <c r="I120" s="118"/>
      <c r="J120" s="36">
        <v>95</v>
      </c>
      <c r="K120" s="24"/>
      <c r="L120" s="24"/>
      <c r="M120" s="24"/>
      <c r="N120" s="24"/>
      <c r="O120" s="24"/>
      <c r="P120" s="24"/>
      <c r="Q120" s="24"/>
    </row>
    <row r="121" spans="1:17" x14ac:dyDescent="0.25">
      <c r="A121" s="117" t="s">
        <v>816</v>
      </c>
      <c r="B121" s="118"/>
      <c r="C121" s="118"/>
      <c r="D121" s="118"/>
      <c r="E121" s="118"/>
      <c r="F121" s="118"/>
      <c r="G121" s="118"/>
      <c r="H121" s="118"/>
      <c r="I121" s="118"/>
      <c r="J121" s="36">
        <v>1864</v>
      </c>
      <c r="K121" s="24"/>
      <c r="L121" s="24"/>
      <c r="M121" s="24"/>
      <c r="N121" s="24"/>
      <c r="O121" s="24"/>
      <c r="P121" s="24"/>
      <c r="Q121" s="24"/>
    </row>
    <row r="122" spans="1:17" x14ac:dyDescent="0.25">
      <c r="A122" s="117" t="s">
        <v>22</v>
      </c>
      <c r="B122" s="118"/>
      <c r="C122" s="118"/>
      <c r="D122" s="118"/>
      <c r="E122" s="118"/>
      <c r="F122" s="118"/>
      <c r="G122" s="118"/>
      <c r="H122" s="118"/>
      <c r="I122" s="118"/>
      <c r="J122" s="36">
        <v>1624</v>
      </c>
      <c r="K122" s="24"/>
      <c r="L122" s="24"/>
      <c r="M122" s="24"/>
      <c r="N122" s="24"/>
      <c r="O122" s="24"/>
      <c r="P122" s="24"/>
      <c r="Q122" s="24"/>
    </row>
    <row r="123" spans="1:17" x14ac:dyDescent="0.25">
      <c r="A123" s="122" t="s">
        <v>23</v>
      </c>
      <c r="B123" s="118"/>
      <c r="C123" s="118"/>
      <c r="D123" s="118"/>
      <c r="E123" s="118"/>
      <c r="F123" s="118"/>
      <c r="G123" s="118"/>
      <c r="H123" s="118"/>
      <c r="I123" s="118"/>
      <c r="J123" s="35"/>
      <c r="K123" s="24"/>
      <c r="L123" s="24"/>
      <c r="M123" s="24"/>
      <c r="N123" s="24"/>
      <c r="O123" s="24"/>
      <c r="P123" s="24"/>
      <c r="Q123" s="24"/>
    </row>
    <row r="124" spans="1:17" x14ac:dyDescent="0.25">
      <c r="A124" s="117" t="s">
        <v>815</v>
      </c>
      <c r="B124" s="118"/>
      <c r="C124" s="118"/>
      <c r="D124" s="118"/>
      <c r="E124" s="118"/>
      <c r="F124" s="118"/>
      <c r="G124" s="118"/>
      <c r="H124" s="118"/>
      <c r="I124" s="118"/>
      <c r="J124" s="36">
        <v>34433</v>
      </c>
      <c r="K124" s="24"/>
      <c r="L124" s="24"/>
      <c r="M124" s="24"/>
      <c r="N124" s="24"/>
      <c r="O124" s="23">
        <v>146.79</v>
      </c>
      <c r="P124" s="24"/>
      <c r="Q124" s="23">
        <v>1.08</v>
      </c>
    </row>
    <row r="125" spans="1:17" x14ac:dyDescent="0.25">
      <c r="A125" s="117" t="s">
        <v>814</v>
      </c>
      <c r="B125" s="118"/>
      <c r="C125" s="118"/>
      <c r="D125" s="118"/>
      <c r="E125" s="118"/>
      <c r="F125" s="118"/>
      <c r="G125" s="118"/>
      <c r="H125" s="118"/>
      <c r="I125" s="118"/>
      <c r="J125" s="36">
        <v>380</v>
      </c>
      <c r="K125" s="24"/>
      <c r="L125" s="24"/>
      <c r="M125" s="24"/>
      <c r="N125" s="24"/>
      <c r="O125" s="23">
        <v>8.31</v>
      </c>
      <c r="P125" s="24"/>
      <c r="Q125" s="23">
        <v>0.13</v>
      </c>
    </row>
    <row r="126" spans="1:17" x14ac:dyDescent="0.25">
      <c r="A126" s="117" t="s">
        <v>26</v>
      </c>
      <c r="B126" s="118"/>
      <c r="C126" s="118"/>
      <c r="D126" s="118"/>
      <c r="E126" s="118"/>
      <c r="F126" s="118"/>
      <c r="G126" s="118"/>
      <c r="H126" s="118"/>
      <c r="I126" s="118"/>
      <c r="J126" s="36">
        <v>34813</v>
      </c>
      <c r="K126" s="24"/>
      <c r="L126" s="24"/>
      <c r="M126" s="24"/>
      <c r="N126" s="24"/>
      <c r="O126" s="23">
        <v>155.1</v>
      </c>
      <c r="P126" s="24"/>
      <c r="Q126" s="23">
        <v>1.21</v>
      </c>
    </row>
    <row r="127" spans="1:17" x14ac:dyDescent="0.25">
      <c r="A127" s="117" t="s">
        <v>27</v>
      </c>
      <c r="B127" s="118"/>
      <c r="C127" s="118"/>
      <c r="D127" s="118"/>
      <c r="E127" s="118"/>
      <c r="F127" s="118"/>
      <c r="G127" s="118"/>
      <c r="H127" s="118"/>
      <c r="I127" s="118"/>
      <c r="J127" s="35"/>
      <c r="K127" s="24"/>
      <c r="L127" s="24"/>
      <c r="M127" s="24"/>
      <c r="N127" s="24"/>
      <c r="O127" s="24"/>
      <c r="P127" s="24"/>
      <c r="Q127" s="24"/>
    </row>
    <row r="128" spans="1:17" x14ac:dyDescent="0.25">
      <c r="A128" s="117" t="s">
        <v>28</v>
      </c>
      <c r="B128" s="118"/>
      <c r="C128" s="118"/>
      <c r="D128" s="118"/>
      <c r="E128" s="118"/>
      <c r="F128" s="118"/>
      <c r="G128" s="118"/>
      <c r="H128" s="118"/>
      <c r="I128" s="118"/>
      <c r="J128" s="36">
        <v>28181</v>
      </c>
      <c r="K128" s="24"/>
      <c r="L128" s="24"/>
      <c r="M128" s="24"/>
      <c r="N128" s="24"/>
      <c r="O128" s="24"/>
      <c r="P128" s="24"/>
      <c r="Q128" s="24"/>
    </row>
    <row r="129" spans="1:17" x14ac:dyDescent="0.25">
      <c r="A129" s="117" t="s">
        <v>29</v>
      </c>
      <c r="B129" s="118"/>
      <c r="C129" s="118"/>
      <c r="D129" s="118"/>
      <c r="E129" s="118"/>
      <c r="F129" s="118"/>
      <c r="G129" s="118"/>
      <c r="H129" s="118"/>
      <c r="I129" s="118"/>
      <c r="J129" s="36">
        <v>476</v>
      </c>
      <c r="K129" s="24"/>
      <c r="L129" s="24"/>
      <c r="M129" s="24"/>
      <c r="N129" s="24"/>
      <c r="O129" s="24"/>
      <c r="P129" s="24"/>
      <c r="Q129" s="24"/>
    </row>
    <row r="130" spans="1:17" x14ac:dyDescent="0.25">
      <c r="A130" s="117" t="s">
        <v>30</v>
      </c>
      <c r="B130" s="118"/>
      <c r="C130" s="118"/>
      <c r="D130" s="118"/>
      <c r="E130" s="118"/>
      <c r="F130" s="118"/>
      <c r="G130" s="118"/>
      <c r="H130" s="118"/>
      <c r="I130" s="118"/>
      <c r="J130" s="36">
        <v>2125</v>
      </c>
      <c r="K130" s="24"/>
      <c r="L130" s="24"/>
      <c r="M130" s="24"/>
      <c r="N130" s="24"/>
      <c r="O130" s="24"/>
      <c r="P130" s="24"/>
      <c r="Q130" s="24"/>
    </row>
    <row r="131" spans="1:17" x14ac:dyDescent="0.25">
      <c r="A131" s="117" t="s">
        <v>31</v>
      </c>
      <c r="B131" s="118"/>
      <c r="C131" s="118"/>
      <c r="D131" s="118"/>
      <c r="E131" s="118"/>
      <c r="F131" s="118"/>
      <c r="G131" s="118"/>
      <c r="H131" s="118"/>
      <c r="I131" s="118"/>
      <c r="J131" s="36">
        <v>2424</v>
      </c>
      <c r="K131" s="24"/>
      <c r="L131" s="24"/>
      <c r="M131" s="24"/>
      <c r="N131" s="24"/>
      <c r="O131" s="24"/>
      <c r="P131" s="24"/>
      <c r="Q131" s="24"/>
    </row>
    <row r="132" spans="1:17" x14ac:dyDescent="0.25">
      <c r="A132" s="117" t="s">
        <v>32</v>
      </c>
      <c r="B132" s="118"/>
      <c r="C132" s="118"/>
      <c r="D132" s="118"/>
      <c r="E132" s="118"/>
      <c r="F132" s="118"/>
      <c r="G132" s="118"/>
      <c r="H132" s="118"/>
      <c r="I132" s="118"/>
      <c r="J132" s="36">
        <v>1624</v>
      </c>
      <c r="K132" s="24"/>
      <c r="L132" s="24"/>
      <c r="M132" s="24"/>
      <c r="N132" s="24"/>
      <c r="O132" s="24"/>
      <c r="P132" s="24"/>
      <c r="Q132" s="24"/>
    </row>
    <row r="133" spans="1:17" x14ac:dyDescent="0.25">
      <c r="A133" s="122" t="s">
        <v>33</v>
      </c>
      <c r="B133" s="118"/>
      <c r="C133" s="118"/>
      <c r="D133" s="118"/>
      <c r="E133" s="118"/>
      <c r="F133" s="118"/>
      <c r="G133" s="118"/>
      <c r="H133" s="118"/>
      <c r="I133" s="118"/>
      <c r="J133" s="37">
        <v>34813</v>
      </c>
      <c r="K133" s="24"/>
      <c r="L133" s="24"/>
      <c r="M133" s="24"/>
      <c r="N133" s="24"/>
      <c r="O133" s="25">
        <v>155.1</v>
      </c>
      <c r="P133" s="24"/>
      <c r="Q133" s="25">
        <v>1.21</v>
      </c>
    </row>
    <row r="134" spans="1:17" x14ac:dyDescent="0.25">
      <c r="F134" s="18"/>
      <c r="G134" s="18"/>
      <c r="H134" s="18"/>
      <c r="I134" s="18"/>
      <c r="J134" s="38"/>
      <c r="K134" s="18"/>
      <c r="L134" s="18"/>
      <c r="M134" s="18"/>
      <c r="N134" s="18"/>
      <c r="O134" s="18"/>
      <c r="P134" s="18"/>
      <c r="Q134" s="18"/>
    </row>
    <row r="135" spans="1:17" x14ac:dyDescent="0.25">
      <c r="F135" s="18"/>
      <c r="G135" s="18"/>
      <c r="H135" s="18"/>
      <c r="I135" s="18"/>
      <c r="J135" s="38"/>
      <c r="K135" s="18"/>
      <c r="L135" s="18"/>
      <c r="M135" s="18"/>
      <c r="N135" s="18"/>
      <c r="O135" s="18"/>
      <c r="P135" s="18"/>
      <c r="Q135" s="18"/>
    </row>
  </sheetData>
  <mergeCells count="82">
    <mergeCell ref="A19:A21"/>
    <mergeCell ref="C19:C21"/>
    <mergeCell ref="O19:O21"/>
    <mergeCell ref="N19:N21"/>
    <mergeCell ref="Q19:Q21"/>
    <mergeCell ref="J20:J21"/>
    <mergeCell ref="K20:M20"/>
    <mergeCell ref="J19:M19"/>
    <mergeCell ref="P19:P21"/>
    <mergeCell ref="D19:D21"/>
    <mergeCell ref="E19:E21"/>
    <mergeCell ref="B19:B21"/>
    <mergeCell ref="F20:F21"/>
    <mergeCell ref="F19:I19"/>
    <mergeCell ref="G20:I20"/>
    <mergeCell ref="A87:I87"/>
    <mergeCell ref="A76:I76"/>
    <mergeCell ref="A77:I77"/>
    <mergeCell ref="A78:I78"/>
    <mergeCell ref="A79:I79"/>
    <mergeCell ref="A82:I82"/>
    <mergeCell ref="A83:I83"/>
    <mergeCell ref="A84:I84"/>
    <mergeCell ref="A85:I85"/>
    <mergeCell ref="A23:Q23"/>
    <mergeCell ref="A45:Q45"/>
    <mergeCell ref="A72:I72"/>
    <mergeCell ref="A73:I73"/>
    <mergeCell ref="A74:I74"/>
    <mergeCell ref="A75:I75"/>
    <mergeCell ref="A127:I127"/>
    <mergeCell ref="A128:I128"/>
    <mergeCell ref="A129:I129"/>
    <mergeCell ref="A98:I98"/>
    <mergeCell ref="A99:I99"/>
    <mergeCell ref="A100:I100"/>
    <mergeCell ref="A111:I111"/>
    <mergeCell ref="A112:I112"/>
    <mergeCell ref="A113:I113"/>
    <mergeCell ref="A102:I102"/>
    <mergeCell ref="A103:I103"/>
    <mergeCell ref="A104:I104"/>
    <mergeCell ref="A105:I105"/>
    <mergeCell ref="A101:I101"/>
    <mergeCell ref="A106:I106"/>
    <mergeCell ref="A107:I107"/>
    <mergeCell ref="J11:K11"/>
    <mergeCell ref="J14:K14"/>
    <mergeCell ref="A126:I126"/>
    <mergeCell ref="A86:I86"/>
    <mergeCell ref="A88:I88"/>
    <mergeCell ref="A89:I89"/>
    <mergeCell ref="A90:I90"/>
    <mergeCell ref="A91:Q91"/>
    <mergeCell ref="A94:I94"/>
    <mergeCell ref="A95:I95"/>
    <mergeCell ref="A96:I96"/>
    <mergeCell ref="A97:I97"/>
    <mergeCell ref="A80:I80"/>
    <mergeCell ref="A81:I81"/>
    <mergeCell ref="J15:K15"/>
    <mergeCell ref="J13:K13"/>
    <mergeCell ref="J12:K12"/>
    <mergeCell ref="A132:I132"/>
    <mergeCell ref="A133:I133"/>
    <mergeCell ref="A114:I114"/>
    <mergeCell ref="A115:I115"/>
    <mergeCell ref="A116:I116"/>
    <mergeCell ref="A130:I130"/>
    <mergeCell ref="A131:I131"/>
    <mergeCell ref="A120:I120"/>
    <mergeCell ref="A121:I121"/>
    <mergeCell ref="A122:I122"/>
    <mergeCell ref="A123:I123"/>
    <mergeCell ref="A124:I124"/>
    <mergeCell ref="A125:I125"/>
    <mergeCell ref="A117:I117"/>
    <mergeCell ref="A118:I118"/>
    <mergeCell ref="A119:I119"/>
    <mergeCell ref="A108:Q108"/>
    <mergeCell ref="A109:I109"/>
    <mergeCell ref="A110:I110"/>
  </mergeCells>
  <pageMargins left="0.82677165354330717" right="0" top="0.59055118110236227" bottom="0.39370078740157483" header="0.19685039370078741" footer="0.19685039370078741"/>
  <pageSetup paperSize="9" scale="90" firstPageNumber="31" fitToHeight="10000" orientation="landscape" useFirstPageNumber="1" r:id="rId1"/>
  <headerFooter alignWithMargins="0"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89"/>
  <sheetViews>
    <sheetView showGridLines="0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233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1058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1057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36</v>
      </c>
      <c r="E11" s="40"/>
      <c r="F11" s="4"/>
      <c r="G11" s="4"/>
      <c r="H11" s="4"/>
      <c r="I11" s="12"/>
      <c r="J11" s="120" t="s">
        <v>1056</v>
      </c>
      <c r="K11" s="121"/>
      <c r="L11" s="8" t="s">
        <v>56</v>
      </c>
      <c r="M11" s="4"/>
      <c r="N11" s="4"/>
      <c r="O11" s="4"/>
      <c r="P11" s="4"/>
      <c r="Q11" s="4"/>
    </row>
    <row r="12" spans="1:18" outlineLevel="1" x14ac:dyDescent="0.25">
      <c r="A12" s="40"/>
      <c r="B12" s="7"/>
      <c r="C12" s="2"/>
      <c r="D12" s="12" t="s">
        <v>38</v>
      </c>
      <c r="E12" s="40"/>
      <c r="F12" s="4"/>
      <c r="G12" s="4"/>
      <c r="H12" s="4"/>
      <c r="I12" s="12"/>
      <c r="J12" s="120" t="s">
        <v>1055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37</v>
      </c>
      <c r="E13" s="40"/>
      <c r="F13" s="4"/>
      <c r="G13" s="4"/>
      <c r="H13" s="4"/>
      <c r="I13" s="12"/>
      <c r="J13" s="120" t="s">
        <v>1054</v>
      </c>
      <c r="K13" s="121"/>
      <c r="L13" s="8" t="s">
        <v>56</v>
      </c>
      <c r="M13" s="4"/>
      <c r="N13" s="4"/>
      <c r="O13" s="4"/>
      <c r="P13" s="4"/>
      <c r="Q13" s="4"/>
    </row>
    <row r="14" spans="1:18" outlineLevel="1" x14ac:dyDescent="0.25">
      <c r="A14" s="40"/>
      <c r="B14" s="7"/>
      <c r="C14" s="2"/>
      <c r="D14" s="12" t="s">
        <v>79</v>
      </c>
      <c r="E14" s="40"/>
      <c r="F14" s="4"/>
      <c r="G14" s="4"/>
      <c r="H14" s="4"/>
      <c r="I14" s="12"/>
      <c r="J14" s="120" t="s">
        <v>1053</v>
      </c>
      <c r="K14" s="121"/>
      <c r="L14" s="8" t="s">
        <v>56</v>
      </c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12" t="s">
        <v>50</v>
      </c>
      <c r="E15" s="40"/>
      <c r="F15" s="4"/>
      <c r="G15" s="4"/>
      <c r="H15" s="4"/>
      <c r="I15" s="12"/>
      <c r="J15" s="120" t="s">
        <v>1052</v>
      </c>
      <c r="K15" s="121"/>
      <c r="L15" s="8" t="s">
        <v>56</v>
      </c>
      <c r="M15" s="4"/>
      <c r="N15" s="4"/>
      <c r="O15" s="4"/>
      <c r="P15" s="4"/>
      <c r="Q15" s="4"/>
    </row>
    <row r="16" spans="1:18" outlineLevel="1" x14ac:dyDescent="0.25">
      <c r="A16" s="40"/>
      <c r="B16" s="7"/>
      <c r="C16" s="2"/>
      <c r="D16" s="12" t="s">
        <v>34</v>
      </c>
      <c r="E16" s="40"/>
      <c r="F16" s="4"/>
      <c r="G16" s="4"/>
      <c r="H16" s="4"/>
      <c r="I16" s="12"/>
      <c r="J16" s="120" t="s">
        <v>1051</v>
      </c>
      <c r="K16" s="121"/>
      <c r="L16" s="8" t="s">
        <v>35</v>
      </c>
      <c r="M16" s="4"/>
      <c r="N16" s="4"/>
      <c r="O16" s="4"/>
      <c r="P16" s="4"/>
      <c r="Q16" s="4"/>
    </row>
    <row r="17" spans="1:17" x14ac:dyDescent="0.25">
      <c r="A17" s="40"/>
      <c r="B17" s="7"/>
      <c r="C17" s="2"/>
      <c r="D17" s="44" t="s">
        <v>78</v>
      </c>
      <c r="E17" s="40"/>
      <c r="F17" s="4"/>
      <c r="G17" s="4"/>
      <c r="H17" s="4"/>
      <c r="I17" s="4"/>
      <c r="J17" s="31"/>
      <c r="K17" s="4"/>
      <c r="L17" s="4"/>
      <c r="M17" s="4"/>
      <c r="N17" s="4"/>
      <c r="O17" s="4"/>
      <c r="P17" s="4"/>
      <c r="Q17" s="4"/>
    </row>
    <row r="18" spans="1:17" x14ac:dyDescent="0.25">
      <c r="A18" s="40"/>
      <c r="B18" s="7"/>
      <c r="C18" s="2"/>
      <c r="D18" s="3"/>
      <c r="E18" s="40"/>
      <c r="F18" s="4"/>
      <c r="G18" s="4"/>
      <c r="H18" s="4"/>
      <c r="I18" s="4"/>
      <c r="J18" s="31"/>
      <c r="K18" s="4"/>
      <c r="L18" s="4"/>
      <c r="M18" s="4"/>
      <c r="N18" s="4"/>
      <c r="O18" s="4"/>
      <c r="P18" s="4"/>
      <c r="Q18" s="4"/>
    </row>
    <row r="20" spans="1:17" ht="18" customHeight="1" x14ac:dyDescent="0.25">
      <c r="A20" s="110" t="s">
        <v>3</v>
      </c>
      <c r="B20" s="113" t="s">
        <v>77</v>
      </c>
      <c r="C20" s="110" t="s">
        <v>4</v>
      </c>
      <c r="D20" s="110" t="s">
        <v>5</v>
      </c>
      <c r="E20" s="110" t="s">
        <v>6</v>
      </c>
      <c r="F20" s="110" t="s">
        <v>14</v>
      </c>
      <c r="G20" s="111"/>
      <c r="H20" s="111"/>
      <c r="I20" s="111"/>
      <c r="J20" s="110" t="s">
        <v>15</v>
      </c>
      <c r="K20" s="111"/>
      <c r="L20" s="111"/>
      <c r="M20" s="111"/>
      <c r="N20" s="110" t="s">
        <v>11</v>
      </c>
      <c r="O20" s="110" t="s">
        <v>12</v>
      </c>
      <c r="P20" s="110" t="s">
        <v>49</v>
      </c>
      <c r="Q20" s="110" t="s">
        <v>48</v>
      </c>
    </row>
    <row r="21" spans="1:17" ht="15.75" customHeight="1" x14ac:dyDescent="0.25">
      <c r="A21" s="111"/>
      <c r="B21" s="114"/>
      <c r="C21" s="112"/>
      <c r="D21" s="110"/>
      <c r="E21" s="111"/>
      <c r="F21" s="110" t="s">
        <v>7</v>
      </c>
      <c r="G21" s="110" t="s">
        <v>9</v>
      </c>
      <c r="H21" s="111"/>
      <c r="I21" s="111"/>
      <c r="J21" s="115" t="s">
        <v>7</v>
      </c>
      <c r="K21" s="110" t="s">
        <v>9</v>
      </c>
      <c r="L21" s="111"/>
      <c r="M21" s="111"/>
      <c r="N21" s="110"/>
      <c r="O21" s="110"/>
      <c r="P21" s="110"/>
      <c r="Q21" s="110"/>
    </row>
    <row r="22" spans="1:17" ht="15.75" customHeight="1" x14ac:dyDescent="0.25">
      <c r="A22" s="111"/>
      <c r="B22" s="114"/>
      <c r="C22" s="112"/>
      <c r="D22" s="110"/>
      <c r="E22" s="111"/>
      <c r="F22" s="111"/>
      <c r="G22" s="48" t="s">
        <v>8</v>
      </c>
      <c r="H22" s="48" t="s">
        <v>13</v>
      </c>
      <c r="I22" s="48" t="s">
        <v>10</v>
      </c>
      <c r="J22" s="116"/>
      <c r="K22" s="48" t="s">
        <v>8</v>
      </c>
      <c r="L22" s="48" t="s">
        <v>13</v>
      </c>
      <c r="M22" s="48" t="s">
        <v>10</v>
      </c>
      <c r="N22" s="110"/>
      <c r="O22" s="110"/>
      <c r="P22" s="110"/>
      <c r="Q22" s="110"/>
    </row>
    <row r="23" spans="1:17" x14ac:dyDescent="0.25">
      <c r="A23" s="16">
        <v>1</v>
      </c>
      <c r="B23" s="50">
        <v>2</v>
      </c>
      <c r="C23" s="48">
        <v>3</v>
      </c>
      <c r="D23" s="48">
        <v>4</v>
      </c>
      <c r="E23" s="16">
        <v>5</v>
      </c>
      <c r="F23" s="49">
        <v>6</v>
      </c>
      <c r="G23" s="49">
        <v>7</v>
      </c>
      <c r="H23" s="49">
        <v>8</v>
      </c>
      <c r="I23" s="49">
        <v>9</v>
      </c>
      <c r="J23" s="51">
        <v>10</v>
      </c>
      <c r="K23" s="49">
        <v>11</v>
      </c>
      <c r="L23" s="49">
        <v>12</v>
      </c>
      <c r="M23" s="49">
        <v>13</v>
      </c>
      <c r="N23" s="49">
        <v>14</v>
      </c>
      <c r="O23" s="49">
        <v>15</v>
      </c>
      <c r="P23" s="49">
        <v>16</v>
      </c>
      <c r="Q23" s="49">
        <v>17</v>
      </c>
    </row>
    <row r="24" spans="1:17" ht="19.95" customHeight="1" x14ac:dyDescent="0.25">
      <c r="A24" s="119" t="s">
        <v>1050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</row>
    <row r="25" spans="1:17" ht="19.95" customHeight="1" x14ac:dyDescent="0.25">
      <c r="A25" s="117" t="s">
        <v>256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</row>
    <row r="26" spans="1:17" ht="30" customHeight="1" x14ac:dyDescent="0.25">
      <c r="A26" s="117" t="s">
        <v>1049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</row>
    <row r="27" spans="1:17" ht="45.6" x14ac:dyDescent="0.25">
      <c r="A27" s="16">
        <v>1</v>
      </c>
      <c r="B27" s="20" t="s">
        <v>213</v>
      </c>
      <c r="C27" s="52" t="s">
        <v>1048</v>
      </c>
      <c r="D27" s="21" t="s">
        <v>16</v>
      </c>
      <c r="E27" s="22">
        <v>1</v>
      </c>
      <c r="F27" s="23">
        <v>8.41</v>
      </c>
      <c r="G27" s="23">
        <v>7.26</v>
      </c>
      <c r="H27" s="24"/>
      <c r="I27" s="24"/>
      <c r="J27" s="35">
        <v>8</v>
      </c>
      <c r="K27" s="24">
        <v>7</v>
      </c>
      <c r="L27" s="24"/>
      <c r="M27" s="24"/>
      <c r="N27" s="24">
        <v>0.52</v>
      </c>
      <c r="O27" s="24">
        <v>0.52</v>
      </c>
      <c r="P27" s="24"/>
      <c r="Q27" s="24"/>
    </row>
    <row r="28" spans="1:17" ht="55.2" x14ac:dyDescent="0.25">
      <c r="A28" s="16">
        <v>2</v>
      </c>
      <c r="B28" s="20" t="s">
        <v>255</v>
      </c>
      <c r="C28" s="52" t="s">
        <v>858</v>
      </c>
      <c r="D28" s="21" t="s">
        <v>16</v>
      </c>
      <c r="E28" s="22">
        <v>1</v>
      </c>
      <c r="F28" s="23">
        <v>45.54</v>
      </c>
      <c r="G28" s="23">
        <v>18.79</v>
      </c>
      <c r="H28" s="23">
        <v>4.2300000000000004</v>
      </c>
      <c r="I28" s="24"/>
      <c r="J28" s="35">
        <v>46</v>
      </c>
      <c r="K28" s="24">
        <v>19</v>
      </c>
      <c r="L28" s="24">
        <v>4</v>
      </c>
      <c r="M28" s="24"/>
      <c r="N28" s="24">
        <v>1.47</v>
      </c>
      <c r="O28" s="24">
        <v>1.47</v>
      </c>
      <c r="P28" s="24"/>
      <c r="Q28" s="24"/>
    </row>
    <row r="29" spans="1:17" ht="45.6" x14ac:dyDescent="0.25">
      <c r="A29" s="16">
        <v>3</v>
      </c>
      <c r="B29" s="20" t="s">
        <v>254</v>
      </c>
      <c r="C29" s="52" t="s">
        <v>1047</v>
      </c>
      <c r="D29" s="21" t="s">
        <v>16</v>
      </c>
      <c r="E29" s="22">
        <v>2</v>
      </c>
      <c r="F29" s="23">
        <v>17.84</v>
      </c>
      <c r="G29" s="23">
        <v>12.69</v>
      </c>
      <c r="H29" s="24"/>
      <c r="I29" s="24"/>
      <c r="J29" s="35">
        <v>36</v>
      </c>
      <c r="K29" s="24">
        <v>25</v>
      </c>
      <c r="L29" s="24"/>
      <c r="M29" s="24"/>
      <c r="N29" s="24">
        <v>1.03</v>
      </c>
      <c r="O29" s="24">
        <v>2.06</v>
      </c>
      <c r="P29" s="24"/>
      <c r="Q29" s="24"/>
    </row>
    <row r="30" spans="1:17" ht="24" x14ac:dyDescent="0.25">
      <c r="A30" s="16">
        <v>4</v>
      </c>
      <c r="B30" s="20" t="s">
        <v>69</v>
      </c>
      <c r="C30" s="52" t="s">
        <v>1046</v>
      </c>
      <c r="D30" s="21" t="s">
        <v>16</v>
      </c>
      <c r="E30" s="22">
        <v>3</v>
      </c>
      <c r="F30" s="23">
        <v>256.7</v>
      </c>
      <c r="G30" s="23">
        <v>157.76</v>
      </c>
      <c r="H30" s="23">
        <v>33.83</v>
      </c>
      <c r="I30" s="23">
        <v>6.87</v>
      </c>
      <c r="J30" s="35">
        <v>770</v>
      </c>
      <c r="K30" s="24">
        <v>473</v>
      </c>
      <c r="L30" s="24">
        <v>101</v>
      </c>
      <c r="M30" s="24">
        <v>21</v>
      </c>
      <c r="N30" s="24">
        <v>10.1</v>
      </c>
      <c r="O30" s="24">
        <v>30.3</v>
      </c>
      <c r="P30" s="24">
        <v>0.44</v>
      </c>
      <c r="Q30" s="24">
        <v>1.32</v>
      </c>
    </row>
    <row r="31" spans="1:17" ht="34.200000000000003" x14ac:dyDescent="0.25">
      <c r="A31" s="16">
        <v>5</v>
      </c>
      <c r="B31" s="20" t="s">
        <v>200</v>
      </c>
      <c r="C31" s="52" t="s">
        <v>1045</v>
      </c>
      <c r="D31" s="21" t="s">
        <v>16</v>
      </c>
      <c r="E31" s="22">
        <v>2</v>
      </c>
      <c r="F31" s="23">
        <v>15.88</v>
      </c>
      <c r="G31" s="23">
        <v>14.39</v>
      </c>
      <c r="H31" s="24"/>
      <c r="I31" s="24"/>
      <c r="J31" s="35">
        <v>32</v>
      </c>
      <c r="K31" s="24">
        <v>29</v>
      </c>
      <c r="L31" s="24"/>
      <c r="M31" s="24"/>
      <c r="N31" s="24">
        <v>1.03</v>
      </c>
      <c r="O31" s="24">
        <v>2.06</v>
      </c>
      <c r="P31" s="24"/>
      <c r="Q31" s="24"/>
    </row>
    <row r="32" spans="1:17" ht="96" x14ac:dyDescent="0.25">
      <c r="A32" s="16">
        <v>6</v>
      </c>
      <c r="B32" s="20" t="s">
        <v>1040</v>
      </c>
      <c r="C32" s="52" t="s">
        <v>1044</v>
      </c>
      <c r="D32" s="21" t="s">
        <v>74</v>
      </c>
      <c r="E32" s="22">
        <v>1</v>
      </c>
      <c r="F32" s="23" t="s">
        <v>1043</v>
      </c>
      <c r="G32" s="24"/>
      <c r="H32" s="24"/>
      <c r="I32" s="24"/>
      <c r="J32" s="35">
        <v>11197</v>
      </c>
      <c r="K32" s="24"/>
      <c r="L32" s="24"/>
      <c r="M32" s="24"/>
      <c r="N32" s="24"/>
      <c r="O32" s="24"/>
      <c r="P32" s="24"/>
      <c r="Q32" s="24"/>
    </row>
    <row r="33" spans="1:17" ht="96" x14ac:dyDescent="0.25">
      <c r="A33" s="16">
        <v>7</v>
      </c>
      <c r="B33" s="20" t="s">
        <v>1040</v>
      </c>
      <c r="C33" s="52" t="s">
        <v>1042</v>
      </c>
      <c r="D33" s="21" t="s">
        <v>74</v>
      </c>
      <c r="E33" s="22">
        <v>1</v>
      </c>
      <c r="F33" s="23" t="s">
        <v>1041</v>
      </c>
      <c r="G33" s="24"/>
      <c r="H33" s="24"/>
      <c r="I33" s="24"/>
      <c r="J33" s="35">
        <v>733</v>
      </c>
      <c r="K33" s="24"/>
      <c r="L33" s="24"/>
      <c r="M33" s="24"/>
      <c r="N33" s="24"/>
      <c r="O33" s="24"/>
      <c r="P33" s="24"/>
      <c r="Q33" s="24"/>
    </row>
    <row r="34" spans="1:17" ht="96" x14ac:dyDescent="0.25">
      <c r="A34" s="16">
        <v>8</v>
      </c>
      <c r="B34" s="20" t="s">
        <v>1040</v>
      </c>
      <c r="C34" s="52" t="s">
        <v>1039</v>
      </c>
      <c r="D34" s="21" t="s">
        <v>74</v>
      </c>
      <c r="E34" s="22">
        <v>2</v>
      </c>
      <c r="F34" s="23" t="s">
        <v>1038</v>
      </c>
      <c r="G34" s="24"/>
      <c r="H34" s="24"/>
      <c r="I34" s="24"/>
      <c r="J34" s="35">
        <v>9320</v>
      </c>
      <c r="K34" s="24"/>
      <c r="L34" s="24"/>
      <c r="M34" s="24"/>
      <c r="N34" s="24"/>
      <c r="O34" s="24"/>
      <c r="P34" s="24"/>
      <c r="Q34" s="24"/>
    </row>
    <row r="35" spans="1:17" x14ac:dyDescent="0.25">
      <c r="A35" s="117" t="s">
        <v>88</v>
      </c>
      <c r="B35" s="118"/>
      <c r="C35" s="118"/>
      <c r="D35" s="118"/>
      <c r="E35" s="118"/>
      <c r="F35" s="118"/>
      <c r="G35" s="118"/>
      <c r="H35" s="118"/>
      <c r="I35" s="118"/>
      <c r="J35" s="36">
        <v>22142</v>
      </c>
      <c r="K35" s="23">
        <v>553</v>
      </c>
      <c r="L35" s="23">
        <v>105</v>
      </c>
      <c r="M35" s="23">
        <v>21</v>
      </c>
      <c r="N35" s="24"/>
      <c r="O35" s="23">
        <v>36.409999999999997</v>
      </c>
      <c r="P35" s="24"/>
      <c r="Q35" s="23">
        <v>1.32</v>
      </c>
    </row>
    <row r="36" spans="1:17" x14ac:dyDescent="0.25">
      <c r="A36" s="117" t="s">
        <v>127</v>
      </c>
      <c r="B36" s="118"/>
      <c r="C36" s="118"/>
      <c r="D36" s="118"/>
      <c r="E36" s="118"/>
      <c r="F36" s="118"/>
      <c r="G36" s="118"/>
      <c r="H36" s="118"/>
      <c r="I36" s="118"/>
      <c r="J36" s="36">
        <v>23043</v>
      </c>
      <c r="K36" s="23">
        <v>553</v>
      </c>
      <c r="L36" s="23">
        <v>105</v>
      </c>
      <c r="M36" s="23">
        <v>21</v>
      </c>
      <c r="N36" s="24"/>
      <c r="O36" s="23">
        <v>36.409999999999997</v>
      </c>
      <c r="P36" s="24"/>
      <c r="Q36" s="23">
        <v>1.32</v>
      </c>
    </row>
    <row r="37" spans="1:17" x14ac:dyDescent="0.25">
      <c r="A37" s="117" t="s">
        <v>53</v>
      </c>
      <c r="B37" s="118"/>
      <c r="C37" s="118"/>
      <c r="D37" s="118"/>
      <c r="E37" s="118"/>
      <c r="F37" s="118"/>
      <c r="G37" s="118"/>
      <c r="H37" s="118"/>
      <c r="I37" s="118"/>
      <c r="J37" s="35"/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1037</v>
      </c>
      <c r="B38" s="118"/>
      <c r="C38" s="118"/>
      <c r="D38" s="118"/>
      <c r="E38" s="118"/>
      <c r="F38" s="118"/>
      <c r="G38" s="118"/>
      <c r="H38" s="118"/>
      <c r="I38" s="118"/>
      <c r="J38" s="36">
        <v>638</v>
      </c>
      <c r="K38" s="24"/>
      <c r="L38" s="24"/>
      <c r="M38" s="24"/>
      <c r="N38" s="24"/>
      <c r="O38" s="24"/>
      <c r="P38" s="24"/>
      <c r="Q38" s="24"/>
    </row>
    <row r="39" spans="1:17" ht="30" customHeight="1" x14ac:dyDescent="0.25">
      <c r="A39" s="117" t="s">
        <v>1036</v>
      </c>
      <c r="B39" s="118"/>
      <c r="C39" s="118"/>
      <c r="D39" s="118"/>
      <c r="E39" s="118"/>
      <c r="F39" s="118"/>
      <c r="G39" s="118"/>
      <c r="H39" s="118"/>
      <c r="I39" s="118"/>
      <c r="J39" s="36">
        <v>263</v>
      </c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21</v>
      </c>
      <c r="B40" s="118"/>
      <c r="C40" s="118"/>
      <c r="D40" s="118"/>
      <c r="E40" s="118"/>
      <c r="F40" s="118"/>
      <c r="G40" s="118"/>
      <c r="H40" s="118"/>
      <c r="I40" s="118"/>
      <c r="J40" s="36">
        <v>468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22</v>
      </c>
      <c r="B41" s="118"/>
      <c r="C41" s="118"/>
      <c r="D41" s="118"/>
      <c r="E41" s="118"/>
      <c r="F41" s="118"/>
      <c r="G41" s="118"/>
      <c r="H41" s="118"/>
      <c r="I41" s="118"/>
      <c r="J41" s="36">
        <v>349</v>
      </c>
      <c r="K41" s="24"/>
      <c r="L41" s="24"/>
      <c r="M41" s="24"/>
      <c r="N41" s="24"/>
      <c r="O41" s="24"/>
      <c r="P41" s="24"/>
      <c r="Q41" s="24"/>
    </row>
    <row r="42" spans="1:17" x14ac:dyDescent="0.25">
      <c r="A42" s="122" t="s">
        <v>1035</v>
      </c>
      <c r="B42" s="118"/>
      <c r="C42" s="118"/>
      <c r="D42" s="118"/>
      <c r="E42" s="118"/>
      <c r="F42" s="118"/>
      <c r="G42" s="118"/>
      <c r="H42" s="118"/>
      <c r="I42" s="118"/>
      <c r="J42" s="35"/>
      <c r="K42" s="24"/>
      <c r="L42" s="24"/>
      <c r="M42" s="24"/>
      <c r="N42" s="24"/>
      <c r="O42" s="24"/>
      <c r="P42" s="24"/>
      <c r="Q42" s="24"/>
    </row>
    <row r="43" spans="1:17" x14ac:dyDescent="0.25">
      <c r="A43" s="117" t="s">
        <v>24</v>
      </c>
      <c r="B43" s="118"/>
      <c r="C43" s="118"/>
      <c r="D43" s="118"/>
      <c r="E43" s="118"/>
      <c r="F43" s="118"/>
      <c r="G43" s="118"/>
      <c r="H43" s="118"/>
      <c r="I43" s="118"/>
      <c r="J43" s="36">
        <v>86</v>
      </c>
      <c r="K43" s="24"/>
      <c r="L43" s="24"/>
      <c r="M43" s="24"/>
      <c r="N43" s="24"/>
      <c r="O43" s="23">
        <v>1.47</v>
      </c>
      <c r="P43" s="24"/>
      <c r="Q43" s="24"/>
    </row>
    <row r="44" spans="1:17" x14ac:dyDescent="0.25">
      <c r="A44" s="117" t="s">
        <v>25</v>
      </c>
      <c r="B44" s="118"/>
      <c r="C44" s="118"/>
      <c r="D44" s="118"/>
      <c r="E44" s="118"/>
      <c r="F44" s="118"/>
      <c r="G44" s="118"/>
      <c r="H44" s="118"/>
      <c r="I44" s="118"/>
      <c r="J44" s="36">
        <v>1623</v>
      </c>
      <c r="K44" s="24"/>
      <c r="L44" s="24"/>
      <c r="M44" s="24"/>
      <c r="N44" s="24"/>
      <c r="O44" s="23">
        <v>34.94</v>
      </c>
      <c r="P44" s="24"/>
      <c r="Q44" s="23">
        <v>1.32</v>
      </c>
    </row>
    <row r="45" spans="1:17" x14ac:dyDescent="0.25">
      <c r="A45" s="117" t="s">
        <v>226</v>
      </c>
      <c r="B45" s="118"/>
      <c r="C45" s="118"/>
      <c r="D45" s="118"/>
      <c r="E45" s="118"/>
      <c r="F45" s="118"/>
      <c r="G45" s="118"/>
      <c r="H45" s="118"/>
      <c r="I45" s="118"/>
      <c r="J45" s="36">
        <v>22151</v>
      </c>
      <c r="K45" s="24"/>
      <c r="L45" s="24"/>
      <c r="M45" s="24"/>
      <c r="N45" s="24"/>
      <c r="O45" s="24"/>
      <c r="P45" s="24"/>
      <c r="Q45" s="24"/>
    </row>
    <row r="46" spans="1:17" x14ac:dyDescent="0.25">
      <c r="A46" s="117" t="s">
        <v>26</v>
      </c>
      <c r="B46" s="118"/>
      <c r="C46" s="118"/>
      <c r="D46" s="118"/>
      <c r="E46" s="118"/>
      <c r="F46" s="118"/>
      <c r="G46" s="118"/>
      <c r="H46" s="118"/>
      <c r="I46" s="118"/>
      <c r="J46" s="36">
        <v>23860</v>
      </c>
      <c r="K46" s="24"/>
      <c r="L46" s="24"/>
      <c r="M46" s="24"/>
      <c r="N46" s="24"/>
      <c r="O46" s="23">
        <v>36.409999999999997</v>
      </c>
      <c r="P46" s="24"/>
      <c r="Q46" s="23">
        <v>1.32</v>
      </c>
    </row>
    <row r="47" spans="1:17" x14ac:dyDescent="0.25">
      <c r="A47" s="117" t="s">
        <v>27</v>
      </c>
      <c r="B47" s="118"/>
      <c r="C47" s="118"/>
      <c r="D47" s="118"/>
      <c r="E47" s="118"/>
      <c r="F47" s="118"/>
      <c r="G47" s="118"/>
      <c r="H47" s="118"/>
      <c r="I47" s="118"/>
      <c r="J47" s="35"/>
      <c r="K47" s="24"/>
      <c r="L47" s="24"/>
      <c r="M47" s="24"/>
      <c r="N47" s="24"/>
      <c r="O47" s="24"/>
      <c r="P47" s="24"/>
      <c r="Q47" s="24"/>
    </row>
    <row r="48" spans="1:17" x14ac:dyDescent="0.25">
      <c r="A48" s="117" t="s">
        <v>28</v>
      </c>
      <c r="B48" s="118"/>
      <c r="C48" s="118"/>
      <c r="D48" s="118"/>
      <c r="E48" s="118"/>
      <c r="F48" s="118"/>
      <c r="G48" s="118"/>
      <c r="H48" s="118"/>
      <c r="I48" s="118"/>
      <c r="J48" s="36">
        <v>234</v>
      </c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29</v>
      </c>
      <c r="B49" s="118"/>
      <c r="C49" s="118"/>
      <c r="D49" s="118"/>
      <c r="E49" s="118"/>
      <c r="F49" s="118"/>
      <c r="G49" s="118"/>
      <c r="H49" s="118"/>
      <c r="I49" s="118"/>
      <c r="J49" s="36">
        <v>105</v>
      </c>
      <c r="K49" s="24"/>
      <c r="L49" s="24"/>
      <c r="M49" s="24"/>
      <c r="N49" s="24"/>
      <c r="O49" s="24"/>
      <c r="P49" s="24"/>
      <c r="Q49" s="24"/>
    </row>
    <row r="50" spans="1:17" x14ac:dyDescent="0.25">
      <c r="A50" s="117" t="s">
        <v>30</v>
      </c>
      <c r="B50" s="118"/>
      <c r="C50" s="118"/>
      <c r="D50" s="118"/>
      <c r="E50" s="118"/>
      <c r="F50" s="118"/>
      <c r="G50" s="118"/>
      <c r="H50" s="118"/>
      <c r="I50" s="118"/>
      <c r="J50" s="36">
        <v>574</v>
      </c>
      <c r="K50" s="24"/>
      <c r="L50" s="24"/>
      <c r="M50" s="24"/>
      <c r="N50" s="24"/>
      <c r="O50" s="24"/>
      <c r="P50" s="24"/>
      <c r="Q50" s="24"/>
    </row>
    <row r="51" spans="1:17" x14ac:dyDescent="0.25">
      <c r="A51" s="117" t="s">
        <v>62</v>
      </c>
      <c r="B51" s="118"/>
      <c r="C51" s="118"/>
      <c r="D51" s="118"/>
      <c r="E51" s="118"/>
      <c r="F51" s="118"/>
      <c r="G51" s="118"/>
      <c r="H51" s="118"/>
      <c r="I51" s="118"/>
      <c r="J51" s="36">
        <v>22151</v>
      </c>
      <c r="K51" s="24"/>
      <c r="L51" s="24"/>
      <c r="M51" s="24"/>
      <c r="N51" s="24"/>
      <c r="O51" s="24"/>
      <c r="P51" s="24"/>
      <c r="Q51" s="24"/>
    </row>
    <row r="52" spans="1:17" x14ac:dyDescent="0.25">
      <c r="A52" s="117" t="s">
        <v>31</v>
      </c>
      <c r="B52" s="118"/>
      <c r="C52" s="118"/>
      <c r="D52" s="118"/>
      <c r="E52" s="118"/>
      <c r="F52" s="118"/>
      <c r="G52" s="118"/>
      <c r="H52" s="118"/>
      <c r="I52" s="118"/>
      <c r="J52" s="36">
        <v>468</v>
      </c>
      <c r="K52" s="24"/>
      <c r="L52" s="24"/>
      <c r="M52" s="24"/>
      <c r="N52" s="24"/>
      <c r="O52" s="24"/>
      <c r="P52" s="24"/>
      <c r="Q52" s="24"/>
    </row>
    <row r="53" spans="1:17" x14ac:dyDescent="0.25">
      <c r="A53" s="117" t="s">
        <v>32</v>
      </c>
      <c r="B53" s="118"/>
      <c r="C53" s="118"/>
      <c r="D53" s="118"/>
      <c r="E53" s="118"/>
      <c r="F53" s="118"/>
      <c r="G53" s="118"/>
      <c r="H53" s="118"/>
      <c r="I53" s="118"/>
      <c r="J53" s="36">
        <v>349</v>
      </c>
      <c r="K53" s="24"/>
      <c r="L53" s="24"/>
      <c r="M53" s="24"/>
      <c r="N53" s="24"/>
      <c r="O53" s="24"/>
      <c r="P53" s="24"/>
      <c r="Q53" s="24"/>
    </row>
    <row r="54" spans="1:17" x14ac:dyDescent="0.25">
      <c r="A54" s="122" t="s">
        <v>1034</v>
      </c>
      <c r="B54" s="118"/>
      <c r="C54" s="118"/>
      <c r="D54" s="118"/>
      <c r="E54" s="118"/>
      <c r="F54" s="118"/>
      <c r="G54" s="118"/>
      <c r="H54" s="118"/>
      <c r="I54" s="118"/>
      <c r="J54" s="37">
        <v>23860</v>
      </c>
      <c r="K54" s="24"/>
      <c r="L54" s="24"/>
      <c r="M54" s="24"/>
      <c r="N54" s="24"/>
      <c r="O54" s="25">
        <v>36.409999999999997</v>
      </c>
      <c r="P54" s="24"/>
      <c r="Q54" s="25">
        <v>1.32</v>
      </c>
    </row>
    <row r="55" spans="1:17" ht="19.95" customHeight="1" x14ac:dyDescent="0.25">
      <c r="A55" s="119" t="s">
        <v>1033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</row>
    <row r="56" spans="1:17" ht="34.200000000000003" x14ac:dyDescent="0.25">
      <c r="A56" s="16">
        <v>9</v>
      </c>
      <c r="B56" s="20" t="s">
        <v>1032</v>
      </c>
      <c r="C56" s="52" t="s">
        <v>1031</v>
      </c>
      <c r="D56" s="21" t="s">
        <v>60</v>
      </c>
      <c r="E56" s="30" t="s">
        <v>228</v>
      </c>
      <c r="F56" s="23">
        <v>4831.46</v>
      </c>
      <c r="G56" s="23">
        <v>2291.08</v>
      </c>
      <c r="H56" s="23">
        <v>2395.5500000000002</v>
      </c>
      <c r="I56" s="23">
        <v>918.65</v>
      </c>
      <c r="J56" s="35">
        <v>918</v>
      </c>
      <c r="K56" s="24">
        <v>435</v>
      </c>
      <c r="L56" s="24">
        <v>455</v>
      </c>
      <c r="M56" s="24">
        <v>175</v>
      </c>
      <c r="N56" s="24">
        <v>164</v>
      </c>
      <c r="O56" s="24">
        <v>31.16</v>
      </c>
      <c r="P56" s="24">
        <v>58.55</v>
      </c>
      <c r="Q56" s="24">
        <v>11.12</v>
      </c>
    </row>
    <row r="57" spans="1:17" ht="60" x14ac:dyDescent="0.25">
      <c r="A57" s="16">
        <v>10</v>
      </c>
      <c r="B57" s="20" t="s">
        <v>251</v>
      </c>
      <c r="C57" s="52" t="s">
        <v>1030</v>
      </c>
      <c r="D57" s="21" t="s">
        <v>18</v>
      </c>
      <c r="E57" s="22">
        <v>19</v>
      </c>
      <c r="F57" s="23" t="s">
        <v>1029</v>
      </c>
      <c r="G57" s="24"/>
      <c r="H57" s="24"/>
      <c r="I57" s="24"/>
      <c r="J57" s="35">
        <v>11522</v>
      </c>
      <c r="K57" s="24"/>
      <c r="L57" s="24"/>
      <c r="M57" s="24"/>
      <c r="N57" s="24"/>
      <c r="O57" s="24"/>
      <c r="P57" s="24"/>
      <c r="Q57" s="24"/>
    </row>
    <row r="58" spans="1:17" ht="34.200000000000003" x14ac:dyDescent="0.25">
      <c r="A58" s="16">
        <v>11</v>
      </c>
      <c r="B58" s="20" t="s">
        <v>1028</v>
      </c>
      <c r="C58" s="52" t="s">
        <v>1027</v>
      </c>
      <c r="D58" s="21" t="s">
        <v>60</v>
      </c>
      <c r="E58" s="30" t="s">
        <v>209</v>
      </c>
      <c r="F58" s="23">
        <v>17177.22</v>
      </c>
      <c r="G58" s="23">
        <v>5168.8999999999996</v>
      </c>
      <c r="H58" s="23">
        <v>8930.9599999999991</v>
      </c>
      <c r="I58" s="23">
        <v>2391.61</v>
      </c>
      <c r="J58" s="35">
        <v>687</v>
      </c>
      <c r="K58" s="24">
        <v>207</v>
      </c>
      <c r="L58" s="24">
        <v>357</v>
      </c>
      <c r="M58" s="24">
        <v>96</v>
      </c>
      <c r="N58" s="24">
        <v>370</v>
      </c>
      <c r="O58" s="24">
        <v>14.8</v>
      </c>
      <c r="P58" s="24">
        <v>150.69999999999999</v>
      </c>
      <c r="Q58" s="24">
        <v>6.03</v>
      </c>
    </row>
    <row r="59" spans="1:17" ht="60" x14ac:dyDescent="0.25">
      <c r="A59" s="16">
        <v>12</v>
      </c>
      <c r="B59" s="20" t="s">
        <v>251</v>
      </c>
      <c r="C59" s="52" t="s">
        <v>1026</v>
      </c>
      <c r="D59" s="21" t="s">
        <v>18</v>
      </c>
      <c r="E59" s="22">
        <v>4</v>
      </c>
      <c r="F59" s="23" t="s">
        <v>1025</v>
      </c>
      <c r="G59" s="24"/>
      <c r="H59" s="24"/>
      <c r="I59" s="24"/>
      <c r="J59" s="35">
        <v>1382</v>
      </c>
      <c r="K59" s="24"/>
      <c r="L59" s="24"/>
      <c r="M59" s="24"/>
      <c r="N59" s="24"/>
      <c r="O59" s="24"/>
      <c r="P59" s="24"/>
      <c r="Q59" s="24"/>
    </row>
    <row r="60" spans="1:17" ht="24" x14ac:dyDescent="0.25">
      <c r="A60" s="16">
        <v>13</v>
      </c>
      <c r="B60" s="20" t="s">
        <v>253</v>
      </c>
      <c r="C60" s="52" t="s">
        <v>1024</v>
      </c>
      <c r="D60" s="21" t="s">
        <v>60</v>
      </c>
      <c r="E60" s="30" t="s">
        <v>170</v>
      </c>
      <c r="F60" s="23">
        <v>2523.44</v>
      </c>
      <c r="G60" s="23">
        <v>1371.85</v>
      </c>
      <c r="H60" s="23">
        <v>556.95000000000005</v>
      </c>
      <c r="I60" s="23">
        <v>20.38</v>
      </c>
      <c r="J60" s="35">
        <v>76</v>
      </c>
      <c r="K60" s="24">
        <v>41</v>
      </c>
      <c r="L60" s="24">
        <v>17</v>
      </c>
      <c r="M60" s="24">
        <v>1</v>
      </c>
      <c r="N60" s="24">
        <v>98.2</v>
      </c>
      <c r="O60" s="24">
        <v>2.95</v>
      </c>
      <c r="P60" s="24">
        <v>1.1200000000000001</v>
      </c>
      <c r="Q60" s="24">
        <v>0.03</v>
      </c>
    </row>
    <row r="61" spans="1:17" ht="84" x14ac:dyDescent="0.25">
      <c r="A61" s="16">
        <v>14</v>
      </c>
      <c r="B61" s="20" t="s">
        <v>252</v>
      </c>
      <c r="C61" s="52" t="s">
        <v>1023</v>
      </c>
      <c r="D61" s="21" t="s">
        <v>18</v>
      </c>
      <c r="E61" s="22">
        <v>3</v>
      </c>
      <c r="F61" s="23" t="s">
        <v>1022</v>
      </c>
      <c r="G61" s="24"/>
      <c r="H61" s="24"/>
      <c r="I61" s="24"/>
      <c r="J61" s="35">
        <v>1470</v>
      </c>
      <c r="K61" s="24"/>
      <c r="L61" s="24"/>
      <c r="M61" s="24"/>
      <c r="N61" s="24"/>
      <c r="O61" s="24"/>
      <c r="P61" s="24"/>
      <c r="Q61" s="24"/>
    </row>
    <row r="62" spans="1:17" ht="84" x14ac:dyDescent="0.25">
      <c r="A62" s="16">
        <v>15</v>
      </c>
      <c r="B62" s="20" t="s">
        <v>252</v>
      </c>
      <c r="C62" s="52" t="s">
        <v>1021</v>
      </c>
      <c r="D62" s="21" t="s">
        <v>18</v>
      </c>
      <c r="E62" s="22">
        <v>3</v>
      </c>
      <c r="F62" s="23" t="s">
        <v>1020</v>
      </c>
      <c r="G62" s="24"/>
      <c r="H62" s="24"/>
      <c r="I62" s="24"/>
      <c r="J62" s="35">
        <v>32</v>
      </c>
      <c r="K62" s="24"/>
      <c r="L62" s="24"/>
      <c r="M62" s="24"/>
      <c r="N62" s="24"/>
      <c r="O62" s="24"/>
      <c r="P62" s="24"/>
      <c r="Q62" s="24"/>
    </row>
    <row r="63" spans="1:17" ht="24" x14ac:dyDescent="0.25">
      <c r="A63" s="16">
        <v>16</v>
      </c>
      <c r="B63" s="20" t="s">
        <v>1019</v>
      </c>
      <c r="C63" s="52" t="s">
        <v>1018</v>
      </c>
      <c r="D63" s="21" t="s">
        <v>60</v>
      </c>
      <c r="E63" s="30" t="s">
        <v>179</v>
      </c>
      <c r="F63" s="23">
        <v>847.23</v>
      </c>
      <c r="G63" s="23">
        <v>543.42999999999995</v>
      </c>
      <c r="H63" s="23">
        <v>29.99</v>
      </c>
      <c r="I63" s="23">
        <v>0.73</v>
      </c>
      <c r="J63" s="35">
        <v>169</v>
      </c>
      <c r="K63" s="24">
        <v>109</v>
      </c>
      <c r="L63" s="24">
        <v>6</v>
      </c>
      <c r="M63" s="24"/>
      <c r="N63" s="24">
        <v>38.9</v>
      </c>
      <c r="O63" s="24">
        <v>7.78</v>
      </c>
      <c r="P63" s="24">
        <v>0.04</v>
      </c>
      <c r="Q63" s="24">
        <v>0.01</v>
      </c>
    </row>
    <row r="64" spans="1:17" ht="48" x14ac:dyDescent="0.25">
      <c r="A64" s="16">
        <v>17</v>
      </c>
      <c r="B64" s="20" t="s">
        <v>1010</v>
      </c>
      <c r="C64" s="52" t="s">
        <v>1017</v>
      </c>
      <c r="D64" s="21" t="s">
        <v>18</v>
      </c>
      <c r="E64" s="22">
        <v>20</v>
      </c>
      <c r="F64" s="23" t="s">
        <v>1016</v>
      </c>
      <c r="G64" s="24"/>
      <c r="H64" s="24"/>
      <c r="I64" s="24"/>
      <c r="J64" s="35">
        <v>120</v>
      </c>
      <c r="K64" s="24"/>
      <c r="L64" s="24"/>
      <c r="M64" s="24"/>
      <c r="N64" s="24"/>
      <c r="O64" s="24"/>
      <c r="P64" s="24"/>
      <c r="Q64" s="24"/>
    </row>
    <row r="65" spans="1:17" ht="48" x14ac:dyDescent="0.25">
      <c r="A65" s="16">
        <v>18</v>
      </c>
      <c r="B65" s="20" t="s">
        <v>1010</v>
      </c>
      <c r="C65" s="52" t="s">
        <v>1009</v>
      </c>
      <c r="D65" s="21" t="s">
        <v>18</v>
      </c>
      <c r="E65" s="22">
        <v>20</v>
      </c>
      <c r="F65" s="23" t="s">
        <v>1008</v>
      </c>
      <c r="G65" s="24"/>
      <c r="H65" s="24"/>
      <c r="I65" s="24"/>
      <c r="J65" s="35">
        <v>882</v>
      </c>
      <c r="K65" s="24"/>
      <c r="L65" s="24"/>
      <c r="M65" s="24"/>
      <c r="N65" s="24"/>
      <c r="O65" s="24"/>
      <c r="P65" s="24"/>
      <c r="Q65" s="24"/>
    </row>
    <row r="66" spans="1:17" ht="19.95" customHeight="1" x14ac:dyDescent="0.25">
      <c r="A66" s="117" t="s">
        <v>1015</v>
      </c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</row>
    <row r="67" spans="1:17" ht="24" x14ac:dyDescent="0.25">
      <c r="A67" s="16">
        <v>19</v>
      </c>
      <c r="B67" s="20" t="s">
        <v>1014</v>
      </c>
      <c r="C67" s="52" t="s">
        <v>1013</v>
      </c>
      <c r="D67" s="21" t="s">
        <v>60</v>
      </c>
      <c r="E67" s="30" t="s">
        <v>169</v>
      </c>
      <c r="F67" s="23">
        <v>813.8</v>
      </c>
      <c r="G67" s="23">
        <v>603.5</v>
      </c>
      <c r="H67" s="23">
        <v>29.99</v>
      </c>
      <c r="I67" s="23">
        <v>0.73</v>
      </c>
      <c r="J67" s="35">
        <v>73</v>
      </c>
      <c r="K67" s="24">
        <v>54</v>
      </c>
      <c r="L67" s="24">
        <v>3</v>
      </c>
      <c r="M67" s="24"/>
      <c r="N67" s="24">
        <v>43.2</v>
      </c>
      <c r="O67" s="24">
        <v>3.89</v>
      </c>
      <c r="P67" s="24">
        <v>0.04</v>
      </c>
      <c r="Q67" s="24"/>
    </row>
    <row r="68" spans="1:17" ht="48" x14ac:dyDescent="0.25">
      <c r="A68" s="16">
        <v>20</v>
      </c>
      <c r="B68" s="20" t="s">
        <v>1010</v>
      </c>
      <c r="C68" s="52" t="s">
        <v>1012</v>
      </c>
      <c r="D68" s="21" t="s">
        <v>18</v>
      </c>
      <c r="E68" s="22">
        <v>9</v>
      </c>
      <c r="F68" s="23" t="s">
        <v>1011</v>
      </c>
      <c r="G68" s="24"/>
      <c r="H68" s="24"/>
      <c r="I68" s="24"/>
      <c r="J68" s="35">
        <v>450</v>
      </c>
      <c r="K68" s="24"/>
      <c r="L68" s="24"/>
      <c r="M68" s="24"/>
      <c r="N68" s="24"/>
      <c r="O68" s="24"/>
      <c r="P68" s="24"/>
      <c r="Q68" s="24"/>
    </row>
    <row r="69" spans="1:17" ht="48" x14ac:dyDescent="0.25">
      <c r="A69" s="16">
        <v>21</v>
      </c>
      <c r="B69" s="20" t="s">
        <v>1010</v>
      </c>
      <c r="C69" s="52" t="s">
        <v>1009</v>
      </c>
      <c r="D69" s="21" t="s">
        <v>18</v>
      </c>
      <c r="E69" s="22">
        <v>2</v>
      </c>
      <c r="F69" s="23" t="s">
        <v>1008</v>
      </c>
      <c r="G69" s="24"/>
      <c r="H69" s="24"/>
      <c r="I69" s="24"/>
      <c r="J69" s="35">
        <v>88</v>
      </c>
      <c r="K69" s="24"/>
      <c r="L69" s="24"/>
      <c r="M69" s="24"/>
      <c r="N69" s="24"/>
      <c r="O69" s="24"/>
      <c r="P69" s="24"/>
      <c r="Q69" s="24"/>
    </row>
    <row r="70" spans="1:17" ht="19.95" customHeight="1" x14ac:dyDescent="0.25">
      <c r="A70" s="117" t="s">
        <v>1007</v>
      </c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</row>
    <row r="71" spans="1:17" ht="19.95" customHeight="1" x14ac:dyDescent="0.25">
      <c r="A71" s="117" t="s">
        <v>1006</v>
      </c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</row>
    <row r="72" spans="1:17" ht="34.200000000000003" x14ac:dyDescent="0.25">
      <c r="A72" s="16">
        <v>22</v>
      </c>
      <c r="B72" s="20" t="s">
        <v>61</v>
      </c>
      <c r="C72" s="52" t="s">
        <v>983</v>
      </c>
      <c r="D72" s="21" t="s">
        <v>16</v>
      </c>
      <c r="E72" s="22">
        <v>1</v>
      </c>
      <c r="F72" s="23">
        <v>126.83</v>
      </c>
      <c r="G72" s="23">
        <v>33.11</v>
      </c>
      <c r="H72" s="23">
        <v>89.04</v>
      </c>
      <c r="I72" s="23">
        <v>6.72</v>
      </c>
      <c r="J72" s="35">
        <v>127</v>
      </c>
      <c r="K72" s="24">
        <v>33</v>
      </c>
      <c r="L72" s="24">
        <v>89</v>
      </c>
      <c r="M72" s="24">
        <v>7</v>
      </c>
      <c r="N72" s="24">
        <v>2.37</v>
      </c>
      <c r="O72" s="24">
        <v>2.37</v>
      </c>
      <c r="P72" s="24">
        <v>0.41</v>
      </c>
      <c r="Q72" s="24">
        <v>0.41</v>
      </c>
    </row>
    <row r="73" spans="1:17" ht="36" x14ac:dyDescent="0.25">
      <c r="A73" s="16">
        <v>23</v>
      </c>
      <c r="B73" s="20" t="s">
        <v>257</v>
      </c>
      <c r="C73" s="52" t="s">
        <v>982</v>
      </c>
      <c r="D73" s="21" t="s">
        <v>18</v>
      </c>
      <c r="E73" s="22">
        <v>1</v>
      </c>
      <c r="F73" s="23" t="s">
        <v>981</v>
      </c>
      <c r="G73" s="24"/>
      <c r="H73" s="24"/>
      <c r="I73" s="24"/>
      <c r="J73" s="35">
        <v>211</v>
      </c>
      <c r="K73" s="24"/>
      <c r="L73" s="24"/>
      <c r="M73" s="24"/>
      <c r="N73" s="24"/>
      <c r="O73" s="24"/>
      <c r="P73" s="24"/>
      <c r="Q73" s="24"/>
    </row>
    <row r="74" spans="1:17" ht="19.95" customHeight="1" x14ac:dyDescent="0.25">
      <c r="A74" s="117" t="s">
        <v>980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</row>
    <row r="75" spans="1:17" ht="34.200000000000003" x14ac:dyDescent="0.25">
      <c r="A75" s="16">
        <v>24</v>
      </c>
      <c r="B75" s="20" t="s">
        <v>58</v>
      </c>
      <c r="C75" s="52" t="s">
        <v>979</v>
      </c>
      <c r="D75" s="21" t="s">
        <v>16</v>
      </c>
      <c r="E75" s="30" t="s">
        <v>1005</v>
      </c>
      <c r="F75" s="23">
        <v>174.77</v>
      </c>
      <c r="G75" s="23">
        <v>20.9</v>
      </c>
      <c r="H75" s="23">
        <v>1.28</v>
      </c>
      <c r="I75" s="24"/>
      <c r="J75" s="35">
        <v>2272</v>
      </c>
      <c r="K75" s="24">
        <v>272</v>
      </c>
      <c r="L75" s="24">
        <v>17</v>
      </c>
      <c r="M75" s="24"/>
      <c r="N75" s="24">
        <v>1.56</v>
      </c>
      <c r="O75" s="24">
        <v>20.28</v>
      </c>
      <c r="P75" s="24"/>
      <c r="Q75" s="24"/>
    </row>
    <row r="76" spans="1:17" ht="36" x14ac:dyDescent="0.25">
      <c r="A76" s="16">
        <v>25</v>
      </c>
      <c r="B76" s="20" t="s">
        <v>257</v>
      </c>
      <c r="C76" s="52" t="s">
        <v>1004</v>
      </c>
      <c r="D76" s="21" t="s">
        <v>18</v>
      </c>
      <c r="E76" s="22">
        <v>2</v>
      </c>
      <c r="F76" s="23" t="s">
        <v>1003</v>
      </c>
      <c r="G76" s="24"/>
      <c r="H76" s="24"/>
      <c r="I76" s="24"/>
      <c r="J76" s="35">
        <v>77</v>
      </c>
      <c r="K76" s="24"/>
      <c r="L76" s="24"/>
      <c r="M76" s="24"/>
      <c r="N76" s="24"/>
      <c r="O76" s="24"/>
      <c r="P76" s="24"/>
      <c r="Q76" s="24"/>
    </row>
    <row r="77" spans="1:17" ht="36" x14ac:dyDescent="0.25">
      <c r="A77" s="16">
        <v>26</v>
      </c>
      <c r="B77" s="20" t="s">
        <v>257</v>
      </c>
      <c r="C77" s="52" t="s">
        <v>1002</v>
      </c>
      <c r="D77" s="21" t="s">
        <v>18</v>
      </c>
      <c r="E77" s="22">
        <v>1</v>
      </c>
      <c r="F77" s="23" t="s">
        <v>999</v>
      </c>
      <c r="G77" s="24"/>
      <c r="H77" s="24"/>
      <c r="I77" s="24"/>
      <c r="J77" s="35">
        <v>50</v>
      </c>
      <c r="K77" s="24"/>
      <c r="L77" s="24"/>
      <c r="M77" s="24"/>
      <c r="N77" s="24"/>
      <c r="O77" s="24"/>
      <c r="P77" s="24"/>
      <c r="Q77" s="24"/>
    </row>
    <row r="78" spans="1:17" ht="36" x14ac:dyDescent="0.25">
      <c r="A78" s="16">
        <v>27</v>
      </c>
      <c r="B78" s="20" t="s">
        <v>257</v>
      </c>
      <c r="C78" s="52" t="s">
        <v>1001</v>
      </c>
      <c r="D78" s="21" t="s">
        <v>18</v>
      </c>
      <c r="E78" s="22">
        <v>1</v>
      </c>
      <c r="F78" s="23" t="s">
        <v>985</v>
      </c>
      <c r="G78" s="24"/>
      <c r="H78" s="24"/>
      <c r="I78" s="24"/>
      <c r="J78" s="35">
        <v>17</v>
      </c>
      <c r="K78" s="24"/>
      <c r="L78" s="24"/>
      <c r="M78" s="24"/>
      <c r="N78" s="24"/>
      <c r="O78" s="24"/>
      <c r="P78" s="24"/>
      <c r="Q78" s="24"/>
    </row>
    <row r="79" spans="1:17" ht="36" x14ac:dyDescent="0.25">
      <c r="A79" s="16">
        <v>28</v>
      </c>
      <c r="B79" s="20" t="s">
        <v>257</v>
      </c>
      <c r="C79" s="52" t="s">
        <v>1000</v>
      </c>
      <c r="D79" s="21" t="s">
        <v>18</v>
      </c>
      <c r="E79" s="22">
        <v>1</v>
      </c>
      <c r="F79" s="23" t="s">
        <v>999</v>
      </c>
      <c r="G79" s="24"/>
      <c r="H79" s="24"/>
      <c r="I79" s="24"/>
      <c r="J79" s="35">
        <v>50</v>
      </c>
      <c r="K79" s="24"/>
      <c r="L79" s="24"/>
      <c r="M79" s="24"/>
      <c r="N79" s="24"/>
      <c r="O79" s="24"/>
      <c r="P79" s="24"/>
      <c r="Q79" s="24"/>
    </row>
    <row r="80" spans="1:17" ht="36" x14ac:dyDescent="0.25">
      <c r="A80" s="16">
        <v>29</v>
      </c>
      <c r="B80" s="20" t="s">
        <v>257</v>
      </c>
      <c r="C80" s="52" t="s">
        <v>998</v>
      </c>
      <c r="D80" s="21" t="s">
        <v>18</v>
      </c>
      <c r="E80" s="22">
        <v>1</v>
      </c>
      <c r="F80" s="23" t="s">
        <v>997</v>
      </c>
      <c r="G80" s="24"/>
      <c r="H80" s="24"/>
      <c r="I80" s="24"/>
      <c r="J80" s="35">
        <v>13</v>
      </c>
      <c r="K80" s="24"/>
      <c r="L80" s="24"/>
      <c r="M80" s="24"/>
      <c r="N80" s="24"/>
      <c r="O80" s="24"/>
      <c r="P80" s="24"/>
      <c r="Q80" s="24"/>
    </row>
    <row r="81" spans="1:17" ht="36" x14ac:dyDescent="0.25">
      <c r="A81" s="16">
        <v>30</v>
      </c>
      <c r="B81" s="20" t="s">
        <v>257</v>
      </c>
      <c r="C81" s="52" t="s">
        <v>996</v>
      </c>
      <c r="D81" s="21" t="s">
        <v>18</v>
      </c>
      <c r="E81" s="22">
        <v>2</v>
      </c>
      <c r="F81" s="23" t="s">
        <v>995</v>
      </c>
      <c r="G81" s="24"/>
      <c r="H81" s="24"/>
      <c r="I81" s="24"/>
      <c r="J81" s="35">
        <v>26</v>
      </c>
      <c r="K81" s="24"/>
      <c r="L81" s="24"/>
      <c r="M81" s="24"/>
      <c r="N81" s="24"/>
      <c r="O81" s="24"/>
      <c r="P81" s="24"/>
      <c r="Q81" s="24"/>
    </row>
    <row r="82" spans="1:17" ht="36" x14ac:dyDescent="0.25">
      <c r="A82" s="16">
        <v>31</v>
      </c>
      <c r="B82" s="20" t="s">
        <v>257</v>
      </c>
      <c r="C82" s="52" t="s">
        <v>994</v>
      </c>
      <c r="D82" s="21" t="s">
        <v>18</v>
      </c>
      <c r="E82" s="22">
        <v>5</v>
      </c>
      <c r="F82" s="23" t="s">
        <v>993</v>
      </c>
      <c r="G82" s="24"/>
      <c r="H82" s="24"/>
      <c r="I82" s="24"/>
      <c r="J82" s="35">
        <v>509</v>
      </c>
      <c r="K82" s="24"/>
      <c r="L82" s="24"/>
      <c r="M82" s="24"/>
      <c r="N82" s="24"/>
      <c r="O82" s="24"/>
      <c r="P82" s="24"/>
      <c r="Q82" s="24"/>
    </row>
    <row r="83" spans="1:17" ht="19.95" customHeight="1" x14ac:dyDescent="0.25">
      <c r="A83" s="117" t="s">
        <v>992</v>
      </c>
      <c r="B83" s="118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</row>
    <row r="84" spans="1:17" ht="34.200000000000003" x14ac:dyDescent="0.25">
      <c r="A84" s="16">
        <v>32</v>
      </c>
      <c r="B84" s="20" t="s">
        <v>232</v>
      </c>
      <c r="C84" s="52" t="s">
        <v>989</v>
      </c>
      <c r="D84" s="21" t="s">
        <v>16</v>
      </c>
      <c r="E84" s="22">
        <v>1</v>
      </c>
      <c r="F84" s="23">
        <v>99.26</v>
      </c>
      <c r="G84" s="23">
        <v>33.11</v>
      </c>
      <c r="H84" s="23">
        <v>62.05</v>
      </c>
      <c r="I84" s="23">
        <v>4.71</v>
      </c>
      <c r="J84" s="35">
        <v>99</v>
      </c>
      <c r="K84" s="24">
        <v>33</v>
      </c>
      <c r="L84" s="24">
        <v>62</v>
      </c>
      <c r="M84" s="24">
        <v>5</v>
      </c>
      <c r="N84" s="24">
        <v>2.37</v>
      </c>
      <c r="O84" s="24">
        <v>2.37</v>
      </c>
      <c r="P84" s="24">
        <v>0.28999999999999998</v>
      </c>
      <c r="Q84" s="24">
        <v>0.28999999999999998</v>
      </c>
    </row>
    <row r="85" spans="1:17" ht="36" x14ac:dyDescent="0.25">
      <c r="A85" s="16">
        <v>33</v>
      </c>
      <c r="B85" s="20" t="s">
        <v>257</v>
      </c>
      <c r="C85" s="52" t="s">
        <v>988</v>
      </c>
      <c r="D85" s="21" t="s">
        <v>18</v>
      </c>
      <c r="E85" s="22">
        <v>1</v>
      </c>
      <c r="F85" s="23" t="s">
        <v>987</v>
      </c>
      <c r="G85" s="24"/>
      <c r="H85" s="24"/>
      <c r="I85" s="24"/>
      <c r="J85" s="35">
        <v>27</v>
      </c>
      <c r="K85" s="24"/>
      <c r="L85" s="24"/>
      <c r="M85" s="24"/>
      <c r="N85" s="24"/>
      <c r="O85" s="24"/>
      <c r="P85" s="24"/>
      <c r="Q85" s="24"/>
    </row>
    <row r="86" spans="1:17" ht="19.95" customHeight="1" x14ac:dyDescent="0.25">
      <c r="A86" s="117" t="s">
        <v>980</v>
      </c>
      <c r="B86" s="118"/>
      <c r="C86" s="118"/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</row>
    <row r="87" spans="1:17" ht="34.200000000000003" x14ac:dyDescent="0.25">
      <c r="A87" s="16">
        <v>34</v>
      </c>
      <c r="B87" s="20" t="s">
        <v>58</v>
      </c>
      <c r="C87" s="52" t="s">
        <v>979</v>
      </c>
      <c r="D87" s="21" t="s">
        <v>16</v>
      </c>
      <c r="E87" s="30" t="s">
        <v>66</v>
      </c>
      <c r="F87" s="23">
        <v>174.77</v>
      </c>
      <c r="G87" s="23">
        <v>20.9</v>
      </c>
      <c r="H87" s="23">
        <v>1.28</v>
      </c>
      <c r="I87" s="24"/>
      <c r="J87" s="35">
        <v>350</v>
      </c>
      <c r="K87" s="24">
        <v>42</v>
      </c>
      <c r="L87" s="24">
        <v>3</v>
      </c>
      <c r="M87" s="24"/>
      <c r="N87" s="24">
        <v>1.56</v>
      </c>
      <c r="O87" s="24">
        <v>3.12</v>
      </c>
      <c r="P87" s="24"/>
      <c r="Q87" s="24"/>
    </row>
    <row r="88" spans="1:17" ht="36" x14ac:dyDescent="0.25">
      <c r="A88" s="16">
        <v>35</v>
      </c>
      <c r="B88" s="20" t="s">
        <v>257</v>
      </c>
      <c r="C88" s="52" t="s">
        <v>986</v>
      </c>
      <c r="D88" s="21" t="s">
        <v>18</v>
      </c>
      <c r="E88" s="22">
        <v>1</v>
      </c>
      <c r="F88" s="23" t="s">
        <v>985</v>
      </c>
      <c r="G88" s="24"/>
      <c r="H88" s="24"/>
      <c r="I88" s="24"/>
      <c r="J88" s="35">
        <v>17</v>
      </c>
      <c r="K88" s="24"/>
      <c r="L88" s="24"/>
      <c r="M88" s="24"/>
      <c r="N88" s="24"/>
      <c r="O88" s="24"/>
      <c r="P88" s="24"/>
      <c r="Q88" s="24"/>
    </row>
    <row r="89" spans="1:17" ht="36" x14ac:dyDescent="0.25">
      <c r="A89" s="16">
        <v>36</v>
      </c>
      <c r="B89" s="20" t="s">
        <v>257</v>
      </c>
      <c r="C89" s="52" t="s">
        <v>991</v>
      </c>
      <c r="D89" s="21" t="s">
        <v>18</v>
      </c>
      <c r="E89" s="22">
        <v>1</v>
      </c>
      <c r="F89" s="23" t="s">
        <v>985</v>
      </c>
      <c r="G89" s="24"/>
      <c r="H89" s="24"/>
      <c r="I89" s="24"/>
      <c r="J89" s="35">
        <v>17</v>
      </c>
      <c r="K89" s="24"/>
      <c r="L89" s="24"/>
      <c r="M89" s="24"/>
      <c r="N89" s="24"/>
      <c r="O89" s="24"/>
      <c r="P89" s="24"/>
      <c r="Q89" s="24"/>
    </row>
    <row r="90" spans="1:17" ht="19.95" customHeight="1" x14ac:dyDescent="0.25">
      <c r="A90" s="117" t="s">
        <v>990</v>
      </c>
      <c r="B90" s="118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</row>
    <row r="91" spans="1:17" ht="34.200000000000003" x14ac:dyDescent="0.25">
      <c r="A91" s="16">
        <v>37</v>
      </c>
      <c r="B91" s="20" t="s">
        <v>232</v>
      </c>
      <c r="C91" s="52" t="s">
        <v>989</v>
      </c>
      <c r="D91" s="21" t="s">
        <v>16</v>
      </c>
      <c r="E91" s="22">
        <v>1</v>
      </c>
      <c r="F91" s="23">
        <v>99.26</v>
      </c>
      <c r="G91" s="23">
        <v>33.11</v>
      </c>
      <c r="H91" s="23">
        <v>62.05</v>
      </c>
      <c r="I91" s="23">
        <v>4.71</v>
      </c>
      <c r="J91" s="35">
        <v>99</v>
      </c>
      <c r="K91" s="24">
        <v>33</v>
      </c>
      <c r="L91" s="24">
        <v>62</v>
      </c>
      <c r="M91" s="24">
        <v>5</v>
      </c>
      <c r="N91" s="24">
        <v>2.37</v>
      </c>
      <c r="O91" s="24">
        <v>2.37</v>
      </c>
      <c r="P91" s="24">
        <v>0.28999999999999998</v>
      </c>
      <c r="Q91" s="24">
        <v>0.28999999999999998</v>
      </c>
    </row>
    <row r="92" spans="1:17" ht="36" x14ac:dyDescent="0.25">
      <c r="A92" s="16">
        <v>38</v>
      </c>
      <c r="B92" s="20" t="s">
        <v>257</v>
      </c>
      <c r="C92" s="52" t="s">
        <v>988</v>
      </c>
      <c r="D92" s="21" t="s">
        <v>18</v>
      </c>
      <c r="E92" s="22">
        <v>1</v>
      </c>
      <c r="F92" s="23" t="s">
        <v>987</v>
      </c>
      <c r="G92" s="24"/>
      <c r="H92" s="24"/>
      <c r="I92" s="24"/>
      <c r="J92" s="35">
        <v>27</v>
      </c>
      <c r="K92" s="24"/>
      <c r="L92" s="24"/>
      <c r="M92" s="24"/>
      <c r="N92" s="24"/>
      <c r="O92" s="24"/>
      <c r="P92" s="24"/>
      <c r="Q92" s="24"/>
    </row>
    <row r="93" spans="1:17" ht="19.95" customHeight="1" x14ac:dyDescent="0.25">
      <c r="A93" s="117" t="s">
        <v>980</v>
      </c>
      <c r="B93" s="118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</row>
    <row r="94" spans="1:17" ht="34.200000000000003" x14ac:dyDescent="0.25">
      <c r="A94" s="16">
        <v>39</v>
      </c>
      <c r="B94" s="20" t="s">
        <v>58</v>
      </c>
      <c r="C94" s="52" t="s">
        <v>979</v>
      </c>
      <c r="D94" s="21" t="s">
        <v>16</v>
      </c>
      <c r="E94" s="22">
        <v>1</v>
      </c>
      <c r="F94" s="23">
        <v>174.77</v>
      </c>
      <c r="G94" s="23">
        <v>20.9</v>
      </c>
      <c r="H94" s="23">
        <v>1.28</v>
      </c>
      <c r="I94" s="24"/>
      <c r="J94" s="35">
        <v>175</v>
      </c>
      <c r="K94" s="24">
        <v>21</v>
      </c>
      <c r="L94" s="24">
        <v>1</v>
      </c>
      <c r="M94" s="24"/>
      <c r="N94" s="24">
        <v>1.56</v>
      </c>
      <c r="O94" s="24">
        <v>1.56</v>
      </c>
      <c r="P94" s="24"/>
      <c r="Q94" s="24"/>
    </row>
    <row r="95" spans="1:17" ht="36" x14ac:dyDescent="0.25">
      <c r="A95" s="16">
        <v>40</v>
      </c>
      <c r="B95" s="20" t="s">
        <v>257</v>
      </c>
      <c r="C95" s="52" t="s">
        <v>986</v>
      </c>
      <c r="D95" s="21" t="s">
        <v>18</v>
      </c>
      <c r="E95" s="22">
        <v>1</v>
      </c>
      <c r="F95" s="23" t="s">
        <v>985</v>
      </c>
      <c r="G95" s="24"/>
      <c r="H95" s="24"/>
      <c r="I95" s="24"/>
      <c r="J95" s="35">
        <v>17</v>
      </c>
      <c r="K95" s="24"/>
      <c r="L95" s="24"/>
      <c r="M95" s="24"/>
      <c r="N95" s="24"/>
      <c r="O95" s="24"/>
      <c r="P95" s="24"/>
      <c r="Q95" s="24"/>
    </row>
    <row r="96" spans="1:17" ht="19.95" customHeight="1" x14ac:dyDescent="0.25">
      <c r="A96" s="117" t="s">
        <v>984</v>
      </c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</row>
    <row r="97" spans="1:17" ht="34.200000000000003" x14ac:dyDescent="0.25">
      <c r="A97" s="16">
        <v>41</v>
      </c>
      <c r="B97" s="20" t="s">
        <v>61</v>
      </c>
      <c r="C97" s="52" t="s">
        <v>983</v>
      </c>
      <c r="D97" s="21" t="s">
        <v>16</v>
      </c>
      <c r="E97" s="22">
        <v>1</v>
      </c>
      <c r="F97" s="23">
        <v>126.83</v>
      </c>
      <c r="G97" s="23">
        <v>33.11</v>
      </c>
      <c r="H97" s="23">
        <v>89.04</v>
      </c>
      <c r="I97" s="23">
        <v>6.72</v>
      </c>
      <c r="J97" s="35">
        <v>127</v>
      </c>
      <c r="K97" s="24">
        <v>33</v>
      </c>
      <c r="L97" s="24">
        <v>89</v>
      </c>
      <c r="M97" s="24">
        <v>7</v>
      </c>
      <c r="N97" s="24">
        <v>2.37</v>
      </c>
      <c r="O97" s="24">
        <v>2.37</v>
      </c>
      <c r="P97" s="24">
        <v>0.41</v>
      </c>
      <c r="Q97" s="24">
        <v>0.41</v>
      </c>
    </row>
    <row r="98" spans="1:17" ht="36" x14ac:dyDescent="0.25">
      <c r="A98" s="16">
        <v>42</v>
      </c>
      <c r="B98" s="20" t="s">
        <v>257</v>
      </c>
      <c r="C98" s="52" t="s">
        <v>982</v>
      </c>
      <c r="D98" s="21" t="s">
        <v>18</v>
      </c>
      <c r="E98" s="22">
        <v>1</v>
      </c>
      <c r="F98" s="23" t="s">
        <v>981</v>
      </c>
      <c r="G98" s="24"/>
      <c r="H98" s="24"/>
      <c r="I98" s="24"/>
      <c r="J98" s="35">
        <v>211</v>
      </c>
      <c r="K98" s="24"/>
      <c r="L98" s="24"/>
      <c r="M98" s="24"/>
      <c r="N98" s="24"/>
      <c r="O98" s="24"/>
      <c r="P98" s="24"/>
      <c r="Q98" s="24"/>
    </row>
    <row r="99" spans="1:17" ht="19.95" customHeight="1" x14ac:dyDescent="0.25">
      <c r="A99" s="117" t="s">
        <v>980</v>
      </c>
      <c r="B99" s="118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</row>
    <row r="100" spans="1:17" ht="34.200000000000003" x14ac:dyDescent="0.25">
      <c r="A100" s="16">
        <v>43</v>
      </c>
      <c r="B100" s="20" t="s">
        <v>58</v>
      </c>
      <c r="C100" s="52" t="s">
        <v>979</v>
      </c>
      <c r="D100" s="21" t="s">
        <v>16</v>
      </c>
      <c r="E100" s="22">
        <v>1</v>
      </c>
      <c r="F100" s="23">
        <v>174.77</v>
      </c>
      <c r="G100" s="23">
        <v>20.9</v>
      </c>
      <c r="H100" s="23">
        <v>1.28</v>
      </c>
      <c r="I100" s="24"/>
      <c r="J100" s="35">
        <v>175</v>
      </c>
      <c r="K100" s="24">
        <v>21</v>
      </c>
      <c r="L100" s="24">
        <v>1</v>
      </c>
      <c r="M100" s="24"/>
      <c r="N100" s="24">
        <v>1.56</v>
      </c>
      <c r="O100" s="24">
        <v>1.56</v>
      </c>
      <c r="P100" s="24"/>
      <c r="Q100" s="24"/>
    </row>
    <row r="101" spans="1:17" ht="36" x14ac:dyDescent="0.25">
      <c r="A101" s="16">
        <v>44</v>
      </c>
      <c r="B101" s="20" t="s">
        <v>257</v>
      </c>
      <c r="C101" s="52" t="s">
        <v>978</v>
      </c>
      <c r="D101" s="21" t="s">
        <v>18</v>
      </c>
      <c r="E101" s="22">
        <v>1</v>
      </c>
      <c r="F101" s="23" t="s">
        <v>977</v>
      </c>
      <c r="G101" s="24"/>
      <c r="H101" s="24"/>
      <c r="I101" s="24"/>
      <c r="J101" s="35">
        <v>16</v>
      </c>
      <c r="K101" s="24"/>
      <c r="L101" s="24"/>
      <c r="M101" s="24"/>
      <c r="N101" s="24"/>
      <c r="O101" s="24"/>
      <c r="P101" s="24"/>
      <c r="Q101" s="24"/>
    </row>
    <row r="102" spans="1:17" ht="34.200000000000003" x14ac:dyDescent="0.25">
      <c r="A102" s="16">
        <v>45</v>
      </c>
      <c r="B102" s="20" t="s">
        <v>213</v>
      </c>
      <c r="C102" s="52" t="s">
        <v>976</v>
      </c>
      <c r="D102" s="21" t="s">
        <v>16</v>
      </c>
      <c r="E102" s="30" t="s">
        <v>975</v>
      </c>
      <c r="F102" s="23">
        <v>8.41</v>
      </c>
      <c r="G102" s="23">
        <v>7.26</v>
      </c>
      <c r="H102" s="24"/>
      <c r="I102" s="24"/>
      <c r="J102" s="35">
        <v>76</v>
      </c>
      <c r="K102" s="24">
        <v>65</v>
      </c>
      <c r="L102" s="24"/>
      <c r="M102" s="24"/>
      <c r="N102" s="24">
        <v>0.52</v>
      </c>
      <c r="O102" s="24">
        <v>4.68</v>
      </c>
      <c r="P102" s="24"/>
      <c r="Q102" s="24"/>
    </row>
    <row r="103" spans="1:17" ht="36" x14ac:dyDescent="0.25">
      <c r="A103" s="16">
        <v>46</v>
      </c>
      <c r="B103" s="20" t="s">
        <v>257</v>
      </c>
      <c r="C103" s="52" t="s">
        <v>974</v>
      </c>
      <c r="D103" s="21" t="s">
        <v>18</v>
      </c>
      <c r="E103" s="22">
        <v>1</v>
      </c>
      <c r="F103" s="23" t="s">
        <v>973</v>
      </c>
      <c r="G103" s="24"/>
      <c r="H103" s="24"/>
      <c r="I103" s="24"/>
      <c r="J103" s="35">
        <v>26</v>
      </c>
      <c r="K103" s="24"/>
      <c r="L103" s="24"/>
      <c r="M103" s="24"/>
      <c r="N103" s="24"/>
      <c r="O103" s="24"/>
      <c r="P103" s="24"/>
      <c r="Q103" s="24"/>
    </row>
    <row r="104" spans="1:17" ht="72" x14ac:dyDescent="0.25">
      <c r="A104" s="16">
        <v>47</v>
      </c>
      <c r="B104" s="20" t="s">
        <v>972</v>
      </c>
      <c r="C104" s="52" t="s">
        <v>971</v>
      </c>
      <c r="D104" s="21" t="s">
        <v>18</v>
      </c>
      <c r="E104" s="22">
        <v>6</v>
      </c>
      <c r="F104" s="23" t="s">
        <v>970</v>
      </c>
      <c r="G104" s="24"/>
      <c r="H104" s="24"/>
      <c r="I104" s="24"/>
      <c r="J104" s="35">
        <v>339</v>
      </c>
      <c r="K104" s="24"/>
      <c r="L104" s="24"/>
      <c r="M104" s="24"/>
      <c r="N104" s="24"/>
      <c r="O104" s="24"/>
      <c r="P104" s="24"/>
      <c r="Q104" s="24"/>
    </row>
    <row r="105" spans="1:17" ht="36" x14ac:dyDescent="0.25">
      <c r="A105" s="16">
        <v>48</v>
      </c>
      <c r="B105" s="20" t="s">
        <v>257</v>
      </c>
      <c r="C105" s="52" t="s">
        <v>969</v>
      </c>
      <c r="D105" s="21" t="s">
        <v>18</v>
      </c>
      <c r="E105" s="22">
        <v>2</v>
      </c>
      <c r="F105" s="23" t="s">
        <v>968</v>
      </c>
      <c r="G105" s="24"/>
      <c r="H105" s="24"/>
      <c r="I105" s="24"/>
      <c r="J105" s="35">
        <v>20</v>
      </c>
      <c r="K105" s="24"/>
      <c r="L105" s="24"/>
      <c r="M105" s="24"/>
      <c r="N105" s="24"/>
      <c r="O105" s="24"/>
      <c r="P105" s="24"/>
      <c r="Q105" s="24"/>
    </row>
    <row r="106" spans="1:17" ht="36" x14ac:dyDescent="0.25">
      <c r="A106" s="16">
        <v>49</v>
      </c>
      <c r="B106" s="20" t="s">
        <v>257</v>
      </c>
      <c r="C106" s="52" t="s">
        <v>967</v>
      </c>
      <c r="D106" s="21" t="s">
        <v>18</v>
      </c>
      <c r="E106" s="22">
        <v>4</v>
      </c>
      <c r="F106" s="23" t="s">
        <v>920</v>
      </c>
      <c r="G106" s="24"/>
      <c r="H106" s="24"/>
      <c r="I106" s="24"/>
      <c r="J106" s="35">
        <v>7</v>
      </c>
      <c r="K106" s="24"/>
      <c r="L106" s="24"/>
      <c r="M106" s="24"/>
      <c r="N106" s="24"/>
      <c r="O106" s="24"/>
      <c r="P106" s="24"/>
      <c r="Q106" s="24"/>
    </row>
    <row r="107" spans="1:17" ht="19.95" customHeight="1" x14ac:dyDescent="0.25">
      <c r="A107" s="117" t="s">
        <v>966</v>
      </c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</row>
    <row r="108" spans="1:17" ht="91.2" x14ac:dyDescent="0.25">
      <c r="A108" s="16">
        <v>50</v>
      </c>
      <c r="B108" s="20" t="s">
        <v>965</v>
      </c>
      <c r="C108" s="52" t="s">
        <v>964</v>
      </c>
      <c r="D108" s="21" t="s">
        <v>16</v>
      </c>
      <c r="E108" s="22">
        <v>1</v>
      </c>
      <c r="F108" s="23">
        <v>241.87</v>
      </c>
      <c r="G108" s="23">
        <v>40.369999999999997</v>
      </c>
      <c r="H108" s="23">
        <v>5.22</v>
      </c>
      <c r="I108" s="23">
        <v>0.18</v>
      </c>
      <c r="J108" s="35">
        <v>242</v>
      </c>
      <c r="K108" s="24">
        <v>40</v>
      </c>
      <c r="L108" s="24">
        <v>5</v>
      </c>
      <c r="M108" s="24"/>
      <c r="N108" s="24">
        <v>2.89</v>
      </c>
      <c r="O108" s="24">
        <v>2.89</v>
      </c>
      <c r="P108" s="24">
        <v>0.01</v>
      </c>
      <c r="Q108" s="24">
        <v>0.01</v>
      </c>
    </row>
    <row r="109" spans="1:17" ht="48" x14ac:dyDescent="0.25">
      <c r="A109" s="16">
        <v>51</v>
      </c>
      <c r="B109" s="20" t="s">
        <v>963</v>
      </c>
      <c r="C109" s="52" t="s">
        <v>962</v>
      </c>
      <c r="D109" s="21" t="s">
        <v>18</v>
      </c>
      <c r="E109" s="22">
        <v>1</v>
      </c>
      <c r="F109" s="23" t="s">
        <v>961</v>
      </c>
      <c r="G109" s="24"/>
      <c r="H109" s="24"/>
      <c r="I109" s="24"/>
      <c r="J109" s="35">
        <v>225</v>
      </c>
      <c r="K109" s="24"/>
      <c r="L109" s="24"/>
      <c r="M109" s="24"/>
      <c r="N109" s="24"/>
      <c r="O109" s="24"/>
      <c r="P109" s="24"/>
      <c r="Q109" s="24"/>
    </row>
    <row r="110" spans="1:17" ht="19.95" customHeight="1" x14ac:dyDescent="0.25">
      <c r="A110" s="117" t="s">
        <v>960</v>
      </c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</row>
    <row r="111" spans="1:17" ht="24" x14ac:dyDescent="0.25">
      <c r="A111" s="16">
        <v>52</v>
      </c>
      <c r="B111" s="20" t="s">
        <v>959</v>
      </c>
      <c r="C111" s="52" t="s">
        <v>958</v>
      </c>
      <c r="D111" s="21" t="s">
        <v>46</v>
      </c>
      <c r="E111" s="30" t="s">
        <v>957</v>
      </c>
      <c r="F111" s="23">
        <v>798.84</v>
      </c>
      <c r="G111" s="23">
        <v>168.02</v>
      </c>
      <c r="H111" s="23">
        <v>544.80999999999995</v>
      </c>
      <c r="I111" s="23">
        <v>57.87</v>
      </c>
      <c r="J111" s="35">
        <v>1773</v>
      </c>
      <c r="K111" s="24">
        <v>373</v>
      </c>
      <c r="L111" s="24">
        <v>1209</v>
      </c>
      <c r="M111" s="24">
        <v>128</v>
      </c>
      <c r="N111" s="24">
        <v>12.4</v>
      </c>
      <c r="O111" s="24">
        <v>27.53</v>
      </c>
      <c r="P111" s="24">
        <v>3.39</v>
      </c>
      <c r="Q111" s="24">
        <v>7.53</v>
      </c>
    </row>
    <row r="112" spans="1:17" ht="78" x14ac:dyDescent="0.25">
      <c r="A112" s="16">
        <v>53</v>
      </c>
      <c r="B112" s="20" t="s">
        <v>248</v>
      </c>
      <c r="C112" s="52" t="s">
        <v>956</v>
      </c>
      <c r="D112" s="21" t="s">
        <v>17</v>
      </c>
      <c r="E112" s="30" t="s">
        <v>955</v>
      </c>
      <c r="F112" s="23">
        <v>15252.15</v>
      </c>
      <c r="G112" s="24"/>
      <c r="H112" s="24"/>
      <c r="I112" s="24"/>
      <c r="J112" s="35">
        <v>2162</v>
      </c>
      <c r="K112" s="24"/>
      <c r="L112" s="24"/>
      <c r="M112" s="24"/>
      <c r="N112" s="24"/>
      <c r="O112" s="24"/>
      <c r="P112" s="24"/>
      <c r="Q112" s="24"/>
    </row>
    <row r="113" spans="1:17" ht="78" x14ac:dyDescent="0.25">
      <c r="A113" s="16">
        <v>54</v>
      </c>
      <c r="B113" s="20" t="s">
        <v>250</v>
      </c>
      <c r="C113" s="52" t="s">
        <v>954</v>
      </c>
      <c r="D113" s="21" t="s">
        <v>17</v>
      </c>
      <c r="E113" s="30" t="s">
        <v>943</v>
      </c>
      <c r="F113" s="23">
        <v>22362.14</v>
      </c>
      <c r="G113" s="24"/>
      <c r="H113" s="24"/>
      <c r="I113" s="24"/>
      <c r="J113" s="35">
        <v>46</v>
      </c>
      <c r="K113" s="24"/>
      <c r="L113" s="24"/>
      <c r="M113" s="24"/>
      <c r="N113" s="24"/>
      <c r="O113" s="24"/>
      <c r="P113" s="24"/>
      <c r="Q113" s="24"/>
    </row>
    <row r="114" spans="1:17" ht="78" x14ac:dyDescent="0.25">
      <c r="A114" s="16">
        <v>55</v>
      </c>
      <c r="B114" s="20" t="s">
        <v>953</v>
      </c>
      <c r="C114" s="52" t="s">
        <v>952</v>
      </c>
      <c r="D114" s="21" t="s">
        <v>17</v>
      </c>
      <c r="E114" s="30" t="s">
        <v>949</v>
      </c>
      <c r="F114" s="23">
        <v>32627.96</v>
      </c>
      <c r="G114" s="24"/>
      <c r="H114" s="24"/>
      <c r="I114" s="24"/>
      <c r="J114" s="35">
        <v>100</v>
      </c>
      <c r="K114" s="24"/>
      <c r="L114" s="24"/>
      <c r="M114" s="24"/>
      <c r="N114" s="24"/>
      <c r="O114" s="24"/>
      <c r="P114" s="24"/>
      <c r="Q114" s="24"/>
    </row>
    <row r="115" spans="1:17" ht="78" x14ac:dyDescent="0.25">
      <c r="A115" s="16">
        <v>56</v>
      </c>
      <c r="B115" s="20" t="s">
        <v>951</v>
      </c>
      <c r="C115" s="52" t="s">
        <v>950</v>
      </c>
      <c r="D115" s="21" t="s">
        <v>17</v>
      </c>
      <c r="E115" s="30" t="s">
        <v>949</v>
      </c>
      <c r="F115" s="23">
        <v>103559.31</v>
      </c>
      <c r="G115" s="24"/>
      <c r="H115" s="24"/>
      <c r="I115" s="24"/>
      <c r="J115" s="35">
        <v>317</v>
      </c>
      <c r="K115" s="24"/>
      <c r="L115" s="24"/>
      <c r="M115" s="24"/>
      <c r="N115" s="24"/>
      <c r="O115" s="24"/>
      <c r="P115" s="24"/>
      <c r="Q115" s="24"/>
    </row>
    <row r="116" spans="1:17" ht="78" x14ac:dyDescent="0.25">
      <c r="A116" s="16">
        <v>57</v>
      </c>
      <c r="B116" s="20" t="s">
        <v>948</v>
      </c>
      <c r="C116" s="52" t="s">
        <v>947</v>
      </c>
      <c r="D116" s="21" t="s">
        <v>17</v>
      </c>
      <c r="E116" s="30" t="s">
        <v>946</v>
      </c>
      <c r="F116" s="23">
        <v>25997.07</v>
      </c>
      <c r="G116" s="24"/>
      <c r="H116" s="24"/>
      <c r="I116" s="24"/>
      <c r="J116" s="35">
        <v>1591</v>
      </c>
      <c r="K116" s="24"/>
      <c r="L116" s="24"/>
      <c r="M116" s="24"/>
      <c r="N116" s="24"/>
      <c r="O116" s="24"/>
      <c r="P116" s="24"/>
      <c r="Q116" s="24"/>
    </row>
    <row r="117" spans="1:17" ht="78" x14ac:dyDescent="0.25">
      <c r="A117" s="16">
        <v>58</v>
      </c>
      <c r="B117" s="20" t="s">
        <v>945</v>
      </c>
      <c r="C117" s="52" t="s">
        <v>944</v>
      </c>
      <c r="D117" s="21" t="s">
        <v>17</v>
      </c>
      <c r="E117" s="30" t="s">
        <v>943</v>
      </c>
      <c r="F117" s="23">
        <v>38854.97</v>
      </c>
      <c r="G117" s="24"/>
      <c r="H117" s="24"/>
      <c r="I117" s="24"/>
      <c r="J117" s="35">
        <v>79</v>
      </c>
      <c r="K117" s="24"/>
      <c r="L117" s="24"/>
      <c r="M117" s="24"/>
      <c r="N117" s="24"/>
      <c r="O117" s="24"/>
      <c r="P117" s="24"/>
      <c r="Q117" s="24"/>
    </row>
    <row r="118" spans="1:17" ht="57" x14ac:dyDescent="0.25">
      <c r="A118" s="16">
        <v>59</v>
      </c>
      <c r="B118" s="20" t="s">
        <v>942</v>
      </c>
      <c r="C118" s="52" t="s">
        <v>941</v>
      </c>
      <c r="D118" s="21" t="s">
        <v>17</v>
      </c>
      <c r="E118" s="30" t="s">
        <v>280</v>
      </c>
      <c r="F118" s="23">
        <v>4439.3</v>
      </c>
      <c r="G118" s="24"/>
      <c r="H118" s="24"/>
      <c r="I118" s="24"/>
      <c r="J118" s="35">
        <v>45</v>
      </c>
      <c r="K118" s="24"/>
      <c r="L118" s="24"/>
      <c r="M118" s="24"/>
      <c r="N118" s="24"/>
      <c r="O118" s="24"/>
      <c r="P118" s="24"/>
      <c r="Q118" s="24"/>
    </row>
    <row r="119" spans="1:17" ht="57" x14ac:dyDescent="0.25">
      <c r="A119" s="16">
        <v>60</v>
      </c>
      <c r="B119" s="20" t="s">
        <v>940</v>
      </c>
      <c r="C119" s="52" t="s">
        <v>939</v>
      </c>
      <c r="D119" s="21" t="s">
        <v>17</v>
      </c>
      <c r="E119" s="30" t="s">
        <v>249</v>
      </c>
      <c r="F119" s="23">
        <v>10382</v>
      </c>
      <c r="G119" s="24"/>
      <c r="H119" s="24"/>
      <c r="I119" s="24"/>
      <c r="J119" s="35">
        <v>64</v>
      </c>
      <c r="K119" s="24"/>
      <c r="L119" s="24"/>
      <c r="M119" s="24"/>
      <c r="N119" s="24"/>
      <c r="O119" s="24"/>
      <c r="P119" s="24"/>
      <c r="Q119" s="24"/>
    </row>
    <row r="120" spans="1:17" ht="34.200000000000003" x14ac:dyDescent="0.25">
      <c r="A120" s="16">
        <v>61</v>
      </c>
      <c r="B120" s="20" t="s">
        <v>247</v>
      </c>
      <c r="C120" s="52" t="s">
        <v>938</v>
      </c>
      <c r="D120" s="21" t="s">
        <v>46</v>
      </c>
      <c r="E120" s="30" t="s">
        <v>937</v>
      </c>
      <c r="F120" s="23">
        <v>1668.15</v>
      </c>
      <c r="G120" s="23">
        <v>238.48</v>
      </c>
      <c r="H120" s="23">
        <v>673.35</v>
      </c>
      <c r="I120" s="23">
        <v>75.27</v>
      </c>
      <c r="J120" s="35">
        <v>367</v>
      </c>
      <c r="K120" s="24">
        <v>52</v>
      </c>
      <c r="L120" s="24">
        <v>148</v>
      </c>
      <c r="M120" s="24">
        <v>17</v>
      </c>
      <c r="N120" s="24">
        <v>17.600000000000001</v>
      </c>
      <c r="O120" s="24">
        <v>3.87</v>
      </c>
      <c r="P120" s="24">
        <v>4.43</v>
      </c>
      <c r="Q120" s="24">
        <v>0.97</v>
      </c>
    </row>
    <row r="121" spans="1:17" ht="36" x14ac:dyDescent="0.25">
      <c r="A121" s="16">
        <v>62</v>
      </c>
      <c r="B121" s="20" t="s">
        <v>934</v>
      </c>
      <c r="C121" s="52" t="s">
        <v>936</v>
      </c>
      <c r="D121" s="21" t="s">
        <v>123</v>
      </c>
      <c r="E121" s="30" t="s">
        <v>932</v>
      </c>
      <c r="F121" s="23" t="s">
        <v>935</v>
      </c>
      <c r="G121" s="24"/>
      <c r="H121" s="24"/>
      <c r="I121" s="24"/>
      <c r="J121" s="35">
        <v>81</v>
      </c>
      <c r="K121" s="24"/>
      <c r="L121" s="24"/>
      <c r="M121" s="24"/>
      <c r="N121" s="24"/>
      <c r="O121" s="24"/>
      <c r="P121" s="24"/>
      <c r="Q121" s="24"/>
    </row>
    <row r="122" spans="1:17" ht="36" x14ac:dyDescent="0.25">
      <c r="A122" s="16">
        <v>63</v>
      </c>
      <c r="B122" s="20" t="s">
        <v>934</v>
      </c>
      <c r="C122" s="52" t="s">
        <v>933</v>
      </c>
      <c r="D122" s="21" t="s">
        <v>123</v>
      </c>
      <c r="E122" s="30" t="s">
        <v>932</v>
      </c>
      <c r="F122" s="23" t="s">
        <v>931</v>
      </c>
      <c r="G122" s="24"/>
      <c r="H122" s="24"/>
      <c r="I122" s="24"/>
      <c r="J122" s="35">
        <v>74</v>
      </c>
      <c r="K122" s="24"/>
      <c r="L122" s="24"/>
      <c r="M122" s="24"/>
      <c r="N122" s="24"/>
      <c r="O122" s="24"/>
      <c r="P122" s="24"/>
      <c r="Q122" s="24"/>
    </row>
    <row r="123" spans="1:17" ht="36" x14ac:dyDescent="0.25">
      <c r="A123" s="16">
        <v>64</v>
      </c>
      <c r="B123" s="20" t="s">
        <v>930</v>
      </c>
      <c r="C123" s="52" t="s">
        <v>929</v>
      </c>
      <c r="D123" s="21" t="s">
        <v>123</v>
      </c>
      <c r="E123" s="30" t="s">
        <v>928</v>
      </c>
      <c r="F123" s="23" t="s">
        <v>927</v>
      </c>
      <c r="G123" s="24"/>
      <c r="H123" s="24"/>
      <c r="I123" s="24"/>
      <c r="J123" s="35">
        <v>2</v>
      </c>
      <c r="K123" s="24"/>
      <c r="L123" s="24"/>
      <c r="M123" s="24"/>
      <c r="N123" s="24"/>
      <c r="O123" s="24"/>
      <c r="P123" s="24"/>
      <c r="Q123" s="24"/>
    </row>
    <row r="124" spans="1:17" ht="24" x14ac:dyDescent="0.25">
      <c r="A124" s="16">
        <v>65</v>
      </c>
      <c r="B124" s="20" t="s">
        <v>246</v>
      </c>
      <c r="C124" s="52" t="s">
        <v>926</v>
      </c>
      <c r="D124" s="21" t="s">
        <v>19</v>
      </c>
      <c r="E124" s="30" t="s">
        <v>925</v>
      </c>
      <c r="F124" s="23">
        <v>164.55</v>
      </c>
      <c r="G124" s="23">
        <v>144.80000000000001</v>
      </c>
      <c r="H124" s="24"/>
      <c r="I124" s="24"/>
      <c r="J124" s="35">
        <v>53</v>
      </c>
      <c r="K124" s="24">
        <v>46</v>
      </c>
      <c r="L124" s="24"/>
      <c r="M124" s="24"/>
      <c r="N124" s="24">
        <v>9.27</v>
      </c>
      <c r="O124" s="24">
        <v>2.97</v>
      </c>
      <c r="P124" s="24"/>
      <c r="Q124" s="24"/>
    </row>
    <row r="125" spans="1:17" ht="45.6" x14ac:dyDescent="0.25">
      <c r="A125" s="16">
        <v>66</v>
      </c>
      <c r="B125" s="20" t="s">
        <v>245</v>
      </c>
      <c r="C125" s="52" t="s">
        <v>244</v>
      </c>
      <c r="D125" s="21" t="s">
        <v>17</v>
      </c>
      <c r="E125" s="30" t="s">
        <v>923</v>
      </c>
      <c r="F125" s="23">
        <v>879.01</v>
      </c>
      <c r="G125" s="24"/>
      <c r="H125" s="24"/>
      <c r="I125" s="24"/>
      <c r="J125" s="35">
        <v>11</v>
      </c>
      <c r="K125" s="24"/>
      <c r="L125" s="24"/>
      <c r="M125" s="24"/>
      <c r="N125" s="24"/>
      <c r="O125" s="24"/>
      <c r="P125" s="24"/>
      <c r="Q125" s="24"/>
    </row>
    <row r="126" spans="1:17" ht="45.6" x14ac:dyDescent="0.25">
      <c r="A126" s="16">
        <v>67</v>
      </c>
      <c r="B126" s="20" t="s">
        <v>243</v>
      </c>
      <c r="C126" s="52" t="s">
        <v>242</v>
      </c>
      <c r="D126" s="21" t="s">
        <v>17</v>
      </c>
      <c r="E126" s="30" t="s">
        <v>924</v>
      </c>
      <c r="F126" s="23">
        <v>2350</v>
      </c>
      <c r="G126" s="24"/>
      <c r="H126" s="24"/>
      <c r="I126" s="24"/>
      <c r="J126" s="35">
        <v>19</v>
      </c>
      <c r="K126" s="24"/>
      <c r="L126" s="24"/>
      <c r="M126" s="24"/>
      <c r="N126" s="24"/>
      <c r="O126" s="24"/>
      <c r="P126" s="24"/>
      <c r="Q126" s="24"/>
    </row>
    <row r="127" spans="1:17" ht="34.200000000000003" x14ac:dyDescent="0.25">
      <c r="A127" s="16">
        <v>68</v>
      </c>
      <c r="B127" s="20" t="s">
        <v>241</v>
      </c>
      <c r="C127" s="52" t="s">
        <v>240</v>
      </c>
      <c r="D127" s="21" t="s">
        <v>17</v>
      </c>
      <c r="E127" s="30" t="s">
        <v>923</v>
      </c>
      <c r="F127" s="23">
        <v>3471</v>
      </c>
      <c r="G127" s="24"/>
      <c r="H127" s="24"/>
      <c r="I127" s="24"/>
      <c r="J127" s="35">
        <v>43</v>
      </c>
      <c r="K127" s="24"/>
      <c r="L127" s="24"/>
      <c r="M127" s="24"/>
      <c r="N127" s="24"/>
      <c r="O127" s="24"/>
      <c r="P127" s="24"/>
      <c r="Q127" s="24"/>
    </row>
    <row r="128" spans="1:17" ht="24" x14ac:dyDescent="0.25">
      <c r="A128" s="16">
        <v>69</v>
      </c>
      <c r="B128" s="20" t="s">
        <v>294</v>
      </c>
      <c r="C128" s="52" t="s">
        <v>922</v>
      </c>
      <c r="D128" s="21" t="s">
        <v>19</v>
      </c>
      <c r="E128" s="30" t="s">
        <v>70</v>
      </c>
      <c r="F128" s="23">
        <v>3947.41</v>
      </c>
      <c r="G128" s="23">
        <v>459.78</v>
      </c>
      <c r="H128" s="23">
        <v>240.22</v>
      </c>
      <c r="I128" s="23">
        <v>4</v>
      </c>
      <c r="J128" s="35">
        <v>237</v>
      </c>
      <c r="K128" s="24">
        <v>28</v>
      </c>
      <c r="L128" s="24">
        <v>14</v>
      </c>
      <c r="M128" s="24"/>
      <c r="N128" s="24">
        <v>34.700000000000003</v>
      </c>
      <c r="O128" s="24">
        <v>2.08</v>
      </c>
      <c r="P128" s="24">
        <v>0.22</v>
      </c>
      <c r="Q128" s="24">
        <v>0.01</v>
      </c>
    </row>
    <row r="129" spans="1:17" ht="36" x14ac:dyDescent="0.25">
      <c r="A129" s="16">
        <v>70</v>
      </c>
      <c r="B129" s="20" t="s">
        <v>257</v>
      </c>
      <c r="C129" s="52" t="s">
        <v>921</v>
      </c>
      <c r="D129" s="21" t="s">
        <v>123</v>
      </c>
      <c r="E129" s="22">
        <v>6</v>
      </c>
      <c r="F129" s="23" t="s">
        <v>920</v>
      </c>
      <c r="G129" s="24"/>
      <c r="H129" s="24"/>
      <c r="I129" s="24"/>
      <c r="J129" s="35">
        <v>11</v>
      </c>
      <c r="K129" s="24"/>
      <c r="L129" s="24"/>
      <c r="M129" s="24"/>
      <c r="N129" s="24"/>
      <c r="O129" s="24"/>
      <c r="P129" s="24"/>
      <c r="Q129" s="24"/>
    </row>
    <row r="130" spans="1:17" ht="42" x14ac:dyDescent="0.25">
      <c r="A130" s="16">
        <v>71</v>
      </c>
      <c r="B130" s="20" t="s">
        <v>235</v>
      </c>
      <c r="C130" s="52" t="s">
        <v>919</v>
      </c>
      <c r="D130" s="21" t="s">
        <v>19</v>
      </c>
      <c r="E130" s="30" t="s">
        <v>918</v>
      </c>
      <c r="F130" s="23">
        <v>419.25</v>
      </c>
      <c r="G130" s="23">
        <v>272.61</v>
      </c>
      <c r="H130" s="23">
        <v>48.52</v>
      </c>
      <c r="I130" s="23">
        <v>0.17</v>
      </c>
      <c r="J130" s="35">
        <v>352</v>
      </c>
      <c r="K130" s="24">
        <v>229</v>
      </c>
      <c r="L130" s="24">
        <v>41</v>
      </c>
      <c r="M130" s="24"/>
      <c r="N130" s="24">
        <v>20.329999999999998</v>
      </c>
      <c r="O130" s="24">
        <v>17.079999999999998</v>
      </c>
      <c r="P130" s="24">
        <v>0.01</v>
      </c>
      <c r="Q130" s="24">
        <v>0.01</v>
      </c>
    </row>
    <row r="131" spans="1:17" ht="36" x14ac:dyDescent="0.25">
      <c r="A131" s="16">
        <v>72</v>
      </c>
      <c r="B131" s="20" t="s">
        <v>257</v>
      </c>
      <c r="C131" s="52" t="s">
        <v>917</v>
      </c>
      <c r="D131" s="21" t="s">
        <v>123</v>
      </c>
      <c r="E131" s="30" t="s">
        <v>916</v>
      </c>
      <c r="F131" s="23" t="s">
        <v>915</v>
      </c>
      <c r="G131" s="24"/>
      <c r="H131" s="24"/>
      <c r="I131" s="24"/>
      <c r="J131" s="35">
        <v>5683</v>
      </c>
      <c r="K131" s="24"/>
      <c r="L131" s="24"/>
      <c r="M131" s="24"/>
      <c r="N131" s="24"/>
      <c r="O131" s="24"/>
      <c r="P131" s="24"/>
      <c r="Q131" s="24"/>
    </row>
    <row r="132" spans="1:17" ht="36" x14ac:dyDescent="0.25">
      <c r="A132" s="16">
        <v>73</v>
      </c>
      <c r="B132" s="20" t="s">
        <v>257</v>
      </c>
      <c r="C132" s="52" t="s">
        <v>914</v>
      </c>
      <c r="D132" s="21" t="s">
        <v>18</v>
      </c>
      <c r="E132" s="22">
        <v>15</v>
      </c>
      <c r="F132" s="23" t="s">
        <v>913</v>
      </c>
      <c r="G132" s="24"/>
      <c r="H132" s="24"/>
      <c r="I132" s="24"/>
      <c r="J132" s="35">
        <v>622</v>
      </c>
      <c r="K132" s="24"/>
      <c r="L132" s="24"/>
      <c r="M132" s="24"/>
      <c r="N132" s="24"/>
      <c r="O132" s="24"/>
      <c r="P132" s="24"/>
      <c r="Q132" s="24"/>
    </row>
    <row r="133" spans="1:17" ht="36" x14ac:dyDescent="0.25">
      <c r="A133" s="16">
        <v>74</v>
      </c>
      <c r="B133" s="20" t="s">
        <v>257</v>
      </c>
      <c r="C133" s="52" t="s">
        <v>912</v>
      </c>
      <c r="D133" s="21" t="s">
        <v>18</v>
      </c>
      <c r="E133" s="22">
        <v>10</v>
      </c>
      <c r="F133" s="23" t="s">
        <v>910</v>
      </c>
      <c r="G133" s="24"/>
      <c r="H133" s="24"/>
      <c r="I133" s="24"/>
      <c r="J133" s="35">
        <v>405</v>
      </c>
      <c r="K133" s="24"/>
      <c r="L133" s="24"/>
      <c r="M133" s="24"/>
      <c r="N133" s="24"/>
      <c r="O133" s="24"/>
      <c r="P133" s="24"/>
      <c r="Q133" s="24"/>
    </row>
    <row r="134" spans="1:17" ht="36" x14ac:dyDescent="0.25">
      <c r="A134" s="16">
        <v>75</v>
      </c>
      <c r="B134" s="20" t="s">
        <v>257</v>
      </c>
      <c r="C134" s="52" t="s">
        <v>911</v>
      </c>
      <c r="D134" s="21" t="s">
        <v>18</v>
      </c>
      <c r="E134" s="22">
        <v>15</v>
      </c>
      <c r="F134" s="23" t="s">
        <v>910</v>
      </c>
      <c r="G134" s="24"/>
      <c r="H134" s="24"/>
      <c r="I134" s="24"/>
      <c r="J134" s="35">
        <v>608</v>
      </c>
      <c r="K134" s="24"/>
      <c r="L134" s="24"/>
      <c r="M134" s="24"/>
      <c r="N134" s="24"/>
      <c r="O134" s="24"/>
      <c r="P134" s="24"/>
      <c r="Q134" s="24"/>
    </row>
    <row r="135" spans="1:17" ht="24" x14ac:dyDescent="0.25">
      <c r="A135" s="16">
        <v>76</v>
      </c>
      <c r="B135" s="20" t="s">
        <v>909</v>
      </c>
      <c r="C135" s="52" t="s">
        <v>908</v>
      </c>
      <c r="D135" s="21" t="s">
        <v>19</v>
      </c>
      <c r="E135" s="30" t="s">
        <v>234</v>
      </c>
      <c r="F135" s="23">
        <v>1392.25</v>
      </c>
      <c r="G135" s="23">
        <v>141.78</v>
      </c>
      <c r="H135" s="23">
        <v>242.87</v>
      </c>
      <c r="I135" s="23">
        <v>57.25</v>
      </c>
      <c r="J135" s="35">
        <v>2785</v>
      </c>
      <c r="K135" s="24">
        <v>284</v>
      </c>
      <c r="L135" s="24">
        <v>486</v>
      </c>
      <c r="M135" s="24">
        <v>115</v>
      </c>
      <c r="N135" s="24">
        <v>10.7</v>
      </c>
      <c r="O135" s="24">
        <v>21.4</v>
      </c>
      <c r="P135" s="24">
        <v>3.61</v>
      </c>
      <c r="Q135" s="24">
        <v>7.22</v>
      </c>
    </row>
    <row r="136" spans="1:17" ht="24" x14ac:dyDescent="0.25">
      <c r="A136" s="16">
        <v>77</v>
      </c>
      <c r="B136" s="20" t="s">
        <v>907</v>
      </c>
      <c r="C136" s="52" t="s">
        <v>906</v>
      </c>
      <c r="D136" s="21" t="s">
        <v>59</v>
      </c>
      <c r="E136" s="22">
        <v>1</v>
      </c>
      <c r="F136" s="23">
        <v>82.59</v>
      </c>
      <c r="G136" s="24"/>
      <c r="H136" s="24"/>
      <c r="I136" s="24"/>
      <c r="J136" s="35">
        <v>83</v>
      </c>
      <c r="K136" s="24"/>
      <c r="L136" s="24"/>
      <c r="M136" s="24"/>
      <c r="N136" s="24"/>
      <c r="O136" s="24"/>
      <c r="P136" s="24"/>
      <c r="Q136" s="24"/>
    </row>
    <row r="137" spans="1:17" x14ac:dyDescent="0.25">
      <c r="A137" s="117" t="s">
        <v>88</v>
      </c>
      <c r="B137" s="118"/>
      <c r="C137" s="118"/>
      <c r="D137" s="118"/>
      <c r="E137" s="118"/>
      <c r="F137" s="118"/>
      <c r="G137" s="118"/>
      <c r="H137" s="118"/>
      <c r="I137" s="118"/>
      <c r="J137" s="36">
        <v>41126</v>
      </c>
      <c r="K137" s="23">
        <v>2451</v>
      </c>
      <c r="L137" s="23">
        <v>3065</v>
      </c>
      <c r="M137" s="23">
        <v>556</v>
      </c>
      <c r="N137" s="24"/>
      <c r="O137" s="23">
        <v>179.08</v>
      </c>
      <c r="P137" s="24"/>
      <c r="Q137" s="23">
        <v>34.340000000000003</v>
      </c>
    </row>
    <row r="138" spans="1:17" x14ac:dyDescent="0.25">
      <c r="A138" s="117" t="s">
        <v>127</v>
      </c>
      <c r="B138" s="118"/>
      <c r="C138" s="118"/>
      <c r="D138" s="118"/>
      <c r="E138" s="118"/>
      <c r="F138" s="118"/>
      <c r="G138" s="118"/>
      <c r="H138" s="118"/>
      <c r="I138" s="118"/>
      <c r="J138" s="36">
        <v>41905</v>
      </c>
      <c r="K138" s="23">
        <v>2451</v>
      </c>
      <c r="L138" s="23">
        <v>3065</v>
      </c>
      <c r="M138" s="23">
        <v>556</v>
      </c>
      <c r="N138" s="24"/>
      <c r="O138" s="23">
        <v>179.08</v>
      </c>
      <c r="P138" s="24"/>
      <c r="Q138" s="23">
        <v>34.340000000000003</v>
      </c>
    </row>
    <row r="139" spans="1:17" x14ac:dyDescent="0.25">
      <c r="A139" s="117" t="s">
        <v>53</v>
      </c>
      <c r="B139" s="118"/>
      <c r="C139" s="118"/>
      <c r="D139" s="118"/>
      <c r="E139" s="118"/>
      <c r="F139" s="118"/>
      <c r="G139" s="118"/>
      <c r="H139" s="118"/>
      <c r="I139" s="118"/>
      <c r="J139" s="35"/>
      <c r="K139" s="24"/>
      <c r="L139" s="24"/>
      <c r="M139" s="24"/>
      <c r="N139" s="24"/>
      <c r="O139" s="24"/>
      <c r="P139" s="24"/>
      <c r="Q139" s="24"/>
    </row>
    <row r="140" spans="1:17" ht="30" customHeight="1" x14ac:dyDescent="0.25">
      <c r="A140" s="117" t="s">
        <v>901</v>
      </c>
      <c r="B140" s="118"/>
      <c r="C140" s="118"/>
      <c r="D140" s="118"/>
      <c r="E140" s="118"/>
      <c r="F140" s="118"/>
      <c r="G140" s="118"/>
      <c r="H140" s="118"/>
      <c r="I140" s="118"/>
      <c r="J140" s="36">
        <v>241</v>
      </c>
      <c r="K140" s="24"/>
      <c r="L140" s="24"/>
      <c r="M140" s="24"/>
      <c r="N140" s="24"/>
      <c r="O140" s="24"/>
      <c r="P140" s="24"/>
      <c r="Q140" s="24"/>
    </row>
    <row r="141" spans="1:17" x14ac:dyDescent="0.25">
      <c r="A141" s="117" t="s">
        <v>905</v>
      </c>
      <c r="B141" s="118"/>
      <c r="C141" s="118"/>
      <c r="D141" s="118"/>
      <c r="E141" s="118"/>
      <c r="F141" s="118"/>
      <c r="G141" s="118"/>
      <c r="H141" s="118"/>
      <c r="I141" s="118"/>
      <c r="J141" s="36">
        <v>36</v>
      </c>
      <c r="K141" s="24"/>
      <c r="L141" s="24"/>
      <c r="M141" s="24"/>
      <c r="N141" s="24"/>
      <c r="O141" s="24"/>
      <c r="P141" s="24"/>
      <c r="Q141" s="24"/>
    </row>
    <row r="142" spans="1:17" ht="30" customHeight="1" x14ac:dyDescent="0.25">
      <c r="A142" s="117" t="s">
        <v>899</v>
      </c>
      <c r="B142" s="118"/>
      <c r="C142" s="118"/>
      <c r="D142" s="118"/>
      <c r="E142" s="118"/>
      <c r="F142" s="118"/>
      <c r="G142" s="118"/>
      <c r="H142" s="118"/>
      <c r="I142" s="118"/>
      <c r="J142" s="36">
        <v>487</v>
      </c>
      <c r="K142" s="24"/>
      <c r="L142" s="24"/>
      <c r="M142" s="24"/>
      <c r="N142" s="24"/>
      <c r="O142" s="24"/>
      <c r="P142" s="24"/>
      <c r="Q142" s="24"/>
    </row>
    <row r="143" spans="1:17" ht="30" customHeight="1" x14ac:dyDescent="0.25">
      <c r="A143" s="117" t="s">
        <v>904</v>
      </c>
      <c r="B143" s="118"/>
      <c r="C143" s="118"/>
      <c r="D143" s="118"/>
      <c r="E143" s="118"/>
      <c r="F143" s="118"/>
      <c r="G143" s="118"/>
      <c r="H143" s="118"/>
      <c r="I143" s="118"/>
      <c r="J143" s="36">
        <v>15</v>
      </c>
      <c r="K143" s="24"/>
      <c r="L143" s="24"/>
      <c r="M143" s="24"/>
      <c r="N143" s="24"/>
      <c r="O143" s="24"/>
      <c r="P143" s="24"/>
      <c r="Q143" s="24"/>
    </row>
    <row r="144" spans="1:17" x14ac:dyDescent="0.25">
      <c r="A144" s="117" t="s">
        <v>21</v>
      </c>
      <c r="B144" s="118"/>
      <c r="C144" s="118"/>
      <c r="D144" s="118"/>
      <c r="E144" s="118"/>
      <c r="F144" s="118"/>
      <c r="G144" s="118"/>
      <c r="H144" s="118"/>
      <c r="I144" s="118"/>
      <c r="J144" s="36">
        <v>2840</v>
      </c>
      <c r="K144" s="24"/>
      <c r="L144" s="24"/>
      <c r="M144" s="24"/>
      <c r="N144" s="24"/>
      <c r="O144" s="24"/>
      <c r="P144" s="24"/>
      <c r="Q144" s="24"/>
    </row>
    <row r="145" spans="1:17" x14ac:dyDescent="0.25">
      <c r="A145" s="117" t="s">
        <v>22</v>
      </c>
      <c r="B145" s="118"/>
      <c r="C145" s="118"/>
      <c r="D145" s="118"/>
      <c r="E145" s="118"/>
      <c r="F145" s="118"/>
      <c r="G145" s="118"/>
      <c r="H145" s="118"/>
      <c r="I145" s="118"/>
      <c r="J145" s="36">
        <v>1949</v>
      </c>
      <c r="K145" s="24"/>
      <c r="L145" s="24"/>
      <c r="M145" s="24"/>
      <c r="N145" s="24"/>
      <c r="O145" s="24"/>
      <c r="P145" s="24"/>
      <c r="Q145" s="24"/>
    </row>
    <row r="146" spans="1:17" x14ac:dyDescent="0.25">
      <c r="A146" s="122" t="s">
        <v>903</v>
      </c>
      <c r="B146" s="118"/>
      <c r="C146" s="118"/>
      <c r="D146" s="118"/>
      <c r="E146" s="118"/>
      <c r="F146" s="118"/>
      <c r="G146" s="118"/>
      <c r="H146" s="118"/>
      <c r="I146" s="118"/>
      <c r="J146" s="35"/>
      <c r="K146" s="24"/>
      <c r="L146" s="24"/>
      <c r="M146" s="24"/>
      <c r="N146" s="24"/>
      <c r="O146" s="24"/>
      <c r="P146" s="24"/>
      <c r="Q146" s="24"/>
    </row>
    <row r="147" spans="1:17" x14ac:dyDescent="0.25">
      <c r="A147" s="117" t="s">
        <v>25</v>
      </c>
      <c r="B147" s="118"/>
      <c r="C147" s="118"/>
      <c r="D147" s="118"/>
      <c r="E147" s="118"/>
      <c r="F147" s="118"/>
      <c r="G147" s="118"/>
      <c r="H147" s="118"/>
      <c r="I147" s="118"/>
      <c r="J147" s="36">
        <v>45442</v>
      </c>
      <c r="K147" s="24"/>
      <c r="L147" s="24"/>
      <c r="M147" s="24"/>
      <c r="N147" s="24"/>
      <c r="O147" s="23">
        <v>179.08</v>
      </c>
      <c r="P147" s="24"/>
      <c r="Q147" s="23">
        <v>34.340000000000003</v>
      </c>
    </row>
    <row r="148" spans="1:17" x14ac:dyDescent="0.25">
      <c r="A148" s="117" t="s">
        <v>226</v>
      </c>
      <c r="B148" s="118"/>
      <c r="C148" s="118"/>
      <c r="D148" s="118"/>
      <c r="E148" s="118"/>
      <c r="F148" s="118"/>
      <c r="G148" s="118"/>
      <c r="H148" s="118"/>
      <c r="I148" s="118"/>
      <c r="J148" s="36">
        <v>1252</v>
      </c>
      <c r="K148" s="24"/>
      <c r="L148" s="24"/>
      <c r="M148" s="24"/>
      <c r="N148" s="24"/>
      <c r="O148" s="24"/>
      <c r="P148" s="24"/>
      <c r="Q148" s="24"/>
    </row>
    <row r="149" spans="1:17" x14ac:dyDescent="0.25">
      <c r="A149" s="117" t="s">
        <v>26</v>
      </c>
      <c r="B149" s="118"/>
      <c r="C149" s="118"/>
      <c r="D149" s="118"/>
      <c r="E149" s="118"/>
      <c r="F149" s="118"/>
      <c r="G149" s="118"/>
      <c r="H149" s="118"/>
      <c r="I149" s="118"/>
      <c r="J149" s="36">
        <v>46694</v>
      </c>
      <c r="K149" s="24"/>
      <c r="L149" s="24"/>
      <c r="M149" s="24"/>
      <c r="N149" s="24"/>
      <c r="O149" s="23">
        <v>179.08</v>
      </c>
      <c r="P149" s="24"/>
      <c r="Q149" s="23">
        <v>34.340000000000003</v>
      </c>
    </row>
    <row r="150" spans="1:17" x14ac:dyDescent="0.25">
      <c r="A150" s="117" t="s">
        <v>27</v>
      </c>
      <c r="B150" s="118"/>
      <c r="C150" s="118"/>
      <c r="D150" s="118"/>
      <c r="E150" s="118"/>
      <c r="F150" s="118"/>
      <c r="G150" s="118"/>
      <c r="H150" s="118"/>
      <c r="I150" s="118"/>
      <c r="J150" s="35"/>
      <c r="K150" s="24"/>
      <c r="L150" s="24"/>
      <c r="M150" s="24"/>
      <c r="N150" s="24"/>
      <c r="O150" s="24"/>
      <c r="P150" s="24"/>
      <c r="Q150" s="24"/>
    </row>
    <row r="151" spans="1:17" x14ac:dyDescent="0.25">
      <c r="A151" s="117" t="s">
        <v>28</v>
      </c>
      <c r="B151" s="118"/>
      <c r="C151" s="118"/>
      <c r="D151" s="118"/>
      <c r="E151" s="118"/>
      <c r="F151" s="118"/>
      <c r="G151" s="118"/>
      <c r="H151" s="118"/>
      <c r="I151" s="118"/>
      <c r="J151" s="36">
        <v>35137</v>
      </c>
      <c r="K151" s="24"/>
      <c r="L151" s="24"/>
      <c r="M151" s="24"/>
      <c r="N151" s="24"/>
      <c r="O151" s="24"/>
      <c r="P151" s="24"/>
      <c r="Q151" s="24"/>
    </row>
    <row r="152" spans="1:17" x14ac:dyDescent="0.25">
      <c r="A152" s="117" t="s">
        <v>29</v>
      </c>
      <c r="B152" s="118"/>
      <c r="C152" s="118"/>
      <c r="D152" s="118"/>
      <c r="E152" s="118"/>
      <c r="F152" s="118"/>
      <c r="G152" s="118"/>
      <c r="H152" s="118"/>
      <c r="I152" s="118"/>
      <c r="J152" s="36">
        <v>3065</v>
      </c>
      <c r="K152" s="24"/>
      <c r="L152" s="24"/>
      <c r="M152" s="24"/>
      <c r="N152" s="24"/>
      <c r="O152" s="24"/>
      <c r="P152" s="24"/>
      <c r="Q152" s="24"/>
    </row>
    <row r="153" spans="1:17" x14ac:dyDescent="0.25">
      <c r="A153" s="117" t="s">
        <v>30</v>
      </c>
      <c r="B153" s="118"/>
      <c r="C153" s="118"/>
      <c r="D153" s="118"/>
      <c r="E153" s="118"/>
      <c r="F153" s="118"/>
      <c r="G153" s="118"/>
      <c r="H153" s="118"/>
      <c r="I153" s="118"/>
      <c r="J153" s="36">
        <v>3007</v>
      </c>
      <c r="K153" s="24"/>
      <c r="L153" s="24"/>
      <c r="M153" s="24"/>
      <c r="N153" s="24"/>
      <c r="O153" s="24"/>
      <c r="P153" s="24"/>
      <c r="Q153" s="24"/>
    </row>
    <row r="154" spans="1:17" x14ac:dyDescent="0.25">
      <c r="A154" s="117" t="s">
        <v>62</v>
      </c>
      <c r="B154" s="118"/>
      <c r="C154" s="118"/>
      <c r="D154" s="118"/>
      <c r="E154" s="118"/>
      <c r="F154" s="118"/>
      <c r="G154" s="118"/>
      <c r="H154" s="118"/>
      <c r="I154" s="118"/>
      <c r="J154" s="36">
        <v>1252</v>
      </c>
      <c r="K154" s="24"/>
      <c r="L154" s="24"/>
      <c r="M154" s="24"/>
      <c r="N154" s="24"/>
      <c r="O154" s="24"/>
      <c r="P154" s="24"/>
      <c r="Q154" s="24"/>
    </row>
    <row r="155" spans="1:17" x14ac:dyDescent="0.25">
      <c r="A155" s="117" t="s">
        <v>31</v>
      </c>
      <c r="B155" s="118"/>
      <c r="C155" s="118"/>
      <c r="D155" s="118"/>
      <c r="E155" s="118"/>
      <c r="F155" s="118"/>
      <c r="G155" s="118"/>
      <c r="H155" s="118"/>
      <c r="I155" s="118"/>
      <c r="J155" s="36">
        <v>2840</v>
      </c>
      <c r="K155" s="24"/>
      <c r="L155" s="24"/>
      <c r="M155" s="24"/>
      <c r="N155" s="24"/>
      <c r="O155" s="24"/>
      <c r="P155" s="24"/>
      <c r="Q155" s="24"/>
    </row>
    <row r="156" spans="1:17" x14ac:dyDescent="0.25">
      <c r="A156" s="117" t="s">
        <v>32</v>
      </c>
      <c r="B156" s="118"/>
      <c r="C156" s="118"/>
      <c r="D156" s="118"/>
      <c r="E156" s="118"/>
      <c r="F156" s="118"/>
      <c r="G156" s="118"/>
      <c r="H156" s="118"/>
      <c r="I156" s="118"/>
      <c r="J156" s="36">
        <v>1949</v>
      </c>
      <c r="K156" s="24"/>
      <c r="L156" s="24"/>
      <c r="M156" s="24"/>
      <c r="N156" s="24"/>
      <c r="O156" s="24"/>
      <c r="P156" s="24"/>
      <c r="Q156" s="24"/>
    </row>
    <row r="157" spans="1:17" x14ac:dyDescent="0.25">
      <c r="A157" s="122" t="s">
        <v>902</v>
      </c>
      <c r="B157" s="118"/>
      <c r="C157" s="118"/>
      <c r="D157" s="118"/>
      <c r="E157" s="118"/>
      <c r="F157" s="118"/>
      <c r="G157" s="118"/>
      <c r="H157" s="118"/>
      <c r="I157" s="118"/>
      <c r="J157" s="37">
        <v>46694</v>
      </c>
      <c r="K157" s="24"/>
      <c r="L157" s="24"/>
      <c r="M157" s="24"/>
      <c r="N157" s="24"/>
      <c r="O157" s="25">
        <v>179.08</v>
      </c>
      <c r="P157" s="24"/>
      <c r="Q157" s="25">
        <v>34.340000000000003</v>
      </c>
    </row>
    <row r="158" spans="1:17" x14ac:dyDescent="0.25">
      <c r="A158" s="123" t="s">
        <v>87</v>
      </c>
      <c r="B158" s="124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</row>
    <row r="159" spans="1:17" x14ac:dyDescent="0.25">
      <c r="A159" s="117" t="s">
        <v>20</v>
      </c>
      <c r="B159" s="118"/>
      <c r="C159" s="118"/>
      <c r="D159" s="118"/>
      <c r="E159" s="118"/>
      <c r="F159" s="118"/>
      <c r="G159" s="118"/>
      <c r="H159" s="118"/>
      <c r="I159" s="118"/>
      <c r="J159" s="36">
        <v>63268</v>
      </c>
      <c r="K159" s="23">
        <v>3004</v>
      </c>
      <c r="L159" s="23">
        <v>3170</v>
      </c>
      <c r="M159" s="23">
        <v>577</v>
      </c>
      <c r="N159" s="24"/>
      <c r="O159" s="23">
        <v>215.49</v>
      </c>
      <c r="P159" s="24"/>
      <c r="Q159" s="23">
        <v>35.659999999999997</v>
      </c>
    </row>
    <row r="160" spans="1:17" x14ac:dyDescent="0.25">
      <c r="A160" s="117" t="s">
        <v>54</v>
      </c>
      <c r="B160" s="118"/>
      <c r="C160" s="118"/>
      <c r="D160" s="118"/>
      <c r="E160" s="118"/>
      <c r="F160" s="118"/>
      <c r="G160" s="118"/>
      <c r="H160" s="118"/>
      <c r="I160" s="118"/>
      <c r="J160" s="36">
        <v>64948</v>
      </c>
      <c r="K160" s="23">
        <v>3004</v>
      </c>
      <c r="L160" s="23">
        <v>3170</v>
      </c>
      <c r="M160" s="23">
        <v>577</v>
      </c>
      <c r="N160" s="24"/>
      <c r="O160" s="23">
        <v>215.49</v>
      </c>
      <c r="P160" s="24"/>
      <c r="Q160" s="23">
        <v>35.659999999999997</v>
      </c>
    </row>
    <row r="161" spans="1:17" x14ac:dyDescent="0.25">
      <c r="A161" s="117" t="s">
        <v>53</v>
      </c>
      <c r="B161" s="118"/>
      <c r="C161" s="118"/>
      <c r="D161" s="118"/>
      <c r="E161" s="118"/>
      <c r="F161" s="118"/>
      <c r="G161" s="118"/>
      <c r="H161" s="118"/>
      <c r="I161" s="118"/>
      <c r="J161" s="35"/>
      <c r="K161" s="24"/>
      <c r="L161" s="24"/>
      <c r="M161" s="24"/>
      <c r="N161" s="24"/>
      <c r="O161" s="24"/>
      <c r="P161" s="24"/>
      <c r="Q161" s="24"/>
    </row>
    <row r="162" spans="1:17" ht="30" customHeight="1" x14ac:dyDescent="0.25">
      <c r="A162" s="117" t="s">
        <v>901</v>
      </c>
      <c r="B162" s="118"/>
      <c r="C162" s="118"/>
      <c r="D162" s="118"/>
      <c r="E162" s="118"/>
      <c r="F162" s="118"/>
      <c r="G162" s="118"/>
      <c r="H162" s="118"/>
      <c r="I162" s="118"/>
      <c r="J162" s="36">
        <v>241</v>
      </c>
      <c r="K162" s="24"/>
      <c r="L162" s="24"/>
      <c r="M162" s="24"/>
      <c r="N162" s="24"/>
      <c r="O162" s="24"/>
      <c r="P162" s="24"/>
      <c r="Q162" s="24"/>
    </row>
    <row r="163" spans="1:17" x14ac:dyDescent="0.25">
      <c r="A163" s="117" t="s">
        <v>900</v>
      </c>
      <c r="B163" s="118"/>
      <c r="C163" s="118"/>
      <c r="D163" s="118"/>
      <c r="E163" s="118"/>
      <c r="F163" s="118"/>
      <c r="G163" s="118"/>
      <c r="H163" s="118"/>
      <c r="I163" s="118"/>
      <c r="J163" s="36">
        <v>674</v>
      </c>
      <c r="K163" s="24"/>
      <c r="L163" s="24"/>
      <c r="M163" s="24"/>
      <c r="N163" s="24"/>
      <c r="O163" s="24"/>
      <c r="P163" s="24"/>
      <c r="Q163" s="24"/>
    </row>
    <row r="164" spans="1:17" ht="30" customHeight="1" x14ac:dyDescent="0.25">
      <c r="A164" s="117" t="s">
        <v>899</v>
      </c>
      <c r="B164" s="118"/>
      <c r="C164" s="118"/>
      <c r="D164" s="118"/>
      <c r="E164" s="118"/>
      <c r="F164" s="118"/>
      <c r="G164" s="118"/>
      <c r="H164" s="118"/>
      <c r="I164" s="118"/>
      <c r="J164" s="36">
        <v>487</v>
      </c>
      <c r="K164" s="24"/>
      <c r="L164" s="24"/>
      <c r="M164" s="24"/>
      <c r="N164" s="24"/>
      <c r="O164" s="24"/>
      <c r="P164" s="24"/>
      <c r="Q164" s="24"/>
    </row>
    <row r="165" spans="1:17" ht="30" customHeight="1" x14ac:dyDescent="0.25">
      <c r="A165" s="117" t="s">
        <v>898</v>
      </c>
      <c r="B165" s="118"/>
      <c r="C165" s="118"/>
      <c r="D165" s="118"/>
      <c r="E165" s="118"/>
      <c r="F165" s="118"/>
      <c r="G165" s="118"/>
      <c r="H165" s="118"/>
      <c r="I165" s="118"/>
      <c r="J165" s="36">
        <v>278</v>
      </c>
      <c r="K165" s="24"/>
      <c r="L165" s="24"/>
      <c r="M165" s="24"/>
      <c r="N165" s="24"/>
      <c r="O165" s="24"/>
      <c r="P165" s="24"/>
      <c r="Q165" s="24"/>
    </row>
    <row r="166" spans="1:17" x14ac:dyDescent="0.25">
      <c r="A166" s="117" t="s">
        <v>21</v>
      </c>
      <c r="B166" s="118"/>
      <c r="C166" s="118"/>
      <c r="D166" s="118"/>
      <c r="E166" s="118"/>
      <c r="F166" s="118"/>
      <c r="G166" s="118"/>
      <c r="H166" s="118"/>
      <c r="I166" s="118"/>
      <c r="J166" s="36">
        <v>3308</v>
      </c>
      <c r="K166" s="24"/>
      <c r="L166" s="24"/>
      <c r="M166" s="24"/>
      <c r="N166" s="24"/>
      <c r="O166" s="24"/>
      <c r="P166" s="24"/>
      <c r="Q166" s="24"/>
    </row>
    <row r="167" spans="1:17" x14ac:dyDescent="0.25">
      <c r="A167" s="117" t="s">
        <v>53</v>
      </c>
      <c r="B167" s="118"/>
      <c r="C167" s="118"/>
      <c r="D167" s="118"/>
      <c r="E167" s="118"/>
      <c r="F167" s="118"/>
      <c r="G167" s="118"/>
      <c r="H167" s="118"/>
      <c r="I167" s="118"/>
      <c r="J167" s="35"/>
      <c r="K167" s="24"/>
      <c r="L167" s="24"/>
      <c r="M167" s="24"/>
      <c r="N167" s="24"/>
      <c r="O167" s="24"/>
      <c r="P167" s="24"/>
      <c r="Q167" s="24"/>
    </row>
    <row r="168" spans="1:17" x14ac:dyDescent="0.25">
      <c r="A168" s="117" t="s">
        <v>897</v>
      </c>
      <c r="B168" s="118"/>
      <c r="C168" s="118"/>
      <c r="D168" s="118"/>
      <c r="E168" s="118"/>
      <c r="F168" s="118"/>
      <c r="G168" s="118"/>
      <c r="H168" s="118"/>
      <c r="I168" s="118"/>
      <c r="J168" s="36">
        <v>533</v>
      </c>
      <c r="K168" s="24"/>
      <c r="L168" s="24"/>
      <c r="M168" s="24"/>
      <c r="N168" s="24"/>
      <c r="O168" s="24"/>
      <c r="P168" s="24"/>
      <c r="Q168" s="24"/>
    </row>
    <row r="169" spans="1:17" ht="30" customHeight="1" x14ac:dyDescent="0.25">
      <c r="A169" s="117" t="s">
        <v>896</v>
      </c>
      <c r="B169" s="118"/>
      <c r="C169" s="118"/>
      <c r="D169" s="118"/>
      <c r="E169" s="118"/>
      <c r="F169" s="118"/>
      <c r="G169" s="118"/>
      <c r="H169" s="118"/>
      <c r="I169" s="118"/>
      <c r="J169" s="36">
        <v>2751</v>
      </c>
      <c r="K169" s="24"/>
      <c r="L169" s="24"/>
      <c r="M169" s="24"/>
      <c r="N169" s="24"/>
      <c r="O169" s="24"/>
      <c r="P169" s="24"/>
      <c r="Q169" s="24"/>
    </row>
    <row r="170" spans="1:17" x14ac:dyDescent="0.25">
      <c r="A170" s="117" t="s">
        <v>895</v>
      </c>
      <c r="B170" s="118"/>
      <c r="C170" s="118"/>
      <c r="D170" s="118"/>
      <c r="E170" s="118"/>
      <c r="F170" s="118"/>
      <c r="G170" s="118"/>
      <c r="H170" s="118"/>
      <c r="I170" s="118"/>
      <c r="J170" s="36">
        <v>24</v>
      </c>
      <c r="K170" s="24"/>
      <c r="L170" s="24"/>
      <c r="M170" s="24"/>
      <c r="N170" s="24"/>
      <c r="O170" s="24"/>
      <c r="P170" s="24"/>
      <c r="Q170" s="24"/>
    </row>
    <row r="171" spans="1:17" x14ac:dyDescent="0.25">
      <c r="A171" s="117" t="s">
        <v>22</v>
      </c>
      <c r="B171" s="118"/>
      <c r="C171" s="118"/>
      <c r="D171" s="118"/>
      <c r="E171" s="118"/>
      <c r="F171" s="118"/>
      <c r="G171" s="118"/>
      <c r="H171" s="118"/>
      <c r="I171" s="118"/>
      <c r="J171" s="36">
        <v>2298</v>
      </c>
      <c r="K171" s="24"/>
      <c r="L171" s="24"/>
      <c r="M171" s="24"/>
      <c r="N171" s="24"/>
      <c r="O171" s="24"/>
      <c r="P171" s="24"/>
      <c r="Q171" s="24"/>
    </row>
    <row r="172" spans="1:17" x14ac:dyDescent="0.25">
      <c r="A172" s="117" t="s">
        <v>53</v>
      </c>
      <c r="B172" s="118"/>
      <c r="C172" s="118"/>
      <c r="D172" s="118"/>
      <c r="E172" s="118"/>
      <c r="F172" s="118"/>
      <c r="G172" s="118"/>
      <c r="H172" s="118"/>
      <c r="I172" s="118"/>
      <c r="J172" s="35"/>
      <c r="K172" s="24"/>
      <c r="L172" s="24"/>
      <c r="M172" s="24"/>
      <c r="N172" s="24"/>
      <c r="O172" s="24"/>
      <c r="P172" s="24"/>
      <c r="Q172" s="24"/>
    </row>
    <row r="173" spans="1:17" x14ac:dyDescent="0.25">
      <c r="A173" s="117" t="s">
        <v>894</v>
      </c>
      <c r="B173" s="118"/>
      <c r="C173" s="118"/>
      <c r="D173" s="118"/>
      <c r="E173" s="118"/>
      <c r="F173" s="118"/>
      <c r="G173" s="118"/>
      <c r="H173" s="118"/>
      <c r="I173" s="118"/>
      <c r="J173" s="36">
        <v>400</v>
      </c>
      <c r="K173" s="24"/>
      <c r="L173" s="24"/>
      <c r="M173" s="24"/>
      <c r="N173" s="24"/>
      <c r="O173" s="24"/>
      <c r="P173" s="24"/>
      <c r="Q173" s="24"/>
    </row>
    <row r="174" spans="1:17" ht="30" customHeight="1" x14ac:dyDescent="0.25">
      <c r="A174" s="117" t="s">
        <v>893</v>
      </c>
      <c r="B174" s="118"/>
      <c r="C174" s="118"/>
      <c r="D174" s="118"/>
      <c r="E174" s="118"/>
      <c r="F174" s="118"/>
      <c r="G174" s="118"/>
      <c r="H174" s="118"/>
      <c r="I174" s="118"/>
      <c r="J174" s="36">
        <v>1882</v>
      </c>
      <c r="K174" s="24"/>
      <c r="L174" s="24"/>
      <c r="M174" s="24"/>
      <c r="N174" s="24"/>
      <c r="O174" s="24"/>
      <c r="P174" s="24"/>
      <c r="Q174" s="24"/>
    </row>
    <row r="175" spans="1:17" x14ac:dyDescent="0.25">
      <c r="A175" s="117" t="s">
        <v>892</v>
      </c>
      <c r="B175" s="118"/>
      <c r="C175" s="118"/>
      <c r="D175" s="118"/>
      <c r="E175" s="118"/>
      <c r="F175" s="118"/>
      <c r="G175" s="118"/>
      <c r="H175" s="118"/>
      <c r="I175" s="118"/>
      <c r="J175" s="36">
        <v>16</v>
      </c>
      <c r="K175" s="24"/>
      <c r="L175" s="24"/>
      <c r="M175" s="24"/>
      <c r="N175" s="24"/>
      <c r="O175" s="24"/>
      <c r="P175" s="24"/>
      <c r="Q175" s="24"/>
    </row>
    <row r="176" spans="1:17" x14ac:dyDescent="0.25">
      <c r="A176" s="122" t="s">
        <v>23</v>
      </c>
      <c r="B176" s="118"/>
      <c r="C176" s="118"/>
      <c r="D176" s="118"/>
      <c r="E176" s="118"/>
      <c r="F176" s="118"/>
      <c r="G176" s="118"/>
      <c r="H176" s="118"/>
      <c r="I176" s="118"/>
      <c r="J176" s="35"/>
      <c r="K176" s="24"/>
      <c r="L176" s="24"/>
      <c r="M176" s="24"/>
      <c r="N176" s="24"/>
      <c r="O176" s="24"/>
      <c r="P176" s="24"/>
      <c r="Q176" s="24"/>
    </row>
    <row r="177" spans="1:17" x14ac:dyDescent="0.25">
      <c r="A177" s="117" t="s">
        <v>24</v>
      </c>
      <c r="B177" s="118"/>
      <c r="C177" s="118"/>
      <c r="D177" s="118"/>
      <c r="E177" s="118"/>
      <c r="F177" s="118"/>
      <c r="G177" s="118"/>
      <c r="H177" s="118"/>
      <c r="I177" s="118"/>
      <c r="J177" s="36">
        <v>86</v>
      </c>
      <c r="K177" s="24"/>
      <c r="L177" s="24"/>
      <c r="M177" s="24"/>
      <c r="N177" s="24"/>
      <c r="O177" s="23">
        <v>1.47</v>
      </c>
      <c r="P177" s="24"/>
      <c r="Q177" s="24"/>
    </row>
    <row r="178" spans="1:17" x14ac:dyDescent="0.25">
      <c r="A178" s="117" t="s">
        <v>25</v>
      </c>
      <c r="B178" s="118"/>
      <c r="C178" s="118"/>
      <c r="D178" s="118"/>
      <c r="E178" s="118"/>
      <c r="F178" s="118"/>
      <c r="G178" s="118"/>
      <c r="H178" s="118"/>
      <c r="I178" s="118"/>
      <c r="J178" s="36">
        <v>47065</v>
      </c>
      <c r="K178" s="24"/>
      <c r="L178" s="24"/>
      <c r="M178" s="24"/>
      <c r="N178" s="24"/>
      <c r="O178" s="23">
        <v>214.02</v>
      </c>
      <c r="P178" s="24"/>
      <c r="Q178" s="23">
        <v>35.659999999999997</v>
      </c>
    </row>
    <row r="179" spans="1:17" x14ac:dyDescent="0.25">
      <c r="A179" s="117" t="s">
        <v>226</v>
      </c>
      <c r="B179" s="118"/>
      <c r="C179" s="118"/>
      <c r="D179" s="118"/>
      <c r="E179" s="118"/>
      <c r="F179" s="118"/>
      <c r="G179" s="118"/>
      <c r="H179" s="118"/>
      <c r="I179" s="118"/>
      <c r="J179" s="36">
        <v>23403</v>
      </c>
      <c r="K179" s="24"/>
      <c r="L179" s="24"/>
      <c r="M179" s="24"/>
      <c r="N179" s="24"/>
      <c r="O179" s="24"/>
      <c r="P179" s="24"/>
      <c r="Q179" s="24"/>
    </row>
    <row r="180" spans="1:17" x14ac:dyDescent="0.25">
      <c r="A180" s="117" t="s">
        <v>26</v>
      </c>
      <c r="B180" s="118"/>
      <c r="C180" s="118"/>
      <c r="D180" s="118"/>
      <c r="E180" s="118"/>
      <c r="F180" s="118"/>
      <c r="G180" s="118"/>
      <c r="H180" s="118"/>
      <c r="I180" s="118"/>
      <c r="J180" s="36">
        <v>70554</v>
      </c>
      <c r="K180" s="24"/>
      <c r="L180" s="24"/>
      <c r="M180" s="24"/>
      <c r="N180" s="24"/>
      <c r="O180" s="23">
        <v>215.49</v>
      </c>
      <c r="P180" s="24"/>
      <c r="Q180" s="23">
        <v>35.659999999999997</v>
      </c>
    </row>
    <row r="181" spans="1:17" x14ac:dyDescent="0.25">
      <c r="A181" s="117" t="s">
        <v>27</v>
      </c>
      <c r="B181" s="118"/>
      <c r="C181" s="118"/>
      <c r="D181" s="118"/>
      <c r="E181" s="118"/>
      <c r="F181" s="118"/>
      <c r="G181" s="118"/>
      <c r="H181" s="118"/>
      <c r="I181" s="118"/>
      <c r="J181" s="35"/>
      <c r="K181" s="24"/>
      <c r="L181" s="24"/>
      <c r="M181" s="24"/>
      <c r="N181" s="24"/>
      <c r="O181" s="24"/>
      <c r="P181" s="24"/>
      <c r="Q181" s="24"/>
    </row>
    <row r="182" spans="1:17" x14ac:dyDescent="0.25">
      <c r="A182" s="117" t="s">
        <v>28</v>
      </c>
      <c r="B182" s="118"/>
      <c r="C182" s="118"/>
      <c r="D182" s="118"/>
      <c r="E182" s="118"/>
      <c r="F182" s="118"/>
      <c r="G182" s="118"/>
      <c r="H182" s="118"/>
      <c r="I182" s="118"/>
      <c r="J182" s="36">
        <v>35371</v>
      </c>
      <c r="K182" s="24"/>
      <c r="L182" s="24"/>
      <c r="M182" s="24"/>
      <c r="N182" s="24"/>
      <c r="O182" s="24"/>
      <c r="P182" s="24"/>
      <c r="Q182" s="24"/>
    </row>
    <row r="183" spans="1:17" x14ac:dyDescent="0.25">
      <c r="A183" s="117" t="s">
        <v>29</v>
      </c>
      <c r="B183" s="118"/>
      <c r="C183" s="118"/>
      <c r="D183" s="118"/>
      <c r="E183" s="118"/>
      <c r="F183" s="118"/>
      <c r="G183" s="118"/>
      <c r="H183" s="118"/>
      <c r="I183" s="118"/>
      <c r="J183" s="36">
        <v>3170</v>
      </c>
      <c r="K183" s="24"/>
      <c r="L183" s="24"/>
      <c r="M183" s="24"/>
      <c r="N183" s="24"/>
      <c r="O183" s="24"/>
      <c r="P183" s="24"/>
      <c r="Q183" s="24"/>
    </row>
    <row r="184" spans="1:17" x14ac:dyDescent="0.25">
      <c r="A184" s="117" t="s">
        <v>30</v>
      </c>
      <c r="B184" s="118"/>
      <c r="C184" s="118"/>
      <c r="D184" s="118"/>
      <c r="E184" s="118"/>
      <c r="F184" s="118"/>
      <c r="G184" s="118"/>
      <c r="H184" s="118"/>
      <c r="I184" s="118"/>
      <c r="J184" s="36">
        <v>3581</v>
      </c>
      <c r="K184" s="24"/>
      <c r="L184" s="24"/>
      <c r="M184" s="24"/>
      <c r="N184" s="24"/>
      <c r="O184" s="24"/>
      <c r="P184" s="24"/>
      <c r="Q184" s="24"/>
    </row>
    <row r="185" spans="1:17" x14ac:dyDescent="0.25">
      <c r="A185" s="117" t="s">
        <v>62</v>
      </c>
      <c r="B185" s="118"/>
      <c r="C185" s="118"/>
      <c r="D185" s="118"/>
      <c r="E185" s="118"/>
      <c r="F185" s="118"/>
      <c r="G185" s="118"/>
      <c r="H185" s="118"/>
      <c r="I185" s="118"/>
      <c r="J185" s="36">
        <v>23403</v>
      </c>
      <c r="K185" s="24"/>
      <c r="L185" s="24"/>
      <c r="M185" s="24"/>
      <c r="N185" s="24"/>
      <c r="O185" s="24"/>
      <c r="P185" s="24"/>
      <c r="Q185" s="24"/>
    </row>
    <row r="186" spans="1:17" x14ac:dyDescent="0.25">
      <c r="A186" s="117" t="s">
        <v>31</v>
      </c>
      <c r="B186" s="118"/>
      <c r="C186" s="118"/>
      <c r="D186" s="118"/>
      <c r="E186" s="118"/>
      <c r="F186" s="118"/>
      <c r="G186" s="118"/>
      <c r="H186" s="118"/>
      <c r="I186" s="118"/>
      <c r="J186" s="36">
        <v>3308</v>
      </c>
      <c r="K186" s="24"/>
      <c r="L186" s="24"/>
      <c r="M186" s="24"/>
      <c r="N186" s="24"/>
      <c r="O186" s="24"/>
      <c r="P186" s="24"/>
      <c r="Q186" s="24"/>
    </row>
    <row r="187" spans="1:17" x14ac:dyDescent="0.25">
      <c r="A187" s="117" t="s">
        <v>32</v>
      </c>
      <c r="B187" s="118"/>
      <c r="C187" s="118"/>
      <c r="D187" s="118"/>
      <c r="E187" s="118"/>
      <c r="F187" s="118"/>
      <c r="G187" s="118"/>
      <c r="H187" s="118"/>
      <c r="I187" s="118"/>
      <c r="J187" s="36">
        <v>2298</v>
      </c>
      <c r="K187" s="24"/>
      <c r="L187" s="24"/>
      <c r="M187" s="24"/>
      <c r="N187" s="24"/>
      <c r="O187" s="24"/>
      <c r="P187" s="24"/>
      <c r="Q187" s="24"/>
    </row>
    <row r="188" spans="1:17" x14ac:dyDescent="0.25">
      <c r="A188" s="122" t="s">
        <v>33</v>
      </c>
      <c r="B188" s="118"/>
      <c r="C188" s="118"/>
      <c r="D188" s="118"/>
      <c r="E188" s="118"/>
      <c r="F188" s="118"/>
      <c r="G188" s="118"/>
      <c r="H188" s="118"/>
      <c r="I188" s="118"/>
      <c r="J188" s="37">
        <v>70554</v>
      </c>
      <c r="K188" s="24"/>
      <c r="L188" s="24"/>
      <c r="M188" s="24"/>
      <c r="N188" s="24"/>
      <c r="O188" s="25">
        <v>215.49</v>
      </c>
      <c r="P188" s="24"/>
      <c r="Q188" s="25">
        <v>35.659999999999997</v>
      </c>
    </row>
    <row r="189" spans="1:17" x14ac:dyDescent="0.25">
      <c r="F189" s="18"/>
      <c r="G189" s="18"/>
      <c r="H189" s="18"/>
      <c r="I189" s="18"/>
      <c r="J189" s="38"/>
      <c r="K189" s="18"/>
      <c r="L189" s="18"/>
      <c r="M189" s="18"/>
      <c r="N189" s="18"/>
      <c r="O189" s="18"/>
      <c r="P189" s="18"/>
      <c r="Q189" s="18"/>
    </row>
  </sheetData>
  <mergeCells count="109">
    <mergeCell ref="Q20:Q22"/>
    <mergeCell ref="J21:J22"/>
    <mergeCell ref="K21:M21"/>
    <mergeCell ref="J20:M20"/>
    <mergeCell ref="P20:P22"/>
    <mergeCell ref="A20:A22"/>
    <mergeCell ref="C20:C22"/>
    <mergeCell ref="D20:D22"/>
    <mergeCell ref="E20:E22"/>
    <mergeCell ref="B20:B22"/>
    <mergeCell ref="F21:F22"/>
    <mergeCell ref="F20:I20"/>
    <mergeCell ref="G21:I21"/>
    <mergeCell ref="O20:O22"/>
    <mergeCell ref="N20:N22"/>
    <mergeCell ref="A55:Q55"/>
    <mergeCell ref="A24:Q24"/>
    <mergeCell ref="A25:Q25"/>
    <mergeCell ref="A26:Q26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J11:K11"/>
    <mergeCell ref="J15:K15"/>
    <mergeCell ref="J13:K13"/>
    <mergeCell ref="J12:K12"/>
    <mergeCell ref="A179:I179"/>
    <mergeCell ref="A180:I180"/>
    <mergeCell ref="A167:I167"/>
    <mergeCell ref="A168:I168"/>
    <mergeCell ref="A169:I169"/>
    <mergeCell ref="A170:I170"/>
    <mergeCell ref="A137:I137"/>
    <mergeCell ref="A138:I138"/>
    <mergeCell ref="A139:I139"/>
    <mergeCell ref="A140:I140"/>
    <mergeCell ref="A141:I141"/>
    <mergeCell ref="A142:I142"/>
    <mergeCell ref="A153:I153"/>
    <mergeCell ref="A154:I154"/>
    <mergeCell ref="A143:I143"/>
    <mergeCell ref="A144:I144"/>
    <mergeCell ref="A145:I145"/>
    <mergeCell ref="A146:I146"/>
    <mergeCell ref="A147:I147"/>
    <mergeCell ref="A148:I148"/>
    <mergeCell ref="J14:K14"/>
    <mergeCell ref="A185:I185"/>
    <mergeCell ref="A186:I186"/>
    <mergeCell ref="A187:I187"/>
    <mergeCell ref="A188:I188"/>
    <mergeCell ref="A184:I184"/>
    <mergeCell ref="A171:I171"/>
    <mergeCell ref="A172:I172"/>
    <mergeCell ref="A161:I161"/>
    <mergeCell ref="A162:I162"/>
    <mergeCell ref="A163:I163"/>
    <mergeCell ref="A164:I164"/>
    <mergeCell ref="A165:I165"/>
    <mergeCell ref="A166:I166"/>
    <mergeCell ref="A181:I181"/>
    <mergeCell ref="A182:I182"/>
    <mergeCell ref="A183:I183"/>
    <mergeCell ref="A173:I173"/>
    <mergeCell ref="A174:I174"/>
    <mergeCell ref="A175:I175"/>
    <mergeCell ref="A176:I176"/>
    <mergeCell ref="A177:I177"/>
    <mergeCell ref="A178:I178"/>
    <mergeCell ref="A149:I149"/>
    <mergeCell ref="A151:I151"/>
    <mergeCell ref="A152:I152"/>
    <mergeCell ref="A155:I155"/>
    <mergeCell ref="A156:I156"/>
    <mergeCell ref="A157:I157"/>
    <mergeCell ref="A158:Q158"/>
    <mergeCell ref="A159:I159"/>
    <mergeCell ref="A160:I160"/>
    <mergeCell ref="J16:K16"/>
    <mergeCell ref="A150:I150"/>
    <mergeCell ref="A66:Q66"/>
    <mergeCell ref="A70:Q70"/>
    <mergeCell ref="A71:Q71"/>
    <mergeCell ref="A74:Q74"/>
    <mergeCell ref="A83:Q83"/>
    <mergeCell ref="A86:Q86"/>
    <mergeCell ref="A90:Q90"/>
    <mergeCell ref="A93:Q93"/>
    <mergeCell ref="A96:Q96"/>
    <mergeCell ref="A99:Q99"/>
    <mergeCell ref="A107:Q107"/>
    <mergeCell ref="A110:Q110"/>
    <mergeCell ref="A44:I44"/>
    <mergeCell ref="A45:I45"/>
  </mergeCells>
  <pageMargins left="0.82677165354330717" right="0" top="0.59055118110236227" bottom="0.39370078740157483" header="0.19685039370078741" footer="0.19685039370078741"/>
  <pageSetup paperSize="9" scale="90" firstPageNumber="37" fitToHeight="10000" orientation="landscape" useFirstPageNumber="1" r:id="rId1"/>
  <headerFooter alignWithMargins="0"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3"/>
  <sheetViews>
    <sheetView showGridLines="0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45" t="s">
        <v>258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1142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1141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36</v>
      </c>
      <c r="E11" s="40"/>
      <c r="F11" s="4"/>
      <c r="G11" s="4"/>
      <c r="H11" s="4"/>
      <c r="I11" s="12"/>
      <c r="J11" s="120" t="s">
        <v>1140</v>
      </c>
      <c r="K11" s="121"/>
      <c r="L11" s="8" t="s">
        <v>56</v>
      </c>
      <c r="M11" s="4"/>
      <c r="N11" s="4"/>
      <c r="O11" s="4"/>
      <c r="P11" s="4"/>
      <c r="Q11" s="4"/>
    </row>
    <row r="12" spans="1:18" outlineLevel="1" x14ac:dyDescent="0.25">
      <c r="A12" s="40"/>
      <c r="B12" s="7"/>
      <c r="C12" s="2"/>
      <c r="D12" s="12" t="s">
        <v>37</v>
      </c>
      <c r="E12" s="40"/>
      <c r="F12" s="4"/>
      <c r="G12" s="4"/>
      <c r="H12" s="4"/>
      <c r="I12" s="12"/>
      <c r="J12" s="120" t="s">
        <v>1139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79</v>
      </c>
      <c r="E13" s="40"/>
      <c r="F13" s="4"/>
      <c r="G13" s="4"/>
      <c r="H13" s="4"/>
      <c r="I13" s="12"/>
      <c r="J13" s="120" t="s">
        <v>1138</v>
      </c>
      <c r="K13" s="121"/>
      <c r="L13" s="8" t="s">
        <v>56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12" t="s">
        <v>50</v>
      </c>
      <c r="E14" s="40"/>
      <c r="F14" s="4"/>
      <c r="G14" s="4"/>
      <c r="H14" s="4"/>
      <c r="I14" s="12"/>
      <c r="J14" s="120" t="s">
        <v>1137</v>
      </c>
      <c r="K14" s="121"/>
      <c r="L14" s="8" t="s">
        <v>56</v>
      </c>
      <c r="M14" s="4"/>
      <c r="N14" s="4"/>
      <c r="O14" s="4"/>
      <c r="P14" s="4"/>
      <c r="Q14" s="4"/>
    </row>
    <row r="15" spans="1:18" outlineLevel="1" x14ac:dyDescent="0.25">
      <c r="A15" s="40"/>
      <c r="B15" s="7"/>
      <c r="C15" s="2"/>
      <c r="D15" s="12" t="s">
        <v>34</v>
      </c>
      <c r="E15" s="40"/>
      <c r="F15" s="4"/>
      <c r="G15" s="4"/>
      <c r="H15" s="4"/>
      <c r="I15" s="12"/>
      <c r="J15" s="120" t="s">
        <v>1136</v>
      </c>
      <c r="K15" s="121"/>
      <c r="L15" s="8" t="s">
        <v>35</v>
      </c>
      <c r="M15" s="4"/>
      <c r="N15" s="4"/>
      <c r="O15" s="4"/>
      <c r="P15" s="4"/>
      <c r="Q15" s="4"/>
    </row>
    <row r="16" spans="1:18" x14ac:dyDescent="0.25">
      <c r="A16" s="40"/>
      <c r="B16" s="7"/>
      <c r="C16" s="2"/>
      <c r="D16" s="44" t="s">
        <v>78</v>
      </c>
      <c r="E16" s="40"/>
      <c r="F16" s="4"/>
      <c r="G16" s="4"/>
      <c r="H16" s="4"/>
      <c r="I16" s="4"/>
      <c r="J16" s="31"/>
      <c r="K16" s="4"/>
      <c r="L16" s="4"/>
      <c r="M16" s="4"/>
      <c r="N16" s="4"/>
      <c r="O16" s="4"/>
      <c r="P16" s="4"/>
      <c r="Q16" s="4"/>
    </row>
    <row r="17" spans="1:17" x14ac:dyDescent="0.25">
      <c r="A17" s="40"/>
      <c r="B17" s="7"/>
      <c r="C17" s="2"/>
      <c r="D17" s="3"/>
      <c r="E17" s="40"/>
      <c r="F17" s="4"/>
      <c r="G17" s="4"/>
      <c r="H17" s="4"/>
      <c r="I17" s="4"/>
      <c r="J17" s="31"/>
      <c r="K17" s="4"/>
      <c r="L17" s="4"/>
      <c r="M17" s="4"/>
      <c r="N17" s="4"/>
      <c r="O17" s="4"/>
      <c r="P17" s="4"/>
      <c r="Q17" s="4"/>
    </row>
    <row r="19" spans="1:17" ht="18" customHeight="1" x14ac:dyDescent="0.25">
      <c r="A19" s="110" t="s">
        <v>3</v>
      </c>
      <c r="B19" s="113" t="s">
        <v>77</v>
      </c>
      <c r="C19" s="110" t="s">
        <v>4</v>
      </c>
      <c r="D19" s="110" t="s">
        <v>5</v>
      </c>
      <c r="E19" s="110" t="s">
        <v>6</v>
      </c>
      <c r="F19" s="110" t="s">
        <v>14</v>
      </c>
      <c r="G19" s="111"/>
      <c r="H19" s="111"/>
      <c r="I19" s="111"/>
      <c r="J19" s="110" t="s">
        <v>15</v>
      </c>
      <c r="K19" s="111"/>
      <c r="L19" s="111"/>
      <c r="M19" s="111"/>
      <c r="N19" s="110" t="s">
        <v>11</v>
      </c>
      <c r="O19" s="110" t="s">
        <v>12</v>
      </c>
      <c r="P19" s="110" t="s">
        <v>49</v>
      </c>
      <c r="Q19" s="110" t="s">
        <v>48</v>
      </c>
    </row>
    <row r="20" spans="1:17" ht="15.75" customHeight="1" x14ac:dyDescent="0.25">
      <c r="A20" s="111"/>
      <c r="B20" s="114"/>
      <c r="C20" s="112"/>
      <c r="D20" s="110"/>
      <c r="E20" s="111"/>
      <c r="F20" s="110" t="s">
        <v>7</v>
      </c>
      <c r="G20" s="110" t="s">
        <v>9</v>
      </c>
      <c r="H20" s="111"/>
      <c r="I20" s="111"/>
      <c r="J20" s="115" t="s">
        <v>7</v>
      </c>
      <c r="K20" s="110" t="s">
        <v>9</v>
      </c>
      <c r="L20" s="111"/>
      <c r="M20" s="111"/>
      <c r="N20" s="110"/>
      <c r="O20" s="110"/>
      <c r="P20" s="110"/>
      <c r="Q20" s="110"/>
    </row>
    <row r="21" spans="1:17" ht="15.75" customHeight="1" x14ac:dyDescent="0.25">
      <c r="A21" s="111"/>
      <c r="B21" s="114"/>
      <c r="C21" s="112"/>
      <c r="D21" s="110"/>
      <c r="E21" s="111"/>
      <c r="F21" s="111"/>
      <c r="G21" s="48" t="s">
        <v>8</v>
      </c>
      <c r="H21" s="48" t="s">
        <v>13</v>
      </c>
      <c r="I21" s="48" t="s">
        <v>10</v>
      </c>
      <c r="J21" s="116"/>
      <c r="K21" s="48" t="s">
        <v>8</v>
      </c>
      <c r="L21" s="48" t="s">
        <v>13</v>
      </c>
      <c r="M21" s="48" t="s">
        <v>10</v>
      </c>
      <c r="N21" s="110"/>
      <c r="O21" s="110"/>
      <c r="P21" s="110"/>
      <c r="Q21" s="110"/>
    </row>
    <row r="22" spans="1:17" x14ac:dyDescent="0.25">
      <c r="A22" s="16">
        <v>1</v>
      </c>
      <c r="B22" s="50">
        <v>2</v>
      </c>
      <c r="C22" s="48">
        <v>3</v>
      </c>
      <c r="D22" s="48">
        <v>4</v>
      </c>
      <c r="E22" s="16">
        <v>5</v>
      </c>
      <c r="F22" s="49">
        <v>6</v>
      </c>
      <c r="G22" s="49">
        <v>7</v>
      </c>
      <c r="H22" s="49">
        <v>8</v>
      </c>
      <c r="I22" s="49">
        <v>9</v>
      </c>
      <c r="J22" s="51">
        <v>10</v>
      </c>
      <c r="K22" s="49">
        <v>11</v>
      </c>
      <c r="L22" s="49">
        <v>12</v>
      </c>
      <c r="M22" s="49">
        <v>13</v>
      </c>
      <c r="N22" s="49">
        <v>14</v>
      </c>
      <c r="O22" s="49">
        <v>15</v>
      </c>
      <c r="P22" s="49">
        <v>16</v>
      </c>
      <c r="Q22" s="49">
        <v>17</v>
      </c>
    </row>
    <row r="23" spans="1:17" ht="19.95" customHeight="1" x14ac:dyDescent="0.25">
      <c r="A23" s="119" t="s">
        <v>188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</row>
    <row r="24" spans="1:17" ht="19.95" customHeight="1" x14ac:dyDescent="0.25">
      <c r="A24" s="117" t="s">
        <v>293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</row>
    <row r="25" spans="1:17" ht="24" x14ac:dyDescent="0.25">
      <c r="A25" s="16">
        <v>1</v>
      </c>
      <c r="B25" s="20" t="s">
        <v>292</v>
      </c>
      <c r="C25" s="52" t="s">
        <v>1135</v>
      </c>
      <c r="D25" s="21" t="s">
        <v>291</v>
      </c>
      <c r="E25" s="30" t="s">
        <v>290</v>
      </c>
      <c r="F25" s="23">
        <v>97.72</v>
      </c>
      <c r="G25" s="23">
        <v>75.44</v>
      </c>
      <c r="H25" s="23">
        <v>0.46</v>
      </c>
      <c r="I25" s="24"/>
      <c r="J25" s="35">
        <v>1241</v>
      </c>
      <c r="K25" s="24">
        <v>958</v>
      </c>
      <c r="L25" s="24">
        <v>6</v>
      </c>
      <c r="M25" s="24"/>
      <c r="N25" s="24">
        <v>5.4</v>
      </c>
      <c r="O25" s="24">
        <v>68.58</v>
      </c>
      <c r="P25" s="24"/>
      <c r="Q25" s="24"/>
    </row>
    <row r="26" spans="1:17" ht="60" x14ac:dyDescent="0.25">
      <c r="A26" s="16">
        <v>2</v>
      </c>
      <c r="B26" s="20" t="s">
        <v>283</v>
      </c>
      <c r="C26" s="52" t="s">
        <v>1134</v>
      </c>
      <c r="D26" s="21" t="s">
        <v>59</v>
      </c>
      <c r="E26" s="22">
        <v>1</v>
      </c>
      <c r="F26" s="23" t="s">
        <v>1133</v>
      </c>
      <c r="G26" s="24"/>
      <c r="H26" s="24"/>
      <c r="I26" s="24"/>
      <c r="J26" s="35">
        <v>440</v>
      </c>
      <c r="K26" s="24"/>
      <c r="L26" s="24"/>
      <c r="M26" s="24"/>
      <c r="N26" s="24"/>
      <c r="O26" s="24"/>
      <c r="P26" s="24"/>
      <c r="Q26" s="24"/>
    </row>
    <row r="27" spans="1:17" ht="24" x14ac:dyDescent="0.25">
      <c r="A27" s="16">
        <v>3</v>
      </c>
      <c r="B27" s="20" t="s">
        <v>287</v>
      </c>
      <c r="C27" s="52" t="s">
        <v>1132</v>
      </c>
      <c r="D27" s="21" t="s">
        <v>16</v>
      </c>
      <c r="E27" s="22">
        <v>1</v>
      </c>
      <c r="F27" s="23">
        <v>58.33</v>
      </c>
      <c r="G27" s="23">
        <v>48.15</v>
      </c>
      <c r="H27" s="23">
        <v>0.83</v>
      </c>
      <c r="I27" s="24"/>
      <c r="J27" s="35">
        <v>58</v>
      </c>
      <c r="K27" s="24">
        <v>48</v>
      </c>
      <c r="L27" s="24">
        <v>1</v>
      </c>
      <c r="M27" s="24"/>
      <c r="N27" s="24">
        <v>3.3</v>
      </c>
      <c r="O27" s="24">
        <v>3.3</v>
      </c>
      <c r="P27" s="24"/>
      <c r="Q27" s="24"/>
    </row>
    <row r="28" spans="1:17" ht="60" x14ac:dyDescent="0.25">
      <c r="A28" s="16">
        <v>4</v>
      </c>
      <c r="B28" s="20" t="s">
        <v>283</v>
      </c>
      <c r="C28" s="52" t="s">
        <v>1131</v>
      </c>
      <c r="D28" s="21" t="s">
        <v>59</v>
      </c>
      <c r="E28" s="22">
        <v>1</v>
      </c>
      <c r="F28" s="23" t="s">
        <v>1130</v>
      </c>
      <c r="G28" s="24"/>
      <c r="H28" s="24"/>
      <c r="I28" s="24"/>
      <c r="J28" s="35">
        <v>220</v>
      </c>
      <c r="K28" s="24"/>
      <c r="L28" s="24"/>
      <c r="M28" s="24"/>
      <c r="N28" s="24"/>
      <c r="O28" s="24"/>
      <c r="P28" s="24"/>
      <c r="Q28" s="24"/>
    </row>
    <row r="29" spans="1:17" ht="24" x14ac:dyDescent="0.25">
      <c r="A29" s="16">
        <v>5</v>
      </c>
      <c r="B29" s="20" t="s">
        <v>288</v>
      </c>
      <c r="C29" s="52" t="s">
        <v>1129</v>
      </c>
      <c r="D29" s="21" t="s">
        <v>16</v>
      </c>
      <c r="E29" s="22">
        <v>1</v>
      </c>
      <c r="F29" s="23">
        <v>64.92</v>
      </c>
      <c r="G29" s="23">
        <v>57.52</v>
      </c>
      <c r="H29" s="23">
        <v>0.37</v>
      </c>
      <c r="I29" s="24"/>
      <c r="J29" s="35">
        <v>65</v>
      </c>
      <c r="K29" s="24">
        <v>58</v>
      </c>
      <c r="L29" s="24"/>
      <c r="M29" s="24"/>
      <c r="N29" s="24">
        <v>4</v>
      </c>
      <c r="O29" s="24">
        <v>4</v>
      </c>
      <c r="P29" s="24"/>
      <c r="Q29" s="24"/>
    </row>
    <row r="30" spans="1:17" ht="60" x14ac:dyDescent="0.25">
      <c r="A30" s="16">
        <v>6</v>
      </c>
      <c r="B30" s="20" t="s">
        <v>283</v>
      </c>
      <c r="C30" s="52" t="s">
        <v>1128</v>
      </c>
      <c r="D30" s="21" t="s">
        <v>59</v>
      </c>
      <c r="E30" s="22">
        <v>1</v>
      </c>
      <c r="F30" s="23" t="s">
        <v>1127</v>
      </c>
      <c r="G30" s="24"/>
      <c r="H30" s="24"/>
      <c r="I30" s="24"/>
      <c r="J30" s="35">
        <v>52</v>
      </c>
      <c r="K30" s="24"/>
      <c r="L30" s="24"/>
      <c r="M30" s="24"/>
      <c r="N30" s="24"/>
      <c r="O30" s="24"/>
      <c r="P30" s="24"/>
      <c r="Q30" s="24"/>
    </row>
    <row r="31" spans="1:17" ht="24" x14ac:dyDescent="0.25">
      <c r="A31" s="16">
        <v>7</v>
      </c>
      <c r="B31" s="20" t="s">
        <v>281</v>
      </c>
      <c r="C31" s="52" t="s">
        <v>1126</v>
      </c>
      <c r="D31" s="21" t="s">
        <v>16</v>
      </c>
      <c r="E31" s="22">
        <v>2</v>
      </c>
      <c r="F31" s="23">
        <v>8.84</v>
      </c>
      <c r="G31" s="23">
        <v>4.74</v>
      </c>
      <c r="H31" s="23">
        <v>1.08</v>
      </c>
      <c r="I31" s="24"/>
      <c r="J31" s="35">
        <v>18</v>
      </c>
      <c r="K31" s="24">
        <v>9</v>
      </c>
      <c r="L31" s="24">
        <v>2</v>
      </c>
      <c r="M31" s="24"/>
      <c r="N31" s="24">
        <v>0.35</v>
      </c>
      <c r="O31" s="24">
        <v>0.7</v>
      </c>
      <c r="P31" s="24"/>
      <c r="Q31" s="24"/>
    </row>
    <row r="32" spans="1:17" ht="60" x14ac:dyDescent="0.25">
      <c r="A32" s="16">
        <v>8</v>
      </c>
      <c r="B32" s="20" t="s">
        <v>283</v>
      </c>
      <c r="C32" s="52" t="s">
        <v>1125</v>
      </c>
      <c r="D32" s="21" t="s">
        <v>59</v>
      </c>
      <c r="E32" s="22">
        <v>2</v>
      </c>
      <c r="F32" s="23" t="s">
        <v>1124</v>
      </c>
      <c r="G32" s="24"/>
      <c r="H32" s="24"/>
      <c r="I32" s="24"/>
      <c r="J32" s="35">
        <v>141</v>
      </c>
      <c r="K32" s="24"/>
      <c r="L32" s="24"/>
      <c r="M32" s="24"/>
      <c r="N32" s="24"/>
      <c r="O32" s="24"/>
      <c r="P32" s="24"/>
      <c r="Q32" s="24"/>
    </row>
    <row r="33" spans="1:17" ht="34.200000000000003" x14ac:dyDescent="0.25">
      <c r="A33" s="16">
        <v>9</v>
      </c>
      <c r="B33" s="20" t="s">
        <v>289</v>
      </c>
      <c r="C33" s="52" t="s">
        <v>1123</v>
      </c>
      <c r="D33" s="21" t="s">
        <v>16</v>
      </c>
      <c r="E33" s="22">
        <v>8</v>
      </c>
      <c r="F33" s="23">
        <v>28.38</v>
      </c>
      <c r="G33" s="23">
        <v>22.76</v>
      </c>
      <c r="H33" s="23">
        <v>0.46</v>
      </c>
      <c r="I33" s="24"/>
      <c r="J33" s="35">
        <v>227</v>
      </c>
      <c r="K33" s="24">
        <v>182</v>
      </c>
      <c r="L33" s="24">
        <v>4</v>
      </c>
      <c r="M33" s="24"/>
      <c r="N33" s="24">
        <v>1.68</v>
      </c>
      <c r="O33" s="24">
        <v>13.44</v>
      </c>
      <c r="P33" s="24"/>
      <c r="Q33" s="24"/>
    </row>
    <row r="34" spans="1:17" ht="60" x14ac:dyDescent="0.25">
      <c r="A34" s="16">
        <v>10</v>
      </c>
      <c r="B34" s="20" t="s">
        <v>283</v>
      </c>
      <c r="C34" s="52" t="s">
        <v>1122</v>
      </c>
      <c r="D34" s="21" t="s">
        <v>59</v>
      </c>
      <c r="E34" s="22">
        <v>8</v>
      </c>
      <c r="F34" s="23" t="s">
        <v>1121</v>
      </c>
      <c r="G34" s="24"/>
      <c r="H34" s="24"/>
      <c r="I34" s="24"/>
      <c r="J34" s="35">
        <v>797</v>
      </c>
      <c r="K34" s="24"/>
      <c r="L34" s="24"/>
      <c r="M34" s="24"/>
      <c r="N34" s="24"/>
      <c r="O34" s="24"/>
      <c r="P34" s="24"/>
      <c r="Q34" s="24"/>
    </row>
    <row r="35" spans="1:17" ht="46.8" x14ac:dyDescent="0.25">
      <c r="A35" s="16">
        <v>11</v>
      </c>
      <c r="B35" s="20" t="s">
        <v>286</v>
      </c>
      <c r="C35" s="52" t="s">
        <v>1120</v>
      </c>
      <c r="D35" s="21" t="s">
        <v>16</v>
      </c>
      <c r="E35" s="22">
        <v>3</v>
      </c>
      <c r="F35" s="23">
        <v>58.16</v>
      </c>
      <c r="G35" s="23">
        <v>48.04</v>
      </c>
      <c r="H35" s="24"/>
      <c r="I35" s="24"/>
      <c r="J35" s="35">
        <v>174</v>
      </c>
      <c r="K35" s="24">
        <v>144</v>
      </c>
      <c r="L35" s="24"/>
      <c r="M35" s="24"/>
      <c r="N35" s="24">
        <v>4</v>
      </c>
      <c r="O35" s="24">
        <v>12</v>
      </c>
      <c r="P35" s="24"/>
      <c r="Q35" s="24"/>
    </row>
    <row r="36" spans="1:17" ht="60" x14ac:dyDescent="0.25">
      <c r="A36" s="16">
        <v>12</v>
      </c>
      <c r="B36" s="20" t="s">
        <v>283</v>
      </c>
      <c r="C36" s="52" t="s">
        <v>1119</v>
      </c>
      <c r="D36" s="21" t="s">
        <v>59</v>
      </c>
      <c r="E36" s="22">
        <v>3</v>
      </c>
      <c r="F36" s="23" t="s">
        <v>1118</v>
      </c>
      <c r="G36" s="24"/>
      <c r="H36" s="24"/>
      <c r="I36" s="24"/>
      <c r="J36" s="35">
        <v>147</v>
      </c>
      <c r="K36" s="24"/>
      <c r="L36" s="24"/>
      <c r="M36" s="24"/>
      <c r="N36" s="24"/>
      <c r="O36" s="24"/>
      <c r="P36" s="24"/>
      <c r="Q36" s="24"/>
    </row>
    <row r="37" spans="1:17" ht="24" x14ac:dyDescent="0.25">
      <c r="A37" s="16">
        <v>13</v>
      </c>
      <c r="B37" s="20" t="s">
        <v>69</v>
      </c>
      <c r="C37" s="52" t="s">
        <v>1117</v>
      </c>
      <c r="D37" s="21" t="s">
        <v>16</v>
      </c>
      <c r="E37" s="22">
        <v>1</v>
      </c>
      <c r="F37" s="23">
        <v>256.7</v>
      </c>
      <c r="G37" s="23">
        <v>157.76</v>
      </c>
      <c r="H37" s="23">
        <v>33.83</v>
      </c>
      <c r="I37" s="23">
        <v>6.87</v>
      </c>
      <c r="J37" s="35">
        <v>257</v>
      </c>
      <c r="K37" s="24">
        <v>158</v>
      </c>
      <c r="L37" s="24">
        <v>34</v>
      </c>
      <c r="M37" s="24">
        <v>7</v>
      </c>
      <c r="N37" s="24">
        <v>10.1</v>
      </c>
      <c r="O37" s="24">
        <v>10.1</v>
      </c>
      <c r="P37" s="24">
        <v>0.44</v>
      </c>
      <c r="Q37" s="24">
        <v>0.44</v>
      </c>
    </row>
    <row r="38" spans="1:17" ht="60" x14ac:dyDescent="0.25">
      <c r="A38" s="16">
        <v>14</v>
      </c>
      <c r="B38" s="20" t="s">
        <v>283</v>
      </c>
      <c r="C38" s="52" t="s">
        <v>1116</v>
      </c>
      <c r="D38" s="21" t="s">
        <v>59</v>
      </c>
      <c r="E38" s="22">
        <v>1</v>
      </c>
      <c r="F38" s="23" t="s">
        <v>1115</v>
      </c>
      <c r="G38" s="24"/>
      <c r="H38" s="24"/>
      <c r="I38" s="24"/>
      <c r="J38" s="35">
        <v>1084</v>
      </c>
      <c r="K38" s="24"/>
      <c r="L38" s="24"/>
      <c r="M38" s="24"/>
      <c r="N38" s="24"/>
      <c r="O38" s="24"/>
      <c r="P38" s="24"/>
      <c r="Q38" s="24"/>
    </row>
    <row r="39" spans="1:17" ht="24" x14ac:dyDescent="0.25">
      <c r="A39" s="16">
        <v>15</v>
      </c>
      <c r="B39" s="20" t="s">
        <v>285</v>
      </c>
      <c r="C39" s="52" t="s">
        <v>1114</v>
      </c>
      <c r="D39" s="21" t="s">
        <v>284</v>
      </c>
      <c r="E39" s="22">
        <v>2</v>
      </c>
      <c r="F39" s="23">
        <v>48.5</v>
      </c>
      <c r="G39" s="23">
        <v>39.619999999999997</v>
      </c>
      <c r="H39" s="24"/>
      <c r="I39" s="24"/>
      <c r="J39" s="35">
        <v>97</v>
      </c>
      <c r="K39" s="24">
        <v>79</v>
      </c>
      <c r="L39" s="24"/>
      <c r="M39" s="24"/>
      <c r="N39" s="24">
        <v>3.1</v>
      </c>
      <c r="O39" s="24">
        <v>6.2</v>
      </c>
      <c r="P39" s="24"/>
      <c r="Q39" s="24"/>
    </row>
    <row r="40" spans="1:17" ht="60" x14ac:dyDescent="0.25">
      <c r="A40" s="16">
        <v>16</v>
      </c>
      <c r="B40" s="20" t="s">
        <v>283</v>
      </c>
      <c r="C40" s="52" t="s">
        <v>1113</v>
      </c>
      <c r="D40" s="21" t="s">
        <v>59</v>
      </c>
      <c r="E40" s="22">
        <v>2</v>
      </c>
      <c r="F40" s="23" t="s">
        <v>1112</v>
      </c>
      <c r="G40" s="24"/>
      <c r="H40" s="24"/>
      <c r="I40" s="24"/>
      <c r="J40" s="35">
        <v>398</v>
      </c>
      <c r="K40" s="24"/>
      <c r="L40" s="24"/>
      <c r="M40" s="24"/>
      <c r="N40" s="24"/>
      <c r="O40" s="24"/>
      <c r="P40" s="24"/>
      <c r="Q40" s="24"/>
    </row>
    <row r="41" spans="1:17" ht="24" x14ac:dyDescent="0.25">
      <c r="A41" s="16">
        <v>17</v>
      </c>
      <c r="B41" s="20" t="s">
        <v>1111</v>
      </c>
      <c r="C41" s="52" t="s">
        <v>1110</v>
      </c>
      <c r="D41" s="21" t="s">
        <v>1109</v>
      </c>
      <c r="E41" s="22">
        <v>1</v>
      </c>
      <c r="F41" s="23">
        <v>3725.57</v>
      </c>
      <c r="G41" s="23">
        <v>121.95</v>
      </c>
      <c r="H41" s="24"/>
      <c r="I41" s="24"/>
      <c r="J41" s="35">
        <v>3726</v>
      </c>
      <c r="K41" s="24">
        <v>122</v>
      </c>
      <c r="L41" s="24"/>
      <c r="M41" s="24"/>
      <c r="N41" s="24">
        <v>9</v>
      </c>
      <c r="O41" s="24">
        <v>9</v>
      </c>
      <c r="P41" s="24"/>
      <c r="Q41" s="24"/>
    </row>
    <row r="42" spans="1:17" ht="48" x14ac:dyDescent="0.25">
      <c r="A42" s="16">
        <v>18</v>
      </c>
      <c r="B42" s="20" t="s">
        <v>282</v>
      </c>
      <c r="C42" s="52" t="s">
        <v>1108</v>
      </c>
      <c r="D42" s="21" t="s">
        <v>18</v>
      </c>
      <c r="E42" s="22">
        <v>1</v>
      </c>
      <c r="F42" s="23" t="s">
        <v>1107</v>
      </c>
      <c r="G42" s="24"/>
      <c r="H42" s="24"/>
      <c r="I42" s="24"/>
      <c r="J42" s="35">
        <v>194</v>
      </c>
      <c r="K42" s="24"/>
      <c r="L42" s="24"/>
      <c r="M42" s="24"/>
      <c r="N42" s="24"/>
      <c r="O42" s="24"/>
      <c r="P42" s="24"/>
      <c r="Q42" s="24"/>
    </row>
    <row r="43" spans="1:17" ht="30.6" x14ac:dyDescent="0.25">
      <c r="A43" s="16">
        <v>19</v>
      </c>
      <c r="B43" s="20" t="s">
        <v>236</v>
      </c>
      <c r="C43" s="52" t="s">
        <v>1088</v>
      </c>
      <c r="D43" s="21" t="s">
        <v>19</v>
      </c>
      <c r="E43" s="30" t="s">
        <v>461</v>
      </c>
      <c r="F43" s="23">
        <v>311.39999999999998</v>
      </c>
      <c r="G43" s="23">
        <v>218.44</v>
      </c>
      <c r="H43" s="23">
        <v>38.75</v>
      </c>
      <c r="I43" s="23">
        <v>0.17</v>
      </c>
      <c r="J43" s="35">
        <v>374</v>
      </c>
      <c r="K43" s="24">
        <v>262</v>
      </c>
      <c r="L43" s="24">
        <v>47</v>
      </c>
      <c r="M43" s="24"/>
      <c r="N43" s="24">
        <v>16.29</v>
      </c>
      <c r="O43" s="24">
        <v>19.55</v>
      </c>
      <c r="P43" s="24">
        <v>0.01</v>
      </c>
      <c r="Q43" s="24">
        <v>0.01</v>
      </c>
    </row>
    <row r="44" spans="1:17" ht="24" x14ac:dyDescent="0.25">
      <c r="A44" s="16">
        <v>20</v>
      </c>
      <c r="B44" s="20" t="s">
        <v>273</v>
      </c>
      <c r="C44" s="52" t="s">
        <v>272</v>
      </c>
      <c r="D44" s="21" t="s">
        <v>123</v>
      </c>
      <c r="E44" s="30" t="s">
        <v>1106</v>
      </c>
      <c r="F44" s="23">
        <v>7.52</v>
      </c>
      <c r="G44" s="24"/>
      <c r="H44" s="24"/>
      <c r="I44" s="24"/>
      <c r="J44" s="35">
        <v>902</v>
      </c>
      <c r="K44" s="24"/>
      <c r="L44" s="24"/>
      <c r="M44" s="24"/>
      <c r="N44" s="24"/>
      <c r="O44" s="24"/>
      <c r="P44" s="24"/>
      <c r="Q44" s="24"/>
    </row>
    <row r="45" spans="1:17" ht="24" x14ac:dyDescent="0.25">
      <c r="A45" s="16">
        <v>21</v>
      </c>
      <c r="B45" s="20" t="s">
        <v>261</v>
      </c>
      <c r="C45" s="52" t="s">
        <v>1086</v>
      </c>
      <c r="D45" s="21" t="s">
        <v>19</v>
      </c>
      <c r="E45" s="30" t="s">
        <v>1105</v>
      </c>
      <c r="F45" s="23">
        <v>189.23</v>
      </c>
      <c r="G45" s="23">
        <v>46.64</v>
      </c>
      <c r="H45" s="23">
        <v>56.09</v>
      </c>
      <c r="I45" s="23">
        <v>24.55</v>
      </c>
      <c r="J45" s="35">
        <v>255</v>
      </c>
      <c r="K45" s="24">
        <v>63</v>
      </c>
      <c r="L45" s="24">
        <v>76</v>
      </c>
      <c r="M45" s="24">
        <v>33</v>
      </c>
      <c r="N45" s="24">
        <v>3.52</v>
      </c>
      <c r="O45" s="24">
        <v>4.75</v>
      </c>
      <c r="P45" s="24">
        <v>1.57</v>
      </c>
      <c r="Q45" s="24">
        <v>2.12</v>
      </c>
    </row>
    <row r="46" spans="1:17" ht="72" x14ac:dyDescent="0.25">
      <c r="A46" s="16">
        <v>22</v>
      </c>
      <c r="B46" s="20" t="s">
        <v>271</v>
      </c>
      <c r="C46" s="52" t="s">
        <v>1084</v>
      </c>
      <c r="D46" s="21" t="s">
        <v>73</v>
      </c>
      <c r="E46" s="30" t="s">
        <v>280</v>
      </c>
      <c r="F46" s="23" t="s">
        <v>1082</v>
      </c>
      <c r="G46" s="24"/>
      <c r="H46" s="24"/>
      <c r="I46" s="24"/>
      <c r="J46" s="35">
        <v>66</v>
      </c>
      <c r="K46" s="24"/>
      <c r="L46" s="24"/>
      <c r="M46" s="24"/>
      <c r="N46" s="24"/>
      <c r="O46" s="24"/>
      <c r="P46" s="24"/>
      <c r="Q46" s="24"/>
    </row>
    <row r="47" spans="1:17" ht="72" x14ac:dyDescent="0.25">
      <c r="A47" s="16">
        <v>23</v>
      </c>
      <c r="B47" s="20" t="s">
        <v>271</v>
      </c>
      <c r="C47" s="52" t="s">
        <v>1104</v>
      </c>
      <c r="D47" s="21" t="s">
        <v>73</v>
      </c>
      <c r="E47" s="30" t="s">
        <v>1103</v>
      </c>
      <c r="F47" s="23" t="s">
        <v>1102</v>
      </c>
      <c r="G47" s="24"/>
      <c r="H47" s="24"/>
      <c r="I47" s="24"/>
      <c r="J47" s="35">
        <v>908</v>
      </c>
      <c r="K47" s="24"/>
      <c r="L47" s="24"/>
      <c r="M47" s="24"/>
      <c r="N47" s="24"/>
      <c r="O47" s="24"/>
      <c r="P47" s="24"/>
      <c r="Q47" s="24"/>
    </row>
    <row r="48" spans="1:17" ht="36" x14ac:dyDescent="0.25">
      <c r="A48" s="16">
        <v>24</v>
      </c>
      <c r="B48" s="20" t="s">
        <v>279</v>
      </c>
      <c r="C48" s="52" t="s">
        <v>1101</v>
      </c>
      <c r="D48" s="21" t="s">
        <v>123</v>
      </c>
      <c r="E48" s="30" t="s">
        <v>1100</v>
      </c>
      <c r="F48" s="23" t="s">
        <v>1099</v>
      </c>
      <c r="G48" s="24"/>
      <c r="H48" s="24"/>
      <c r="I48" s="24"/>
      <c r="J48" s="35">
        <v>103</v>
      </c>
      <c r="K48" s="24"/>
      <c r="L48" s="24"/>
      <c r="M48" s="24"/>
      <c r="N48" s="24"/>
      <c r="O48" s="24"/>
      <c r="P48" s="24"/>
      <c r="Q48" s="24"/>
    </row>
    <row r="49" spans="1:17" ht="34.200000000000003" x14ac:dyDescent="0.25">
      <c r="A49" s="16">
        <v>25</v>
      </c>
      <c r="B49" s="20" t="s">
        <v>239</v>
      </c>
      <c r="C49" s="52" t="s">
        <v>1098</v>
      </c>
      <c r="D49" s="21" t="s">
        <v>19</v>
      </c>
      <c r="E49" s="30" t="s">
        <v>138</v>
      </c>
      <c r="F49" s="23">
        <v>4732.43</v>
      </c>
      <c r="G49" s="23">
        <v>617.45000000000005</v>
      </c>
      <c r="H49" s="23">
        <v>45.38</v>
      </c>
      <c r="I49" s="23">
        <v>0.55000000000000004</v>
      </c>
      <c r="J49" s="35">
        <v>95</v>
      </c>
      <c r="K49" s="24">
        <v>12</v>
      </c>
      <c r="L49" s="24">
        <v>1</v>
      </c>
      <c r="M49" s="24"/>
      <c r="N49" s="24">
        <v>46.6</v>
      </c>
      <c r="O49" s="24">
        <v>0.93</v>
      </c>
      <c r="P49" s="24">
        <v>0.03</v>
      </c>
      <c r="Q49" s="24"/>
    </row>
    <row r="50" spans="1:17" ht="34.200000000000003" x14ac:dyDescent="0.25">
      <c r="A50" s="16">
        <v>26</v>
      </c>
      <c r="B50" s="20" t="s">
        <v>238</v>
      </c>
      <c r="C50" s="52" t="s">
        <v>237</v>
      </c>
      <c r="D50" s="21" t="s">
        <v>52</v>
      </c>
      <c r="E50" s="30" t="s">
        <v>1097</v>
      </c>
      <c r="F50" s="23">
        <v>89250</v>
      </c>
      <c r="G50" s="24"/>
      <c r="H50" s="24"/>
      <c r="I50" s="24"/>
      <c r="J50" s="35">
        <v>6</v>
      </c>
      <c r="K50" s="24"/>
      <c r="L50" s="24"/>
      <c r="M50" s="24"/>
      <c r="N50" s="24"/>
      <c r="O50" s="24"/>
      <c r="P50" s="24"/>
      <c r="Q50" s="24"/>
    </row>
    <row r="51" spans="1:17" ht="19.95" customHeight="1" x14ac:dyDescent="0.25">
      <c r="A51" s="117" t="s">
        <v>278</v>
      </c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</row>
    <row r="52" spans="1:17" ht="57" x14ac:dyDescent="0.25">
      <c r="A52" s="16">
        <v>27</v>
      </c>
      <c r="B52" s="20" t="s">
        <v>277</v>
      </c>
      <c r="C52" s="52" t="s">
        <v>1096</v>
      </c>
      <c r="D52" s="21" t="s">
        <v>16</v>
      </c>
      <c r="E52" s="22">
        <v>3</v>
      </c>
      <c r="F52" s="23">
        <v>29.8</v>
      </c>
      <c r="G52" s="23">
        <v>15.31</v>
      </c>
      <c r="H52" s="23">
        <v>11.69</v>
      </c>
      <c r="I52" s="23">
        <v>0.73</v>
      </c>
      <c r="J52" s="35">
        <v>89</v>
      </c>
      <c r="K52" s="24">
        <v>46</v>
      </c>
      <c r="L52" s="24">
        <v>35</v>
      </c>
      <c r="M52" s="24">
        <v>2</v>
      </c>
      <c r="N52" s="24">
        <v>1.1299999999999999</v>
      </c>
      <c r="O52" s="24">
        <v>3.39</v>
      </c>
      <c r="P52" s="24">
        <v>0.04</v>
      </c>
      <c r="Q52" s="24">
        <v>0.12</v>
      </c>
    </row>
    <row r="53" spans="1:17" ht="48" x14ac:dyDescent="0.25">
      <c r="A53" s="16">
        <v>28</v>
      </c>
      <c r="B53" s="20" t="s">
        <v>276</v>
      </c>
      <c r="C53" s="52" t="s">
        <v>1095</v>
      </c>
      <c r="D53" s="21" t="s">
        <v>18</v>
      </c>
      <c r="E53" s="22">
        <v>3</v>
      </c>
      <c r="F53" s="23" t="s">
        <v>1094</v>
      </c>
      <c r="G53" s="24"/>
      <c r="H53" s="24"/>
      <c r="I53" s="24"/>
      <c r="J53" s="35">
        <v>82</v>
      </c>
      <c r="K53" s="24"/>
      <c r="L53" s="24"/>
      <c r="M53" s="24"/>
      <c r="N53" s="24"/>
      <c r="O53" s="24"/>
      <c r="P53" s="24"/>
      <c r="Q53" s="24"/>
    </row>
    <row r="54" spans="1:17" ht="24" x14ac:dyDescent="0.25">
      <c r="A54" s="16">
        <v>29</v>
      </c>
      <c r="B54" s="20" t="s">
        <v>253</v>
      </c>
      <c r="C54" s="52" t="s">
        <v>1024</v>
      </c>
      <c r="D54" s="21" t="s">
        <v>60</v>
      </c>
      <c r="E54" s="30" t="s">
        <v>138</v>
      </c>
      <c r="F54" s="23">
        <v>2523.44</v>
      </c>
      <c r="G54" s="23">
        <v>1371.85</v>
      </c>
      <c r="H54" s="23">
        <v>556.95000000000005</v>
      </c>
      <c r="I54" s="23">
        <v>20.38</v>
      </c>
      <c r="J54" s="35">
        <v>50</v>
      </c>
      <c r="K54" s="24">
        <v>27</v>
      </c>
      <c r="L54" s="24">
        <v>11</v>
      </c>
      <c r="M54" s="24"/>
      <c r="N54" s="24">
        <v>98.2</v>
      </c>
      <c r="O54" s="24">
        <v>1.96</v>
      </c>
      <c r="P54" s="24">
        <v>1.1200000000000001</v>
      </c>
      <c r="Q54" s="24">
        <v>0.02</v>
      </c>
    </row>
    <row r="55" spans="1:17" ht="48" x14ac:dyDescent="0.25">
      <c r="A55" s="16">
        <v>30</v>
      </c>
      <c r="B55" s="20" t="s">
        <v>276</v>
      </c>
      <c r="C55" s="52" t="s">
        <v>1093</v>
      </c>
      <c r="D55" s="21" t="s">
        <v>18</v>
      </c>
      <c r="E55" s="22">
        <v>2</v>
      </c>
      <c r="F55" s="23" t="s">
        <v>1092</v>
      </c>
      <c r="G55" s="24"/>
      <c r="H55" s="24"/>
      <c r="I55" s="24"/>
      <c r="J55" s="35">
        <v>64</v>
      </c>
      <c r="K55" s="24"/>
      <c r="L55" s="24"/>
      <c r="M55" s="24"/>
      <c r="N55" s="24"/>
      <c r="O55" s="24"/>
      <c r="P55" s="24"/>
      <c r="Q55" s="24"/>
    </row>
    <row r="56" spans="1:17" ht="24" x14ac:dyDescent="0.25">
      <c r="A56" s="16">
        <v>31</v>
      </c>
      <c r="B56" s="20" t="s">
        <v>275</v>
      </c>
      <c r="C56" s="52" t="s">
        <v>1091</v>
      </c>
      <c r="D56" s="21" t="s">
        <v>16</v>
      </c>
      <c r="E56" s="22">
        <v>1</v>
      </c>
      <c r="F56" s="23">
        <v>59.97</v>
      </c>
      <c r="G56" s="23">
        <v>51.77</v>
      </c>
      <c r="H56" s="23">
        <v>0.37</v>
      </c>
      <c r="I56" s="24"/>
      <c r="J56" s="35">
        <v>60</v>
      </c>
      <c r="K56" s="24">
        <v>52</v>
      </c>
      <c r="L56" s="24"/>
      <c r="M56" s="24"/>
      <c r="N56" s="24">
        <v>3.6</v>
      </c>
      <c r="O56" s="24">
        <v>3.6</v>
      </c>
      <c r="P56" s="24"/>
      <c r="Q56" s="24"/>
    </row>
    <row r="57" spans="1:17" ht="60" x14ac:dyDescent="0.25">
      <c r="A57" s="16">
        <v>32</v>
      </c>
      <c r="B57" s="20" t="s">
        <v>274</v>
      </c>
      <c r="C57" s="52" t="s">
        <v>1090</v>
      </c>
      <c r="D57" s="21" t="s">
        <v>18</v>
      </c>
      <c r="E57" s="22">
        <v>1</v>
      </c>
      <c r="F57" s="23" t="s">
        <v>1089</v>
      </c>
      <c r="G57" s="24"/>
      <c r="H57" s="24"/>
      <c r="I57" s="24"/>
      <c r="J57" s="35">
        <v>262</v>
      </c>
      <c r="K57" s="24"/>
      <c r="L57" s="24"/>
      <c r="M57" s="24"/>
      <c r="N57" s="24"/>
      <c r="O57" s="24"/>
      <c r="P57" s="24"/>
      <c r="Q57" s="24"/>
    </row>
    <row r="58" spans="1:17" ht="30.6" x14ac:dyDescent="0.25">
      <c r="A58" s="16">
        <v>33</v>
      </c>
      <c r="B58" s="20" t="s">
        <v>236</v>
      </c>
      <c r="C58" s="52" t="s">
        <v>1088</v>
      </c>
      <c r="D58" s="21" t="s">
        <v>19</v>
      </c>
      <c r="E58" s="30" t="s">
        <v>227</v>
      </c>
      <c r="F58" s="23">
        <v>311.39999999999998</v>
      </c>
      <c r="G58" s="23">
        <v>218.44</v>
      </c>
      <c r="H58" s="23">
        <v>38.75</v>
      </c>
      <c r="I58" s="23">
        <v>0.17</v>
      </c>
      <c r="J58" s="35">
        <v>16</v>
      </c>
      <c r="K58" s="24">
        <v>11</v>
      </c>
      <c r="L58" s="24">
        <v>2</v>
      </c>
      <c r="M58" s="24"/>
      <c r="N58" s="24">
        <v>16.29</v>
      </c>
      <c r="O58" s="24">
        <v>0.81</v>
      </c>
      <c r="P58" s="24">
        <v>0.01</v>
      </c>
      <c r="Q58" s="24"/>
    </row>
    <row r="59" spans="1:17" ht="24" x14ac:dyDescent="0.25">
      <c r="A59" s="16">
        <v>34</v>
      </c>
      <c r="B59" s="20" t="s">
        <v>273</v>
      </c>
      <c r="C59" s="52" t="s">
        <v>272</v>
      </c>
      <c r="D59" s="21" t="s">
        <v>123</v>
      </c>
      <c r="E59" s="30" t="s">
        <v>1087</v>
      </c>
      <c r="F59" s="23">
        <v>7.52</v>
      </c>
      <c r="G59" s="24"/>
      <c r="H59" s="24"/>
      <c r="I59" s="24"/>
      <c r="J59" s="35">
        <v>38</v>
      </c>
      <c r="K59" s="24"/>
      <c r="L59" s="24"/>
      <c r="M59" s="24"/>
      <c r="N59" s="24"/>
      <c r="O59" s="24"/>
      <c r="P59" s="24"/>
      <c r="Q59" s="24"/>
    </row>
    <row r="60" spans="1:17" ht="24" x14ac:dyDescent="0.25">
      <c r="A60" s="16">
        <v>35</v>
      </c>
      <c r="B60" s="20" t="s">
        <v>261</v>
      </c>
      <c r="C60" s="52" t="s">
        <v>1086</v>
      </c>
      <c r="D60" s="21" t="s">
        <v>19</v>
      </c>
      <c r="E60" s="30" t="s">
        <v>1085</v>
      </c>
      <c r="F60" s="23">
        <v>189.23</v>
      </c>
      <c r="G60" s="23">
        <v>46.64</v>
      </c>
      <c r="H60" s="23">
        <v>56.09</v>
      </c>
      <c r="I60" s="23">
        <v>24.55</v>
      </c>
      <c r="J60" s="35">
        <v>49</v>
      </c>
      <c r="K60" s="24">
        <v>12</v>
      </c>
      <c r="L60" s="24">
        <v>15</v>
      </c>
      <c r="M60" s="24">
        <v>6</v>
      </c>
      <c r="N60" s="24">
        <v>3.52</v>
      </c>
      <c r="O60" s="24">
        <v>0.92</v>
      </c>
      <c r="P60" s="24">
        <v>1.57</v>
      </c>
      <c r="Q60" s="24">
        <v>0.41</v>
      </c>
    </row>
    <row r="61" spans="1:17" ht="72" x14ac:dyDescent="0.25">
      <c r="A61" s="16">
        <v>36</v>
      </c>
      <c r="B61" s="20" t="s">
        <v>271</v>
      </c>
      <c r="C61" s="52" t="s">
        <v>1084</v>
      </c>
      <c r="D61" s="21" t="s">
        <v>73</v>
      </c>
      <c r="E61" s="30" t="s">
        <v>1083</v>
      </c>
      <c r="F61" s="23" t="s">
        <v>1082</v>
      </c>
      <c r="G61" s="24"/>
      <c r="H61" s="24"/>
      <c r="I61" s="24"/>
      <c r="J61" s="35">
        <v>172</v>
      </c>
      <c r="K61" s="24"/>
      <c r="L61" s="24"/>
      <c r="M61" s="24"/>
      <c r="N61" s="24"/>
      <c r="O61" s="24"/>
      <c r="P61" s="24"/>
      <c r="Q61" s="24"/>
    </row>
    <row r="62" spans="1:17" ht="45.6" x14ac:dyDescent="0.25">
      <c r="A62" s="16">
        <v>37</v>
      </c>
      <c r="B62" s="20" t="s">
        <v>67</v>
      </c>
      <c r="C62" s="52" t="s">
        <v>1081</v>
      </c>
      <c r="D62" s="21" t="s">
        <v>16</v>
      </c>
      <c r="E62" s="22">
        <v>7</v>
      </c>
      <c r="F62" s="23">
        <v>160.78</v>
      </c>
      <c r="G62" s="23">
        <v>43.86</v>
      </c>
      <c r="H62" s="23">
        <v>2.36</v>
      </c>
      <c r="I62" s="24"/>
      <c r="J62" s="35">
        <v>1125</v>
      </c>
      <c r="K62" s="24">
        <v>307</v>
      </c>
      <c r="L62" s="24">
        <v>17</v>
      </c>
      <c r="M62" s="24"/>
      <c r="N62" s="24">
        <v>3.31</v>
      </c>
      <c r="O62" s="24">
        <v>23.17</v>
      </c>
      <c r="P62" s="24"/>
      <c r="Q62" s="24"/>
    </row>
    <row r="63" spans="1:17" ht="84" x14ac:dyDescent="0.25">
      <c r="A63" s="16">
        <v>38</v>
      </c>
      <c r="B63" s="20" t="s">
        <v>270</v>
      </c>
      <c r="C63" s="52" t="s">
        <v>269</v>
      </c>
      <c r="D63" s="21" t="s">
        <v>59</v>
      </c>
      <c r="E63" s="22">
        <v>7</v>
      </c>
      <c r="F63" s="23" t="s">
        <v>268</v>
      </c>
      <c r="G63" s="24"/>
      <c r="H63" s="24"/>
      <c r="I63" s="24"/>
      <c r="J63" s="35">
        <v>13</v>
      </c>
      <c r="K63" s="24"/>
      <c r="L63" s="24"/>
      <c r="M63" s="24"/>
      <c r="N63" s="24"/>
      <c r="O63" s="24"/>
      <c r="P63" s="24"/>
      <c r="Q63" s="24"/>
    </row>
    <row r="64" spans="1:17" ht="24" x14ac:dyDescent="0.25">
      <c r="A64" s="16">
        <v>39</v>
      </c>
      <c r="B64" s="20" t="s">
        <v>267</v>
      </c>
      <c r="C64" s="52" t="s">
        <v>1080</v>
      </c>
      <c r="D64" s="21" t="s">
        <v>16</v>
      </c>
      <c r="E64" s="30" t="s">
        <v>1079</v>
      </c>
      <c r="F64" s="23">
        <v>29.46</v>
      </c>
      <c r="G64" s="23">
        <v>15.31</v>
      </c>
      <c r="H64" s="23">
        <v>11.69</v>
      </c>
      <c r="I64" s="23">
        <v>0.73</v>
      </c>
      <c r="J64" s="35">
        <v>412</v>
      </c>
      <c r="K64" s="24">
        <v>214</v>
      </c>
      <c r="L64" s="24">
        <v>164</v>
      </c>
      <c r="M64" s="24">
        <v>10</v>
      </c>
      <c r="N64" s="24">
        <v>1.1299999999999999</v>
      </c>
      <c r="O64" s="24">
        <v>15.82</v>
      </c>
      <c r="P64" s="24">
        <v>0.04</v>
      </c>
      <c r="Q64" s="24">
        <v>0.56000000000000005</v>
      </c>
    </row>
    <row r="65" spans="1:17" ht="21" x14ac:dyDescent="0.25">
      <c r="A65" s="16">
        <v>40</v>
      </c>
      <c r="B65" s="20" t="s">
        <v>266</v>
      </c>
      <c r="C65" s="52" t="s">
        <v>265</v>
      </c>
      <c r="D65" s="21" t="s">
        <v>18</v>
      </c>
      <c r="E65" s="22">
        <v>5</v>
      </c>
      <c r="F65" s="23" t="s">
        <v>264</v>
      </c>
      <c r="G65" s="24"/>
      <c r="H65" s="24"/>
      <c r="I65" s="24"/>
      <c r="J65" s="35">
        <v>1</v>
      </c>
      <c r="K65" s="24"/>
      <c r="L65" s="24"/>
      <c r="M65" s="24"/>
      <c r="N65" s="24"/>
      <c r="O65" s="24"/>
      <c r="P65" s="24"/>
      <c r="Q65" s="24"/>
    </row>
    <row r="66" spans="1:17" ht="24" x14ac:dyDescent="0.25">
      <c r="A66" s="16">
        <v>41</v>
      </c>
      <c r="B66" s="20" t="s">
        <v>263</v>
      </c>
      <c r="C66" s="52" t="s">
        <v>262</v>
      </c>
      <c r="D66" s="21" t="s">
        <v>59</v>
      </c>
      <c r="E66" s="30" t="s">
        <v>1078</v>
      </c>
      <c r="F66" s="23">
        <v>1.23</v>
      </c>
      <c r="G66" s="24"/>
      <c r="H66" s="24"/>
      <c r="I66" s="24"/>
      <c r="J66" s="35">
        <v>11</v>
      </c>
      <c r="K66" s="24"/>
      <c r="L66" s="24"/>
      <c r="M66" s="24"/>
      <c r="N66" s="24"/>
      <c r="O66" s="24"/>
      <c r="P66" s="24"/>
      <c r="Q66" s="24"/>
    </row>
    <row r="67" spans="1:17" x14ac:dyDescent="0.25">
      <c r="A67" s="117" t="s">
        <v>20</v>
      </c>
      <c r="B67" s="118"/>
      <c r="C67" s="118"/>
      <c r="D67" s="118"/>
      <c r="E67" s="118"/>
      <c r="F67" s="118"/>
      <c r="G67" s="118"/>
      <c r="H67" s="118"/>
      <c r="I67" s="118"/>
      <c r="J67" s="36">
        <v>14489</v>
      </c>
      <c r="K67" s="23">
        <v>2764</v>
      </c>
      <c r="L67" s="23">
        <v>415</v>
      </c>
      <c r="M67" s="23">
        <v>58</v>
      </c>
      <c r="N67" s="24"/>
      <c r="O67" s="23">
        <v>202.22</v>
      </c>
      <c r="P67" s="24"/>
      <c r="Q67" s="23">
        <v>3.68</v>
      </c>
    </row>
    <row r="68" spans="1:17" x14ac:dyDescent="0.25">
      <c r="A68" s="117" t="s">
        <v>54</v>
      </c>
      <c r="B68" s="118"/>
      <c r="C68" s="118"/>
      <c r="D68" s="118"/>
      <c r="E68" s="118"/>
      <c r="F68" s="118"/>
      <c r="G68" s="118"/>
      <c r="H68" s="118"/>
      <c r="I68" s="118"/>
      <c r="J68" s="36">
        <v>14604</v>
      </c>
      <c r="K68" s="23">
        <v>2764</v>
      </c>
      <c r="L68" s="23">
        <v>415</v>
      </c>
      <c r="M68" s="23">
        <v>58</v>
      </c>
      <c r="N68" s="24"/>
      <c r="O68" s="23">
        <v>202.22</v>
      </c>
      <c r="P68" s="24"/>
      <c r="Q68" s="23">
        <v>3.68</v>
      </c>
    </row>
    <row r="69" spans="1:17" x14ac:dyDescent="0.25">
      <c r="A69" s="117" t="s">
        <v>53</v>
      </c>
      <c r="B69" s="118"/>
      <c r="C69" s="118"/>
      <c r="D69" s="118"/>
      <c r="E69" s="118"/>
      <c r="F69" s="118"/>
      <c r="G69" s="118"/>
      <c r="H69" s="118"/>
      <c r="I69" s="118"/>
      <c r="J69" s="35"/>
      <c r="K69" s="24"/>
      <c r="L69" s="24"/>
      <c r="M69" s="24"/>
      <c r="N69" s="24"/>
      <c r="O69" s="24"/>
      <c r="P69" s="24"/>
      <c r="Q69" s="24"/>
    </row>
    <row r="70" spans="1:17" x14ac:dyDescent="0.25">
      <c r="A70" s="117" t="s">
        <v>1077</v>
      </c>
      <c r="B70" s="118"/>
      <c r="C70" s="118"/>
      <c r="D70" s="118"/>
      <c r="E70" s="118"/>
      <c r="F70" s="118"/>
      <c r="G70" s="118"/>
      <c r="H70" s="118"/>
      <c r="I70" s="118"/>
      <c r="J70" s="36">
        <v>29</v>
      </c>
      <c r="K70" s="24"/>
      <c r="L70" s="24"/>
      <c r="M70" s="24"/>
      <c r="N70" s="24"/>
      <c r="O70" s="24"/>
      <c r="P70" s="24"/>
      <c r="Q70" s="24"/>
    </row>
    <row r="71" spans="1:17" ht="30" customHeight="1" x14ac:dyDescent="0.25">
      <c r="A71" s="117" t="s">
        <v>1076</v>
      </c>
      <c r="B71" s="118"/>
      <c r="C71" s="118"/>
      <c r="D71" s="118"/>
      <c r="E71" s="118"/>
      <c r="F71" s="118"/>
      <c r="G71" s="118"/>
      <c r="H71" s="118"/>
      <c r="I71" s="118"/>
      <c r="J71" s="36">
        <v>58</v>
      </c>
      <c r="K71" s="24"/>
      <c r="L71" s="24"/>
      <c r="M71" s="24"/>
      <c r="N71" s="24"/>
      <c r="O71" s="24"/>
      <c r="P71" s="24"/>
      <c r="Q71" s="24"/>
    </row>
    <row r="72" spans="1:17" ht="30" customHeight="1" x14ac:dyDescent="0.25">
      <c r="A72" s="117" t="s">
        <v>1075</v>
      </c>
      <c r="B72" s="118"/>
      <c r="C72" s="118"/>
      <c r="D72" s="118"/>
      <c r="E72" s="118"/>
      <c r="F72" s="118"/>
      <c r="G72" s="118"/>
      <c r="H72" s="118"/>
      <c r="I72" s="118"/>
      <c r="J72" s="36">
        <v>28</v>
      </c>
      <c r="K72" s="24"/>
      <c r="L72" s="24"/>
      <c r="M72" s="24"/>
      <c r="N72" s="24"/>
      <c r="O72" s="24"/>
      <c r="P72" s="24"/>
      <c r="Q72" s="24"/>
    </row>
    <row r="73" spans="1:17" x14ac:dyDescent="0.25">
      <c r="A73" s="117" t="s">
        <v>21</v>
      </c>
      <c r="B73" s="118"/>
      <c r="C73" s="118"/>
      <c r="D73" s="118"/>
      <c r="E73" s="118"/>
      <c r="F73" s="118"/>
      <c r="G73" s="118"/>
      <c r="H73" s="118"/>
      <c r="I73" s="118"/>
      <c r="J73" s="36">
        <v>2318</v>
      </c>
      <c r="K73" s="24"/>
      <c r="L73" s="24"/>
      <c r="M73" s="24"/>
      <c r="N73" s="24"/>
      <c r="O73" s="24"/>
      <c r="P73" s="24"/>
      <c r="Q73" s="24"/>
    </row>
    <row r="74" spans="1:17" x14ac:dyDescent="0.25">
      <c r="A74" s="117" t="s">
        <v>53</v>
      </c>
      <c r="B74" s="118"/>
      <c r="C74" s="118"/>
      <c r="D74" s="118"/>
      <c r="E74" s="118"/>
      <c r="F74" s="118"/>
      <c r="G74" s="118"/>
      <c r="H74" s="118"/>
      <c r="I74" s="118"/>
      <c r="J74" s="35"/>
      <c r="K74" s="24"/>
      <c r="L74" s="24"/>
      <c r="M74" s="24"/>
      <c r="N74" s="24"/>
      <c r="O74" s="24"/>
      <c r="P74" s="24"/>
      <c r="Q74" s="24"/>
    </row>
    <row r="75" spans="1:17" x14ac:dyDescent="0.25">
      <c r="A75" s="117" t="s">
        <v>1074</v>
      </c>
      <c r="B75" s="118"/>
      <c r="C75" s="118"/>
      <c r="D75" s="118"/>
      <c r="E75" s="118"/>
      <c r="F75" s="118"/>
      <c r="G75" s="118"/>
      <c r="H75" s="118"/>
      <c r="I75" s="118"/>
      <c r="J75" s="36">
        <v>1109</v>
      </c>
      <c r="K75" s="24"/>
      <c r="L75" s="24"/>
      <c r="M75" s="24"/>
      <c r="N75" s="24"/>
      <c r="O75" s="24"/>
      <c r="P75" s="24"/>
      <c r="Q75" s="24"/>
    </row>
    <row r="76" spans="1:17" x14ac:dyDescent="0.25">
      <c r="A76" s="117" t="s">
        <v>1073</v>
      </c>
      <c r="B76" s="118"/>
      <c r="C76" s="118"/>
      <c r="D76" s="118"/>
      <c r="E76" s="118"/>
      <c r="F76" s="118"/>
      <c r="G76" s="118"/>
      <c r="H76" s="118"/>
      <c r="I76" s="118"/>
      <c r="J76" s="36">
        <v>132</v>
      </c>
      <c r="K76" s="24"/>
      <c r="L76" s="24"/>
      <c r="M76" s="24"/>
      <c r="N76" s="24"/>
      <c r="O76" s="24"/>
      <c r="P76" s="24"/>
      <c r="Q76" s="24"/>
    </row>
    <row r="77" spans="1:17" x14ac:dyDescent="0.25">
      <c r="A77" s="117" t="s">
        <v>1072</v>
      </c>
      <c r="B77" s="118"/>
      <c r="C77" s="118"/>
      <c r="D77" s="118"/>
      <c r="E77" s="118"/>
      <c r="F77" s="118"/>
      <c r="G77" s="118"/>
      <c r="H77" s="118"/>
      <c r="I77" s="118"/>
      <c r="J77" s="36">
        <v>955</v>
      </c>
      <c r="K77" s="24"/>
      <c r="L77" s="24"/>
      <c r="M77" s="24"/>
      <c r="N77" s="24"/>
      <c r="O77" s="24"/>
      <c r="P77" s="24"/>
      <c r="Q77" s="24"/>
    </row>
    <row r="78" spans="1:17" x14ac:dyDescent="0.25">
      <c r="A78" s="117" t="s">
        <v>1071</v>
      </c>
      <c r="B78" s="118"/>
      <c r="C78" s="118"/>
      <c r="D78" s="118"/>
      <c r="E78" s="118"/>
      <c r="F78" s="118"/>
      <c r="G78" s="118"/>
      <c r="H78" s="118"/>
      <c r="I78" s="118"/>
      <c r="J78" s="36">
        <v>122</v>
      </c>
      <c r="K78" s="24"/>
      <c r="L78" s="24"/>
      <c r="M78" s="24"/>
      <c r="N78" s="24"/>
      <c r="O78" s="24"/>
      <c r="P78" s="24"/>
      <c r="Q78" s="24"/>
    </row>
    <row r="79" spans="1:17" x14ac:dyDescent="0.25">
      <c r="A79" s="117" t="s">
        <v>22</v>
      </c>
      <c r="B79" s="118"/>
      <c r="C79" s="118"/>
      <c r="D79" s="118"/>
      <c r="E79" s="118"/>
      <c r="F79" s="118"/>
      <c r="G79" s="118"/>
      <c r="H79" s="118"/>
      <c r="I79" s="118"/>
      <c r="J79" s="36">
        <v>1658</v>
      </c>
      <c r="K79" s="24"/>
      <c r="L79" s="24"/>
      <c r="M79" s="24"/>
      <c r="N79" s="24"/>
      <c r="O79" s="24"/>
      <c r="P79" s="24"/>
      <c r="Q79" s="24"/>
    </row>
    <row r="80" spans="1:17" x14ac:dyDescent="0.25">
      <c r="A80" s="117" t="s">
        <v>53</v>
      </c>
      <c r="B80" s="118"/>
      <c r="C80" s="118"/>
      <c r="D80" s="118"/>
      <c r="E80" s="118"/>
      <c r="F80" s="118"/>
      <c r="G80" s="118"/>
      <c r="H80" s="118"/>
      <c r="I80" s="118"/>
      <c r="J80" s="35"/>
      <c r="K80" s="24"/>
      <c r="L80" s="24"/>
      <c r="M80" s="24"/>
      <c r="N80" s="24"/>
      <c r="O80" s="24"/>
      <c r="P80" s="24"/>
      <c r="Q80" s="24"/>
    </row>
    <row r="81" spans="1:17" x14ac:dyDescent="0.25">
      <c r="A81" s="117" t="s">
        <v>1070</v>
      </c>
      <c r="B81" s="118"/>
      <c r="C81" s="118"/>
      <c r="D81" s="118"/>
      <c r="E81" s="118"/>
      <c r="F81" s="118"/>
      <c r="G81" s="118"/>
      <c r="H81" s="118"/>
      <c r="I81" s="118"/>
      <c r="J81" s="36">
        <v>832</v>
      </c>
      <c r="K81" s="24"/>
      <c r="L81" s="24"/>
      <c r="M81" s="24"/>
      <c r="N81" s="24"/>
      <c r="O81" s="24"/>
      <c r="P81" s="24"/>
      <c r="Q81" s="24"/>
    </row>
    <row r="82" spans="1:17" x14ac:dyDescent="0.25">
      <c r="A82" s="117" t="s">
        <v>1069</v>
      </c>
      <c r="B82" s="118"/>
      <c r="C82" s="118"/>
      <c r="D82" s="118"/>
      <c r="E82" s="118"/>
      <c r="F82" s="118"/>
      <c r="G82" s="118"/>
      <c r="H82" s="118"/>
      <c r="I82" s="118"/>
      <c r="J82" s="36">
        <v>826</v>
      </c>
      <c r="K82" s="24"/>
      <c r="L82" s="24"/>
      <c r="M82" s="24"/>
      <c r="N82" s="24"/>
      <c r="O82" s="24"/>
      <c r="P82" s="24"/>
      <c r="Q82" s="24"/>
    </row>
    <row r="83" spans="1:17" x14ac:dyDescent="0.25">
      <c r="A83" s="122" t="s">
        <v>23</v>
      </c>
      <c r="B83" s="118"/>
      <c r="C83" s="118"/>
      <c r="D83" s="118"/>
      <c r="E83" s="118"/>
      <c r="F83" s="118"/>
      <c r="G83" s="118"/>
      <c r="H83" s="118"/>
      <c r="I83" s="118"/>
      <c r="J83" s="35"/>
      <c r="K83" s="24"/>
      <c r="L83" s="24"/>
      <c r="M83" s="24"/>
      <c r="N83" s="24"/>
      <c r="O83" s="24"/>
      <c r="P83" s="24"/>
      <c r="Q83" s="24"/>
    </row>
    <row r="84" spans="1:17" x14ac:dyDescent="0.25">
      <c r="A84" s="117" t="s">
        <v>1068</v>
      </c>
      <c r="B84" s="118"/>
      <c r="C84" s="118"/>
      <c r="D84" s="118"/>
      <c r="E84" s="118"/>
      <c r="F84" s="118"/>
      <c r="G84" s="118"/>
      <c r="H84" s="118"/>
      <c r="I84" s="118"/>
      <c r="J84" s="35"/>
      <c r="K84" s="24"/>
      <c r="L84" s="24"/>
      <c r="M84" s="24"/>
      <c r="N84" s="24"/>
      <c r="O84" s="24"/>
      <c r="P84" s="24"/>
      <c r="Q84" s="24"/>
    </row>
    <row r="85" spans="1:17" x14ac:dyDescent="0.25">
      <c r="A85" s="117" t="s">
        <v>1067</v>
      </c>
      <c r="B85" s="118"/>
      <c r="C85" s="118"/>
      <c r="D85" s="118"/>
      <c r="E85" s="118"/>
      <c r="F85" s="118"/>
      <c r="G85" s="118"/>
      <c r="H85" s="118"/>
      <c r="I85" s="118"/>
      <c r="J85" s="36">
        <v>3964</v>
      </c>
      <c r="K85" s="24"/>
      <c r="L85" s="24"/>
      <c r="M85" s="24"/>
      <c r="N85" s="24"/>
      <c r="O85" s="23">
        <v>109.92</v>
      </c>
      <c r="P85" s="24"/>
      <c r="Q85" s="23">
        <v>0.44</v>
      </c>
    </row>
    <row r="86" spans="1:17" x14ac:dyDescent="0.25">
      <c r="A86" s="117" t="s">
        <v>1063</v>
      </c>
      <c r="B86" s="118"/>
      <c r="C86" s="118"/>
      <c r="D86" s="118"/>
      <c r="E86" s="118"/>
      <c r="F86" s="118"/>
      <c r="G86" s="118"/>
      <c r="H86" s="118"/>
      <c r="I86" s="118"/>
      <c r="J86" s="36">
        <v>2899</v>
      </c>
      <c r="K86" s="24"/>
      <c r="L86" s="24"/>
      <c r="M86" s="24"/>
      <c r="N86" s="24"/>
      <c r="O86" s="24"/>
      <c r="P86" s="24"/>
      <c r="Q86" s="24"/>
    </row>
    <row r="87" spans="1:17" x14ac:dyDescent="0.25">
      <c r="A87" s="117" t="s">
        <v>1066</v>
      </c>
      <c r="B87" s="118"/>
      <c r="C87" s="118"/>
      <c r="D87" s="118"/>
      <c r="E87" s="118"/>
      <c r="F87" s="118"/>
      <c r="G87" s="118"/>
      <c r="H87" s="118"/>
      <c r="I87" s="118"/>
      <c r="J87" s="36">
        <v>400</v>
      </c>
      <c r="K87" s="24"/>
      <c r="L87" s="24"/>
      <c r="M87" s="24"/>
      <c r="N87" s="24"/>
      <c r="O87" s="23">
        <v>12</v>
      </c>
      <c r="P87" s="24"/>
      <c r="Q87" s="24"/>
    </row>
    <row r="88" spans="1:17" x14ac:dyDescent="0.25">
      <c r="A88" s="117" t="s">
        <v>1065</v>
      </c>
      <c r="B88" s="118"/>
      <c r="C88" s="118"/>
      <c r="D88" s="118"/>
      <c r="E88" s="118"/>
      <c r="F88" s="118"/>
      <c r="G88" s="118"/>
      <c r="H88" s="118"/>
      <c r="I88" s="118"/>
      <c r="J88" s="36">
        <v>3927</v>
      </c>
      <c r="K88" s="24"/>
      <c r="L88" s="24"/>
      <c r="M88" s="24"/>
      <c r="N88" s="24"/>
      <c r="O88" s="23">
        <v>9</v>
      </c>
      <c r="P88" s="24"/>
      <c r="Q88" s="24"/>
    </row>
    <row r="89" spans="1:17" x14ac:dyDescent="0.25">
      <c r="A89" s="117" t="s">
        <v>1064</v>
      </c>
      <c r="B89" s="118"/>
      <c r="C89" s="118"/>
      <c r="D89" s="118"/>
      <c r="E89" s="118"/>
      <c r="F89" s="118"/>
      <c r="G89" s="118"/>
      <c r="H89" s="118"/>
      <c r="I89" s="118"/>
      <c r="J89" s="36">
        <v>4073</v>
      </c>
      <c r="K89" s="24"/>
      <c r="L89" s="24"/>
      <c r="M89" s="24"/>
      <c r="N89" s="24"/>
      <c r="O89" s="23">
        <v>71.3</v>
      </c>
      <c r="P89" s="24"/>
      <c r="Q89" s="23">
        <v>3.24</v>
      </c>
    </row>
    <row r="90" spans="1:17" x14ac:dyDescent="0.25">
      <c r="A90" s="117" t="s">
        <v>1063</v>
      </c>
      <c r="B90" s="118"/>
      <c r="C90" s="118"/>
      <c r="D90" s="118"/>
      <c r="E90" s="118"/>
      <c r="F90" s="118"/>
      <c r="G90" s="118"/>
      <c r="H90" s="118"/>
      <c r="I90" s="118"/>
      <c r="J90" s="36">
        <v>941</v>
      </c>
      <c r="K90" s="24"/>
      <c r="L90" s="24"/>
      <c r="M90" s="24"/>
      <c r="N90" s="24"/>
      <c r="O90" s="24"/>
      <c r="P90" s="24"/>
      <c r="Q90" s="24"/>
    </row>
    <row r="91" spans="1:17" x14ac:dyDescent="0.25">
      <c r="A91" s="117" t="s">
        <v>63</v>
      </c>
      <c r="B91" s="118"/>
      <c r="C91" s="118"/>
      <c r="D91" s="118"/>
      <c r="E91" s="118"/>
      <c r="F91" s="118"/>
      <c r="G91" s="118"/>
      <c r="H91" s="118"/>
      <c r="I91" s="118"/>
      <c r="J91" s="36">
        <v>16204</v>
      </c>
      <c r="K91" s="24"/>
      <c r="L91" s="24"/>
      <c r="M91" s="24"/>
      <c r="N91" s="24"/>
      <c r="O91" s="23">
        <v>202.22</v>
      </c>
      <c r="P91" s="24"/>
      <c r="Q91" s="23">
        <v>3.68</v>
      </c>
    </row>
    <row r="92" spans="1:17" x14ac:dyDescent="0.25">
      <c r="A92" s="117" t="s">
        <v>65</v>
      </c>
      <c r="B92" s="118"/>
      <c r="C92" s="118"/>
      <c r="D92" s="118"/>
      <c r="E92" s="118"/>
      <c r="F92" s="118"/>
      <c r="G92" s="118"/>
      <c r="H92" s="118"/>
      <c r="I92" s="118"/>
      <c r="J92" s="35"/>
      <c r="K92" s="24"/>
      <c r="L92" s="24"/>
      <c r="M92" s="24"/>
      <c r="N92" s="24"/>
      <c r="O92" s="24"/>
      <c r="P92" s="24"/>
      <c r="Q92" s="24"/>
    </row>
    <row r="93" spans="1:17" x14ac:dyDescent="0.25">
      <c r="A93" s="117" t="s">
        <v>64</v>
      </c>
      <c r="B93" s="118"/>
      <c r="C93" s="118"/>
      <c r="D93" s="118"/>
      <c r="E93" s="118"/>
      <c r="F93" s="118"/>
      <c r="G93" s="118"/>
      <c r="H93" s="118"/>
      <c r="I93" s="118"/>
      <c r="J93" s="35"/>
      <c r="K93" s="24"/>
      <c r="L93" s="24"/>
      <c r="M93" s="24"/>
      <c r="N93" s="24"/>
      <c r="O93" s="24"/>
      <c r="P93" s="24"/>
      <c r="Q93" s="24"/>
    </row>
    <row r="94" spans="1:17" x14ac:dyDescent="0.25">
      <c r="A94" s="117" t="s">
        <v>1062</v>
      </c>
      <c r="B94" s="118"/>
      <c r="C94" s="118"/>
      <c r="D94" s="118"/>
      <c r="E94" s="118"/>
      <c r="F94" s="118"/>
      <c r="G94" s="118"/>
      <c r="H94" s="118"/>
      <c r="I94" s="118"/>
      <c r="J94" s="35"/>
      <c r="K94" s="24"/>
      <c r="L94" s="24"/>
      <c r="M94" s="24"/>
      <c r="N94" s="24"/>
      <c r="O94" s="24"/>
      <c r="P94" s="24"/>
      <c r="Q94" s="24"/>
    </row>
    <row r="95" spans="1:17" x14ac:dyDescent="0.25">
      <c r="A95" s="117" t="s">
        <v>1061</v>
      </c>
      <c r="B95" s="118"/>
      <c r="C95" s="118"/>
      <c r="D95" s="118"/>
      <c r="E95" s="118"/>
      <c r="F95" s="118"/>
      <c r="G95" s="118"/>
      <c r="H95" s="118"/>
      <c r="I95" s="118"/>
      <c r="J95" s="36">
        <v>1290</v>
      </c>
      <c r="K95" s="24"/>
      <c r="L95" s="24"/>
      <c r="M95" s="24"/>
      <c r="N95" s="24"/>
      <c r="O95" s="24"/>
      <c r="P95" s="24"/>
      <c r="Q95" s="24"/>
    </row>
    <row r="96" spans="1:17" ht="30" customHeight="1" x14ac:dyDescent="0.25">
      <c r="A96" s="117" t="s">
        <v>260</v>
      </c>
      <c r="B96" s="118"/>
      <c r="C96" s="118"/>
      <c r="D96" s="118"/>
      <c r="E96" s="118"/>
      <c r="F96" s="118"/>
      <c r="G96" s="118"/>
      <c r="H96" s="118"/>
      <c r="I96" s="118"/>
      <c r="J96" s="36">
        <v>1305</v>
      </c>
      <c r="K96" s="24"/>
      <c r="L96" s="24"/>
      <c r="M96" s="24"/>
      <c r="N96" s="24"/>
      <c r="O96" s="24"/>
      <c r="P96" s="24"/>
      <c r="Q96" s="24"/>
    </row>
    <row r="97" spans="1:17" x14ac:dyDescent="0.25">
      <c r="A97" s="117" t="s">
        <v>1060</v>
      </c>
      <c r="B97" s="118"/>
      <c r="C97" s="118"/>
      <c r="D97" s="118"/>
      <c r="E97" s="118"/>
      <c r="F97" s="118"/>
      <c r="G97" s="118"/>
      <c r="H97" s="118"/>
      <c r="I97" s="118"/>
      <c r="J97" s="35"/>
      <c r="K97" s="24"/>
      <c r="L97" s="24"/>
      <c r="M97" s="24"/>
      <c r="N97" s="24"/>
      <c r="O97" s="24"/>
      <c r="P97" s="24"/>
      <c r="Q97" s="24"/>
    </row>
    <row r="98" spans="1:17" x14ac:dyDescent="0.25">
      <c r="A98" s="117" t="s">
        <v>1059</v>
      </c>
      <c r="B98" s="118"/>
      <c r="C98" s="118"/>
      <c r="D98" s="118"/>
      <c r="E98" s="118"/>
      <c r="F98" s="118"/>
      <c r="G98" s="118"/>
      <c r="H98" s="118"/>
      <c r="I98" s="118"/>
      <c r="J98" s="36">
        <v>1058</v>
      </c>
      <c r="K98" s="24"/>
      <c r="L98" s="24"/>
      <c r="M98" s="24"/>
      <c r="N98" s="24"/>
      <c r="O98" s="24"/>
      <c r="P98" s="24"/>
      <c r="Q98" s="24"/>
    </row>
    <row r="99" spans="1:17" ht="30" customHeight="1" x14ac:dyDescent="0.25">
      <c r="A99" s="117" t="s">
        <v>260</v>
      </c>
      <c r="B99" s="118"/>
      <c r="C99" s="118"/>
      <c r="D99" s="118"/>
      <c r="E99" s="118"/>
      <c r="F99" s="118"/>
      <c r="G99" s="118"/>
      <c r="H99" s="118"/>
      <c r="I99" s="118"/>
      <c r="J99" s="36">
        <v>1071</v>
      </c>
      <c r="K99" s="24"/>
      <c r="L99" s="24"/>
      <c r="M99" s="24"/>
      <c r="N99" s="24"/>
      <c r="O99" s="24"/>
      <c r="P99" s="24"/>
      <c r="Q99" s="24"/>
    </row>
    <row r="100" spans="1:17" x14ac:dyDescent="0.25">
      <c r="A100" s="117" t="s">
        <v>259</v>
      </c>
      <c r="B100" s="118"/>
      <c r="C100" s="118"/>
      <c r="D100" s="118"/>
      <c r="E100" s="118"/>
      <c r="F100" s="118"/>
      <c r="G100" s="118"/>
      <c r="H100" s="118"/>
      <c r="I100" s="118"/>
      <c r="J100" s="36">
        <v>2376</v>
      </c>
      <c r="K100" s="24"/>
      <c r="L100" s="24"/>
      <c r="M100" s="24"/>
      <c r="N100" s="24"/>
      <c r="O100" s="24"/>
      <c r="P100" s="24"/>
      <c r="Q100" s="24"/>
    </row>
    <row r="101" spans="1:17" x14ac:dyDescent="0.25">
      <c r="A101" s="117" t="s">
        <v>63</v>
      </c>
      <c r="B101" s="118"/>
      <c r="C101" s="118"/>
      <c r="D101" s="118"/>
      <c r="E101" s="118"/>
      <c r="F101" s="118"/>
      <c r="G101" s="118"/>
      <c r="H101" s="118"/>
      <c r="I101" s="118"/>
      <c r="J101" s="36">
        <v>2376</v>
      </c>
      <c r="K101" s="24"/>
      <c r="L101" s="24"/>
      <c r="M101" s="24"/>
      <c r="N101" s="24"/>
      <c r="O101" s="24"/>
      <c r="P101" s="24"/>
      <c r="Q101" s="24"/>
    </row>
    <row r="102" spans="1:17" x14ac:dyDescent="0.25">
      <c r="A102" s="117" t="s">
        <v>26</v>
      </c>
      <c r="B102" s="118"/>
      <c r="C102" s="118"/>
      <c r="D102" s="118"/>
      <c r="E102" s="118"/>
      <c r="F102" s="118"/>
      <c r="G102" s="118"/>
      <c r="H102" s="118"/>
      <c r="I102" s="118"/>
      <c r="J102" s="36">
        <v>18580</v>
      </c>
      <c r="K102" s="24"/>
      <c r="L102" s="24"/>
      <c r="M102" s="24"/>
      <c r="N102" s="24"/>
      <c r="O102" s="23">
        <v>202.22</v>
      </c>
      <c r="P102" s="24"/>
      <c r="Q102" s="23">
        <v>3.68</v>
      </c>
    </row>
    <row r="103" spans="1:17" x14ac:dyDescent="0.25">
      <c r="A103" s="117" t="s">
        <v>27</v>
      </c>
      <c r="B103" s="118"/>
      <c r="C103" s="118"/>
      <c r="D103" s="118"/>
      <c r="E103" s="118"/>
      <c r="F103" s="118"/>
      <c r="G103" s="118"/>
      <c r="H103" s="118"/>
      <c r="I103" s="118"/>
      <c r="J103" s="35"/>
      <c r="K103" s="24"/>
      <c r="L103" s="24"/>
      <c r="M103" s="24"/>
      <c r="N103" s="24"/>
      <c r="O103" s="24"/>
      <c r="P103" s="24"/>
      <c r="Q103" s="24"/>
    </row>
    <row r="104" spans="1:17" x14ac:dyDescent="0.25">
      <c r="A104" s="117" t="s">
        <v>28</v>
      </c>
      <c r="B104" s="118"/>
      <c r="C104" s="118"/>
      <c r="D104" s="118"/>
      <c r="E104" s="118"/>
      <c r="F104" s="118"/>
      <c r="G104" s="118"/>
      <c r="H104" s="118"/>
      <c r="I104" s="118"/>
      <c r="J104" s="36">
        <v>9049</v>
      </c>
      <c r="K104" s="24"/>
      <c r="L104" s="24"/>
      <c r="M104" s="24"/>
      <c r="N104" s="24"/>
      <c r="O104" s="24"/>
      <c r="P104" s="24"/>
      <c r="Q104" s="24"/>
    </row>
    <row r="105" spans="1:17" x14ac:dyDescent="0.25">
      <c r="A105" s="117" t="s">
        <v>29</v>
      </c>
      <c r="B105" s="118"/>
      <c r="C105" s="118"/>
      <c r="D105" s="118"/>
      <c r="E105" s="118"/>
      <c r="F105" s="118"/>
      <c r="G105" s="118"/>
      <c r="H105" s="118"/>
      <c r="I105" s="118"/>
      <c r="J105" s="36">
        <v>415</v>
      </c>
      <c r="K105" s="24"/>
      <c r="L105" s="24"/>
      <c r="M105" s="24"/>
      <c r="N105" s="24"/>
      <c r="O105" s="24"/>
      <c r="P105" s="24"/>
      <c r="Q105" s="24"/>
    </row>
    <row r="106" spans="1:17" x14ac:dyDescent="0.25">
      <c r="A106" s="117" t="s">
        <v>30</v>
      </c>
      <c r="B106" s="118"/>
      <c r="C106" s="118"/>
      <c r="D106" s="118"/>
      <c r="E106" s="118"/>
      <c r="F106" s="118"/>
      <c r="G106" s="118"/>
      <c r="H106" s="118"/>
      <c r="I106" s="118"/>
      <c r="J106" s="36">
        <v>2822</v>
      </c>
      <c r="K106" s="24"/>
      <c r="L106" s="24"/>
      <c r="M106" s="24"/>
      <c r="N106" s="24"/>
      <c r="O106" s="24"/>
      <c r="P106" s="24"/>
      <c r="Q106" s="24"/>
    </row>
    <row r="107" spans="1:17" x14ac:dyDescent="0.25">
      <c r="A107" s="117" t="s">
        <v>62</v>
      </c>
      <c r="B107" s="118"/>
      <c r="C107" s="118"/>
      <c r="D107" s="118"/>
      <c r="E107" s="118"/>
      <c r="F107" s="118"/>
      <c r="G107" s="118"/>
      <c r="H107" s="118"/>
      <c r="I107" s="118"/>
      <c r="J107" s="36">
        <v>2376</v>
      </c>
      <c r="K107" s="24"/>
      <c r="L107" s="24"/>
      <c r="M107" s="24"/>
      <c r="N107" s="24"/>
      <c r="O107" s="24"/>
      <c r="P107" s="24"/>
      <c r="Q107" s="24"/>
    </row>
    <row r="108" spans="1:17" x14ac:dyDescent="0.25">
      <c r="A108" s="117" t="s">
        <v>31</v>
      </c>
      <c r="B108" s="118"/>
      <c r="C108" s="118"/>
      <c r="D108" s="118"/>
      <c r="E108" s="118"/>
      <c r="F108" s="118"/>
      <c r="G108" s="118"/>
      <c r="H108" s="118"/>
      <c r="I108" s="118"/>
      <c r="J108" s="36">
        <v>2318</v>
      </c>
      <c r="K108" s="24"/>
      <c r="L108" s="24"/>
      <c r="M108" s="24"/>
      <c r="N108" s="24"/>
      <c r="O108" s="24"/>
      <c r="P108" s="24"/>
      <c r="Q108" s="24"/>
    </row>
    <row r="109" spans="1:17" x14ac:dyDescent="0.25">
      <c r="A109" s="117" t="s">
        <v>32</v>
      </c>
      <c r="B109" s="118"/>
      <c r="C109" s="118"/>
      <c r="D109" s="118"/>
      <c r="E109" s="118"/>
      <c r="F109" s="118"/>
      <c r="G109" s="118"/>
      <c r="H109" s="118"/>
      <c r="I109" s="118"/>
      <c r="J109" s="36">
        <v>1658</v>
      </c>
      <c r="K109" s="24"/>
      <c r="L109" s="24"/>
      <c r="M109" s="24"/>
      <c r="N109" s="24"/>
      <c r="O109" s="24"/>
      <c r="P109" s="24"/>
      <c r="Q109" s="24"/>
    </row>
    <row r="110" spans="1:17" x14ac:dyDescent="0.25">
      <c r="A110" s="122" t="s">
        <v>33</v>
      </c>
      <c r="B110" s="118"/>
      <c r="C110" s="118"/>
      <c r="D110" s="118"/>
      <c r="E110" s="118"/>
      <c r="F110" s="118"/>
      <c r="G110" s="118"/>
      <c r="H110" s="118"/>
      <c r="I110" s="118"/>
      <c r="J110" s="37">
        <v>18580</v>
      </c>
      <c r="K110" s="24"/>
      <c r="L110" s="24"/>
      <c r="M110" s="24"/>
      <c r="N110" s="24"/>
      <c r="O110" s="25">
        <v>202.22</v>
      </c>
      <c r="P110" s="24"/>
      <c r="Q110" s="25">
        <v>3.68</v>
      </c>
    </row>
    <row r="111" spans="1:17" x14ac:dyDescent="0.25">
      <c r="F111" s="18"/>
      <c r="G111" s="18"/>
      <c r="H111" s="18"/>
      <c r="I111" s="18"/>
      <c r="J111" s="38"/>
      <c r="K111" s="18"/>
      <c r="L111" s="18"/>
      <c r="M111" s="18"/>
      <c r="N111" s="18"/>
      <c r="O111" s="18"/>
      <c r="P111" s="18"/>
      <c r="Q111" s="18"/>
    </row>
    <row r="112" spans="1:17" x14ac:dyDescent="0.25">
      <c r="F112" s="18"/>
      <c r="G112" s="18"/>
      <c r="H112" s="18"/>
      <c r="I112" s="18"/>
      <c r="J112" s="38"/>
      <c r="K112" s="18"/>
      <c r="L112" s="18"/>
      <c r="M112" s="18"/>
      <c r="N112" s="18"/>
      <c r="O112" s="18"/>
      <c r="P112" s="18"/>
      <c r="Q112" s="18"/>
    </row>
    <row r="113" spans="6:17" x14ac:dyDescent="0.25">
      <c r="F113" s="18"/>
      <c r="G113" s="18"/>
      <c r="H113" s="18"/>
      <c r="I113" s="18"/>
      <c r="J113" s="38"/>
      <c r="K113" s="18"/>
      <c r="L113" s="18"/>
      <c r="M113" s="18"/>
      <c r="N113" s="18"/>
      <c r="O113" s="18"/>
      <c r="P113" s="18"/>
      <c r="Q113" s="18"/>
    </row>
  </sheetData>
  <mergeCells count="67">
    <mergeCell ref="G20:I20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  <mergeCell ref="J11:K11"/>
    <mergeCell ref="J14:K14"/>
    <mergeCell ref="J12:K12"/>
    <mergeCell ref="A100:I100"/>
    <mergeCell ref="A101:I101"/>
    <mergeCell ref="A94:I94"/>
    <mergeCell ref="A95:I95"/>
    <mergeCell ref="A96:I96"/>
    <mergeCell ref="A97:I97"/>
    <mergeCell ref="A98:I98"/>
    <mergeCell ref="A74:I74"/>
    <mergeCell ref="A75:I75"/>
    <mergeCell ref="A23:Q23"/>
    <mergeCell ref="A24:Q24"/>
    <mergeCell ref="A51:Q51"/>
    <mergeCell ref="A67:I67"/>
    <mergeCell ref="J13:K13"/>
    <mergeCell ref="A106:I106"/>
    <mergeCell ref="A107:I107"/>
    <mergeCell ref="A108:I108"/>
    <mergeCell ref="A109:I109"/>
    <mergeCell ref="A102:I102"/>
    <mergeCell ref="A103:I103"/>
    <mergeCell ref="A104:I104"/>
    <mergeCell ref="A105:I105"/>
    <mergeCell ref="A93:I93"/>
    <mergeCell ref="A99:I99"/>
    <mergeCell ref="A88:I88"/>
    <mergeCell ref="A89:I89"/>
    <mergeCell ref="A90:I90"/>
    <mergeCell ref="A91:I91"/>
    <mergeCell ref="A92:I92"/>
    <mergeCell ref="J15:K15"/>
    <mergeCell ref="A110:I110"/>
    <mergeCell ref="A76:I76"/>
    <mergeCell ref="A77:I77"/>
    <mergeCell ref="A78:I78"/>
    <mergeCell ref="A79:I79"/>
    <mergeCell ref="A82:I82"/>
    <mergeCell ref="A83:I83"/>
    <mergeCell ref="A84:I84"/>
    <mergeCell ref="A85:I85"/>
    <mergeCell ref="A86:I86"/>
    <mergeCell ref="A87:I87"/>
    <mergeCell ref="A68:I68"/>
    <mergeCell ref="A69:I69"/>
    <mergeCell ref="F20:F21"/>
    <mergeCell ref="F19:I19"/>
    <mergeCell ref="A80:I80"/>
    <mergeCell ref="A81:I81"/>
    <mergeCell ref="A70:I70"/>
    <mergeCell ref="A71:I71"/>
    <mergeCell ref="A72:I72"/>
    <mergeCell ref="A73:I73"/>
  </mergeCells>
  <pageMargins left="0.82677165354330717" right="0" top="0.59055118110236227" bottom="0.39370078740157483" header="0.19685039370078741" footer="0.19685039370078741"/>
  <pageSetup paperSize="9" scale="90" firstPageNumber="46" fitToHeight="10000" orientation="landscape" useFirstPageNumber="1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8"/>
  <sheetViews>
    <sheetView showGridLines="0" topLeftCell="A9" zoomScaleNormal="75" zoomScaleSheetLayoutView="75" workbookViewId="0">
      <selection activeCell="D12" sqref="D12"/>
    </sheetView>
  </sheetViews>
  <sheetFormatPr defaultColWidth="9.109375" defaultRowHeight="13.2" outlineLevelRow="2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hidden="1" outlineLevel="2" x14ac:dyDescent="0.25">
      <c r="A1" s="59" t="s">
        <v>1197</v>
      </c>
      <c r="C1" s="2"/>
      <c r="D1" s="3"/>
      <c r="E1" s="40"/>
      <c r="F1" s="4"/>
      <c r="G1" s="4"/>
      <c r="H1" s="4"/>
      <c r="I1" s="4"/>
      <c r="J1" s="31"/>
      <c r="K1" s="4"/>
      <c r="L1" s="4"/>
      <c r="M1" s="58" t="s">
        <v>1196</v>
      </c>
      <c r="O1" s="4"/>
      <c r="P1" s="4"/>
      <c r="Q1" s="4"/>
    </row>
    <row r="2" spans="1:18" hidden="1" outlineLevel="1" collapsed="1" x14ac:dyDescent="0.25">
      <c r="A2" s="7"/>
      <c r="C2" s="2"/>
      <c r="D2" s="3"/>
      <c r="E2" s="40"/>
      <c r="F2" s="4"/>
      <c r="G2" s="4"/>
      <c r="H2" s="4"/>
      <c r="I2" s="4"/>
      <c r="J2" s="31"/>
      <c r="K2" s="4"/>
      <c r="L2" s="4"/>
      <c r="M2" s="7"/>
      <c r="O2" s="4"/>
      <c r="P2" s="4"/>
      <c r="Q2" s="4"/>
    </row>
    <row r="3" spans="1:18" hidden="1" outlineLevel="1" x14ac:dyDescent="0.25">
      <c r="A3" s="7"/>
      <c r="C3" s="2"/>
      <c r="D3" s="3"/>
      <c r="E3" s="40"/>
      <c r="F3" s="4"/>
      <c r="G3" s="4"/>
      <c r="H3" s="4"/>
      <c r="I3" s="4"/>
      <c r="J3" s="31"/>
      <c r="K3" s="4"/>
      <c r="L3" s="4"/>
      <c r="M3" s="7"/>
      <c r="O3" s="4"/>
      <c r="P3" s="4"/>
      <c r="Q3" s="4"/>
    </row>
    <row r="4" spans="1:18" hidden="1" outlineLevel="1" x14ac:dyDescent="0.25">
      <c r="A4" s="7" t="s">
        <v>1195</v>
      </c>
      <c r="C4" s="2"/>
      <c r="D4" s="3"/>
      <c r="E4" s="40"/>
      <c r="F4" s="4"/>
      <c r="G4" s="4"/>
      <c r="H4" s="4"/>
      <c r="I4" s="4"/>
      <c r="J4" s="31"/>
      <c r="K4" s="4"/>
      <c r="L4" s="4"/>
      <c r="M4" s="7" t="s">
        <v>1195</v>
      </c>
      <c r="O4" s="4"/>
      <c r="P4" s="4"/>
      <c r="Q4" s="4"/>
      <c r="R4" s="46"/>
    </row>
    <row r="5" spans="1:18" hidden="1" outlineLevel="1" x14ac:dyDescent="0.25">
      <c r="A5" s="7" t="s">
        <v>1194</v>
      </c>
      <c r="C5" s="2"/>
      <c r="D5" s="3"/>
      <c r="E5" s="40"/>
      <c r="F5" s="4"/>
      <c r="G5" s="4"/>
      <c r="H5" s="4"/>
      <c r="I5" s="4"/>
      <c r="J5" s="31"/>
      <c r="K5" s="4"/>
      <c r="L5" s="4"/>
      <c r="M5" s="8" t="s">
        <v>1193</v>
      </c>
      <c r="O5" s="4"/>
      <c r="P5" s="4"/>
      <c r="Q5" s="4"/>
    </row>
    <row r="6" spans="1:18" collapsed="1" x14ac:dyDescent="0.25">
      <c r="A6" s="40"/>
      <c r="B6" s="7"/>
      <c r="C6" s="2"/>
      <c r="D6" s="3"/>
      <c r="E6" s="57"/>
      <c r="F6" s="56"/>
      <c r="G6" s="54"/>
      <c r="H6" s="54"/>
      <c r="I6" s="55" t="s">
        <v>1192</v>
      </c>
      <c r="J6" s="60"/>
      <c r="K6" s="54"/>
      <c r="L6" s="54"/>
      <c r="M6" s="54"/>
      <c r="N6" s="54"/>
      <c r="O6" s="4"/>
      <c r="P6" s="4"/>
      <c r="Q6" s="4"/>
    </row>
    <row r="7" spans="1:18" x14ac:dyDescent="0.25">
      <c r="A7" s="40"/>
      <c r="B7" s="7"/>
      <c r="C7" s="2"/>
      <c r="D7" s="3"/>
      <c r="E7" s="46"/>
      <c r="F7" s="10"/>
      <c r="G7" s="10"/>
      <c r="H7" s="53" t="s">
        <v>0</v>
      </c>
      <c r="I7" s="53"/>
      <c r="J7" s="47"/>
      <c r="K7" s="4"/>
      <c r="L7" s="4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6"/>
      <c r="F8" s="4"/>
      <c r="G8" s="4"/>
      <c r="H8" s="4"/>
      <c r="I8" s="4"/>
      <c r="J8" s="31"/>
      <c r="K8" s="4"/>
      <c r="L8" s="4"/>
      <c r="M8" s="4"/>
      <c r="N8" s="4"/>
      <c r="O8" s="4"/>
      <c r="P8" s="4"/>
      <c r="Q8" s="4"/>
    </row>
    <row r="9" spans="1:18" x14ac:dyDescent="0.25">
      <c r="A9" s="40"/>
      <c r="B9" s="7"/>
      <c r="C9" s="2"/>
      <c r="D9" s="3"/>
      <c r="E9" s="6"/>
      <c r="F9" s="4"/>
      <c r="G9" s="4"/>
      <c r="H9" s="45" t="s">
        <v>1191</v>
      </c>
      <c r="I9" s="11"/>
      <c r="J9" s="31"/>
      <c r="K9" s="4"/>
      <c r="L9" s="4"/>
      <c r="M9" s="4"/>
      <c r="N9" s="4"/>
      <c r="O9" s="4"/>
      <c r="P9" s="4"/>
      <c r="Q9" s="4"/>
    </row>
    <row r="10" spans="1:18" x14ac:dyDescent="0.25">
      <c r="A10" s="40"/>
      <c r="B10" s="7"/>
      <c r="C10" s="2"/>
      <c r="D10" s="3"/>
      <c r="E10" s="6"/>
      <c r="F10" s="4"/>
      <c r="G10" s="4"/>
      <c r="H10" s="40" t="s">
        <v>1</v>
      </c>
      <c r="I10" s="40"/>
      <c r="J10" s="31"/>
      <c r="K10" s="4"/>
      <c r="L10" s="4"/>
      <c r="M10" s="4"/>
      <c r="N10" s="4"/>
      <c r="O10" s="4"/>
      <c r="P10" s="4"/>
      <c r="Q10" s="4"/>
    </row>
    <row r="11" spans="1:18" x14ac:dyDescent="0.25">
      <c r="A11" s="40"/>
      <c r="B11" s="7"/>
      <c r="C11" s="2"/>
      <c r="D11" s="3"/>
      <c r="E11" s="6"/>
      <c r="F11" s="4"/>
      <c r="G11" s="4"/>
      <c r="H11" s="4"/>
      <c r="I11" s="4"/>
      <c r="J11" s="31"/>
      <c r="K11" s="4"/>
      <c r="L11" s="4"/>
      <c r="M11" s="4"/>
      <c r="N11" s="4"/>
      <c r="O11" s="4"/>
      <c r="P11" s="4"/>
      <c r="Q11" s="4"/>
    </row>
    <row r="12" spans="1:18" x14ac:dyDescent="0.25">
      <c r="A12" s="40"/>
      <c r="B12" s="7"/>
      <c r="C12" s="43" t="s">
        <v>57</v>
      </c>
      <c r="D12" s="42" t="s">
        <v>1190</v>
      </c>
      <c r="E12" s="12"/>
      <c r="F12" s="4"/>
      <c r="G12" s="4"/>
      <c r="H12" s="40"/>
      <c r="I12" s="4"/>
      <c r="J12" s="31"/>
      <c r="K12" s="41"/>
      <c r="L12" s="41"/>
      <c r="M12" s="4"/>
      <c r="N12" s="4"/>
      <c r="O12" s="4"/>
      <c r="P12" s="4"/>
      <c r="Q12" s="4"/>
    </row>
    <row r="13" spans="1:18" x14ac:dyDescent="0.25">
      <c r="A13" s="40"/>
      <c r="B13" s="7"/>
      <c r="C13" s="2"/>
      <c r="D13" s="3"/>
      <c r="E13" s="13"/>
      <c r="F13" s="9"/>
      <c r="G13" s="9"/>
      <c r="H13" s="29" t="s">
        <v>2</v>
      </c>
      <c r="I13" s="29"/>
      <c r="J13" s="33"/>
      <c r="K13" s="10"/>
      <c r="L13" s="4"/>
      <c r="M13" s="4"/>
      <c r="N13" s="4"/>
      <c r="O13" s="4"/>
      <c r="P13" s="4"/>
      <c r="Q13" s="4"/>
    </row>
    <row r="14" spans="1:18" x14ac:dyDescent="0.25">
      <c r="A14" s="14"/>
      <c r="B14" s="15"/>
      <c r="C14" s="2"/>
      <c r="D14" s="3"/>
      <c r="E14" s="6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ht="13.8" x14ac:dyDescent="0.25">
      <c r="A15" s="40"/>
      <c r="B15" s="7"/>
      <c r="C15" s="2"/>
      <c r="D15" s="12" t="s">
        <v>1189</v>
      </c>
      <c r="E15" s="40"/>
      <c r="F15" s="4"/>
      <c r="G15" s="4"/>
      <c r="H15" s="4"/>
      <c r="I15" s="12"/>
      <c r="J15" s="34"/>
      <c r="K15" s="4"/>
      <c r="L15" s="4"/>
      <c r="M15" s="4"/>
      <c r="N15" s="4"/>
      <c r="O15" s="4"/>
      <c r="P15" s="4"/>
      <c r="Q15" s="4"/>
      <c r="R15" s="27"/>
    </row>
    <row r="16" spans="1:18" x14ac:dyDescent="0.25">
      <c r="A16" s="40"/>
      <c r="B16" s="7"/>
      <c r="C16" s="2"/>
      <c r="D16" s="12" t="s">
        <v>36</v>
      </c>
      <c r="E16" s="40"/>
      <c r="F16" s="4"/>
      <c r="G16" s="4"/>
      <c r="H16" s="4"/>
      <c r="I16" s="12"/>
      <c r="J16" s="120" t="s">
        <v>1188</v>
      </c>
      <c r="K16" s="121"/>
      <c r="L16" s="8" t="s">
        <v>56</v>
      </c>
      <c r="M16" s="4"/>
      <c r="N16" s="4"/>
      <c r="O16" s="4"/>
      <c r="P16" s="4"/>
      <c r="Q16" s="4"/>
    </row>
    <row r="17" spans="1:17" outlineLevel="1" x14ac:dyDescent="0.25">
      <c r="A17" s="40"/>
      <c r="B17" s="7"/>
      <c r="C17" s="2"/>
      <c r="D17" s="12" t="s">
        <v>37</v>
      </c>
      <c r="E17" s="40"/>
      <c r="F17" s="4"/>
      <c r="G17" s="4"/>
      <c r="H17" s="4"/>
      <c r="I17" s="12"/>
      <c r="J17" s="120" t="s">
        <v>1187</v>
      </c>
      <c r="K17" s="121"/>
      <c r="L17" s="8" t="s">
        <v>56</v>
      </c>
      <c r="M17" s="4"/>
      <c r="N17" s="4"/>
      <c r="O17" s="4"/>
      <c r="P17" s="4"/>
      <c r="Q17" s="4"/>
    </row>
    <row r="18" spans="1:17" outlineLevel="1" x14ac:dyDescent="0.25">
      <c r="A18" s="40"/>
      <c r="B18" s="7"/>
      <c r="C18" s="2"/>
      <c r="D18" s="12" t="s">
        <v>79</v>
      </c>
      <c r="E18" s="40"/>
      <c r="F18" s="4"/>
      <c r="G18" s="4"/>
      <c r="H18" s="4"/>
      <c r="I18" s="12"/>
      <c r="J18" s="120" t="s">
        <v>1186</v>
      </c>
      <c r="K18" s="121"/>
      <c r="L18" s="8" t="s">
        <v>56</v>
      </c>
      <c r="M18" s="4"/>
      <c r="N18" s="4"/>
      <c r="O18" s="4"/>
      <c r="P18" s="4"/>
      <c r="Q18" s="4"/>
    </row>
    <row r="19" spans="1:17" x14ac:dyDescent="0.25">
      <c r="A19" s="40"/>
      <c r="B19" s="7"/>
      <c r="C19" s="2"/>
      <c r="D19" s="12" t="s">
        <v>50</v>
      </c>
      <c r="E19" s="40"/>
      <c r="F19" s="4"/>
      <c r="G19" s="4"/>
      <c r="H19" s="4"/>
      <c r="I19" s="12"/>
      <c r="J19" s="120" t="s">
        <v>1185</v>
      </c>
      <c r="K19" s="121"/>
      <c r="L19" s="8" t="s">
        <v>56</v>
      </c>
      <c r="M19" s="4"/>
      <c r="N19" s="4"/>
      <c r="O19" s="4"/>
      <c r="P19" s="4"/>
      <c r="Q19" s="4"/>
    </row>
    <row r="20" spans="1:17" outlineLevel="1" x14ac:dyDescent="0.25">
      <c r="A20" s="40"/>
      <c r="B20" s="7"/>
      <c r="C20" s="2"/>
      <c r="D20" s="12" t="s">
        <v>34</v>
      </c>
      <c r="E20" s="40"/>
      <c r="F20" s="4"/>
      <c r="G20" s="4"/>
      <c r="H20" s="4"/>
      <c r="I20" s="12"/>
      <c r="J20" s="120" t="s">
        <v>1184</v>
      </c>
      <c r="K20" s="121"/>
      <c r="L20" s="8" t="s">
        <v>35</v>
      </c>
      <c r="M20" s="4"/>
      <c r="N20" s="4"/>
      <c r="O20" s="4"/>
      <c r="P20" s="4"/>
      <c r="Q20" s="4"/>
    </row>
    <row r="21" spans="1:17" x14ac:dyDescent="0.25">
      <c r="A21" s="40"/>
      <c r="B21" s="7"/>
      <c r="C21" s="2"/>
      <c r="D21" s="44" t="s">
        <v>1183</v>
      </c>
      <c r="E21" s="40"/>
      <c r="F21" s="4"/>
      <c r="G21" s="4"/>
      <c r="H21" s="4"/>
      <c r="I21" s="4"/>
      <c r="J21" s="31"/>
      <c r="K21" s="4"/>
      <c r="L21" s="4"/>
      <c r="M21" s="4"/>
      <c r="N21" s="4"/>
      <c r="O21" s="4"/>
      <c r="P21" s="4"/>
      <c r="Q21" s="4"/>
    </row>
    <row r="22" spans="1:17" x14ac:dyDescent="0.25">
      <c r="A22" s="40"/>
      <c r="B22" s="7"/>
      <c r="C22" s="2"/>
      <c r="D22" s="3"/>
      <c r="E22" s="40"/>
      <c r="F22" s="4"/>
      <c r="G22" s="4"/>
      <c r="H22" s="4"/>
      <c r="I22" s="4"/>
      <c r="J22" s="31"/>
      <c r="K22" s="4"/>
      <c r="L22" s="4"/>
      <c r="M22" s="4"/>
      <c r="N22" s="4"/>
      <c r="O22" s="4"/>
      <c r="P22" s="4"/>
      <c r="Q22" s="4"/>
    </row>
    <row r="24" spans="1:17" ht="18" customHeight="1" x14ac:dyDescent="0.25">
      <c r="A24" s="110" t="s">
        <v>3</v>
      </c>
      <c r="B24" s="113" t="s">
        <v>77</v>
      </c>
      <c r="C24" s="110" t="s">
        <v>4</v>
      </c>
      <c r="D24" s="110" t="s">
        <v>5</v>
      </c>
      <c r="E24" s="110" t="s">
        <v>6</v>
      </c>
      <c r="F24" s="110" t="s">
        <v>14</v>
      </c>
      <c r="G24" s="111"/>
      <c r="H24" s="111"/>
      <c r="I24" s="111"/>
      <c r="J24" s="110" t="s">
        <v>15</v>
      </c>
      <c r="K24" s="111"/>
      <c r="L24" s="111"/>
      <c r="M24" s="111"/>
      <c r="N24" s="110" t="s">
        <v>11</v>
      </c>
      <c r="O24" s="110" t="s">
        <v>12</v>
      </c>
      <c r="P24" s="110" t="s">
        <v>49</v>
      </c>
      <c r="Q24" s="110" t="s">
        <v>48</v>
      </c>
    </row>
    <row r="25" spans="1:17" ht="15.75" customHeight="1" x14ac:dyDescent="0.25">
      <c r="A25" s="111"/>
      <c r="B25" s="114"/>
      <c r="C25" s="112"/>
      <c r="D25" s="110"/>
      <c r="E25" s="111"/>
      <c r="F25" s="110" t="s">
        <v>7</v>
      </c>
      <c r="G25" s="110" t="s">
        <v>9</v>
      </c>
      <c r="H25" s="111"/>
      <c r="I25" s="111"/>
      <c r="J25" s="115" t="s">
        <v>7</v>
      </c>
      <c r="K25" s="110" t="s">
        <v>9</v>
      </c>
      <c r="L25" s="111"/>
      <c r="M25" s="111"/>
      <c r="N25" s="110"/>
      <c r="O25" s="110"/>
      <c r="P25" s="110"/>
      <c r="Q25" s="110"/>
    </row>
    <row r="26" spans="1:17" ht="15.75" customHeight="1" x14ac:dyDescent="0.25">
      <c r="A26" s="111"/>
      <c r="B26" s="114"/>
      <c r="C26" s="112"/>
      <c r="D26" s="110"/>
      <c r="E26" s="111"/>
      <c r="F26" s="111"/>
      <c r="G26" s="48" t="s">
        <v>8</v>
      </c>
      <c r="H26" s="48" t="s">
        <v>13</v>
      </c>
      <c r="I26" s="48" t="s">
        <v>10</v>
      </c>
      <c r="J26" s="116"/>
      <c r="K26" s="48" t="s">
        <v>8</v>
      </c>
      <c r="L26" s="48" t="s">
        <v>13</v>
      </c>
      <c r="M26" s="48" t="s">
        <v>10</v>
      </c>
      <c r="N26" s="110"/>
      <c r="O26" s="110"/>
      <c r="P26" s="110"/>
      <c r="Q26" s="110"/>
    </row>
    <row r="27" spans="1:17" x14ac:dyDescent="0.25">
      <c r="A27" s="16">
        <v>1</v>
      </c>
      <c r="B27" s="50">
        <v>2</v>
      </c>
      <c r="C27" s="48">
        <v>3</v>
      </c>
      <c r="D27" s="48">
        <v>4</v>
      </c>
      <c r="E27" s="16">
        <v>5</v>
      </c>
      <c r="F27" s="49">
        <v>6</v>
      </c>
      <c r="G27" s="49">
        <v>7</v>
      </c>
      <c r="H27" s="49">
        <v>8</v>
      </c>
      <c r="I27" s="49">
        <v>9</v>
      </c>
      <c r="J27" s="51">
        <v>10</v>
      </c>
      <c r="K27" s="49">
        <v>11</v>
      </c>
      <c r="L27" s="49">
        <v>12</v>
      </c>
      <c r="M27" s="49">
        <v>13</v>
      </c>
      <c r="N27" s="49">
        <v>14</v>
      </c>
      <c r="O27" s="49">
        <v>15</v>
      </c>
      <c r="P27" s="49">
        <v>16</v>
      </c>
      <c r="Q27" s="49">
        <v>17</v>
      </c>
    </row>
    <row r="28" spans="1:17" ht="19.95" customHeight="1" x14ac:dyDescent="0.25">
      <c r="A28" s="119" t="s">
        <v>1182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</row>
    <row r="29" spans="1:17" ht="19.95" customHeight="1" x14ac:dyDescent="0.25">
      <c r="A29" s="117" t="s">
        <v>293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</row>
    <row r="30" spans="1:17" ht="34.200000000000003" x14ac:dyDescent="0.25">
      <c r="A30" s="16">
        <v>1</v>
      </c>
      <c r="B30" s="20" t="s">
        <v>1181</v>
      </c>
      <c r="C30" s="52" t="s">
        <v>1180</v>
      </c>
      <c r="D30" s="21" t="s">
        <v>16</v>
      </c>
      <c r="E30" s="22">
        <v>1</v>
      </c>
      <c r="F30" s="23">
        <v>508.42</v>
      </c>
      <c r="G30" s="23">
        <v>379.4</v>
      </c>
      <c r="H30" s="24"/>
      <c r="I30" s="24"/>
      <c r="J30" s="35">
        <v>508</v>
      </c>
      <c r="K30" s="24">
        <v>379</v>
      </c>
      <c r="L30" s="24"/>
      <c r="M30" s="24"/>
      <c r="N30" s="24">
        <v>28</v>
      </c>
      <c r="O30" s="24">
        <v>28</v>
      </c>
      <c r="P30" s="24"/>
      <c r="Q30" s="24"/>
    </row>
    <row r="31" spans="1:17" ht="48" x14ac:dyDescent="0.25">
      <c r="A31" s="16">
        <v>2</v>
      </c>
      <c r="B31" s="20" t="s">
        <v>282</v>
      </c>
      <c r="C31" s="52" t="s">
        <v>1179</v>
      </c>
      <c r="D31" s="21" t="s">
        <v>18</v>
      </c>
      <c r="E31" s="22">
        <v>1</v>
      </c>
      <c r="F31" s="23" t="s">
        <v>1178</v>
      </c>
      <c r="G31" s="24"/>
      <c r="H31" s="24"/>
      <c r="I31" s="24"/>
      <c r="J31" s="35">
        <v>1094</v>
      </c>
      <c r="K31" s="24"/>
      <c r="L31" s="24"/>
      <c r="M31" s="24"/>
      <c r="N31" s="24"/>
      <c r="O31" s="24"/>
      <c r="P31" s="24"/>
      <c r="Q31" s="24"/>
    </row>
    <row r="32" spans="1:17" x14ac:dyDescent="0.25">
      <c r="A32" s="117" t="s">
        <v>20</v>
      </c>
      <c r="B32" s="118"/>
      <c r="C32" s="118"/>
      <c r="D32" s="118"/>
      <c r="E32" s="118"/>
      <c r="F32" s="118"/>
      <c r="G32" s="118"/>
      <c r="H32" s="118"/>
      <c r="I32" s="118"/>
      <c r="J32" s="36">
        <v>1602</v>
      </c>
      <c r="K32" s="23">
        <v>379</v>
      </c>
      <c r="L32" s="24"/>
      <c r="M32" s="24"/>
      <c r="N32" s="24"/>
      <c r="O32" s="23">
        <v>28</v>
      </c>
      <c r="P32" s="24"/>
      <c r="Q32" s="24"/>
    </row>
    <row r="33" spans="1:17" ht="23.4" customHeight="1" x14ac:dyDescent="0.25">
      <c r="A33" s="117" t="s">
        <v>1177</v>
      </c>
      <c r="B33" s="118"/>
      <c r="C33" s="118"/>
      <c r="D33" s="118"/>
      <c r="E33" s="118"/>
      <c r="F33" s="118"/>
      <c r="G33" s="118"/>
      <c r="H33" s="118"/>
      <c r="I33" s="118"/>
      <c r="J33" s="36">
        <v>1615</v>
      </c>
      <c r="K33" s="23">
        <v>379</v>
      </c>
      <c r="L33" s="24"/>
      <c r="M33" s="24"/>
      <c r="N33" s="24"/>
      <c r="O33" s="23">
        <v>28</v>
      </c>
      <c r="P33" s="24"/>
      <c r="Q33" s="24"/>
    </row>
    <row r="34" spans="1:17" x14ac:dyDescent="0.25">
      <c r="A34" s="117" t="s">
        <v>21</v>
      </c>
      <c r="B34" s="118"/>
      <c r="C34" s="118"/>
      <c r="D34" s="118"/>
      <c r="E34" s="118"/>
      <c r="F34" s="118"/>
      <c r="G34" s="118"/>
      <c r="H34" s="118"/>
      <c r="I34" s="118"/>
      <c r="J34" s="36">
        <v>349</v>
      </c>
      <c r="K34" s="24"/>
      <c r="L34" s="24"/>
      <c r="M34" s="24"/>
      <c r="N34" s="24"/>
      <c r="O34" s="24"/>
      <c r="P34" s="24"/>
      <c r="Q34" s="24"/>
    </row>
    <row r="35" spans="1:17" x14ac:dyDescent="0.25">
      <c r="A35" s="117" t="s">
        <v>22</v>
      </c>
      <c r="B35" s="118"/>
      <c r="C35" s="118"/>
      <c r="D35" s="118"/>
      <c r="E35" s="118"/>
      <c r="F35" s="118"/>
      <c r="G35" s="118"/>
      <c r="H35" s="118"/>
      <c r="I35" s="118"/>
      <c r="J35" s="36">
        <v>246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22" t="s">
        <v>23</v>
      </c>
      <c r="B36" s="118"/>
      <c r="C36" s="118"/>
      <c r="D36" s="118"/>
      <c r="E36" s="118"/>
      <c r="F36" s="118"/>
      <c r="G36" s="118"/>
      <c r="H36" s="118"/>
      <c r="I36" s="118"/>
      <c r="J36" s="35"/>
      <c r="K36" s="24"/>
      <c r="L36" s="24"/>
      <c r="M36" s="24"/>
      <c r="N36" s="24"/>
      <c r="O36" s="24"/>
      <c r="P36" s="24"/>
      <c r="Q36" s="24"/>
    </row>
    <row r="37" spans="1:17" x14ac:dyDescent="0.25">
      <c r="A37" s="117" t="s">
        <v>1068</v>
      </c>
      <c r="B37" s="118"/>
      <c r="C37" s="118"/>
      <c r="D37" s="118"/>
      <c r="E37" s="118"/>
      <c r="F37" s="118"/>
      <c r="G37" s="118"/>
      <c r="H37" s="118"/>
      <c r="I37" s="118"/>
      <c r="J37" s="35"/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1176</v>
      </c>
      <c r="B38" s="118"/>
      <c r="C38" s="118"/>
      <c r="D38" s="118"/>
      <c r="E38" s="118"/>
      <c r="F38" s="118"/>
      <c r="G38" s="118"/>
      <c r="H38" s="118"/>
      <c r="I38" s="118"/>
      <c r="J38" s="35"/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1175</v>
      </c>
      <c r="B39" s="118"/>
      <c r="C39" s="118"/>
      <c r="D39" s="118"/>
      <c r="E39" s="118"/>
      <c r="F39" s="118"/>
      <c r="G39" s="118"/>
      <c r="H39" s="118"/>
      <c r="I39" s="118"/>
      <c r="J39" s="36">
        <v>508</v>
      </c>
      <c r="K39" s="23">
        <v>379</v>
      </c>
      <c r="L39" s="24"/>
      <c r="M39" s="24"/>
      <c r="N39" s="24"/>
      <c r="O39" s="23">
        <v>28</v>
      </c>
      <c r="P39" s="24"/>
      <c r="Q39" s="24"/>
    </row>
    <row r="40" spans="1:17" x14ac:dyDescent="0.25">
      <c r="A40" s="117" t="s">
        <v>1174</v>
      </c>
      <c r="B40" s="118"/>
      <c r="C40" s="118"/>
      <c r="D40" s="118"/>
      <c r="E40" s="118"/>
      <c r="F40" s="118"/>
      <c r="G40" s="118"/>
      <c r="H40" s="118"/>
      <c r="I40" s="118"/>
      <c r="J40" s="36">
        <v>349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1173</v>
      </c>
      <c r="B41" s="118"/>
      <c r="C41" s="118"/>
      <c r="D41" s="118"/>
      <c r="E41" s="118"/>
      <c r="F41" s="118"/>
      <c r="G41" s="118"/>
      <c r="H41" s="118"/>
      <c r="I41" s="118"/>
      <c r="J41" s="36">
        <v>246</v>
      </c>
      <c r="K41" s="24"/>
      <c r="L41" s="24"/>
      <c r="M41" s="24"/>
      <c r="N41" s="24"/>
      <c r="O41" s="24"/>
      <c r="P41" s="24"/>
      <c r="Q41" s="24"/>
    </row>
    <row r="42" spans="1:17" x14ac:dyDescent="0.25">
      <c r="A42" s="117" t="s">
        <v>1172</v>
      </c>
      <c r="B42" s="118"/>
      <c r="C42" s="118"/>
      <c r="D42" s="118"/>
      <c r="E42" s="118"/>
      <c r="F42" s="118"/>
      <c r="G42" s="118"/>
      <c r="H42" s="118"/>
      <c r="I42" s="118"/>
      <c r="J42" s="36">
        <v>1103</v>
      </c>
      <c r="K42" s="24"/>
      <c r="L42" s="24"/>
      <c r="M42" s="24"/>
      <c r="N42" s="24"/>
      <c r="O42" s="23">
        <v>28</v>
      </c>
      <c r="P42" s="24"/>
      <c r="Q42" s="24"/>
    </row>
    <row r="43" spans="1:17" x14ac:dyDescent="0.25">
      <c r="A43" s="117" t="s">
        <v>63</v>
      </c>
      <c r="B43" s="118"/>
      <c r="C43" s="118"/>
      <c r="D43" s="118"/>
      <c r="E43" s="118"/>
      <c r="F43" s="118"/>
      <c r="G43" s="118"/>
      <c r="H43" s="118"/>
      <c r="I43" s="118"/>
      <c r="J43" s="36">
        <v>1103</v>
      </c>
      <c r="K43" s="24"/>
      <c r="L43" s="24"/>
      <c r="M43" s="24"/>
      <c r="N43" s="24"/>
      <c r="O43" s="23">
        <v>28</v>
      </c>
      <c r="P43" s="24"/>
      <c r="Q43" s="24"/>
    </row>
    <row r="44" spans="1:17" x14ac:dyDescent="0.25">
      <c r="A44" s="117" t="s">
        <v>65</v>
      </c>
      <c r="B44" s="118"/>
      <c r="C44" s="118"/>
      <c r="D44" s="118"/>
      <c r="E44" s="118"/>
      <c r="F44" s="118"/>
      <c r="G44" s="118"/>
      <c r="H44" s="118"/>
      <c r="I44" s="118"/>
      <c r="J44" s="35"/>
      <c r="K44" s="24"/>
      <c r="L44" s="24"/>
      <c r="M44" s="24"/>
      <c r="N44" s="24"/>
      <c r="O44" s="24"/>
      <c r="P44" s="24"/>
      <c r="Q44" s="24"/>
    </row>
    <row r="45" spans="1:17" x14ac:dyDescent="0.25">
      <c r="A45" s="117" t="s">
        <v>64</v>
      </c>
      <c r="B45" s="118"/>
      <c r="C45" s="118"/>
      <c r="D45" s="118"/>
      <c r="E45" s="118"/>
      <c r="F45" s="118"/>
      <c r="G45" s="118"/>
      <c r="H45" s="118"/>
      <c r="I45" s="118"/>
      <c r="J45" s="35"/>
      <c r="K45" s="24"/>
      <c r="L45" s="24"/>
      <c r="M45" s="24"/>
      <c r="N45" s="24"/>
      <c r="O45" s="24"/>
      <c r="P45" s="24"/>
      <c r="Q45" s="24"/>
    </row>
    <row r="46" spans="1:17" x14ac:dyDescent="0.25">
      <c r="A46" s="117" t="s">
        <v>1171</v>
      </c>
      <c r="B46" s="118"/>
      <c r="C46" s="118"/>
      <c r="D46" s="118"/>
      <c r="E46" s="118"/>
      <c r="F46" s="118"/>
      <c r="G46" s="118"/>
      <c r="H46" s="118"/>
      <c r="I46" s="118"/>
      <c r="J46" s="36">
        <v>1094</v>
      </c>
      <c r="K46" s="24"/>
      <c r="L46" s="24"/>
      <c r="M46" s="24"/>
      <c r="N46" s="24"/>
      <c r="O46" s="24"/>
      <c r="P46" s="24"/>
      <c r="Q46" s="24"/>
    </row>
    <row r="47" spans="1:17" ht="18" customHeight="1" x14ac:dyDescent="0.25">
      <c r="A47" s="117" t="s">
        <v>1170</v>
      </c>
      <c r="B47" s="118"/>
      <c r="C47" s="118"/>
      <c r="D47" s="118"/>
      <c r="E47" s="118"/>
      <c r="F47" s="118"/>
      <c r="G47" s="118"/>
      <c r="H47" s="118"/>
      <c r="I47" s="118"/>
      <c r="J47" s="36">
        <v>1107</v>
      </c>
      <c r="K47" s="24"/>
      <c r="L47" s="24"/>
      <c r="M47" s="24"/>
      <c r="N47" s="24"/>
      <c r="O47" s="24"/>
      <c r="P47" s="24"/>
      <c r="Q47" s="24"/>
    </row>
    <row r="48" spans="1:17" x14ac:dyDescent="0.25">
      <c r="A48" s="117" t="s">
        <v>63</v>
      </c>
      <c r="B48" s="118"/>
      <c r="C48" s="118"/>
      <c r="D48" s="118"/>
      <c r="E48" s="118"/>
      <c r="F48" s="118"/>
      <c r="G48" s="118"/>
      <c r="H48" s="118"/>
      <c r="I48" s="118"/>
      <c r="J48" s="36">
        <v>1107</v>
      </c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26</v>
      </c>
      <c r="B49" s="118"/>
      <c r="C49" s="118"/>
      <c r="D49" s="118"/>
      <c r="E49" s="118"/>
      <c r="F49" s="118"/>
      <c r="G49" s="118"/>
      <c r="H49" s="118"/>
      <c r="I49" s="118"/>
      <c r="J49" s="36">
        <v>2210</v>
      </c>
      <c r="K49" s="24"/>
      <c r="L49" s="24"/>
      <c r="M49" s="24"/>
      <c r="N49" s="24"/>
      <c r="O49" s="23">
        <v>28</v>
      </c>
      <c r="P49" s="24"/>
      <c r="Q49" s="24"/>
    </row>
    <row r="50" spans="1:17" x14ac:dyDescent="0.25">
      <c r="A50" s="117" t="s">
        <v>27</v>
      </c>
      <c r="B50" s="118"/>
      <c r="C50" s="118"/>
      <c r="D50" s="118"/>
      <c r="E50" s="118"/>
      <c r="F50" s="118"/>
      <c r="G50" s="118"/>
      <c r="H50" s="118"/>
      <c r="I50" s="118"/>
      <c r="J50" s="35"/>
      <c r="K50" s="24"/>
      <c r="L50" s="24"/>
      <c r="M50" s="24"/>
      <c r="N50" s="24"/>
      <c r="O50" s="24"/>
      <c r="P50" s="24"/>
      <c r="Q50" s="24"/>
    </row>
    <row r="51" spans="1:17" x14ac:dyDescent="0.25">
      <c r="A51" s="117" t="s">
        <v>28</v>
      </c>
      <c r="B51" s="118"/>
      <c r="C51" s="118"/>
      <c r="D51" s="118"/>
      <c r="E51" s="118"/>
      <c r="F51" s="118"/>
      <c r="G51" s="118"/>
      <c r="H51" s="118"/>
      <c r="I51" s="118"/>
      <c r="J51" s="36">
        <v>129</v>
      </c>
      <c r="K51" s="24"/>
      <c r="L51" s="24"/>
      <c r="M51" s="24"/>
      <c r="N51" s="24"/>
      <c r="O51" s="24"/>
      <c r="P51" s="24"/>
      <c r="Q51" s="24"/>
    </row>
    <row r="52" spans="1:17" x14ac:dyDescent="0.25">
      <c r="A52" s="117" t="s">
        <v>30</v>
      </c>
      <c r="B52" s="118"/>
      <c r="C52" s="118"/>
      <c r="D52" s="118"/>
      <c r="E52" s="118"/>
      <c r="F52" s="118"/>
      <c r="G52" s="118"/>
      <c r="H52" s="118"/>
      <c r="I52" s="118"/>
      <c r="J52" s="36">
        <v>379</v>
      </c>
      <c r="K52" s="24"/>
      <c r="L52" s="24"/>
      <c r="M52" s="24"/>
      <c r="N52" s="24"/>
      <c r="O52" s="24"/>
      <c r="P52" s="24"/>
      <c r="Q52" s="24"/>
    </row>
    <row r="53" spans="1:17" x14ac:dyDescent="0.25">
      <c r="A53" s="117" t="s">
        <v>62</v>
      </c>
      <c r="B53" s="118"/>
      <c r="C53" s="118"/>
      <c r="D53" s="118"/>
      <c r="E53" s="118"/>
      <c r="F53" s="118"/>
      <c r="G53" s="118"/>
      <c r="H53" s="118"/>
      <c r="I53" s="118"/>
      <c r="J53" s="36">
        <v>1107</v>
      </c>
      <c r="K53" s="24"/>
      <c r="L53" s="24"/>
      <c r="M53" s="24"/>
      <c r="N53" s="24"/>
      <c r="O53" s="24"/>
      <c r="P53" s="24"/>
      <c r="Q53" s="24"/>
    </row>
    <row r="54" spans="1:17" x14ac:dyDescent="0.25">
      <c r="A54" s="117" t="s">
        <v>31</v>
      </c>
      <c r="B54" s="118"/>
      <c r="C54" s="118"/>
      <c r="D54" s="118"/>
      <c r="E54" s="118"/>
      <c r="F54" s="118"/>
      <c r="G54" s="118"/>
      <c r="H54" s="118"/>
      <c r="I54" s="118"/>
      <c r="J54" s="36">
        <v>349</v>
      </c>
      <c r="K54" s="24"/>
      <c r="L54" s="24"/>
      <c r="M54" s="24"/>
      <c r="N54" s="24"/>
      <c r="O54" s="24"/>
      <c r="P54" s="24"/>
      <c r="Q54" s="24"/>
    </row>
    <row r="55" spans="1:17" x14ac:dyDescent="0.25">
      <c r="A55" s="117" t="s">
        <v>32</v>
      </c>
      <c r="B55" s="118"/>
      <c r="C55" s="118"/>
      <c r="D55" s="118"/>
      <c r="E55" s="118"/>
      <c r="F55" s="118"/>
      <c r="G55" s="118"/>
      <c r="H55" s="118"/>
      <c r="I55" s="118"/>
      <c r="J55" s="36">
        <v>246</v>
      </c>
      <c r="K55" s="24"/>
      <c r="L55" s="24"/>
      <c r="M55" s="24"/>
      <c r="N55" s="24"/>
      <c r="O55" s="24"/>
      <c r="P55" s="24"/>
      <c r="Q55" s="24"/>
    </row>
    <row r="56" spans="1:17" x14ac:dyDescent="0.25">
      <c r="A56" s="122" t="s">
        <v>33</v>
      </c>
      <c r="B56" s="118"/>
      <c r="C56" s="118"/>
      <c r="D56" s="118"/>
      <c r="E56" s="118"/>
      <c r="F56" s="118"/>
      <c r="G56" s="118"/>
      <c r="H56" s="118"/>
      <c r="I56" s="118"/>
      <c r="J56" s="37">
        <v>2210</v>
      </c>
      <c r="K56" s="24"/>
      <c r="L56" s="24"/>
      <c r="M56" s="24"/>
      <c r="N56" s="24"/>
      <c r="O56" s="25">
        <v>28</v>
      </c>
      <c r="P56" s="24"/>
      <c r="Q56" s="24"/>
    </row>
    <row r="57" spans="1:17" x14ac:dyDescent="0.25">
      <c r="F57" s="18"/>
      <c r="G57" s="18"/>
      <c r="H57" s="18"/>
      <c r="I57" s="18"/>
      <c r="J57" s="38"/>
      <c r="K57" s="18"/>
      <c r="L57" s="18"/>
      <c r="M57" s="18"/>
      <c r="N57" s="18"/>
      <c r="O57" s="18"/>
      <c r="P57" s="18"/>
      <c r="Q57" s="18"/>
    </row>
    <row r="58" spans="1:17" x14ac:dyDescent="0.25">
      <c r="F58" s="18"/>
      <c r="G58" s="18"/>
      <c r="H58" s="18"/>
      <c r="I58" s="18"/>
      <c r="J58" s="38"/>
      <c r="K58" s="18"/>
      <c r="L58" s="18"/>
      <c r="M58" s="18"/>
      <c r="N58" s="18"/>
      <c r="O58" s="18"/>
      <c r="P58" s="18"/>
      <c r="Q58" s="18"/>
    </row>
  </sheetData>
  <mergeCells count="47">
    <mergeCell ref="J20:K20"/>
    <mergeCell ref="J18:K18"/>
    <mergeCell ref="A46:I46"/>
    <mergeCell ref="A47:I47"/>
    <mergeCell ref="A36:I36"/>
    <mergeCell ref="A37:I37"/>
    <mergeCell ref="F25:F26"/>
    <mergeCell ref="F24:I24"/>
    <mergeCell ref="G25:I25"/>
    <mergeCell ref="A32:I32"/>
    <mergeCell ref="A33:I33"/>
    <mergeCell ref="A34:I34"/>
    <mergeCell ref="A35:I35"/>
    <mergeCell ref="A24:A26"/>
    <mergeCell ref="C24:C26"/>
    <mergeCell ref="D24:D26"/>
    <mergeCell ref="J17:K17"/>
    <mergeCell ref="A54:I54"/>
    <mergeCell ref="A55:I55"/>
    <mergeCell ref="A56:I56"/>
    <mergeCell ref="J16:K16"/>
    <mergeCell ref="J19:K19"/>
    <mergeCell ref="A48:I48"/>
    <mergeCell ref="A49:I49"/>
    <mergeCell ref="A50:I50"/>
    <mergeCell ref="A51:I51"/>
    <mergeCell ref="A38:I38"/>
    <mergeCell ref="A39:I39"/>
    <mergeCell ref="A40:I40"/>
    <mergeCell ref="A41:I41"/>
    <mergeCell ref="A28:Q28"/>
    <mergeCell ref="A29:Q29"/>
    <mergeCell ref="A52:I52"/>
    <mergeCell ref="A53:I53"/>
    <mergeCell ref="A42:I42"/>
    <mergeCell ref="A43:I43"/>
    <mergeCell ref="A44:I44"/>
    <mergeCell ref="A45:I45"/>
    <mergeCell ref="E24:E26"/>
    <mergeCell ref="B24:B26"/>
    <mergeCell ref="Q24:Q26"/>
    <mergeCell ref="J25:J26"/>
    <mergeCell ref="K25:M25"/>
    <mergeCell ref="J24:M24"/>
    <mergeCell ref="P24:P26"/>
    <mergeCell ref="O24:O26"/>
    <mergeCell ref="N24:N26"/>
  </mergeCells>
  <pageMargins left="0.78740157480314965" right="0.39370078740157483" top="0.59055118110236227" bottom="0.59055118110236227" header="0.19685039370078741" footer="0.19685039370078741"/>
  <pageSetup paperSize="9" scale="89" firstPageNumber="2" fitToHeight="10000" orientation="landscape" useFirstPageNumber="1" r:id="rId1"/>
  <headerFooter alignWithMargins="0">
    <oddHeader>&amp;R&amp;P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2"/>
  <sheetViews>
    <sheetView showGridLines="0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11" t="s">
        <v>1152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1151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340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1150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338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1149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336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2" customHeight="1" x14ac:dyDescent="0.25">
      <c r="A21" s="119" t="s">
        <v>315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45.6" x14ac:dyDescent="0.25">
      <c r="A22" s="16">
        <v>1</v>
      </c>
      <c r="B22" s="20" t="s">
        <v>314</v>
      </c>
      <c r="C22" s="52" t="s">
        <v>1148</v>
      </c>
      <c r="D22" s="21" t="s">
        <v>100</v>
      </c>
      <c r="E22" s="30">
        <v>4.8000000000000001E-2</v>
      </c>
      <c r="F22" s="23">
        <v>1770.89</v>
      </c>
      <c r="G22" s="24"/>
      <c r="H22" s="23">
        <v>1770.89</v>
      </c>
      <c r="I22" s="23">
        <v>186.12</v>
      </c>
      <c r="J22" s="35">
        <v>85</v>
      </c>
      <c r="K22" s="24"/>
      <c r="L22" s="24">
        <v>85</v>
      </c>
      <c r="M22" s="24">
        <v>9</v>
      </c>
      <c r="N22" s="24"/>
      <c r="O22" s="24"/>
      <c r="P22" s="24">
        <v>11</v>
      </c>
      <c r="Q22" s="24">
        <v>0.53</v>
      </c>
    </row>
    <row r="23" spans="1:17" ht="57" x14ac:dyDescent="0.25">
      <c r="A23" s="16">
        <v>2</v>
      </c>
      <c r="B23" s="20" t="s">
        <v>102</v>
      </c>
      <c r="C23" s="52" t="s">
        <v>1147</v>
      </c>
      <c r="D23" s="21" t="s">
        <v>100</v>
      </c>
      <c r="E23" s="30">
        <v>4.8000000000000001E-2</v>
      </c>
      <c r="F23" s="23">
        <v>4089.05</v>
      </c>
      <c r="G23" s="23">
        <v>101.99</v>
      </c>
      <c r="H23" s="23">
        <v>3983.23</v>
      </c>
      <c r="I23" s="23">
        <v>455.32</v>
      </c>
      <c r="J23" s="35">
        <v>196</v>
      </c>
      <c r="K23" s="24">
        <v>5</v>
      </c>
      <c r="L23" s="24">
        <v>191</v>
      </c>
      <c r="M23" s="24">
        <v>22</v>
      </c>
      <c r="N23" s="24">
        <v>9.2799999999999994</v>
      </c>
      <c r="O23" s="24">
        <v>0.45</v>
      </c>
      <c r="P23" s="24">
        <v>26.91</v>
      </c>
      <c r="Q23" s="24">
        <v>1.29</v>
      </c>
    </row>
    <row r="24" spans="1:17" ht="34.200000000000003" x14ac:dyDescent="0.25">
      <c r="A24" s="16">
        <v>3</v>
      </c>
      <c r="B24" s="20" t="s">
        <v>1146</v>
      </c>
      <c r="C24" s="52" t="s">
        <v>1145</v>
      </c>
      <c r="D24" s="21" t="s">
        <v>52</v>
      </c>
      <c r="E24" s="30">
        <v>79.2</v>
      </c>
      <c r="F24" s="23">
        <v>3.16</v>
      </c>
      <c r="G24" s="24"/>
      <c r="H24" s="23">
        <v>3.16</v>
      </c>
      <c r="I24" s="24"/>
      <c r="J24" s="35">
        <v>250</v>
      </c>
      <c r="K24" s="24"/>
      <c r="L24" s="24">
        <v>250</v>
      </c>
      <c r="M24" s="24"/>
      <c r="N24" s="24"/>
      <c r="O24" s="24"/>
      <c r="P24" s="24"/>
      <c r="Q24" s="24"/>
    </row>
    <row r="25" spans="1:17" x14ac:dyDescent="0.25">
      <c r="A25" s="117" t="s">
        <v>20</v>
      </c>
      <c r="B25" s="118"/>
      <c r="C25" s="118"/>
      <c r="D25" s="118"/>
      <c r="E25" s="118"/>
      <c r="F25" s="118"/>
      <c r="G25" s="118"/>
      <c r="H25" s="118"/>
      <c r="I25" s="118"/>
      <c r="J25" s="36">
        <v>531</v>
      </c>
      <c r="K25" s="23">
        <v>5</v>
      </c>
      <c r="L25" s="23">
        <v>526</v>
      </c>
      <c r="M25" s="23">
        <v>31</v>
      </c>
      <c r="N25" s="24"/>
      <c r="O25" s="23">
        <v>0.45</v>
      </c>
      <c r="P25" s="24"/>
      <c r="Q25" s="23">
        <v>1.82</v>
      </c>
    </row>
    <row r="26" spans="1:17" x14ac:dyDescent="0.25">
      <c r="A26" s="117" t="s">
        <v>21</v>
      </c>
      <c r="B26" s="118"/>
      <c r="C26" s="118"/>
      <c r="D26" s="118"/>
      <c r="E26" s="118"/>
      <c r="F26" s="118"/>
      <c r="G26" s="118"/>
      <c r="H26" s="118"/>
      <c r="I26" s="118"/>
      <c r="J26" s="36">
        <v>36</v>
      </c>
      <c r="K26" s="24"/>
      <c r="L26" s="24"/>
      <c r="M26" s="24"/>
      <c r="N26" s="24"/>
      <c r="O26" s="24"/>
      <c r="P26" s="24"/>
      <c r="Q26" s="24"/>
    </row>
    <row r="27" spans="1:17" x14ac:dyDescent="0.25">
      <c r="A27" s="117" t="s">
        <v>53</v>
      </c>
      <c r="B27" s="118"/>
      <c r="C27" s="118"/>
      <c r="D27" s="118"/>
      <c r="E27" s="118"/>
      <c r="F27" s="118"/>
      <c r="G27" s="118"/>
      <c r="H27" s="118"/>
      <c r="I27" s="118"/>
      <c r="J27" s="35"/>
      <c r="K27" s="24"/>
      <c r="L27" s="24"/>
      <c r="M27" s="24"/>
      <c r="N27" s="24"/>
      <c r="O27" s="24"/>
      <c r="P27" s="24"/>
      <c r="Q27" s="24"/>
    </row>
    <row r="28" spans="1:17" x14ac:dyDescent="0.25">
      <c r="A28" s="117" t="s">
        <v>1144</v>
      </c>
      <c r="B28" s="118"/>
      <c r="C28" s="118"/>
      <c r="D28" s="118"/>
      <c r="E28" s="118"/>
      <c r="F28" s="118"/>
      <c r="G28" s="118"/>
      <c r="H28" s="118"/>
      <c r="I28" s="118"/>
      <c r="J28" s="36">
        <v>36</v>
      </c>
      <c r="K28" s="24"/>
      <c r="L28" s="24"/>
      <c r="M28" s="24"/>
      <c r="N28" s="24"/>
      <c r="O28" s="24"/>
      <c r="P28" s="24"/>
      <c r="Q28" s="24"/>
    </row>
    <row r="29" spans="1:17" x14ac:dyDescent="0.25">
      <c r="A29" s="117" t="s">
        <v>22</v>
      </c>
      <c r="B29" s="118"/>
      <c r="C29" s="118"/>
      <c r="D29" s="118"/>
      <c r="E29" s="118"/>
      <c r="F29" s="118"/>
      <c r="G29" s="118"/>
      <c r="H29" s="118"/>
      <c r="I29" s="118"/>
      <c r="J29" s="36">
        <v>18</v>
      </c>
      <c r="K29" s="24"/>
      <c r="L29" s="24"/>
      <c r="M29" s="24"/>
      <c r="N29" s="24"/>
      <c r="O29" s="24"/>
      <c r="P29" s="24"/>
      <c r="Q29" s="24"/>
    </row>
    <row r="30" spans="1:17" x14ac:dyDescent="0.25">
      <c r="A30" s="117" t="s">
        <v>53</v>
      </c>
      <c r="B30" s="118"/>
      <c r="C30" s="118"/>
      <c r="D30" s="118"/>
      <c r="E30" s="118"/>
      <c r="F30" s="118"/>
      <c r="G30" s="118"/>
      <c r="H30" s="118"/>
      <c r="I30" s="118"/>
      <c r="J30" s="35"/>
      <c r="K30" s="24"/>
      <c r="L30" s="24"/>
      <c r="M30" s="24"/>
      <c r="N30" s="24"/>
      <c r="O30" s="24"/>
      <c r="P30" s="24"/>
      <c r="Q30" s="24"/>
    </row>
    <row r="31" spans="1:17" x14ac:dyDescent="0.25">
      <c r="A31" s="117" t="s">
        <v>1143</v>
      </c>
      <c r="B31" s="118"/>
      <c r="C31" s="118"/>
      <c r="D31" s="118"/>
      <c r="E31" s="118"/>
      <c r="F31" s="118"/>
      <c r="G31" s="118"/>
      <c r="H31" s="118"/>
      <c r="I31" s="118"/>
      <c r="J31" s="36">
        <v>18</v>
      </c>
      <c r="K31" s="24"/>
      <c r="L31" s="24"/>
      <c r="M31" s="24"/>
      <c r="N31" s="24"/>
      <c r="O31" s="24"/>
      <c r="P31" s="24"/>
      <c r="Q31" s="24"/>
    </row>
    <row r="32" spans="1:17" x14ac:dyDescent="0.25">
      <c r="A32" s="122" t="s">
        <v>23</v>
      </c>
      <c r="B32" s="118"/>
      <c r="C32" s="118"/>
      <c r="D32" s="118"/>
      <c r="E32" s="118"/>
      <c r="F32" s="118"/>
      <c r="G32" s="118"/>
      <c r="H32" s="118"/>
      <c r="I32" s="118"/>
      <c r="J32" s="35"/>
      <c r="K32" s="24"/>
      <c r="L32" s="24"/>
      <c r="M32" s="24"/>
      <c r="N32" s="24"/>
      <c r="O32" s="24"/>
      <c r="P32" s="24"/>
      <c r="Q32" s="24"/>
    </row>
    <row r="33" spans="1:17" x14ac:dyDescent="0.25">
      <c r="A33" s="117" t="s">
        <v>86</v>
      </c>
      <c r="B33" s="118"/>
      <c r="C33" s="118"/>
      <c r="D33" s="118"/>
      <c r="E33" s="118"/>
      <c r="F33" s="118"/>
      <c r="G33" s="118"/>
      <c r="H33" s="118"/>
      <c r="I33" s="118"/>
      <c r="J33" s="36">
        <v>335</v>
      </c>
      <c r="K33" s="24"/>
      <c r="L33" s="24"/>
      <c r="M33" s="24"/>
      <c r="N33" s="24"/>
      <c r="O33" s="23">
        <v>0.45</v>
      </c>
      <c r="P33" s="24"/>
      <c r="Q33" s="23">
        <v>1.82</v>
      </c>
    </row>
    <row r="34" spans="1:17" x14ac:dyDescent="0.25">
      <c r="A34" s="117" t="s">
        <v>326</v>
      </c>
      <c r="B34" s="118"/>
      <c r="C34" s="118"/>
      <c r="D34" s="118"/>
      <c r="E34" s="118"/>
      <c r="F34" s="118"/>
      <c r="G34" s="118"/>
      <c r="H34" s="118"/>
      <c r="I34" s="118"/>
      <c r="J34" s="36">
        <v>250</v>
      </c>
      <c r="K34" s="24"/>
      <c r="L34" s="24"/>
      <c r="M34" s="24"/>
      <c r="N34" s="24"/>
      <c r="O34" s="24"/>
      <c r="P34" s="24"/>
      <c r="Q34" s="24"/>
    </row>
    <row r="35" spans="1:17" x14ac:dyDescent="0.25">
      <c r="A35" s="117" t="s">
        <v>26</v>
      </c>
      <c r="B35" s="118"/>
      <c r="C35" s="118"/>
      <c r="D35" s="118"/>
      <c r="E35" s="118"/>
      <c r="F35" s="118"/>
      <c r="G35" s="118"/>
      <c r="H35" s="118"/>
      <c r="I35" s="118"/>
      <c r="J35" s="36">
        <v>585</v>
      </c>
      <c r="K35" s="24"/>
      <c r="L35" s="24"/>
      <c r="M35" s="24"/>
      <c r="N35" s="24"/>
      <c r="O35" s="23">
        <v>0.45</v>
      </c>
      <c r="P35" s="24"/>
      <c r="Q35" s="23">
        <v>1.82</v>
      </c>
    </row>
    <row r="36" spans="1:17" x14ac:dyDescent="0.25">
      <c r="A36" s="117" t="s">
        <v>27</v>
      </c>
      <c r="B36" s="118"/>
      <c r="C36" s="118"/>
      <c r="D36" s="118"/>
      <c r="E36" s="118"/>
      <c r="F36" s="118"/>
      <c r="G36" s="118"/>
      <c r="H36" s="118"/>
      <c r="I36" s="118"/>
      <c r="J36" s="35"/>
      <c r="K36" s="24"/>
      <c r="L36" s="24"/>
      <c r="M36" s="24"/>
      <c r="N36" s="24"/>
      <c r="O36" s="24"/>
      <c r="P36" s="24"/>
      <c r="Q36" s="24"/>
    </row>
    <row r="37" spans="1:17" x14ac:dyDescent="0.25">
      <c r="A37" s="117" t="s">
        <v>29</v>
      </c>
      <c r="B37" s="118"/>
      <c r="C37" s="118"/>
      <c r="D37" s="118"/>
      <c r="E37" s="118"/>
      <c r="F37" s="118"/>
      <c r="G37" s="118"/>
      <c r="H37" s="118"/>
      <c r="I37" s="118"/>
      <c r="J37" s="36">
        <v>526</v>
      </c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30</v>
      </c>
      <c r="B38" s="118"/>
      <c r="C38" s="118"/>
      <c r="D38" s="118"/>
      <c r="E38" s="118"/>
      <c r="F38" s="118"/>
      <c r="G38" s="118"/>
      <c r="H38" s="118"/>
      <c r="I38" s="118"/>
      <c r="J38" s="36">
        <v>36</v>
      </c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31</v>
      </c>
      <c r="B39" s="118"/>
      <c r="C39" s="118"/>
      <c r="D39" s="118"/>
      <c r="E39" s="118"/>
      <c r="F39" s="118"/>
      <c r="G39" s="118"/>
      <c r="H39" s="118"/>
      <c r="I39" s="118"/>
      <c r="J39" s="36">
        <v>36</v>
      </c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32</v>
      </c>
      <c r="B40" s="118"/>
      <c r="C40" s="118"/>
      <c r="D40" s="118"/>
      <c r="E40" s="118"/>
      <c r="F40" s="118"/>
      <c r="G40" s="118"/>
      <c r="H40" s="118"/>
      <c r="I40" s="118"/>
      <c r="J40" s="36">
        <v>18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22" t="s">
        <v>33</v>
      </c>
      <c r="B41" s="118"/>
      <c r="C41" s="118"/>
      <c r="D41" s="118"/>
      <c r="E41" s="118"/>
      <c r="F41" s="118"/>
      <c r="G41" s="118"/>
      <c r="H41" s="118"/>
      <c r="I41" s="118"/>
      <c r="J41" s="37">
        <v>585</v>
      </c>
      <c r="K41" s="24"/>
      <c r="L41" s="24"/>
      <c r="M41" s="24"/>
      <c r="N41" s="24"/>
      <c r="O41" s="25">
        <v>0.45</v>
      </c>
      <c r="P41" s="24"/>
      <c r="Q41" s="25">
        <v>1.82</v>
      </c>
    </row>
    <row r="42" spans="1:17" x14ac:dyDescent="0.25">
      <c r="F42" s="18"/>
      <c r="G42" s="18"/>
      <c r="H42" s="18"/>
      <c r="I42" s="18"/>
      <c r="J42" s="38"/>
      <c r="K42" s="18"/>
      <c r="L42" s="18"/>
      <c r="M42" s="18"/>
      <c r="N42" s="18"/>
      <c r="O42" s="18"/>
      <c r="P42" s="18"/>
      <c r="Q42" s="18"/>
    </row>
  </sheetData>
  <mergeCells count="36">
    <mergeCell ref="A37:I37"/>
    <mergeCell ref="A38:I38"/>
    <mergeCell ref="A39:I39"/>
    <mergeCell ref="A40:I40"/>
    <mergeCell ref="A41:I41"/>
    <mergeCell ref="A35:I35"/>
    <mergeCell ref="A21:Q21"/>
    <mergeCell ref="A25:I25"/>
    <mergeCell ref="J13:K13"/>
    <mergeCell ref="A36:I36"/>
    <mergeCell ref="A30:I30"/>
    <mergeCell ref="A31:I31"/>
    <mergeCell ref="F18:F19"/>
    <mergeCell ref="F17:I17"/>
    <mergeCell ref="G18:I18"/>
    <mergeCell ref="A17:A19"/>
    <mergeCell ref="C17:C19"/>
    <mergeCell ref="D17:D19"/>
    <mergeCell ref="E17:E19"/>
    <mergeCell ref="B17:B19"/>
    <mergeCell ref="A29:I29"/>
    <mergeCell ref="A32:I32"/>
    <mergeCell ref="A33:I33"/>
    <mergeCell ref="A34:I34"/>
    <mergeCell ref="J11:K11"/>
    <mergeCell ref="J12:K12"/>
    <mergeCell ref="A26:I26"/>
    <mergeCell ref="A27:I27"/>
    <mergeCell ref="A28:I28"/>
    <mergeCell ref="Q17:Q19"/>
    <mergeCell ref="J18:J19"/>
    <mergeCell ref="K18:M18"/>
    <mergeCell ref="J17:M17"/>
    <mergeCell ref="P17:P19"/>
    <mergeCell ref="O17:O19"/>
    <mergeCell ref="N17:N19"/>
  </mergeCells>
  <pageMargins left="0.82677165354330717" right="0" top="0.59055118110236227" bottom="0.39370078740157483" header="0.19685039370078741" footer="0.19685039370078741"/>
  <pageSetup paperSize="9" scale="90" firstPageNumber="51" fitToHeight="10000" orientation="landscape" useFirstPageNumber="1" r:id="rId1"/>
  <headerFooter alignWithMargins="0">
    <oddHeader>&amp;R&amp;P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3"/>
  <sheetViews>
    <sheetView showGridLines="0" topLeftCell="A34" zoomScaleNormal="75" zoomScaleSheetLayoutView="75" workbookViewId="0">
      <selection activeCell="D7" sqref="D7"/>
    </sheetView>
  </sheetViews>
  <sheetFormatPr defaultColWidth="9.109375" defaultRowHeight="13.2" outlineLevelRow="1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x14ac:dyDescent="0.25">
      <c r="A1" s="40"/>
      <c r="B1" s="7"/>
      <c r="C1" s="2"/>
      <c r="D1" s="3"/>
      <c r="E1" s="6"/>
      <c r="F1" s="4"/>
      <c r="G1" s="4"/>
      <c r="H1" s="40" t="s">
        <v>39</v>
      </c>
      <c r="I1" s="4"/>
      <c r="J1" s="32"/>
      <c r="K1" s="4"/>
      <c r="L1" s="4"/>
      <c r="M1" s="4"/>
      <c r="N1" s="4"/>
      <c r="O1" s="4"/>
      <c r="P1" s="4"/>
      <c r="Q1" s="4"/>
    </row>
    <row r="2" spans="1:18" x14ac:dyDescent="0.25">
      <c r="A2" s="40"/>
      <c r="B2" s="7"/>
      <c r="C2" s="2"/>
      <c r="D2" s="3"/>
      <c r="E2" s="46"/>
      <c r="F2" s="9"/>
      <c r="G2" s="9"/>
      <c r="H2" s="29" t="s">
        <v>0</v>
      </c>
      <c r="I2" s="29"/>
      <c r="J2" s="47"/>
      <c r="K2" s="4"/>
      <c r="L2" s="4"/>
      <c r="M2" s="4"/>
      <c r="N2" s="4"/>
      <c r="O2" s="4"/>
      <c r="P2" s="4"/>
      <c r="Q2" s="4"/>
    </row>
    <row r="3" spans="1:18" x14ac:dyDescent="0.25">
      <c r="A3" s="40"/>
      <c r="B3" s="7"/>
      <c r="C3" s="2"/>
      <c r="D3" s="3"/>
      <c r="E3" s="6"/>
      <c r="F3" s="4"/>
      <c r="G3" s="4"/>
      <c r="H3" s="4"/>
      <c r="I3" s="4"/>
      <c r="J3" s="31"/>
      <c r="K3" s="4"/>
      <c r="L3" s="4"/>
      <c r="M3" s="4"/>
      <c r="N3" s="4"/>
      <c r="O3" s="4"/>
      <c r="P3" s="4"/>
      <c r="Q3" s="4"/>
    </row>
    <row r="4" spans="1:18" x14ac:dyDescent="0.25">
      <c r="A4" s="40"/>
      <c r="B4" s="7"/>
      <c r="C4" s="2"/>
      <c r="D4" s="3"/>
      <c r="E4" s="6"/>
      <c r="F4" s="4"/>
      <c r="G4" s="4"/>
      <c r="H4" s="11" t="s">
        <v>1169</v>
      </c>
      <c r="I4" s="11"/>
      <c r="J4" s="31"/>
      <c r="K4" s="4"/>
      <c r="L4" s="4"/>
      <c r="M4" s="4"/>
      <c r="N4" s="4"/>
      <c r="O4" s="4"/>
      <c r="P4" s="4"/>
      <c r="Q4" s="4"/>
    </row>
    <row r="5" spans="1:18" x14ac:dyDescent="0.25">
      <c r="A5" s="40"/>
      <c r="B5" s="7"/>
      <c r="C5" s="2"/>
      <c r="D5" s="3"/>
      <c r="E5" s="6"/>
      <c r="F5" s="4"/>
      <c r="G5" s="4"/>
      <c r="H5" s="40" t="s">
        <v>1</v>
      </c>
      <c r="I5" s="40"/>
      <c r="J5" s="31"/>
      <c r="K5" s="4"/>
      <c r="L5" s="4"/>
      <c r="M5" s="4"/>
      <c r="N5" s="4"/>
      <c r="O5" s="4"/>
      <c r="P5" s="4"/>
      <c r="Q5" s="4"/>
    </row>
    <row r="6" spans="1:18" x14ac:dyDescent="0.25">
      <c r="A6" s="40"/>
      <c r="B6" s="7"/>
      <c r="C6" s="2"/>
      <c r="D6" s="3"/>
      <c r="E6" s="6"/>
      <c r="F6" s="4"/>
      <c r="G6" s="4"/>
      <c r="H6" s="4"/>
      <c r="I6" s="4"/>
      <c r="J6" s="31"/>
      <c r="K6" s="4"/>
      <c r="L6" s="4"/>
      <c r="M6" s="4"/>
      <c r="N6" s="4"/>
      <c r="O6" s="4"/>
      <c r="P6" s="4"/>
      <c r="Q6" s="4"/>
    </row>
    <row r="7" spans="1:18" x14ac:dyDescent="0.25">
      <c r="A7" s="40"/>
      <c r="B7" s="7"/>
      <c r="C7" s="43" t="s">
        <v>57</v>
      </c>
      <c r="D7" s="42" t="s">
        <v>1168</v>
      </c>
      <c r="E7" s="12"/>
      <c r="F7" s="4"/>
      <c r="G7" s="4"/>
      <c r="H7" s="40"/>
      <c r="I7" s="4"/>
      <c r="J7" s="31"/>
      <c r="K7" s="41"/>
      <c r="L7" s="41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13"/>
      <c r="F8" s="9"/>
      <c r="G8" s="9"/>
      <c r="H8" s="29" t="s">
        <v>2</v>
      </c>
      <c r="I8" s="29"/>
      <c r="J8" s="33"/>
      <c r="K8" s="10"/>
      <c r="L8" s="4"/>
      <c r="M8" s="4"/>
      <c r="N8" s="4"/>
      <c r="O8" s="4"/>
      <c r="P8" s="4"/>
      <c r="Q8" s="4"/>
    </row>
    <row r="9" spans="1:18" x14ac:dyDescent="0.25">
      <c r="A9" s="14"/>
      <c r="B9" s="15"/>
      <c r="C9" s="2"/>
      <c r="D9" s="3"/>
      <c r="E9" s="6"/>
      <c r="F9" s="4"/>
      <c r="G9" s="4"/>
      <c r="H9" s="4"/>
      <c r="I9" s="4"/>
      <c r="J9" s="31"/>
      <c r="K9" s="4"/>
      <c r="L9" s="4"/>
      <c r="M9" s="4"/>
      <c r="N9" s="4"/>
      <c r="O9" s="4"/>
      <c r="P9" s="4"/>
      <c r="Q9" s="4"/>
    </row>
    <row r="10" spans="1:18" ht="13.8" x14ac:dyDescent="0.25">
      <c r="A10" s="40"/>
      <c r="B10" s="7"/>
      <c r="C10" s="2"/>
      <c r="D10" s="12" t="s">
        <v>340</v>
      </c>
      <c r="E10" s="40"/>
      <c r="F10" s="4"/>
      <c r="G10" s="4"/>
      <c r="H10" s="4"/>
      <c r="I10" s="12"/>
      <c r="J10" s="34"/>
      <c r="K10" s="4"/>
      <c r="L10" s="4"/>
      <c r="M10" s="4"/>
      <c r="N10" s="4"/>
      <c r="O10" s="4"/>
      <c r="P10" s="4"/>
      <c r="Q10" s="4"/>
      <c r="R10" s="27"/>
    </row>
    <row r="11" spans="1:18" x14ac:dyDescent="0.25">
      <c r="A11" s="40"/>
      <c r="B11" s="7"/>
      <c r="C11" s="2"/>
      <c r="D11" s="12" t="s">
        <v>51</v>
      </c>
      <c r="E11" s="40"/>
      <c r="F11" s="4"/>
      <c r="G11" s="4"/>
      <c r="H11" s="4"/>
      <c r="I11" s="12"/>
      <c r="J11" s="120" t="s">
        <v>1167</v>
      </c>
      <c r="K11" s="121"/>
      <c r="L11" s="8" t="s">
        <v>56</v>
      </c>
      <c r="M11" s="4"/>
      <c r="N11" s="4"/>
      <c r="O11" s="4"/>
      <c r="P11" s="4"/>
      <c r="Q11" s="4"/>
    </row>
    <row r="12" spans="1:18" x14ac:dyDescent="0.25">
      <c r="A12" s="40"/>
      <c r="B12" s="7"/>
      <c r="C12" s="2"/>
      <c r="D12" s="12" t="s">
        <v>50</v>
      </c>
      <c r="E12" s="40"/>
      <c r="F12" s="4"/>
      <c r="G12" s="4"/>
      <c r="H12" s="4"/>
      <c r="I12" s="12"/>
      <c r="J12" s="120" t="s">
        <v>1166</v>
      </c>
      <c r="K12" s="121"/>
      <c r="L12" s="8" t="s">
        <v>56</v>
      </c>
      <c r="M12" s="4"/>
      <c r="N12" s="4"/>
      <c r="O12" s="4"/>
      <c r="P12" s="4"/>
      <c r="Q12" s="4"/>
    </row>
    <row r="13" spans="1:18" outlineLevel="1" x14ac:dyDescent="0.25">
      <c r="A13" s="40"/>
      <c r="B13" s="7"/>
      <c r="C13" s="2"/>
      <c r="D13" s="12" t="s">
        <v>34</v>
      </c>
      <c r="E13" s="40"/>
      <c r="F13" s="4"/>
      <c r="G13" s="4"/>
      <c r="H13" s="4"/>
      <c r="I13" s="12"/>
      <c r="J13" s="120" t="s">
        <v>1165</v>
      </c>
      <c r="K13" s="121"/>
      <c r="L13" s="8" t="s">
        <v>35</v>
      </c>
      <c r="M13" s="4"/>
      <c r="N13" s="4"/>
      <c r="O13" s="4"/>
      <c r="P13" s="4"/>
      <c r="Q13" s="4"/>
    </row>
    <row r="14" spans="1:18" x14ac:dyDescent="0.25">
      <c r="A14" s="40"/>
      <c r="B14" s="7"/>
      <c r="C14" s="2"/>
      <c r="D14" s="44" t="s">
        <v>336</v>
      </c>
      <c r="E14" s="40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x14ac:dyDescent="0.25">
      <c r="A15" s="40"/>
      <c r="B15" s="7"/>
      <c r="C15" s="2"/>
      <c r="D15" s="3"/>
      <c r="E15" s="40"/>
      <c r="F15" s="4"/>
      <c r="G15" s="4"/>
      <c r="H15" s="4"/>
      <c r="I15" s="4"/>
      <c r="J15" s="31"/>
      <c r="K15" s="4"/>
      <c r="L15" s="4"/>
      <c r="M15" s="4"/>
      <c r="N15" s="4"/>
      <c r="O15" s="4"/>
      <c r="P15" s="4"/>
      <c r="Q15" s="4"/>
    </row>
    <row r="17" spans="1:17" ht="18" customHeight="1" x14ac:dyDescent="0.25">
      <c r="A17" s="110" t="s">
        <v>3</v>
      </c>
      <c r="B17" s="113" t="s">
        <v>77</v>
      </c>
      <c r="C17" s="110" t="s">
        <v>4</v>
      </c>
      <c r="D17" s="110" t="s">
        <v>5</v>
      </c>
      <c r="E17" s="110" t="s">
        <v>6</v>
      </c>
      <c r="F17" s="110" t="s">
        <v>14</v>
      </c>
      <c r="G17" s="111"/>
      <c r="H17" s="111"/>
      <c r="I17" s="111"/>
      <c r="J17" s="110" t="s">
        <v>15</v>
      </c>
      <c r="K17" s="111"/>
      <c r="L17" s="111"/>
      <c r="M17" s="111"/>
      <c r="N17" s="110" t="s">
        <v>11</v>
      </c>
      <c r="O17" s="110" t="s">
        <v>12</v>
      </c>
      <c r="P17" s="110" t="s">
        <v>49</v>
      </c>
      <c r="Q17" s="110" t="s">
        <v>48</v>
      </c>
    </row>
    <row r="18" spans="1:17" ht="15.75" customHeight="1" x14ac:dyDescent="0.25">
      <c r="A18" s="111"/>
      <c r="B18" s="114"/>
      <c r="C18" s="112"/>
      <c r="D18" s="110"/>
      <c r="E18" s="111"/>
      <c r="F18" s="110" t="s">
        <v>7</v>
      </c>
      <c r="G18" s="110" t="s">
        <v>9</v>
      </c>
      <c r="H18" s="111"/>
      <c r="I18" s="111"/>
      <c r="J18" s="115" t="s">
        <v>7</v>
      </c>
      <c r="K18" s="110" t="s">
        <v>9</v>
      </c>
      <c r="L18" s="111"/>
      <c r="M18" s="111"/>
      <c r="N18" s="110"/>
      <c r="O18" s="110"/>
      <c r="P18" s="110"/>
      <c r="Q18" s="110"/>
    </row>
    <row r="19" spans="1:17" ht="15.75" customHeight="1" x14ac:dyDescent="0.25">
      <c r="A19" s="111"/>
      <c r="B19" s="114"/>
      <c r="C19" s="112"/>
      <c r="D19" s="110"/>
      <c r="E19" s="111"/>
      <c r="F19" s="111"/>
      <c r="G19" s="48" t="s">
        <v>8</v>
      </c>
      <c r="H19" s="48" t="s">
        <v>13</v>
      </c>
      <c r="I19" s="48" t="s">
        <v>10</v>
      </c>
      <c r="J19" s="116"/>
      <c r="K19" s="48" t="s">
        <v>8</v>
      </c>
      <c r="L19" s="48" t="s">
        <v>13</v>
      </c>
      <c r="M19" s="48" t="s">
        <v>10</v>
      </c>
      <c r="N19" s="110"/>
      <c r="O19" s="110"/>
      <c r="P19" s="110"/>
      <c r="Q19" s="110"/>
    </row>
    <row r="20" spans="1:17" x14ac:dyDescent="0.25">
      <c r="A20" s="16">
        <v>1</v>
      </c>
      <c r="B20" s="50">
        <v>2</v>
      </c>
      <c r="C20" s="48">
        <v>3</v>
      </c>
      <c r="D20" s="48">
        <v>4</v>
      </c>
      <c r="E20" s="16">
        <v>5</v>
      </c>
      <c r="F20" s="49">
        <v>6</v>
      </c>
      <c r="G20" s="49">
        <v>7</v>
      </c>
      <c r="H20" s="49">
        <v>8</v>
      </c>
      <c r="I20" s="49">
        <v>9</v>
      </c>
      <c r="J20" s="51">
        <v>10</v>
      </c>
      <c r="K20" s="49">
        <v>11</v>
      </c>
      <c r="L20" s="49">
        <v>12</v>
      </c>
      <c r="M20" s="49">
        <v>13</v>
      </c>
      <c r="N20" s="49">
        <v>14</v>
      </c>
      <c r="O20" s="49">
        <v>15</v>
      </c>
      <c r="P20" s="49">
        <v>16</v>
      </c>
      <c r="Q20" s="49">
        <v>17</v>
      </c>
    </row>
    <row r="21" spans="1:17" ht="19.2" customHeight="1" x14ac:dyDescent="0.25">
      <c r="A21" s="119" t="s">
        <v>1164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</row>
    <row r="22" spans="1:17" ht="19.2" customHeight="1" x14ac:dyDescent="0.25">
      <c r="A22" s="117" t="s">
        <v>1163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</row>
    <row r="23" spans="1:17" ht="79.8" x14ac:dyDescent="0.25">
      <c r="A23" s="16">
        <v>1</v>
      </c>
      <c r="B23" s="20" t="s">
        <v>300</v>
      </c>
      <c r="C23" s="52" t="s">
        <v>1162</v>
      </c>
      <c r="D23" s="21" t="s">
        <v>299</v>
      </c>
      <c r="E23" s="30">
        <v>0.25900000000000001</v>
      </c>
      <c r="F23" s="23">
        <v>2693.01</v>
      </c>
      <c r="G23" s="23">
        <v>177.48</v>
      </c>
      <c r="H23" s="23">
        <v>2481.37</v>
      </c>
      <c r="I23" s="23">
        <v>248.22</v>
      </c>
      <c r="J23" s="35">
        <v>697</v>
      </c>
      <c r="K23" s="24">
        <v>46</v>
      </c>
      <c r="L23" s="24">
        <v>643</v>
      </c>
      <c r="M23" s="24">
        <v>64</v>
      </c>
      <c r="N23" s="24">
        <v>15.72</v>
      </c>
      <c r="O23" s="24">
        <v>4.07</v>
      </c>
      <c r="P23" s="24">
        <v>14.81</v>
      </c>
      <c r="Q23" s="24">
        <v>3.84</v>
      </c>
    </row>
    <row r="24" spans="1:17" ht="24" x14ac:dyDescent="0.25">
      <c r="A24" s="16">
        <v>2</v>
      </c>
      <c r="B24" s="20" t="s">
        <v>97</v>
      </c>
      <c r="C24" s="52" t="s">
        <v>96</v>
      </c>
      <c r="D24" s="21" t="s">
        <v>95</v>
      </c>
      <c r="E24" s="30">
        <v>31.6</v>
      </c>
      <c r="F24" s="23">
        <v>138.69999999999999</v>
      </c>
      <c r="G24" s="24"/>
      <c r="H24" s="24"/>
      <c r="I24" s="24"/>
      <c r="J24" s="35">
        <v>4383</v>
      </c>
      <c r="K24" s="24"/>
      <c r="L24" s="24"/>
      <c r="M24" s="24"/>
      <c r="N24" s="24"/>
      <c r="O24" s="24"/>
      <c r="P24" s="24"/>
      <c r="Q24" s="24"/>
    </row>
    <row r="25" spans="1:17" ht="68.400000000000006" x14ac:dyDescent="0.25">
      <c r="A25" s="16">
        <v>3</v>
      </c>
      <c r="B25" s="20" t="s">
        <v>322</v>
      </c>
      <c r="C25" s="52" t="s">
        <v>1161</v>
      </c>
      <c r="D25" s="21" t="s">
        <v>320</v>
      </c>
      <c r="E25" s="30">
        <v>4.8000000000000001E-2</v>
      </c>
      <c r="F25" s="23">
        <v>8562.02</v>
      </c>
      <c r="G25" s="23">
        <v>356.82</v>
      </c>
      <c r="H25" s="23">
        <v>8083.2</v>
      </c>
      <c r="I25" s="23">
        <v>366.77</v>
      </c>
      <c r="J25" s="35">
        <v>411</v>
      </c>
      <c r="K25" s="24">
        <v>17</v>
      </c>
      <c r="L25" s="24">
        <v>388</v>
      </c>
      <c r="M25" s="24">
        <v>18</v>
      </c>
      <c r="N25" s="24">
        <v>29.71</v>
      </c>
      <c r="O25" s="24">
        <v>1.43</v>
      </c>
      <c r="P25" s="24">
        <v>20.97</v>
      </c>
      <c r="Q25" s="24">
        <v>1.01</v>
      </c>
    </row>
    <row r="26" spans="1:17" ht="63" x14ac:dyDescent="0.25">
      <c r="A26" s="16">
        <v>4</v>
      </c>
      <c r="B26" s="20" t="s">
        <v>321</v>
      </c>
      <c r="C26" s="52" t="s">
        <v>1160</v>
      </c>
      <c r="D26" s="21" t="s">
        <v>320</v>
      </c>
      <c r="E26" s="30">
        <v>4.8000000000000001E-2</v>
      </c>
      <c r="F26" s="23">
        <v>4389.3999999999996</v>
      </c>
      <c r="G26" s="24"/>
      <c r="H26" s="23">
        <v>4389.3999999999996</v>
      </c>
      <c r="I26" s="23">
        <v>162.19999999999999</v>
      </c>
      <c r="J26" s="35">
        <v>211</v>
      </c>
      <c r="K26" s="24"/>
      <c r="L26" s="24">
        <v>211</v>
      </c>
      <c r="M26" s="24">
        <v>8</v>
      </c>
      <c r="N26" s="24"/>
      <c r="O26" s="24"/>
      <c r="P26" s="24">
        <v>9.1999999999999993</v>
      </c>
      <c r="Q26" s="24">
        <v>0.44</v>
      </c>
    </row>
    <row r="27" spans="1:17" ht="24" x14ac:dyDescent="0.25">
      <c r="A27" s="16">
        <v>5</v>
      </c>
      <c r="B27" s="20" t="s">
        <v>97</v>
      </c>
      <c r="C27" s="52" t="s">
        <v>319</v>
      </c>
      <c r="D27" s="21" t="s">
        <v>95</v>
      </c>
      <c r="E27" s="30">
        <v>16.399999999999999</v>
      </c>
      <c r="F27" s="23">
        <v>138.69999999999999</v>
      </c>
      <c r="G27" s="24"/>
      <c r="H27" s="24"/>
      <c r="I27" s="24"/>
      <c r="J27" s="35">
        <v>2275</v>
      </c>
      <c r="K27" s="24"/>
      <c r="L27" s="24"/>
      <c r="M27" s="24"/>
      <c r="N27" s="24"/>
      <c r="O27" s="24"/>
      <c r="P27" s="24"/>
      <c r="Q27" s="24"/>
    </row>
    <row r="28" spans="1:17" ht="34.200000000000003" x14ac:dyDescent="0.25">
      <c r="A28" s="16">
        <v>6</v>
      </c>
      <c r="B28" s="20" t="s">
        <v>318</v>
      </c>
      <c r="C28" s="52" t="s">
        <v>317</v>
      </c>
      <c r="D28" s="21" t="s">
        <v>95</v>
      </c>
      <c r="E28" s="30">
        <v>4.0999999999999996</v>
      </c>
      <c r="F28" s="23">
        <v>146.57</v>
      </c>
      <c r="G28" s="24"/>
      <c r="H28" s="24"/>
      <c r="I28" s="24"/>
      <c r="J28" s="35">
        <v>601</v>
      </c>
      <c r="K28" s="24"/>
      <c r="L28" s="24"/>
      <c r="M28" s="24"/>
      <c r="N28" s="24"/>
      <c r="O28" s="24"/>
      <c r="P28" s="24"/>
      <c r="Q28" s="24"/>
    </row>
    <row r="29" spans="1:17" ht="24" x14ac:dyDescent="0.25">
      <c r="A29" s="16">
        <v>7</v>
      </c>
      <c r="B29" s="20" t="s">
        <v>316</v>
      </c>
      <c r="C29" s="52" t="s">
        <v>1159</v>
      </c>
      <c r="D29" s="21" t="s">
        <v>148</v>
      </c>
      <c r="E29" s="30">
        <v>0.14399999999999999</v>
      </c>
      <c r="F29" s="23">
        <v>2017.46</v>
      </c>
      <c r="G29" s="24"/>
      <c r="H29" s="23">
        <v>46.53</v>
      </c>
      <c r="I29" s="23">
        <v>11.16</v>
      </c>
      <c r="J29" s="35">
        <v>291</v>
      </c>
      <c r="K29" s="24"/>
      <c r="L29" s="24">
        <v>7</v>
      </c>
      <c r="M29" s="24">
        <v>2</v>
      </c>
      <c r="N29" s="24"/>
      <c r="O29" s="24"/>
      <c r="P29" s="24">
        <v>0.66</v>
      </c>
      <c r="Q29" s="24">
        <v>0.1</v>
      </c>
    </row>
    <row r="30" spans="1:17" ht="57" x14ac:dyDescent="0.25">
      <c r="A30" s="16">
        <v>8</v>
      </c>
      <c r="B30" s="20" t="s">
        <v>297</v>
      </c>
      <c r="C30" s="52" t="s">
        <v>1158</v>
      </c>
      <c r="D30" s="21" t="s">
        <v>121</v>
      </c>
      <c r="E30" s="30">
        <v>4.8000000000000001E-2</v>
      </c>
      <c r="F30" s="23">
        <v>51885.73</v>
      </c>
      <c r="G30" s="23">
        <v>518.97</v>
      </c>
      <c r="H30" s="23">
        <v>2984</v>
      </c>
      <c r="I30" s="23">
        <v>322.26</v>
      </c>
      <c r="J30" s="35">
        <v>2491</v>
      </c>
      <c r="K30" s="24">
        <v>25</v>
      </c>
      <c r="L30" s="24">
        <v>143</v>
      </c>
      <c r="M30" s="24">
        <v>15</v>
      </c>
      <c r="N30" s="24">
        <v>38.299999999999997</v>
      </c>
      <c r="O30" s="24">
        <v>1.84</v>
      </c>
      <c r="P30" s="24">
        <v>19.079999999999998</v>
      </c>
      <c r="Q30" s="24">
        <v>0.92</v>
      </c>
    </row>
    <row r="31" spans="1:17" ht="53.4" x14ac:dyDescent="0.25">
      <c r="A31" s="16">
        <v>9</v>
      </c>
      <c r="B31" s="20" t="s">
        <v>296</v>
      </c>
      <c r="C31" s="52" t="s">
        <v>1157</v>
      </c>
      <c r="D31" s="21" t="s">
        <v>121</v>
      </c>
      <c r="E31" s="30">
        <v>4.8000000000000001E-2</v>
      </c>
      <c r="F31" s="23">
        <v>24143.439999999999</v>
      </c>
      <c r="G31" s="23">
        <v>4.88</v>
      </c>
      <c r="H31" s="23">
        <v>12.52</v>
      </c>
      <c r="I31" s="24"/>
      <c r="J31" s="35">
        <v>1159</v>
      </c>
      <c r="K31" s="24"/>
      <c r="L31" s="24">
        <v>1</v>
      </c>
      <c r="M31" s="24"/>
      <c r="N31" s="24">
        <v>0.36</v>
      </c>
      <c r="O31" s="24">
        <v>0.02</v>
      </c>
      <c r="P31" s="24"/>
      <c r="Q31" s="24"/>
    </row>
    <row r="32" spans="1:17" ht="57" x14ac:dyDescent="0.25">
      <c r="A32" s="16">
        <v>10</v>
      </c>
      <c r="B32" s="20" t="s">
        <v>298</v>
      </c>
      <c r="C32" s="52" t="s">
        <v>1156</v>
      </c>
      <c r="D32" s="21" t="s">
        <v>121</v>
      </c>
      <c r="E32" s="30">
        <v>4.8000000000000001E-2</v>
      </c>
      <c r="F32" s="23">
        <v>55602.96</v>
      </c>
      <c r="G32" s="23">
        <v>518.97</v>
      </c>
      <c r="H32" s="23">
        <v>2984</v>
      </c>
      <c r="I32" s="23">
        <v>322.26</v>
      </c>
      <c r="J32" s="35">
        <v>2669</v>
      </c>
      <c r="K32" s="24">
        <v>25</v>
      </c>
      <c r="L32" s="24">
        <v>143</v>
      </c>
      <c r="M32" s="24">
        <v>15</v>
      </c>
      <c r="N32" s="24">
        <v>38.299999999999997</v>
      </c>
      <c r="O32" s="24">
        <v>1.84</v>
      </c>
      <c r="P32" s="24">
        <v>19.079999999999998</v>
      </c>
      <c r="Q32" s="24">
        <v>0.92</v>
      </c>
    </row>
    <row r="33" spans="1:17" ht="53.4" x14ac:dyDescent="0.25">
      <c r="A33" s="16">
        <v>11</v>
      </c>
      <c r="B33" s="20" t="s">
        <v>309</v>
      </c>
      <c r="C33" s="52" t="s">
        <v>1155</v>
      </c>
      <c r="D33" s="21" t="s">
        <v>121</v>
      </c>
      <c r="E33" s="30">
        <v>4.8000000000000001E-2</v>
      </c>
      <c r="F33" s="23">
        <v>13003.12</v>
      </c>
      <c r="G33" s="23">
        <v>2.44</v>
      </c>
      <c r="H33" s="23">
        <v>6.64</v>
      </c>
      <c r="I33" s="24"/>
      <c r="J33" s="35">
        <v>624</v>
      </c>
      <c r="K33" s="24"/>
      <c r="L33" s="24"/>
      <c r="M33" s="24"/>
      <c r="N33" s="24">
        <v>0.18</v>
      </c>
      <c r="O33" s="24">
        <v>0.01</v>
      </c>
      <c r="P33" s="24"/>
      <c r="Q33" s="24"/>
    </row>
    <row r="34" spans="1:17" x14ac:dyDescent="0.25">
      <c r="A34" s="117" t="s">
        <v>20</v>
      </c>
      <c r="B34" s="118"/>
      <c r="C34" s="118"/>
      <c r="D34" s="118"/>
      <c r="E34" s="118"/>
      <c r="F34" s="118"/>
      <c r="G34" s="118"/>
      <c r="H34" s="118"/>
      <c r="I34" s="118"/>
      <c r="J34" s="36">
        <v>15812</v>
      </c>
      <c r="K34" s="23">
        <v>113</v>
      </c>
      <c r="L34" s="23">
        <v>1536</v>
      </c>
      <c r="M34" s="23">
        <v>122</v>
      </c>
      <c r="N34" s="24"/>
      <c r="O34" s="23">
        <v>9.2100000000000009</v>
      </c>
      <c r="P34" s="24"/>
      <c r="Q34" s="23">
        <v>7.23</v>
      </c>
    </row>
    <row r="35" spans="1:17" x14ac:dyDescent="0.25">
      <c r="A35" s="117" t="s">
        <v>21</v>
      </c>
      <c r="B35" s="118"/>
      <c r="C35" s="118"/>
      <c r="D35" s="118"/>
      <c r="E35" s="118"/>
      <c r="F35" s="118"/>
      <c r="G35" s="118"/>
      <c r="H35" s="118"/>
      <c r="I35" s="118"/>
      <c r="J35" s="36">
        <v>350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17" t="s">
        <v>53</v>
      </c>
      <c r="B36" s="118"/>
      <c r="C36" s="118"/>
      <c r="D36" s="118"/>
      <c r="E36" s="118"/>
      <c r="F36" s="118"/>
      <c r="G36" s="118"/>
      <c r="H36" s="118"/>
      <c r="I36" s="118"/>
      <c r="J36" s="35"/>
      <c r="K36" s="24"/>
      <c r="L36" s="24"/>
      <c r="M36" s="24"/>
      <c r="N36" s="24"/>
      <c r="O36" s="24"/>
      <c r="P36" s="24"/>
      <c r="Q36" s="24"/>
    </row>
    <row r="37" spans="1:17" x14ac:dyDescent="0.25">
      <c r="A37" s="117" t="s">
        <v>1154</v>
      </c>
      <c r="B37" s="118"/>
      <c r="C37" s="118"/>
      <c r="D37" s="118"/>
      <c r="E37" s="118"/>
      <c r="F37" s="118"/>
      <c r="G37" s="118"/>
      <c r="H37" s="118"/>
      <c r="I37" s="118"/>
      <c r="J37" s="36">
        <v>350</v>
      </c>
      <c r="K37" s="24"/>
      <c r="L37" s="24"/>
      <c r="M37" s="24"/>
      <c r="N37" s="24"/>
      <c r="O37" s="24"/>
      <c r="P37" s="24"/>
      <c r="Q37" s="24"/>
    </row>
    <row r="38" spans="1:17" x14ac:dyDescent="0.25">
      <c r="A38" s="117" t="s">
        <v>22</v>
      </c>
      <c r="B38" s="118"/>
      <c r="C38" s="118"/>
      <c r="D38" s="118"/>
      <c r="E38" s="118"/>
      <c r="F38" s="118"/>
      <c r="G38" s="118"/>
      <c r="H38" s="118"/>
      <c r="I38" s="118"/>
      <c r="J38" s="36">
        <v>223</v>
      </c>
      <c r="K38" s="24"/>
      <c r="L38" s="24"/>
      <c r="M38" s="24"/>
      <c r="N38" s="24"/>
      <c r="O38" s="24"/>
      <c r="P38" s="24"/>
      <c r="Q38" s="24"/>
    </row>
    <row r="39" spans="1:17" x14ac:dyDescent="0.25">
      <c r="A39" s="117" t="s">
        <v>53</v>
      </c>
      <c r="B39" s="118"/>
      <c r="C39" s="118"/>
      <c r="D39" s="118"/>
      <c r="E39" s="118"/>
      <c r="F39" s="118"/>
      <c r="G39" s="118"/>
      <c r="H39" s="118"/>
      <c r="I39" s="118"/>
      <c r="J39" s="35"/>
      <c r="K39" s="24"/>
      <c r="L39" s="24"/>
      <c r="M39" s="24"/>
      <c r="N39" s="24"/>
      <c r="O39" s="24"/>
      <c r="P39" s="24"/>
      <c r="Q39" s="24"/>
    </row>
    <row r="40" spans="1:17" x14ac:dyDescent="0.25">
      <c r="A40" s="117" t="s">
        <v>1153</v>
      </c>
      <c r="B40" s="118"/>
      <c r="C40" s="118"/>
      <c r="D40" s="118"/>
      <c r="E40" s="118"/>
      <c r="F40" s="118"/>
      <c r="G40" s="118"/>
      <c r="H40" s="118"/>
      <c r="I40" s="118"/>
      <c r="J40" s="36">
        <v>223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22" t="s">
        <v>23</v>
      </c>
      <c r="B41" s="118"/>
      <c r="C41" s="118"/>
      <c r="D41" s="118"/>
      <c r="E41" s="118"/>
      <c r="F41" s="118"/>
      <c r="G41" s="118"/>
      <c r="H41" s="118"/>
      <c r="I41" s="118"/>
      <c r="J41" s="35"/>
      <c r="K41" s="24"/>
      <c r="L41" s="24"/>
      <c r="M41" s="24"/>
      <c r="N41" s="24"/>
      <c r="O41" s="24"/>
      <c r="P41" s="24"/>
      <c r="Q41" s="24"/>
    </row>
    <row r="42" spans="1:17" x14ac:dyDescent="0.25">
      <c r="A42" s="117" t="s">
        <v>80</v>
      </c>
      <c r="B42" s="118"/>
      <c r="C42" s="118"/>
      <c r="D42" s="118"/>
      <c r="E42" s="118"/>
      <c r="F42" s="118"/>
      <c r="G42" s="118"/>
      <c r="H42" s="118"/>
      <c r="I42" s="118"/>
      <c r="J42" s="36">
        <v>9126</v>
      </c>
      <c r="K42" s="24"/>
      <c r="L42" s="24"/>
      <c r="M42" s="24"/>
      <c r="N42" s="24"/>
      <c r="O42" s="23">
        <v>9.2100000000000009</v>
      </c>
      <c r="P42" s="24"/>
      <c r="Q42" s="23">
        <v>7.23</v>
      </c>
    </row>
    <row r="43" spans="1:17" x14ac:dyDescent="0.25">
      <c r="A43" s="117" t="s">
        <v>84</v>
      </c>
      <c r="B43" s="118"/>
      <c r="C43" s="118"/>
      <c r="D43" s="118"/>
      <c r="E43" s="118"/>
      <c r="F43" s="118"/>
      <c r="G43" s="118"/>
      <c r="H43" s="118"/>
      <c r="I43" s="118"/>
      <c r="J43" s="36">
        <v>7259</v>
      </c>
      <c r="K43" s="24"/>
      <c r="L43" s="24"/>
      <c r="M43" s="24"/>
      <c r="N43" s="24"/>
      <c r="O43" s="24"/>
      <c r="P43" s="24"/>
      <c r="Q43" s="24"/>
    </row>
    <row r="44" spans="1:17" x14ac:dyDescent="0.25">
      <c r="A44" s="117" t="s">
        <v>26</v>
      </c>
      <c r="B44" s="118"/>
      <c r="C44" s="118"/>
      <c r="D44" s="118"/>
      <c r="E44" s="118"/>
      <c r="F44" s="118"/>
      <c r="G44" s="118"/>
      <c r="H44" s="118"/>
      <c r="I44" s="118"/>
      <c r="J44" s="36">
        <v>16385</v>
      </c>
      <c r="K44" s="24"/>
      <c r="L44" s="24"/>
      <c r="M44" s="24"/>
      <c r="N44" s="24"/>
      <c r="O44" s="23">
        <v>9.2100000000000009</v>
      </c>
      <c r="P44" s="24"/>
      <c r="Q44" s="23">
        <v>7.23</v>
      </c>
    </row>
    <row r="45" spans="1:17" x14ac:dyDescent="0.25">
      <c r="A45" s="117" t="s">
        <v>27</v>
      </c>
      <c r="B45" s="118"/>
      <c r="C45" s="118"/>
      <c r="D45" s="118"/>
      <c r="E45" s="118"/>
      <c r="F45" s="118"/>
      <c r="G45" s="118"/>
      <c r="H45" s="118"/>
      <c r="I45" s="118"/>
      <c r="J45" s="35"/>
      <c r="K45" s="24"/>
      <c r="L45" s="24"/>
      <c r="M45" s="24"/>
      <c r="N45" s="24"/>
      <c r="O45" s="24"/>
      <c r="P45" s="24"/>
      <c r="Q45" s="24"/>
    </row>
    <row r="46" spans="1:17" x14ac:dyDescent="0.25">
      <c r="A46" s="117" t="s">
        <v>28</v>
      </c>
      <c r="B46" s="118"/>
      <c r="C46" s="118"/>
      <c r="D46" s="118"/>
      <c r="E46" s="118"/>
      <c r="F46" s="118"/>
      <c r="G46" s="118"/>
      <c r="H46" s="118"/>
      <c r="I46" s="118"/>
      <c r="J46" s="36">
        <v>14163</v>
      </c>
      <c r="K46" s="24"/>
      <c r="L46" s="24"/>
      <c r="M46" s="24"/>
      <c r="N46" s="24"/>
      <c r="O46" s="24"/>
      <c r="P46" s="24"/>
      <c r="Q46" s="24"/>
    </row>
    <row r="47" spans="1:17" x14ac:dyDescent="0.25">
      <c r="A47" s="117" t="s">
        <v>29</v>
      </c>
      <c r="B47" s="118"/>
      <c r="C47" s="118"/>
      <c r="D47" s="118"/>
      <c r="E47" s="118"/>
      <c r="F47" s="118"/>
      <c r="G47" s="118"/>
      <c r="H47" s="118"/>
      <c r="I47" s="118"/>
      <c r="J47" s="36">
        <v>1536</v>
      </c>
      <c r="K47" s="24"/>
      <c r="L47" s="24"/>
      <c r="M47" s="24"/>
      <c r="N47" s="24"/>
      <c r="O47" s="24"/>
      <c r="P47" s="24"/>
      <c r="Q47" s="24"/>
    </row>
    <row r="48" spans="1:17" x14ac:dyDescent="0.25">
      <c r="A48" s="117" t="s">
        <v>30</v>
      </c>
      <c r="B48" s="118"/>
      <c r="C48" s="118"/>
      <c r="D48" s="118"/>
      <c r="E48" s="118"/>
      <c r="F48" s="118"/>
      <c r="G48" s="118"/>
      <c r="H48" s="118"/>
      <c r="I48" s="118"/>
      <c r="J48" s="36">
        <v>235</v>
      </c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31</v>
      </c>
      <c r="B49" s="118"/>
      <c r="C49" s="118"/>
      <c r="D49" s="118"/>
      <c r="E49" s="118"/>
      <c r="F49" s="118"/>
      <c r="G49" s="118"/>
      <c r="H49" s="118"/>
      <c r="I49" s="118"/>
      <c r="J49" s="36">
        <v>350</v>
      </c>
      <c r="K49" s="24"/>
      <c r="L49" s="24"/>
      <c r="M49" s="24"/>
      <c r="N49" s="24"/>
      <c r="O49" s="24"/>
      <c r="P49" s="24"/>
      <c r="Q49" s="24"/>
    </row>
    <row r="50" spans="1:17" x14ac:dyDescent="0.25">
      <c r="A50" s="117" t="s">
        <v>32</v>
      </c>
      <c r="B50" s="118"/>
      <c r="C50" s="118"/>
      <c r="D50" s="118"/>
      <c r="E50" s="118"/>
      <c r="F50" s="118"/>
      <c r="G50" s="118"/>
      <c r="H50" s="118"/>
      <c r="I50" s="118"/>
      <c r="J50" s="36">
        <v>223</v>
      </c>
      <c r="K50" s="24"/>
      <c r="L50" s="24"/>
      <c r="M50" s="24"/>
      <c r="N50" s="24"/>
      <c r="O50" s="24"/>
      <c r="P50" s="24"/>
      <c r="Q50" s="24"/>
    </row>
    <row r="51" spans="1:17" x14ac:dyDescent="0.25">
      <c r="A51" s="122" t="s">
        <v>33</v>
      </c>
      <c r="B51" s="118"/>
      <c r="C51" s="118"/>
      <c r="D51" s="118"/>
      <c r="E51" s="118"/>
      <c r="F51" s="118"/>
      <c r="G51" s="118"/>
      <c r="H51" s="118"/>
      <c r="I51" s="118"/>
      <c r="J51" s="37">
        <v>16385</v>
      </c>
      <c r="K51" s="24"/>
      <c r="L51" s="24"/>
      <c r="M51" s="24"/>
      <c r="N51" s="24"/>
      <c r="O51" s="25">
        <v>9.2100000000000009</v>
      </c>
      <c r="P51" s="24"/>
      <c r="Q51" s="25">
        <v>7.23</v>
      </c>
    </row>
    <row r="52" spans="1:17" x14ac:dyDescent="0.25">
      <c r="F52" s="18"/>
      <c r="G52" s="18"/>
      <c r="H52" s="18"/>
      <c r="I52" s="18"/>
      <c r="J52" s="38"/>
      <c r="K52" s="18"/>
      <c r="L52" s="18"/>
      <c r="M52" s="18"/>
      <c r="N52" s="18"/>
      <c r="O52" s="18"/>
      <c r="P52" s="18"/>
      <c r="Q52" s="18"/>
    </row>
    <row r="53" spans="1:17" x14ac:dyDescent="0.25">
      <c r="F53" s="18"/>
      <c r="G53" s="18"/>
      <c r="H53" s="18"/>
      <c r="I53" s="18"/>
      <c r="J53" s="38"/>
      <c r="K53" s="18"/>
      <c r="L53" s="18"/>
      <c r="M53" s="18"/>
      <c r="N53" s="18"/>
      <c r="O53" s="18"/>
      <c r="P53" s="18"/>
      <c r="Q53" s="18"/>
    </row>
  </sheetData>
  <mergeCells count="38">
    <mergeCell ref="A50:I50"/>
    <mergeCell ref="A51:I51"/>
    <mergeCell ref="A21:Q21"/>
    <mergeCell ref="A22:Q22"/>
    <mergeCell ref="A34:I34"/>
    <mergeCell ref="A35:I35"/>
    <mergeCell ref="A36:I36"/>
    <mergeCell ref="A46:I46"/>
    <mergeCell ref="A47:I47"/>
    <mergeCell ref="A48:I48"/>
    <mergeCell ref="A49:I49"/>
    <mergeCell ref="A37:I37"/>
    <mergeCell ref="A43:I43"/>
    <mergeCell ref="A45:I45"/>
    <mergeCell ref="A40:I40"/>
    <mergeCell ref="A41:I41"/>
    <mergeCell ref="O17:O19"/>
    <mergeCell ref="N17:N19"/>
    <mergeCell ref="Q17:Q19"/>
    <mergeCell ref="J18:J19"/>
    <mergeCell ref="K18:M18"/>
    <mergeCell ref="J17:M17"/>
    <mergeCell ref="P17:P19"/>
    <mergeCell ref="J11:K11"/>
    <mergeCell ref="J12:K12"/>
    <mergeCell ref="A44:I44"/>
    <mergeCell ref="A42:I42"/>
    <mergeCell ref="D17:D19"/>
    <mergeCell ref="E17:E19"/>
    <mergeCell ref="B17:B19"/>
    <mergeCell ref="F18:F19"/>
    <mergeCell ref="F17:I17"/>
    <mergeCell ref="G18:I18"/>
    <mergeCell ref="A17:A19"/>
    <mergeCell ref="C17:C19"/>
    <mergeCell ref="J13:K13"/>
    <mergeCell ref="A38:I38"/>
    <mergeCell ref="A39:I39"/>
  </mergeCells>
  <pageMargins left="0.82677165354330717" right="0" top="0.59055118110236227" bottom="0.39370078740157483" header="0.19685039370078741" footer="0.19685039370078741"/>
  <pageSetup paperSize="9" scale="90" firstPageNumber="53" fitToHeight="10000" orientation="landscape" useFirstPageNumber="1" r:id="rId1"/>
  <headerFooter alignWithMargins="0">
    <oddHeader>&amp;R&amp;P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topLeftCell="A34" zoomScaleNormal="75" zoomScaleSheetLayoutView="75" workbookViewId="0">
      <selection activeCell="H10" sqref="H10"/>
    </sheetView>
  </sheetViews>
  <sheetFormatPr defaultColWidth="9.109375" defaultRowHeight="13.2" outlineLevelRow="2" x14ac:dyDescent="0.25"/>
  <cols>
    <col min="1" max="1" width="3.33203125" style="19" customWidth="1"/>
    <col min="2" max="2" width="9.6640625" style="1" customWidth="1"/>
    <col min="3" max="3" width="34.33203125" style="17" customWidth="1"/>
    <col min="4" max="4" width="7.6640625" style="28" customWidth="1"/>
    <col min="5" max="5" width="16.44140625" style="26" customWidth="1"/>
    <col min="6" max="6" width="7.6640625" style="5" customWidth="1"/>
    <col min="7" max="9" width="6.6640625" style="5" customWidth="1"/>
    <col min="10" max="10" width="7.6640625" style="39" customWidth="1"/>
    <col min="11" max="17" width="6.6640625" style="5" customWidth="1"/>
    <col min="18" max="16384" width="9.109375" style="6"/>
  </cols>
  <sheetData>
    <row r="1" spans="1:18" outlineLevel="2" x14ac:dyDescent="0.25">
      <c r="A1" s="59" t="s">
        <v>1197</v>
      </c>
      <c r="C1" s="2"/>
      <c r="D1" s="3"/>
      <c r="E1" s="40"/>
      <c r="F1" s="4"/>
      <c r="G1" s="4"/>
      <c r="H1" s="4"/>
      <c r="I1" s="4"/>
      <c r="J1" s="31"/>
      <c r="K1" s="4"/>
      <c r="L1" s="4"/>
      <c r="M1" s="58" t="s">
        <v>1196</v>
      </c>
      <c r="O1" s="4"/>
      <c r="P1" s="4"/>
      <c r="Q1" s="4"/>
    </row>
    <row r="2" spans="1:18" outlineLevel="1" x14ac:dyDescent="0.25">
      <c r="A2" s="7"/>
      <c r="C2" s="2"/>
      <c r="D2" s="3"/>
      <c r="E2" s="40"/>
      <c r="F2" s="4"/>
      <c r="G2" s="4"/>
      <c r="H2" s="4"/>
      <c r="I2" s="4"/>
      <c r="J2" s="31"/>
      <c r="K2" s="4"/>
      <c r="L2" s="4"/>
      <c r="M2" s="7"/>
      <c r="O2" s="4"/>
      <c r="P2" s="4"/>
      <c r="Q2" s="4"/>
    </row>
    <row r="3" spans="1:18" outlineLevel="1" x14ac:dyDescent="0.25">
      <c r="A3" s="7"/>
      <c r="C3" s="2"/>
      <c r="D3" s="3"/>
      <c r="E3" s="40"/>
      <c r="F3" s="4"/>
      <c r="G3" s="4"/>
      <c r="H3" s="4"/>
      <c r="I3" s="4"/>
      <c r="J3" s="31"/>
      <c r="K3" s="4"/>
      <c r="L3" s="4"/>
      <c r="M3" s="7"/>
      <c r="O3" s="4"/>
      <c r="P3" s="4"/>
      <c r="Q3" s="4"/>
    </row>
    <row r="4" spans="1:18" outlineLevel="1" x14ac:dyDescent="0.25">
      <c r="A4" s="7" t="s">
        <v>1195</v>
      </c>
      <c r="C4" s="2"/>
      <c r="D4" s="3"/>
      <c r="E4" s="40"/>
      <c r="F4" s="4"/>
      <c r="G4" s="4"/>
      <c r="H4" s="4"/>
      <c r="I4" s="4"/>
      <c r="J4" s="31"/>
      <c r="K4" s="4"/>
      <c r="L4" s="4"/>
      <c r="M4" s="7" t="s">
        <v>1195</v>
      </c>
      <c r="O4" s="4"/>
      <c r="P4" s="4"/>
      <c r="Q4" s="4"/>
      <c r="R4" s="46"/>
    </row>
    <row r="5" spans="1:18" outlineLevel="1" x14ac:dyDescent="0.25">
      <c r="A5" s="7" t="s">
        <v>1291</v>
      </c>
      <c r="C5" s="2"/>
      <c r="D5" s="3"/>
      <c r="E5" s="40"/>
      <c r="F5" s="4"/>
      <c r="G5" s="4"/>
      <c r="H5" s="4"/>
      <c r="I5" s="4"/>
      <c r="J5" s="31"/>
      <c r="K5" s="4"/>
      <c r="L5" s="4"/>
      <c r="M5" s="8" t="s">
        <v>1290</v>
      </c>
      <c r="O5" s="4"/>
      <c r="P5" s="4"/>
      <c r="Q5" s="4"/>
    </row>
    <row r="6" spans="1:18" x14ac:dyDescent="0.25">
      <c r="A6" s="40"/>
      <c r="B6" s="7"/>
      <c r="C6" s="2"/>
      <c r="D6" s="3"/>
      <c r="E6" s="125" t="s">
        <v>1289</v>
      </c>
      <c r="F6" s="125"/>
      <c r="G6" s="125"/>
      <c r="H6" s="125"/>
      <c r="I6" s="125"/>
      <c r="J6" s="125"/>
      <c r="K6" s="125"/>
      <c r="L6" s="4"/>
      <c r="M6" s="4"/>
      <c r="N6" s="4"/>
      <c r="O6" s="4"/>
      <c r="P6" s="4"/>
      <c r="Q6" s="4"/>
    </row>
    <row r="7" spans="1:18" x14ac:dyDescent="0.25">
      <c r="A7" s="40"/>
      <c r="B7" s="7"/>
      <c r="C7" s="2"/>
      <c r="D7" s="3"/>
      <c r="E7" s="46"/>
      <c r="F7" s="9"/>
      <c r="G7" s="9"/>
      <c r="H7" s="29" t="s">
        <v>0</v>
      </c>
      <c r="I7" s="29"/>
      <c r="J7" s="47"/>
      <c r="K7" s="4"/>
      <c r="L7" s="4"/>
      <c r="M7" s="4"/>
      <c r="N7" s="4"/>
      <c r="O7" s="4"/>
      <c r="P7" s="4"/>
      <c r="Q7" s="4"/>
    </row>
    <row r="8" spans="1:18" x14ac:dyDescent="0.25">
      <c r="A8" s="40"/>
      <c r="B8" s="7"/>
      <c r="C8" s="2"/>
      <c r="D8" s="3"/>
      <c r="E8" s="6"/>
      <c r="F8" s="4"/>
      <c r="G8" s="4"/>
      <c r="H8" s="4"/>
      <c r="I8" s="4"/>
      <c r="J8" s="31"/>
      <c r="K8" s="4"/>
      <c r="L8" s="4"/>
      <c r="M8" s="4"/>
      <c r="N8" s="4"/>
      <c r="O8" s="4"/>
      <c r="P8" s="4"/>
      <c r="Q8" s="4"/>
    </row>
    <row r="9" spans="1:18" x14ac:dyDescent="0.25">
      <c r="A9" s="40"/>
      <c r="B9" s="7"/>
      <c r="C9" s="2"/>
      <c r="D9" s="3"/>
      <c r="E9" s="6"/>
      <c r="F9" s="4"/>
      <c r="G9" s="4"/>
      <c r="H9" s="11" t="s">
        <v>1288</v>
      </c>
      <c r="I9" s="11"/>
      <c r="J9" s="31"/>
      <c r="K9" s="4"/>
      <c r="L9" s="4"/>
      <c r="M9" s="4"/>
      <c r="N9" s="4"/>
      <c r="O9" s="4"/>
      <c r="P9" s="4"/>
      <c r="Q9" s="4"/>
    </row>
    <row r="10" spans="1:18" x14ac:dyDescent="0.25">
      <c r="A10" s="40"/>
      <c r="B10" s="7"/>
      <c r="C10" s="2"/>
      <c r="D10" s="3"/>
      <c r="E10" s="6"/>
      <c r="F10" s="4"/>
      <c r="G10" s="4"/>
      <c r="H10" s="40" t="s">
        <v>1</v>
      </c>
      <c r="I10" s="40"/>
      <c r="J10" s="31"/>
      <c r="K10" s="4"/>
      <c r="L10" s="4"/>
      <c r="M10" s="4"/>
      <c r="N10" s="4"/>
      <c r="O10" s="4"/>
      <c r="P10" s="4"/>
      <c r="Q10" s="4"/>
    </row>
    <row r="11" spans="1:18" x14ac:dyDescent="0.25">
      <c r="A11" s="40"/>
      <c r="B11" s="7"/>
      <c r="C11" s="2"/>
      <c r="D11" s="3"/>
      <c r="E11" s="6"/>
      <c r="F11" s="4"/>
      <c r="G11" s="4"/>
      <c r="H11" s="4"/>
      <c r="I11" s="4"/>
      <c r="J11" s="31"/>
      <c r="K11" s="4"/>
      <c r="L11" s="4"/>
      <c r="M11" s="4"/>
      <c r="N11" s="4"/>
      <c r="O11" s="4"/>
      <c r="P11" s="4"/>
      <c r="Q11" s="4"/>
    </row>
    <row r="12" spans="1:18" x14ac:dyDescent="0.25">
      <c r="A12" s="40"/>
      <c r="B12" s="7"/>
      <c r="C12" s="43" t="s">
        <v>57</v>
      </c>
      <c r="D12" s="42" t="s">
        <v>1287</v>
      </c>
      <c r="E12" s="12"/>
      <c r="F12" s="4"/>
      <c r="G12" s="4"/>
      <c r="H12" s="40"/>
      <c r="I12" s="4"/>
      <c r="J12" s="31"/>
      <c r="K12" s="41"/>
      <c r="L12" s="41"/>
      <c r="M12" s="4"/>
      <c r="N12" s="4"/>
      <c r="O12" s="4"/>
      <c r="P12" s="4"/>
      <c r="Q12" s="4"/>
    </row>
    <row r="13" spans="1:18" x14ac:dyDescent="0.25">
      <c r="A13" s="40"/>
      <c r="B13" s="7"/>
      <c r="C13" s="2"/>
      <c r="D13" s="3"/>
      <c r="E13" s="13"/>
      <c r="F13" s="9"/>
      <c r="G13" s="9"/>
      <c r="H13" s="29" t="s">
        <v>2</v>
      </c>
      <c r="I13" s="29"/>
      <c r="J13" s="33"/>
      <c r="K13" s="10"/>
      <c r="L13" s="4"/>
      <c r="M13" s="4"/>
      <c r="N13" s="4"/>
      <c r="O13" s="4"/>
      <c r="P13" s="4"/>
      <c r="Q13" s="4"/>
    </row>
    <row r="14" spans="1:18" x14ac:dyDescent="0.25">
      <c r="A14" s="14"/>
      <c r="B14" s="15"/>
      <c r="C14" s="2"/>
      <c r="D14" s="3"/>
      <c r="E14" s="6"/>
      <c r="F14" s="4"/>
      <c r="G14" s="4"/>
      <c r="H14" s="4"/>
      <c r="I14" s="4"/>
      <c r="J14" s="31"/>
      <c r="K14" s="4"/>
      <c r="L14" s="4"/>
      <c r="M14" s="4"/>
      <c r="N14" s="4"/>
      <c r="O14" s="4"/>
      <c r="P14" s="4"/>
      <c r="Q14" s="4"/>
    </row>
    <row r="15" spans="1:18" ht="13.8" x14ac:dyDescent="0.25">
      <c r="A15" s="40"/>
      <c r="B15" s="7"/>
      <c r="C15" s="2"/>
      <c r="D15" s="12" t="s">
        <v>1286</v>
      </c>
      <c r="E15" s="40"/>
      <c r="F15" s="4"/>
      <c r="G15" s="4"/>
      <c r="H15" s="4"/>
      <c r="I15" s="12"/>
      <c r="J15" s="34"/>
      <c r="K15" s="4"/>
      <c r="L15" s="4"/>
      <c r="M15" s="4"/>
      <c r="N15" s="4"/>
      <c r="O15" s="4"/>
      <c r="P15" s="4"/>
      <c r="Q15" s="4"/>
      <c r="R15" s="27"/>
    </row>
    <row r="16" spans="1:18" x14ac:dyDescent="0.25">
      <c r="A16" s="40"/>
      <c r="B16" s="7"/>
      <c r="C16" s="2"/>
      <c r="D16" s="12" t="s">
        <v>51</v>
      </c>
      <c r="E16" s="40"/>
      <c r="F16" s="4"/>
      <c r="G16" s="4"/>
      <c r="H16" s="4"/>
      <c r="I16" s="12"/>
      <c r="J16" s="120" t="s">
        <v>1285</v>
      </c>
      <c r="K16" s="121"/>
      <c r="L16" s="8" t="s">
        <v>56</v>
      </c>
      <c r="M16" s="4"/>
      <c r="N16" s="4"/>
      <c r="O16" s="4"/>
      <c r="P16" s="4"/>
      <c r="Q16" s="4"/>
    </row>
    <row r="17" spans="1:17" x14ac:dyDescent="0.25">
      <c r="A17" s="40"/>
      <c r="B17" s="7"/>
      <c r="C17" s="2"/>
      <c r="D17" s="12" t="s">
        <v>50</v>
      </c>
      <c r="E17" s="40"/>
      <c r="F17" s="4"/>
      <c r="G17" s="4"/>
      <c r="H17" s="4"/>
      <c r="I17" s="12"/>
      <c r="J17" s="120" t="s">
        <v>1284</v>
      </c>
      <c r="K17" s="121"/>
      <c r="L17" s="8" t="s">
        <v>56</v>
      </c>
      <c r="M17" s="4"/>
      <c r="N17" s="4"/>
      <c r="O17" s="4"/>
      <c r="P17" s="4"/>
      <c r="Q17" s="4"/>
    </row>
    <row r="18" spans="1:17" outlineLevel="1" x14ac:dyDescent="0.25">
      <c r="A18" s="40"/>
      <c r="B18" s="7"/>
      <c r="C18" s="2"/>
      <c r="D18" s="12" t="s">
        <v>34</v>
      </c>
      <c r="E18" s="40"/>
      <c r="F18" s="4"/>
      <c r="G18" s="4"/>
      <c r="H18" s="4"/>
      <c r="I18" s="12"/>
      <c r="J18" s="120" t="s">
        <v>1283</v>
      </c>
      <c r="K18" s="121"/>
      <c r="L18" s="8" t="s">
        <v>35</v>
      </c>
      <c r="M18" s="4"/>
      <c r="N18" s="4"/>
      <c r="O18" s="4"/>
      <c r="P18" s="4"/>
      <c r="Q18" s="4"/>
    </row>
    <row r="19" spans="1:17" x14ac:dyDescent="0.25">
      <c r="A19" s="40"/>
      <c r="B19" s="7"/>
      <c r="C19" s="2"/>
      <c r="D19" s="44" t="s">
        <v>1282</v>
      </c>
      <c r="E19" s="40"/>
      <c r="F19" s="4"/>
      <c r="G19" s="4"/>
      <c r="H19" s="4"/>
      <c r="I19" s="4"/>
      <c r="J19" s="31"/>
      <c r="K19" s="4"/>
      <c r="L19" s="4"/>
      <c r="M19" s="4"/>
      <c r="N19" s="4"/>
      <c r="O19" s="4"/>
      <c r="P19" s="4"/>
      <c r="Q19" s="4"/>
    </row>
    <row r="20" spans="1:17" x14ac:dyDescent="0.25">
      <c r="A20" s="40"/>
      <c r="B20" s="7"/>
      <c r="C20" s="2"/>
      <c r="D20" s="3"/>
      <c r="E20" s="40"/>
      <c r="F20" s="4"/>
      <c r="G20" s="4"/>
      <c r="H20" s="4"/>
      <c r="I20" s="4"/>
      <c r="J20" s="31"/>
      <c r="K20" s="4"/>
      <c r="L20" s="4"/>
      <c r="M20" s="4"/>
      <c r="N20" s="4"/>
      <c r="O20" s="4"/>
      <c r="P20" s="4"/>
      <c r="Q20" s="4"/>
    </row>
    <row r="22" spans="1:17" ht="18" customHeight="1" x14ac:dyDescent="0.25">
      <c r="A22" s="110" t="s">
        <v>3</v>
      </c>
      <c r="B22" s="113" t="s">
        <v>1281</v>
      </c>
      <c r="C22" s="110" t="s">
        <v>4</v>
      </c>
      <c r="D22" s="110" t="s">
        <v>5</v>
      </c>
      <c r="E22" s="110" t="s">
        <v>6</v>
      </c>
      <c r="F22" s="110" t="s">
        <v>14</v>
      </c>
      <c r="G22" s="111"/>
      <c r="H22" s="111"/>
      <c r="I22" s="111"/>
      <c r="J22" s="110" t="s">
        <v>15</v>
      </c>
      <c r="K22" s="111"/>
      <c r="L22" s="111"/>
      <c r="M22" s="111"/>
      <c r="N22" s="110" t="s">
        <v>11</v>
      </c>
      <c r="O22" s="110" t="s">
        <v>12</v>
      </c>
      <c r="P22" s="110" t="s">
        <v>49</v>
      </c>
      <c r="Q22" s="110" t="s">
        <v>48</v>
      </c>
    </row>
    <row r="23" spans="1:17" ht="15.75" customHeight="1" x14ac:dyDescent="0.25">
      <c r="A23" s="111"/>
      <c r="B23" s="114"/>
      <c r="C23" s="112"/>
      <c r="D23" s="110"/>
      <c r="E23" s="111"/>
      <c r="F23" s="110" t="s">
        <v>7</v>
      </c>
      <c r="G23" s="110" t="s">
        <v>9</v>
      </c>
      <c r="H23" s="111"/>
      <c r="I23" s="111"/>
      <c r="J23" s="115" t="s">
        <v>7</v>
      </c>
      <c r="K23" s="110" t="s">
        <v>9</v>
      </c>
      <c r="L23" s="111"/>
      <c r="M23" s="111"/>
      <c r="N23" s="110"/>
      <c r="O23" s="110"/>
      <c r="P23" s="110"/>
      <c r="Q23" s="110"/>
    </row>
    <row r="24" spans="1:17" ht="15.75" customHeight="1" x14ac:dyDescent="0.25">
      <c r="A24" s="111"/>
      <c r="B24" s="114"/>
      <c r="C24" s="112"/>
      <c r="D24" s="110"/>
      <c r="E24" s="111"/>
      <c r="F24" s="111"/>
      <c r="G24" s="61" t="s">
        <v>8</v>
      </c>
      <c r="H24" s="61" t="s">
        <v>13</v>
      </c>
      <c r="I24" s="61" t="s">
        <v>10</v>
      </c>
      <c r="J24" s="116"/>
      <c r="K24" s="61" t="s">
        <v>8</v>
      </c>
      <c r="L24" s="61" t="s">
        <v>13</v>
      </c>
      <c r="M24" s="61" t="s">
        <v>10</v>
      </c>
      <c r="N24" s="110"/>
      <c r="O24" s="110"/>
      <c r="P24" s="110"/>
      <c r="Q24" s="110"/>
    </row>
    <row r="25" spans="1:17" x14ac:dyDescent="0.25">
      <c r="A25" s="16">
        <v>1</v>
      </c>
      <c r="B25" s="63">
        <v>2</v>
      </c>
      <c r="C25" s="61">
        <v>3</v>
      </c>
      <c r="D25" s="61">
        <v>4</v>
      </c>
      <c r="E25" s="16">
        <v>5</v>
      </c>
      <c r="F25" s="62">
        <v>6</v>
      </c>
      <c r="G25" s="62">
        <v>7</v>
      </c>
      <c r="H25" s="62">
        <v>8</v>
      </c>
      <c r="I25" s="62">
        <v>9</v>
      </c>
      <c r="J25" s="64">
        <v>10</v>
      </c>
      <c r="K25" s="62">
        <v>11</v>
      </c>
      <c r="L25" s="62">
        <v>12</v>
      </c>
      <c r="M25" s="62">
        <v>13</v>
      </c>
      <c r="N25" s="62">
        <v>14</v>
      </c>
      <c r="O25" s="62">
        <v>15</v>
      </c>
      <c r="P25" s="62">
        <v>16</v>
      </c>
      <c r="Q25" s="62">
        <v>17</v>
      </c>
    </row>
    <row r="26" spans="1:17" ht="19.2" customHeight="1" x14ac:dyDescent="0.25">
      <c r="A26" s="119" t="s">
        <v>1280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</row>
    <row r="27" spans="1:17" ht="64.8" x14ac:dyDescent="0.25">
      <c r="A27" s="16">
        <v>1</v>
      </c>
      <c r="B27" s="20" t="s">
        <v>1279</v>
      </c>
      <c r="C27" s="65" t="s">
        <v>1278</v>
      </c>
      <c r="D27" s="21" t="s">
        <v>100</v>
      </c>
      <c r="E27" s="30" t="s">
        <v>1277</v>
      </c>
      <c r="F27" s="23">
        <v>4796.33</v>
      </c>
      <c r="G27" s="23">
        <v>145.29</v>
      </c>
      <c r="H27" s="23">
        <v>4651.04</v>
      </c>
      <c r="I27" s="23">
        <v>489.16</v>
      </c>
      <c r="J27" s="35">
        <v>1151</v>
      </c>
      <c r="K27" s="24">
        <v>35</v>
      </c>
      <c r="L27" s="24">
        <v>1116</v>
      </c>
      <c r="M27" s="24">
        <v>117</v>
      </c>
      <c r="N27" s="24">
        <v>13.22</v>
      </c>
      <c r="O27" s="24">
        <v>3.17</v>
      </c>
      <c r="P27" s="24">
        <v>28.91</v>
      </c>
      <c r="Q27" s="24">
        <v>6.94</v>
      </c>
    </row>
    <row r="28" spans="1:17" ht="42" x14ac:dyDescent="0.25">
      <c r="A28" s="16">
        <v>2</v>
      </c>
      <c r="B28" s="20" t="s">
        <v>1276</v>
      </c>
      <c r="C28" s="65" t="s">
        <v>1275</v>
      </c>
      <c r="D28" s="21" t="s">
        <v>1274</v>
      </c>
      <c r="E28" s="30" t="s">
        <v>1273</v>
      </c>
      <c r="F28" s="23">
        <v>1816.24</v>
      </c>
      <c r="G28" s="23">
        <v>117.4</v>
      </c>
      <c r="H28" s="23">
        <v>39.21</v>
      </c>
      <c r="I28" s="23">
        <v>7.97</v>
      </c>
      <c r="J28" s="35">
        <v>1962</v>
      </c>
      <c r="K28" s="24">
        <v>127</v>
      </c>
      <c r="L28" s="24">
        <v>42</v>
      </c>
      <c r="M28" s="24">
        <v>9</v>
      </c>
      <c r="N28" s="24">
        <v>10.199999999999999</v>
      </c>
      <c r="O28" s="24">
        <v>11.02</v>
      </c>
      <c r="P28" s="24">
        <v>0.51</v>
      </c>
      <c r="Q28" s="24">
        <v>0.55000000000000004</v>
      </c>
    </row>
    <row r="29" spans="1:17" ht="53.4" x14ac:dyDescent="0.25">
      <c r="A29" s="16">
        <v>3</v>
      </c>
      <c r="B29" s="20" t="s">
        <v>1272</v>
      </c>
      <c r="C29" s="65" t="s">
        <v>1271</v>
      </c>
      <c r="D29" s="21" t="s">
        <v>157</v>
      </c>
      <c r="E29" s="30" t="s">
        <v>1270</v>
      </c>
      <c r="F29" s="23">
        <v>37412.199999999997</v>
      </c>
      <c r="G29" s="23">
        <v>1495.4</v>
      </c>
      <c r="H29" s="23">
        <v>1656.1</v>
      </c>
      <c r="I29" s="23">
        <v>147.78</v>
      </c>
      <c r="J29" s="35">
        <v>22447</v>
      </c>
      <c r="K29" s="24">
        <v>897</v>
      </c>
      <c r="L29" s="24">
        <v>994</v>
      </c>
      <c r="M29" s="24">
        <v>89</v>
      </c>
      <c r="N29" s="24">
        <v>114.24</v>
      </c>
      <c r="O29" s="24">
        <v>68.540000000000006</v>
      </c>
      <c r="P29" s="24">
        <v>8.1199999999999992</v>
      </c>
      <c r="Q29" s="24">
        <v>4.87</v>
      </c>
    </row>
    <row r="30" spans="1:17" ht="42" x14ac:dyDescent="0.25">
      <c r="A30" s="16">
        <v>4</v>
      </c>
      <c r="B30" s="20" t="s">
        <v>1269</v>
      </c>
      <c r="C30" s="65" t="s">
        <v>1268</v>
      </c>
      <c r="D30" s="21" t="s">
        <v>157</v>
      </c>
      <c r="E30" s="22">
        <v>0.6</v>
      </c>
      <c r="F30" s="23">
        <v>5311.96</v>
      </c>
      <c r="G30" s="23">
        <v>675.03</v>
      </c>
      <c r="H30" s="23">
        <v>487.35</v>
      </c>
      <c r="I30" s="23">
        <v>4.37</v>
      </c>
      <c r="J30" s="35">
        <v>3187</v>
      </c>
      <c r="K30" s="24">
        <v>405</v>
      </c>
      <c r="L30" s="24">
        <v>292</v>
      </c>
      <c r="M30" s="24">
        <v>3</v>
      </c>
      <c r="N30" s="24">
        <v>48.32</v>
      </c>
      <c r="O30" s="24">
        <v>28.99</v>
      </c>
      <c r="P30" s="24">
        <v>0.24</v>
      </c>
      <c r="Q30" s="24">
        <v>0.14000000000000001</v>
      </c>
    </row>
    <row r="31" spans="1:17" ht="64.8" x14ac:dyDescent="0.25">
      <c r="A31" s="16">
        <v>5</v>
      </c>
      <c r="B31" s="20" t="s">
        <v>1267</v>
      </c>
      <c r="C31" s="65" t="s">
        <v>1266</v>
      </c>
      <c r="D31" s="21" t="s">
        <v>100</v>
      </c>
      <c r="E31" s="30" t="s">
        <v>1265</v>
      </c>
      <c r="F31" s="23">
        <v>507.61</v>
      </c>
      <c r="G31" s="24"/>
      <c r="H31" s="23">
        <v>507.61</v>
      </c>
      <c r="I31" s="23">
        <v>80.540000000000006</v>
      </c>
      <c r="J31" s="35">
        <v>106</v>
      </c>
      <c r="K31" s="24"/>
      <c r="L31" s="24">
        <v>106</v>
      </c>
      <c r="M31" s="24">
        <v>17</v>
      </c>
      <c r="N31" s="24"/>
      <c r="O31" s="24"/>
      <c r="P31" s="24">
        <v>4.76</v>
      </c>
      <c r="Q31" s="24">
        <v>0.99</v>
      </c>
    </row>
    <row r="32" spans="1:17" ht="45.6" x14ac:dyDescent="0.25">
      <c r="A32" s="16">
        <v>6</v>
      </c>
      <c r="B32" s="20" t="s">
        <v>1264</v>
      </c>
      <c r="C32" s="65" t="s">
        <v>1263</v>
      </c>
      <c r="D32" s="21" t="s">
        <v>98</v>
      </c>
      <c r="E32" s="30" t="s">
        <v>1262</v>
      </c>
      <c r="F32" s="23">
        <v>721.54</v>
      </c>
      <c r="G32" s="23">
        <v>179.67</v>
      </c>
      <c r="H32" s="23">
        <v>541.87</v>
      </c>
      <c r="I32" s="23">
        <v>56.7</v>
      </c>
      <c r="J32" s="35">
        <v>1508</v>
      </c>
      <c r="K32" s="24">
        <v>376</v>
      </c>
      <c r="L32" s="24">
        <v>1132</v>
      </c>
      <c r="M32" s="24">
        <v>119</v>
      </c>
      <c r="N32" s="24">
        <v>14.96</v>
      </c>
      <c r="O32" s="24">
        <v>31.27</v>
      </c>
      <c r="P32" s="24">
        <v>3.63</v>
      </c>
      <c r="Q32" s="24">
        <v>7.59</v>
      </c>
    </row>
    <row r="33" spans="1:17" ht="42" x14ac:dyDescent="0.25">
      <c r="A33" s="16">
        <v>7</v>
      </c>
      <c r="B33" s="20" t="s">
        <v>1261</v>
      </c>
      <c r="C33" s="65" t="s">
        <v>1260</v>
      </c>
      <c r="D33" s="21" t="s">
        <v>1259</v>
      </c>
      <c r="E33" s="30" t="s">
        <v>1258</v>
      </c>
      <c r="F33" s="23">
        <v>26.66</v>
      </c>
      <c r="G33" s="24"/>
      <c r="H33" s="23">
        <v>26.66</v>
      </c>
      <c r="I33" s="23">
        <v>4.2300000000000004</v>
      </c>
      <c r="J33" s="35">
        <v>3</v>
      </c>
      <c r="K33" s="24"/>
      <c r="L33" s="24">
        <v>3</v>
      </c>
      <c r="M33" s="24">
        <v>1</v>
      </c>
      <c r="N33" s="24"/>
      <c r="O33" s="24"/>
      <c r="P33" s="24">
        <v>0.25</v>
      </c>
      <c r="Q33" s="24">
        <v>0.03</v>
      </c>
    </row>
    <row r="34" spans="1:17" ht="79.8" x14ac:dyDescent="0.25">
      <c r="A34" s="16">
        <v>8</v>
      </c>
      <c r="B34" s="20" t="s">
        <v>1257</v>
      </c>
      <c r="C34" s="65" t="s">
        <v>1256</v>
      </c>
      <c r="D34" s="21" t="s">
        <v>1255</v>
      </c>
      <c r="E34" s="30" t="s">
        <v>1254</v>
      </c>
      <c r="F34" s="23">
        <v>84260.08</v>
      </c>
      <c r="G34" s="23">
        <v>9438.42</v>
      </c>
      <c r="H34" s="23">
        <v>8067.04</v>
      </c>
      <c r="I34" s="23">
        <v>569.03</v>
      </c>
      <c r="J34" s="35">
        <v>3033</v>
      </c>
      <c r="K34" s="24">
        <v>340</v>
      </c>
      <c r="L34" s="24">
        <v>290</v>
      </c>
      <c r="M34" s="24">
        <v>20</v>
      </c>
      <c r="N34" s="24">
        <v>785.88</v>
      </c>
      <c r="O34" s="24">
        <v>28.29</v>
      </c>
      <c r="P34" s="24">
        <v>31.3</v>
      </c>
      <c r="Q34" s="24">
        <v>1.1299999999999999</v>
      </c>
    </row>
    <row r="35" spans="1:17" ht="34.200000000000003" x14ac:dyDescent="0.25">
      <c r="A35" s="16">
        <v>9</v>
      </c>
      <c r="B35" s="20" t="s">
        <v>1253</v>
      </c>
      <c r="C35" s="65" t="s">
        <v>1252</v>
      </c>
      <c r="D35" s="21" t="s">
        <v>52</v>
      </c>
      <c r="E35" s="30" t="s">
        <v>1251</v>
      </c>
      <c r="F35" s="23">
        <v>4963.66</v>
      </c>
      <c r="G35" s="24"/>
      <c r="H35" s="24"/>
      <c r="I35" s="24"/>
      <c r="J35" s="35">
        <v>149</v>
      </c>
      <c r="K35" s="24"/>
      <c r="L35" s="24"/>
      <c r="M35" s="24"/>
      <c r="N35" s="24"/>
      <c r="O35" s="24"/>
      <c r="P35" s="24"/>
      <c r="Q35" s="24"/>
    </row>
    <row r="36" spans="1:17" x14ac:dyDescent="0.25">
      <c r="A36" s="122" t="s">
        <v>1250</v>
      </c>
      <c r="B36" s="118"/>
      <c r="C36" s="118"/>
      <c r="D36" s="118"/>
      <c r="E36" s="118"/>
      <c r="F36" s="118"/>
      <c r="G36" s="118"/>
      <c r="H36" s="118"/>
      <c r="I36" s="118"/>
      <c r="J36" s="37">
        <v>231994</v>
      </c>
      <c r="K36" s="24"/>
      <c r="L36" s="24"/>
      <c r="M36" s="24"/>
      <c r="N36" s="24"/>
      <c r="O36" s="25">
        <v>171.28</v>
      </c>
      <c r="P36" s="24"/>
      <c r="Q36" s="25">
        <v>22.24</v>
      </c>
    </row>
    <row r="37" spans="1:17" x14ac:dyDescent="0.25">
      <c r="A37" s="123" t="s">
        <v>87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</row>
    <row r="38" spans="1:17" x14ac:dyDescent="0.25">
      <c r="A38" s="117" t="s">
        <v>20</v>
      </c>
      <c r="B38" s="118"/>
      <c r="C38" s="118"/>
      <c r="D38" s="118"/>
      <c r="E38" s="118"/>
      <c r="F38" s="118"/>
      <c r="G38" s="118"/>
      <c r="H38" s="118"/>
      <c r="I38" s="118"/>
      <c r="J38" s="36">
        <v>33546</v>
      </c>
      <c r="K38" s="23">
        <v>2180</v>
      </c>
      <c r="L38" s="23">
        <v>3975</v>
      </c>
      <c r="M38" s="23">
        <v>375</v>
      </c>
      <c r="N38" s="24"/>
      <c r="O38" s="23">
        <v>171.28</v>
      </c>
      <c r="P38" s="24"/>
      <c r="Q38" s="23">
        <v>22.24</v>
      </c>
    </row>
    <row r="39" spans="1:17" ht="12.9" customHeight="1" x14ac:dyDescent="0.25">
      <c r="A39" s="117" t="s">
        <v>1249</v>
      </c>
      <c r="B39" s="118"/>
      <c r="C39" s="118"/>
      <c r="D39" s="118"/>
      <c r="E39" s="118"/>
      <c r="F39" s="118"/>
      <c r="G39" s="118"/>
      <c r="H39" s="118"/>
      <c r="I39" s="118"/>
      <c r="J39" s="36">
        <v>33656</v>
      </c>
      <c r="K39" s="23">
        <v>2274</v>
      </c>
      <c r="L39" s="23">
        <v>3991</v>
      </c>
      <c r="M39" s="23">
        <v>391</v>
      </c>
      <c r="N39" s="24"/>
      <c r="O39" s="23">
        <v>171.28</v>
      </c>
      <c r="P39" s="24"/>
      <c r="Q39" s="23">
        <v>22.24</v>
      </c>
    </row>
    <row r="40" spans="1:17" x14ac:dyDescent="0.25">
      <c r="A40" s="117" t="s">
        <v>21</v>
      </c>
      <c r="B40" s="118"/>
      <c r="C40" s="118"/>
      <c r="D40" s="118"/>
      <c r="E40" s="118"/>
      <c r="F40" s="118"/>
      <c r="G40" s="118"/>
      <c r="H40" s="118"/>
      <c r="I40" s="118"/>
      <c r="J40" s="36">
        <v>3128</v>
      </c>
      <c r="K40" s="24"/>
      <c r="L40" s="24"/>
      <c r="M40" s="24"/>
      <c r="N40" s="24"/>
      <c r="O40" s="24"/>
      <c r="P40" s="24"/>
      <c r="Q40" s="24"/>
    </row>
    <row r="41" spans="1:17" x14ac:dyDescent="0.25">
      <c r="A41" s="117" t="s">
        <v>22</v>
      </c>
      <c r="B41" s="118"/>
      <c r="C41" s="118"/>
      <c r="D41" s="118"/>
      <c r="E41" s="118"/>
      <c r="F41" s="118"/>
      <c r="G41" s="118"/>
      <c r="H41" s="118"/>
      <c r="I41" s="118"/>
      <c r="J41" s="36">
        <v>2011</v>
      </c>
      <c r="K41" s="24"/>
      <c r="L41" s="24"/>
      <c r="M41" s="24"/>
      <c r="N41" s="24"/>
      <c r="O41" s="24"/>
      <c r="P41" s="24"/>
      <c r="Q41" s="24"/>
    </row>
    <row r="42" spans="1:17" x14ac:dyDescent="0.25">
      <c r="A42" s="122" t="s">
        <v>23</v>
      </c>
      <c r="B42" s="118"/>
      <c r="C42" s="118"/>
      <c r="D42" s="118"/>
      <c r="E42" s="118"/>
      <c r="F42" s="118"/>
      <c r="G42" s="118"/>
      <c r="H42" s="118"/>
      <c r="I42" s="118"/>
      <c r="J42" s="35"/>
      <c r="K42" s="24"/>
      <c r="L42" s="24"/>
      <c r="M42" s="24"/>
      <c r="N42" s="24"/>
      <c r="O42" s="24"/>
      <c r="P42" s="24"/>
      <c r="Q42" s="24"/>
    </row>
    <row r="43" spans="1:17" x14ac:dyDescent="0.25">
      <c r="A43" s="117" t="s">
        <v>86</v>
      </c>
      <c r="B43" s="118"/>
      <c r="C43" s="118"/>
      <c r="D43" s="118"/>
      <c r="E43" s="118"/>
      <c r="F43" s="118"/>
      <c r="G43" s="118"/>
      <c r="H43" s="118"/>
      <c r="I43" s="118"/>
      <c r="J43" s="36">
        <v>3803</v>
      </c>
      <c r="K43" s="24"/>
      <c r="L43" s="24"/>
      <c r="M43" s="24"/>
      <c r="N43" s="24"/>
      <c r="O43" s="23">
        <v>34.44</v>
      </c>
      <c r="P43" s="24"/>
      <c r="Q43" s="23">
        <v>15.55</v>
      </c>
    </row>
    <row r="44" spans="1:17" x14ac:dyDescent="0.25">
      <c r="A44" s="117" t="s">
        <v>295</v>
      </c>
      <c r="B44" s="118"/>
      <c r="C44" s="118"/>
      <c r="D44" s="118"/>
      <c r="E44" s="118"/>
      <c r="F44" s="118"/>
      <c r="G44" s="118"/>
      <c r="H44" s="118"/>
      <c r="I44" s="118"/>
      <c r="J44" s="36">
        <v>31155</v>
      </c>
      <c r="K44" s="24"/>
      <c r="L44" s="24"/>
      <c r="M44" s="24"/>
      <c r="N44" s="24"/>
      <c r="O44" s="23">
        <v>108.55</v>
      </c>
      <c r="P44" s="24"/>
      <c r="Q44" s="23">
        <v>5.56</v>
      </c>
    </row>
    <row r="45" spans="1:17" ht="12.9" customHeight="1" x14ac:dyDescent="0.25">
      <c r="A45" s="117" t="s">
        <v>1248</v>
      </c>
      <c r="B45" s="118"/>
      <c r="C45" s="118"/>
      <c r="D45" s="118"/>
      <c r="E45" s="118"/>
      <c r="F45" s="118"/>
      <c r="G45" s="118"/>
      <c r="H45" s="118"/>
      <c r="I45" s="118"/>
      <c r="J45" s="36">
        <v>3688</v>
      </c>
      <c r="K45" s="24"/>
      <c r="L45" s="24"/>
      <c r="M45" s="24"/>
      <c r="N45" s="24"/>
      <c r="O45" s="23">
        <v>28.29</v>
      </c>
      <c r="P45" s="24"/>
      <c r="Q45" s="23">
        <v>1.1299999999999999</v>
      </c>
    </row>
    <row r="46" spans="1:17" x14ac:dyDescent="0.25">
      <c r="A46" s="117" t="s">
        <v>118</v>
      </c>
      <c r="B46" s="118"/>
      <c r="C46" s="118"/>
      <c r="D46" s="118"/>
      <c r="E46" s="118"/>
      <c r="F46" s="118"/>
      <c r="G46" s="118"/>
      <c r="H46" s="118"/>
      <c r="I46" s="118"/>
      <c r="J46" s="36">
        <v>149</v>
      </c>
      <c r="K46" s="24"/>
      <c r="L46" s="24"/>
      <c r="M46" s="24"/>
      <c r="N46" s="24"/>
      <c r="O46" s="24"/>
      <c r="P46" s="24"/>
      <c r="Q46" s="24"/>
    </row>
    <row r="47" spans="1:17" x14ac:dyDescent="0.25">
      <c r="A47" s="117" t="s">
        <v>26</v>
      </c>
      <c r="B47" s="118"/>
      <c r="C47" s="118"/>
      <c r="D47" s="118"/>
      <c r="E47" s="118"/>
      <c r="F47" s="118"/>
      <c r="G47" s="118"/>
      <c r="H47" s="118"/>
      <c r="I47" s="118"/>
      <c r="J47" s="36">
        <v>38795</v>
      </c>
      <c r="K47" s="24"/>
      <c r="L47" s="24"/>
      <c r="M47" s="24"/>
      <c r="N47" s="24"/>
      <c r="O47" s="23">
        <v>171.28</v>
      </c>
      <c r="P47" s="24"/>
      <c r="Q47" s="23">
        <v>22.24</v>
      </c>
    </row>
    <row r="48" spans="1:17" x14ac:dyDescent="0.25">
      <c r="A48" s="117" t="s">
        <v>1247</v>
      </c>
      <c r="B48" s="118"/>
      <c r="C48" s="118"/>
      <c r="D48" s="118"/>
      <c r="E48" s="118"/>
      <c r="F48" s="118"/>
      <c r="G48" s="118"/>
      <c r="H48" s="118"/>
      <c r="I48" s="118"/>
      <c r="J48" s="36">
        <v>231994</v>
      </c>
      <c r="K48" s="24"/>
      <c r="L48" s="24"/>
      <c r="M48" s="24"/>
      <c r="N48" s="24"/>
      <c r="O48" s="24"/>
      <c r="P48" s="24"/>
      <c r="Q48" s="24"/>
    </row>
    <row r="49" spans="1:17" x14ac:dyDescent="0.25">
      <c r="A49" s="117" t="s">
        <v>1246</v>
      </c>
      <c r="B49" s="118"/>
      <c r="C49" s="118"/>
      <c r="D49" s="118"/>
      <c r="E49" s="118"/>
      <c r="F49" s="118"/>
      <c r="G49" s="118"/>
      <c r="H49" s="118"/>
      <c r="I49" s="118"/>
      <c r="J49" s="35"/>
      <c r="K49" s="24"/>
      <c r="L49" s="24"/>
      <c r="M49" s="24"/>
      <c r="N49" s="24"/>
      <c r="O49" s="24"/>
      <c r="P49" s="24"/>
      <c r="Q49" s="24"/>
    </row>
    <row r="50" spans="1:17" x14ac:dyDescent="0.25">
      <c r="A50" s="117" t="s">
        <v>28</v>
      </c>
      <c r="B50" s="118"/>
      <c r="C50" s="118"/>
      <c r="D50" s="118"/>
      <c r="E50" s="118"/>
      <c r="F50" s="118"/>
      <c r="G50" s="118"/>
      <c r="H50" s="118"/>
      <c r="I50" s="118"/>
      <c r="J50" s="36">
        <v>27391</v>
      </c>
      <c r="K50" s="24"/>
      <c r="L50" s="24"/>
      <c r="M50" s="24"/>
      <c r="N50" s="24"/>
      <c r="O50" s="24"/>
      <c r="P50" s="24"/>
      <c r="Q50" s="24"/>
    </row>
    <row r="51" spans="1:17" x14ac:dyDescent="0.25">
      <c r="A51" s="117" t="s">
        <v>29</v>
      </c>
      <c r="B51" s="118"/>
      <c r="C51" s="118"/>
      <c r="D51" s="118"/>
      <c r="E51" s="118"/>
      <c r="F51" s="118"/>
      <c r="G51" s="118"/>
      <c r="H51" s="118"/>
      <c r="I51" s="118"/>
      <c r="J51" s="36">
        <v>3991</v>
      </c>
      <c r="K51" s="24"/>
      <c r="L51" s="24"/>
      <c r="M51" s="24"/>
      <c r="N51" s="24"/>
      <c r="O51" s="24"/>
      <c r="P51" s="24"/>
      <c r="Q51" s="24"/>
    </row>
    <row r="52" spans="1:17" x14ac:dyDescent="0.25">
      <c r="A52" s="117" t="s">
        <v>30</v>
      </c>
      <c r="B52" s="118"/>
      <c r="C52" s="118"/>
      <c r="D52" s="118"/>
      <c r="E52" s="118"/>
      <c r="F52" s="118"/>
      <c r="G52" s="118"/>
      <c r="H52" s="118"/>
      <c r="I52" s="118"/>
      <c r="J52" s="36">
        <v>2665</v>
      </c>
      <c r="K52" s="24"/>
      <c r="L52" s="24"/>
      <c r="M52" s="24"/>
      <c r="N52" s="24"/>
      <c r="O52" s="24"/>
      <c r="P52" s="24"/>
      <c r="Q52" s="24"/>
    </row>
    <row r="53" spans="1:17" x14ac:dyDescent="0.25">
      <c r="A53" s="117" t="s">
        <v>31</v>
      </c>
      <c r="B53" s="118"/>
      <c r="C53" s="118"/>
      <c r="D53" s="118"/>
      <c r="E53" s="118"/>
      <c r="F53" s="118"/>
      <c r="G53" s="118"/>
      <c r="H53" s="118"/>
      <c r="I53" s="118"/>
      <c r="J53" s="36">
        <v>3128</v>
      </c>
      <c r="K53" s="24"/>
      <c r="L53" s="24"/>
      <c r="M53" s="24"/>
      <c r="N53" s="24"/>
      <c r="O53" s="24"/>
      <c r="P53" s="24"/>
      <c r="Q53" s="24"/>
    </row>
    <row r="54" spans="1:17" x14ac:dyDescent="0.25">
      <c r="A54" s="117" t="s">
        <v>32</v>
      </c>
      <c r="B54" s="118"/>
      <c r="C54" s="118"/>
      <c r="D54" s="118"/>
      <c r="E54" s="118"/>
      <c r="F54" s="118"/>
      <c r="G54" s="118"/>
      <c r="H54" s="118"/>
      <c r="I54" s="118"/>
      <c r="J54" s="36">
        <v>2011</v>
      </c>
      <c r="K54" s="24"/>
      <c r="L54" s="24"/>
      <c r="M54" s="24"/>
      <c r="N54" s="24"/>
      <c r="O54" s="24"/>
      <c r="P54" s="24"/>
      <c r="Q54" s="24"/>
    </row>
    <row r="55" spans="1:17" x14ac:dyDescent="0.25">
      <c r="A55" s="122" t="s">
        <v>33</v>
      </c>
      <c r="B55" s="118"/>
      <c r="C55" s="118"/>
      <c r="D55" s="118"/>
      <c r="E55" s="118"/>
      <c r="F55" s="118"/>
      <c r="G55" s="118"/>
      <c r="H55" s="118"/>
      <c r="I55" s="118"/>
      <c r="J55" s="37">
        <v>231994</v>
      </c>
      <c r="K55" s="24"/>
      <c r="L55" s="24"/>
      <c r="M55" s="24"/>
      <c r="N55" s="24"/>
      <c r="O55" s="25">
        <v>171.28</v>
      </c>
      <c r="P55" s="24"/>
      <c r="Q55" s="25">
        <v>22.24</v>
      </c>
    </row>
    <row r="56" spans="1:17" x14ac:dyDescent="0.25">
      <c r="F56" s="18"/>
      <c r="G56" s="18"/>
      <c r="H56" s="18"/>
      <c r="I56" s="18"/>
      <c r="J56" s="38"/>
      <c r="K56" s="18"/>
      <c r="L56" s="18"/>
      <c r="M56" s="18"/>
      <c r="N56" s="18"/>
      <c r="O56" s="18"/>
      <c r="P56" s="18"/>
      <c r="Q56" s="18"/>
    </row>
    <row r="57" spans="1:17" x14ac:dyDescent="0.25">
      <c r="F57" s="18"/>
      <c r="G57" s="18"/>
      <c r="H57" s="18"/>
      <c r="I57" s="18"/>
      <c r="J57" s="38"/>
      <c r="K57" s="18"/>
      <c r="L57" s="18"/>
      <c r="M57" s="18"/>
      <c r="N57" s="18"/>
      <c r="O57" s="18"/>
      <c r="P57" s="18"/>
      <c r="Q57" s="18"/>
    </row>
    <row r="58" spans="1:17" x14ac:dyDescent="0.25">
      <c r="F58" s="18"/>
      <c r="G58" s="18"/>
      <c r="H58" s="18"/>
      <c r="I58" s="18"/>
      <c r="J58" s="38"/>
      <c r="K58" s="18"/>
      <c r="L58" s="18"/>
      <c r="M58" s="18"/>
      <c r="N58" s="18"/>
      <c r="O58" s="18"/>
      <c r="P58" s="18"/>
      <c r="Q58" s="18"/>
    </row>
    <row r="59" spans="1:17" ht="12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ht="12.7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ht="12.7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1:17" ht="12.7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1:17" ht="12.7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</row>
    <row r="66" spans="1:17" ht="12.7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1:17" x14ac:dyDescent="0.25">
      <c r="F67" s="18"/>
      <c r="G67" s="18"/>
      <c r="H67" s="18"/>
      <c r="I67" s="18"/>
      <c r="J67" s="38"/>
      <c r="K67" s="18"/>
      <c r="L67" s="18"/>
      <c r="M67" s="18"/>
      <c r="N67" s="18"/>
      <c r="O67" s="18"/>
      <c r="P67" s="18"/>
      <c r="Q67" s="18"/>
    </row>
  </sheetData>
  <mergeCells count="40">
    <mergeCell ref="A50:I50"/>
    <mergeCell ref="A51:I51"/>
    <mergeCell ref="A40:I40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O22:O24"/>
    <mergeCell ref="N22:N24"/>
    <mergeCell ref="Q22:Q24"/>
    <mergeCell ref="J23:J24"/>
    <mergeCell ref="P22:P24"/>
    <mergeCell ref="J18:K18"/>
    <mergeCell ref="E6:K6"/>
    <mergeCell ref="A46:I46"/>
    <mergeCell ref="A36:I36"/>
    <mergeCell ref="A37:Q37"/>
    <mergeCell ref="A38:I38"/>
    <mergeCell ref="A39:I39"/>
    <mergeCell ref="A53:I53"/>
    <mergeCell ref="A54:I54"/>
    <mergeCell ref="A55:I55"/>
    <mergeCell ref="J16:K16"/>
    <mergeCell ref="J17:K17"/>
    <mergeCell ref="A47:I47"/>
    <mergeCell ref="A48:I48"/>
    <mergeCell ref="A49:I49"/>
    <mergeCell ref="A52:I52"/>
    <mergeCell ref="A41:I41"/>
    <mergeCell ref="A42:I42"/>
    <mergeCell ref="A43:I43"/>
    <mergeCell ref="A44:I44"/>
    <mergeCell ref="A45:I45"/>
    <mergeCell ref="K23:M23"/>
    <mergeCell ref="J22:M2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35"/>
  <sheetViews>
    <sheetView showZeros="0" tabSelected="1" topLeftCell="A4" zoomScale="80" zoomScaleNormal="80" workbookViewId="0">
      <pane ySplit="1992" activePane="bottomLeft"/>
      <selection activeCell="E1" activeCellId="2" sqref="M1:M1048576 I1:I1048576 E1:E1048576"/>
      <selection pane="bottomLeft" activeCell="U35" sqref="A1:U35"/>
    </sheetView>
  </sheetViews>
  <sheetFormatPr defaultColWidth="9.109375" defaultRowHeight="15.6" x14ac:dyDescent="0.3"/>
  <cols>
    <col min="1" max="1" width="40" style="68" customWidth="1"/>
    <col min="2" max="4" width="15.6640625" style="67" customWidth="1"/>
    <col min="5" max="5" width="11.6640625" style="67" customWidth="1"/>
    <col min="6" max="8" width="15.6640625" style="67" customWidth="1"/>
    <col min="9" max="9" width="11.6640625" style="67" customWidth="1"/>
    <col min="10" max="12" width="15.6640625" style="67" customWidth="1"/>
    <col min="13" max="13" width="11.6640625" style="67" customWidth="1"/>
    <col min="14" max="14" width="18" style="67" customWidth="1"/>
    <col min="15" max="15" width="17" style="67" customWidth="1"/>
    <col min="16" max="17" width="15.6640625" style="67" customWidth="1"/>
    <col min="18" max="18" width="11.88671875" style="67" customWidth="1"/>
    <col min="19" max="19" width="14.44140625" style="66" customWidth="1"/>
    <col min="20" max="20" width="17.33203125" style="66" customWidth="1"/>
    <col min="21" max="21" width="14.33203125" style="66" customWidth="1"/>
    <col min="22" max="16384" width="9.109375" style="66"/>
  </cols>
  <sheetData>
    <row r="1" spans="1:21" ht="18.75" customHeight="1" x14ac:dyDescent="0.3">
      <c r="A1" s="135" t="s">
        <v>1217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1" ht="18.75" customHeight="1" x14ac:dyDescent="0.3">
      <c r="A2" s="135" t="s">
        <v>1230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21" ht="18.75" customHeight="1" x14ac:dyDescent="0.3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87"/>
      <c r="R3" s="87"/>
    </row>
    <row r="4" spans="1:21" s="85" customFormat="1" ht="35.25" customHeight="1" x14ac:dyDescent="0.25">
      <c r="A4" s="126" t="s">
        <v>1216</v>
      </c>
      <c r="B4" s="131" t="s">
        <v>1215</v>
      </c>
      <c r="C4" s="132"/>
      <c r="D4" s="132"/>
      <c r="E4" s="133"/>
      <c r="F4" s="131" t="s">
        <v>1214</v>
      </c>
      <c r="G4" s="132"/>
      <c r="H4" s="132"/>
      <c r="I4" s="133"/>
      <c r="J4" s="131" t="s">
        <v>1213</v>
      </c>
      <c r="K4" s="132"/>
      <c r="L4" s="132"/>
      <c r="M4" s="133"/>
      <c r="N4" s="130" t="s">
        <v>40</v>
      </c>
      <c r="O4" s="130" t="s">
        <v>41</v>
      </c>
      <c r="P4" s="130" t="s">
        <v>1212</v>
      </c>
      <c r="Q4" s="130"/>
      <c r="R4" s="130"/>
      <c r="S4" s="126" t="s">
        <v>1293</v>
      </c>
      <c r="T4" s="126"/>
      <c r="U4" s="126"/>
    </row>
    <row r="5" spans="1:21" s="85" customFormat="1" ht="73.5" customHeight="1" x14ac:dyDescent="0.25">
      <c r="A5" s="126"/>
      <c r="B5" s="86" t="s">
        <v>7</v>
      </c>
      <c r="C5" s="86" t="s">
        <v>1211</v>
      </c>
      <c r="D5" s="86" t="s">
        <v>1210</v>
      </c>
      <c r="E5" s="86" t="s">
        <v>1209</v>
      </c>
      <c r="F5" s="86" t="s">
        <v>7</v>
      </c>
      <c r="G5" s="86" t="s">
        <v>1211</v>
      </c>
      <c r="H5" s="86" t="s">
        <v>1210</v>
      </c>
      <c r="I5" s="86" t="s">
        <v>1209</v>
      </c>
      <c r="J5" s="86" t="s">
        <v>7</v>
      </c>
      <c r="K5" s="86" t="s">
        <v>1211</v>
      </c>
      <c r="L5" s="86" t="s">
        <v>1210</v>
      </c>
      <c r="M5" s="86" t="s">
        <v>1209</v>
      </c>
      <c r="N5" s="130"/>
      <c r="O5" s="130"/>
      <c r="P5" s="86" t="s">
        <v>1211</v>
      </c>
      <c r="Q5" s="86" t="s">
        <v>1210</v>
      </c>
      <c r="R5" s="86" t="s">
        <v>1209</v>
      </c>
      <c r="S5" s="105" t="s">
        <v>1211</v>
      </c>
      <c r="T5" s="105" t="s">
        <v>1210</v>
      </c>
      <c r="U5" s="105" t="s">
        <v>1209</v>
      </c>
    </row>
    <row r="6" spans="1:21" s="82" customFormat="1" x14ac:dyDescent="0.25">
      <c r="A6" s="83">
        <v>1</v>
      </c>
      <c r="B6" s="83">
        <v>2</v>
      </c>
      <c r="C6" s="83">
        <v>3</v>
      </c>
      <c r="D6" s="83">
        <v>4</v>
      </c>
      <c r="E6" s="83">
        <v>5</v>
      </c>
      <c r="F6" s="83">
        <v>6</v>
      </c>
      <c r="G6" s="83">
        <v>7</v>
      </c>
      <c r="H6" s="83">
        <v>8</v>
      </c>
      <c r="I6" s="83">
        <v>9</v>
      </c>
      <c r="J6" s="83">
        <v>10</v>
      </c>
      <c r="K6" s="83">
        <v>11</v>
      </c>
      <c r="L6" s="83">
        <v>12</v>
      </c>
      <c r="M6" s="83">
        <v>13</v>
      </c>
      <c r="N6" s="83">
        <v>14</v>
      </c>
      <c r="O6" s="83">
        <v>15</v>
      </c>
      <c r="P6" s="83">
        <v>16</v>
      </c>
      <c r="Q6" s="83">
        <v>17</v>
      </c>
      <c r="R6" s="83">
        <v>18</v>
      </c>
      <c r="S6" s="83">
        <v>19</v>
      </c>
      <c r="T6" s="83">
        <v>20</v>
      </c>
      <c r="U6" s="83">
        <v>21</v>
      </c>
    </row>
    <row r="7" spans="1:21" s="82" customFormat="1" ht="45.75" customHeight="1" x14ac:dyDescent="0.25">
      <c r="A7" s="84" t="s">
        <v>1198</v>
      </c>
      <c r="B7" s="80">
        <f>SUM(C7:E7)</f>
        <v>335</v>
      </c>
      <c r="C7" s="80">
        <f>'01-01'!J42</f>
        <v>335</v>
      </c>
      <c r="D7" s="103"/>
      <c r="E7" s="83"/>
      <c r="F7" s="80">
        <f>SUM(G7:I7)</f>
        <v>335</v>
      </c>
      <c r="G7" s="80">
        <f>C7</f>
        <v>335</v>
      </c>
      <c r="H7" s="80">
        <f>D7</f>
        <v>0</v>
      </c>
      <c r="I7" s="80">
        <f>E7</f>
        <v>0</v>
      </c>
      <c r="J7" s="80">
        <f>SUM(K7:M7)</f>
        <v>335</v>
      </c>
      <c r="K7" s="80">
        <f>P7</f>
        <v>335</v>
      </c>
      <c r="L7" s="80">
        <f>Q7</f>
        <v>0</v>
      </c>
      <c r="M7" s="80">
        <f>R7</f>
        <v>0</v>
      </c>
      <c r="N7" s="83"/>
      <c r="O7" s="83" t="s">
        <v>1231</v>
      </c>
      <c r="P7" s="80">
        <f>G7</f>
        <v>335</v>
      </c>
      <c r="Q7" s="80">
        <f>H7</f>
        <v>0</v>
      </c>
      <c r="R7" s="80">
        <f>I7</f>
        <v>0</v>
      </c>
      <c r="S7" s="108">
        <v>0</v>
      </c>
      <c r="T7" s="108"/>
      <c r="U7" s="108"/>
    </row>
    <row r="8" spans="1:21" s="82" customFormat="1" ht="45.75" customHeight="1" x14ac:dyDescent="0.25">
      <c r="A8" s="84" t="s">
        <v>1199</v>
      </c>
      <c r="B8" s="80">
        <f t="shared" ref="B8:B18" si="0">SUM(C8:E8)</f>
        <v>28464</v>
      </c>
      <c r="C8" s="80">
        <f>'01-02'!J58</f>
        <v>28464</v>
      </c>
      <c r="D8" s="103"/>
      <c r="E8" s="83"/>
      <c r="F8" s="80">
        <f t="shared" ref="F8:F13" si="1">SUM(G8:I8)</f>
        <v>28464</v>
      </c>
      <c r="G8" s="80">
        <f t="shared" ref="G8:G13" si="2">C8</f>
        <v>28464</v>
      </c>
      <c r="H8" s="80">
        <f t="shared" ref="H8:H13" si="3">D8</f>
        <v>0</v>
      </c>
      <c r="I8" s="80">
        <f t="shared" ref="I8:I13" si="4">E8</f>
        <v>0</v>
      </c>
      <c r="J8" s="80">
        <f t="shared" ref="J8:J13" si="5">SUM(K8:M8)</f>
        <v>28464</v>
      </c>
      <c r="K8" s="80">
        <f t="shared" ref="K8:K9" si="6">P8</f>
        <v>28464</v>
      </c>
      <c r="L8" s="80">
        <f t="shared" ref="L8:L12" si="7">Q8</f>
        <v>0</v>
      </c>
      <c r="M8" s="80">
        <f t="shared" ref="M8:M13" si="8">R8</f>
        <v>0</v>
      </c>
      <c r="N8" s="83"/>
      <c r="O8" s="83" t="s">
        <v>1232</v>
      </c>
      <c r="P8" s="80">
        <f t="shared" ref="P8:P9" si="9">G8</f>
        <v>28464</v>
      </c>
      <c r="Q8" s="80">
        <f t="shared" ref="Q8:Q17" si="10">H8</f>
        <v>0</v>
      </c>
      <c r="R8" s="80"/>
      <c r="S8" s="108"/>
      <c r="T8" s="108"/>
      <c r="U8" s="108"/>
    </row>
    <row r="9" spans="1:21" s="82" customFormat="1" ht="45.75" customHeight="1" x14ac:dyDescent="0.25">
      <c r="A9" s="84" t="s">
        <v>1200</v>
      </c>
      <c r="B9" s="80">
        <f t="shared" si="0"/>
        <v>3392</v>
      </c>
      <c r="C9" s="80">
        <f>'01-03'!J55</f>
        <v>3392</v>
      </c>
      <c r="D9" s="103"/>
      <c r="E9" s="83"/>
      <c r="F9" s="80">
        <f t="shared" si="1"/>
        <v>3392</v>
      </c>
      <c r="G9" s="80">
        <f t="shared" si="2"/>
        <v>3392</v>
      </c>
      <c r="H9" s="80">
        <f t="shared" si="3"/>
        <v>0</v>
      </c>
      <c r="I9" s="80">
        <f t="shared" si="4"/>
        <v>0</v>
      </c>
      <c r="J9" s="80">
        <f t="shared" si="5"/>
        <v>3392</v>
      </c>
      <c r="K9" s="80">
        <f t="shared" si="6"/>
        <v>3392</v>
      </c>
      <c r="L9" s="80">
        <f t="shared" si="7"/>
        <v>0</v>
      </c>
      <c r="M9" s="80">
        <f t="shared" si="8"/>
        <v>0</v>
      </c>
      <c r="N9" s="83"/>
      <c r="O9" s="83" t="s">
        <v>1233</v>
      </c>
      <c r="P9" s="80">
        <f t="shared" si="9"/>
        <v>3392</v>
      </c>
      <c r="Q9" s="80">
        <f t="shared" si="10"/>
        <v>0</v>
      </c>
      <c r="R9" s="80"/>
      <c r="S9" s="108"/>
      <c r="T9" s="108"/>
      <c r="U9" s="108"/>
    </row>
    <row r="10" spans="1:21" s="82" customFormat="1" ht="45.75" customHeight="1" x14ac:dyDescent="0.25">
      <c r="A10" s="84" t="s">
        <v>323</v>
      </c>
      <c r="B10" s="80">
        <f t="shared" si="0"/>
        <v>320948</v>
      </c>
      <c r="C10" s="80">
        <f>'02-01-01'!J341</f>
        <v>320948</v>
      </c>
      <c r="D10" s="103"/>
      <c r="E10" s="83"/>
      <c r="F10" s="80">
        <f t="shared" si="1"/>
        <v>320948</v>
      </c>
      <c r="G10" s="80">
        <f t="shared" si="2"/>
        <v>320948</v>
      </c>
      <c r="H10" s="80">
        <f t="shared" si="3"/>
        <v>0</v>
      </c>
      <c r="I10" s="80">
        <f t="shared" si="4"/>
        <v>0</v>
      </c>
      <c r="J10" s="80">
        <f t="shared" si="5"/>
        <v>320948</v>
      </c>
      <c r="K10" s="80">
        <f t="shared" ref="K10:K18" si="11">G10</f>
        <v>320948</v>
      </c>
      <c r="L10" s="80">
        <f t="shared" si="7"/>
        <v>0</v>
      </c>
      <c r="M10" s="80">
        <f t="shared" si="8"/>
        <v>0</v>
      </c>
      <c r="N10" s="83"/>
      <c r="O10" s="83" t="s">
        <v>1234</v>
      </c>
      <c r="P10" s="80"/>
      <c r="Q10" s="80">
        <f t="shared" si="10"/>
        <v>0</v>
      </c>
      <c r="R10" s="80"/>
      <c r="S10" s="108">
        <v>320948</v>
      </c>
      <c r="T10" s="108"/>
      <c r="U10" s="108"/>
    </row>
    <row r="11" spans="1:21" s="82" customFormat="1" ht="45.75" customHeight="1" x14ac:dyDescent="0.25">
      <c r="A11" s="84" t="s">
        <v>1235</v>
      </c>
      <c r="B11" s="80">
        <f t="shared" si="0"/>
        <v>12342</v>
      </c>
      <c r="C11" s="80">
        <f>'02-01-02'!J101</f>
        <v>12342</v>
      </c>
      <c r="D11" s="103"/>
      <c r="E11" s="83"/>
      <c r="F11" s="80">
        <f t="shared" si="1"/>
        <v>12342</v>
      </c>
      <c r="G11" s="80">
        <f t="shared" si="2"/>
        <v>12342</v>
      </c>
      <c r="H11" s="80">
        <f t="shared" si="3"/>
        <v>0</v>
      </c>
      <c r="I11" s="80">
        <f t="shared" si="4"/>
        <v>0</v>
      </c>
      <c r="J11" s="80">
        <f t="shared" si="5"/>
        <v>12342</v>
      </c>
      <c r="K11" s="80">
        <f t="shared" si="11"/>
        <v>12342</v>
      </c>
      <c r="L11" s="80">
        <f t="shared" si="7"/>
        <v>0</v>
      </c>
      <c r="M11" s="80">
        <f t="shared" si="8"/>
        <v>0</v>
      </c>
      <c r="N11" s="83"/>
      <c r="O11" s="83" t="s">
        <v>1236</v>
      </c>
      <c r="P11" s="80"/>
      <c r="Q11" s="80">
        <f t="shared" si="10"/>
        <v>0</v>
      </c>
      <c r="R11" s="80"/>
      <c r="S11" s="108">
        <v>12342</v>
      </c>
      <c r="T11" s="108"/>
      <c r="U11" s="108"/>
    </row>
    <row r="12" spans="1:21" s="82" customFormat="1" ht="45.75" customHeight="1" x14ac:dyDescent="0.25">
      <c r="A12" s="84" t="s">
        <v>324</v>
      </c>
      <c r="B12" s="80">
        <f t="shared" si="0"/>
        <v>34813</v>
      </c>
      <c r="C12" s="80">
        <f>'02-01-03'!J133</f>
        <v>34813</v>
      </c>
      <c r="D12" s="103"/>
      <c r="E12" s="83"/>
      <c r="F12" s="80">
        <f t="shared" si="1"/>
        <v>34813</v>
      </c>
      <c r="G12" s="80">
        <f t="shared" si="2"/>
        <v>34813</v>
      </c>
      <c r="H12" s="80">
        <f t="shared" si="3"/>
        <v>0</v>
      </c>
      <c r="I12" s="80">
        <f t="shared" si="4"/>
        <v>0</v>
      </c>
      <c r="J12" s="80">
        <f t="shared" si="5"/>
        <v>34813</v>
      </c>
      <c r="K12" s="80">
        <f t="shared" si="11"/>
        <v>34813</v>
      </c>
      <c r="L12" s="80">
        <f t="shared" si="7"/>
        <v>0</v>
      </c>
      <c r="M12" s="80">
        <f t="shared" si="8"/>
        <v>0</v>
      </c>
      <c r="N12" s="83"/>
      <c r="O12" s="83" t="s">
        <v>1237</v>
      </c>
      <c r="P12" s="80"/>
      <c r="Q12" s="80">
        <f t="shared" si="10"/>
        <v>0</v>
      </c>
      <c r="R12" s="80"/>
      <c r="S12" s="108">
        <v>34813</v>
      </c>
      <c r="T12" s="108"/>
      <c r="U12" s="108"/>
    </row>
    <row r="13" spans="1:21" s="82" customFormat="1" ht="45.75" customHeight="1" x14ac:dyDescent="0.25">
      <c r="A13" s="84" t="s">
        <v>1201</v>
      </c>
      <c r="B13" s="80">
        <f t="shared" si="0"/>
        <v>70554</v>
      </c>
      <c r="C13" s="80">
        <f>'02-01-04'!J177+'02-01-04'!J178</f>
        <v>47151</v>
      </c>
      <c r="D13" s="80">
        <f>'02-01-04'!J179</f>
        <v>23403</v>
      </c>
      <c r="E13" s="83"/>
      <c r="F13" s="80">
        <f t="shared" si="1"/>
        <v>70554</v>
      </c>
      <c r="G13" s="80">
        <f t="shared" si="2"/>
        <v>47151</v>
      </c>
      <c r="H13" s="80">
        <f t="shared" si="3"/>
        <v>23403</v>
      </c>
      <c r="I13" s="80">
        <f t="shared" si="4"/>
        <v>0</v>
      </c>
      <c r="J13" s="80">
        <f t="shared" si="5"/>
        <v>70554</v>
      </c>
      <c r="K13" s="80">
        <f t="shared" si="11"/>
        <v>47151</v>
      </c>
      <c r="L13" s="80">
        <f>H13</f>
        <v>23403</v>
      </c>
      <c r="M13" s="80">
        <f t="shared" si="8"/>
        <v>0</v>
      </c>
      <c r="N13" s="83"/>
      <c r="O13" s="83" t="s">
        <v>1238</v>
      </c>
      <c r="P13" s="80"/>
      <c r="Q13" s="80"/>
      <c r="R13" s="80"/>
      <c r="S13" s="108">
        <v>47151</v>
      </c>
      <c r="T13" s="108">
        <v>23403</v>
      </c>
      <c r="U13" s="108"/>
    </row>
    <row r="14" spans="1:21" s="82" customFormat="1" ht="45.75" customHeight="1" x14ac:dyDescent="0.25">
      <c r="A14" s="84" t="s">
        <v>1202</v>
      </c>
      <c r="B14" s="80">
        <f t="shared" si="0"/>
        <v>18580</v>
      </c>
      <c r="C14" s="80">
        <f>'02-01-05'!J91</f>
        <v>16204</v>
      </c>
      <c r="D14" s="80">
        <f>'02-01-05'!J101</f>
        <v>2376</v>
      </c>
      <c r="E14" s="83"/>
      <c r="F14" s="80">
        <f t="shared" ref="F14:F17" si="12">SUM(G14:I14)</f>
        <v>18580</v>
      </c>
      <c r="G14" s="80">
        <f t="shared" ref="G14:G17" si="13">C14</f>
        <v>16204</v>
      </c>
      <c r="H14" s="80">
        <f t="shared" ref="H14:H17" si="14">D14</f>
        <v>2376</v>
      </c>
      <c r="I14" s="80">
        <f t="shared" ref="I14:I17" si="15">E14</f>
        <v>0</v>
      </c>
      <c r="J14" s="80">
        <f t="shared" ref="J14:J17" si="16">SUM(K14:M14)</f>
        <v>18580</v>
      </c>
      <c r="K14" s="80">
        <f t="shared" si="11"/>
        <v>16204</v>
      </c>
      <c r="L14" s="80">
        <f>H14</f>
        <v>2376</v>
      </c>
      <c r="M14" s="80">
        <f t="shared" ref="M14:M17" si="17">R14</f>
        <v>0</v>
      </c>
      <c r="N14" s="83"/>
      <c r="O14" s="83" t="s">
        <v>1239</v>
      </c>
      <c r="P14" s="80"/>
      <c r="Q14" s="80"/>
      <c r="R14" s="80"/>
      <c r="S14" s="108">
        <v>16204</v>
      </c>
      <c r="T14" s="108">
        <v>2376</v>
      </c>
      <c r="U14" s="108"/>
    </row>
    <row r="15" spans="1:21" s="82" customFormat="1" ht="45.75" customHeight="1" x14ac:dyDescent="0.25">
      <c r="A15" s="84" t="s">
        <v>1202</v>
      </c>
      <c r="B15" s="80">
        <f t="shared" si="0"/>
        <v>2210</v>
      </c>
      <c r="C15" s="80">
        <f>'02-01-06'!J43</f>
        <v>1103</v>
      </c>
      <c r="D15" s="80">
        <f>'02-01-06'!J48</f>
        <v>1107</v>
      </c>
      <c r="E15" s="83"/>
      <c r="F15" s="80">
        <f t="shared" si="12"/>
        <v>2210</v>
      </c>
      <c r="G15" s="80">
        <f t="shared" si="13"/>
        <v>1103</v>
      </c>
      <c r="H15" s="80">
        <f t="shared" si="14"/>
        <v>1107</v>
      </c>
      <c r="I15" s="80">
        <f t="shared" si="15"/>
        <v>0</v>
      </c>
      <c r="J15" s="80">
        <f t="shared" si="16"/>
        <v>2210</v>
      </c>
      <c r="K15" s="80">
        <f t="shared" si="11"/>
        <v>1103</v>
      </c>
      <c r="L15" s="80">
        <f>H15</f>
        <v>1107</v>
      </c>
      <c r="M15" s="80">
        <f t="shared" si="17"/>
        <v>0</v>
      </c>
      <c r="N15" s="83"/>
      <c r="O15" s="83" t="s">
        <v>1240</v>
      </c>
      <c r="P15" s="80"/>
      <c r="Q15" s="80"/>
      <c r="R15" s="80"/>
      <c r="S15" s="108">
        <v>1103</v>
      </c>
      <c r="T15" s="108">
        <v>1107</v>
      </c>
      <c r="U15" s="108"/>
    </row>
    <row r="16" spans="1:21" s="82" customFormat="1" ht="45.75" customHeight="1" x14ac:dyDescent="0.25">
      <c r="A16" s="84" t="s">
        <v>325</v>
      </c>
      <c r="B16" s="80">
        <f t="shared" si="0"/>
        <v>585</v>
      </c>
      <c r="C16" s="80">
        <f>'07-01'!J41</f>
        <v>585</v>
      </c>
      <c r="D16" s="80"/>
      <c r="E16" s="83"/>
      <c r="F16" s="80">
        <f t="shared" si="12"/>
        <v>585</v>
      </c>
      <c r="G16" s="80">
        <f t="shared" si="13"/>
        <v>585</v>
      </c>
      <c r="H16" s="80">
        <f t="shared" si="14"/>
        <v>0</v>
      </c>
      <c r="I16" s="80">
        <f t="shared" si="15"/>
        <v>0</v>
      </c>
      <c r="J16" s="80">
        <f t="shared" si="16"/>
        <v>585</v>
      </c>
      <c r="K16" s="80">
        <f t="shared" si="11"/>
        <v>585</v>
      </c>
      <c r="L16" s="80">
        <f t="shared" ref="L16:L17" si="18">Q16</f>
        <v>0</v>
      </c>
      <c r="M16" s="80">
        <f t="shared" si="17"/>
        <v>0</v>
      </c>
      <c r="N16" s="83"/>
      <c r="O16" s="83" t="s">
        <v>1241</v>
      </c>
      <c r="P16" s="80"/>
      <c r="Q16" s="80">
        <f t="shared" si="10"/>
        <v>0</v>
      </c>
      <c r="R16" s="80"/>
      <c r="S16" s="108">
        <v>585</v>
      </c>
      <c r="T16" s="108"/>
      <c r="U16" s="108"/>
    </row>
    <row r="17" spans="1:21" s="82" customFormat="1" ht="45.75" customHeight="1" x14ac:dyDescent="0.25">
      <c r="A17" s="84" t="s">
        <v>1203</v>
      </c>
      <c r="B17" s="80">
        <f t="shared" si="0"/>
        <v>16385</v>
      </c>
      <c r="C17" s="80">
        <f>'07-02'!J51</f>
        <v>16385</v>
      </c>
      <c r="D17" s="80"/>
      <c r="E17" s="83"/>
      <c r="F17" s="80">
        <f t="shared" si="12"/>
        <v>16385</v>
      </c>
      <c r="G17" s="80">
        <f t="shared" si="13"/>
        <v>16385</v>
      </c>
      <c r="H17" s="80">
        <f t="shared" si="14"/>
        <v>0</v>
      </c>
      <c r="I17" s="80">
        <f t="shared" si="15"/>
        <v>0</v>
      </c>
      <c r="J17" s="80">
        <f t="shared" si="16"/>
        <v>16385</v>
      </c>
      <c r="K17" s="80">
        <f t="shared" si="11"/>
        <v>16385</v>
      </c>
      <c r="L17" s="80">
        <f t="shared" si="18"/>
        <v>0</v>
      </c>
      <c r="M17" s="80">
        <f t="shared" si="17"/>
        <v>0</v>
      </c>
      <c r="N17" s="83"/>
      <c r="O17" s="83" t="s">
        <v>1242</v>
      </c>
      <c r="P17" s="80"/>
      <c r="Q17" s="80">
        <f t="shared" si="10"/>
        <v>0</v>
      </c>
      <c r="R17" s="80"/>
      <c r="S17" s="108">
        <v>16385</v>
      </c>
      <c r="T17" s="108"/>
      <c r="U17" s="108"/>
    </row>
    <row r="18" spans="1:21" s="82" customFormat="1" ht="45.75" customHeight="1" x14ac:dyDescent="0.25">
      <c r="A18" s="84" t="s">
        <v>1243</v>
      </c>
      <c r="B18" s="80">
        <f t="shared" si="0"/>
        <v>38795</v>
      </c>
      <c r="C18" s="80">
        <f>'247гн-14'!J47</f>
        <v>38795</v>
      </c>
      <c r="D18" s="80"/>
      <c r="E18" s="83"/>
      <c r="F18" s="80">
        <f t="shared" ref="F18" si="19">SUM(G18:I18)</f>
        <v>38795</v>
      </c>
      <c r="G18" s="80">
        <f t="shared" ref="G18" si="20">C18</f>
        <v>38795</v>
      </c>
      <c r="H18" s="80">
        <f t="shared" ref="H18" si="21">D18</f>
        <v>0</v>
      </c>
      <c r="I18" s="80">
        <f t="shared" ref="I18" si="22">E18</f>
        <v>0</v>
      </c>
      <c r="J18" s="80">
        <f t="shared" ref="J18" si="23">SUM(K18:M18)</f>
        <v>38795</v>
      </c>
      <c r="K18" s="80">
        <f t="shared" si="11"/>
        <v>38795</v>
      </c>
      <c r="L18" s="80">
        <f t="shared" ref="L18" si="24">Q18</f>
        <v>0</v>
      </c>
      <c r="M18" s="80">
        <f t="shared" ref="M18" si="25">R18</f>
        <v>0</v>
      </c>
      <c r="N18" s="83"/>
      <c r="O18" s="83" t="s">
        <v>1244</v>
      </c>
      <c r="P18" s="80"/>
      <c r="Q18" s="80"/>
      <c r="R18" s="80"/>
      <c r="S18" s="108">
        <v>38795</v>
      </c>
      <c r="T18" s="108"/>
      <c r="U18" s="108"/>
    </row>
    <row r="19" spans="1:21" s="77" customFormat="1" ht="35.1" customHeight="1" x14ac:dyDescent="0.3">
      <c r="A19" s="109" t="s">
        <v>1208</v>
      </c>
      <c r="B19" s="78">
        <f>SUM(B7:B18)</f>
        <v>547403</v>
      </c>
      <c r="C19" s="78">
        <f>SUM(C7:C18)</f>
        <v>520517</v>
      </c>
      <c r="D19" s="78">
        <f t="shared" ref="D19:R19" si="26">SUM(D7:D18)</f>
        <v>26886</v>
      </c>
      <c r="E19" s="78">
        <f t="shared" si="26"/>
        <v>0</v>
      </c>
      <c r="F19" s="78">
        <f t="shared" si="26"/>
        <v>547403</v>
      </c>
      <c r="G19" s="78">
        <f t="shared" si="26"/>
        <v>520517</v>
      </c>
      <c r="H19" s="78">
        <f t="shared" si="26"/>
        <v>26886</v>
      </c>
      <c r="I19" s="78">
        <f t="shared" si="26"/>
        <v>0</v>
      </c>
      <c r="J19" s="78">
        <f t="shared" si="26"/>
        <v>547403</v>
      </c>
      <c r="K19" s="78">
        <f t="shared" si="26"/>
        <v>520517</v>
      </c>
      <c r="L19" s="78">
        <f t="shared" si="26"/>
        <v>26886</v>
      </c>
      <c r="M19" s="78">
        <f t="shared" si="26"/>
        <v>0</v>
      </c>
      <c r="N19" s="78">
        <f>SUM(P19:U19)</f>
        <v>547403</v>
      </c>
      <c r="O19" s="78">
        <f t="shared" si="26"/>
        <v>0</v>
      </c>
      <c r="P19" s="78">
        <f t="shared" si="26"/>
        <v>32191</v>
      </c>
      <c r="Q19" s="78">
        <f t="shared" si="26"/>
        <v>0</v>
      </c>
      <c r="R19" s="78">
        <f t="shared" si="26"/>
        <v>0</v>
      </c>
      <c r="S19" s="78">
        <f>SUM(S7:S18)</f>
        <v>488326</v>
      </c>
      <c r="T19" s="78">
        <f>SUM(T7:T18)</f>
        <v>26886</v>
      </c>
      <c r="U19" s="78"/>
    </row>
    <row r="20" spans="1:21" s="77" customFormat="1" ht="30" customHeight="1" x14ac:dyDescent="0.3">
      <c r="A20" s="79" t="s">
        <v>1207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>
        <f>SUM(P20:U20)</f>
        <v>3083653</v>
      </c>
      <c r="O20" s="78"/>
      <c r="P20" s="78">
        <f>ROUND(P19*5.73,0)</f>
        <v>184454</v>
      </c>
      <c r="Q20" s="78">
        <f>ROUND(Q19*3.76,0)</f>
        <v>0</v>
      </c>
      <c r="R20" s="78">
        <f>ROUND(R19*10.48,0)</f>
        <v>0</v>
      </c>
      <c r="S20" s="78">
        <f>ROUND(S19*5.73,0)</f>
        <v>2798108</v>
      </c>
      <c r="T20" s="78">
        <f>ROUND(T19*3.76,0)</f>
        <v>101091</v>
      </c>
      <c r="U20" s="78"/>
    </row>
    <row r="21" spans="1:21" s="77" customFormat="1" ht="30" customHeight="1" x14ac:dyDescent="0.3">
      <c r="A21" s="79" t="s">
        <v>1294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>
        <f>P20+S21+T21</f>
        <v>3231513</v>
      </c>
      <c r="O21" s="78"/>
      <c r="P21" s="78"/>
      <c r="Q21" s="78"/>
      <c r="R21" s="78"/>
      <c r="S21" s="78">
        <f>ROUND(S20*1.051,0)</f>
        <v>2940812</v>
      </c>
      <c r="T21" s="78">
        <f>ROUND(T20*1.051,0)</f>
        <v>106247</v>
      </c>
      <c r="U21" s="78">
        <f>ROUND(U20*1.051,2)</f>
        <v>0</v>
      </c>
    </row>
    <row r="22" spans="1:21" ht="30" customHeight="1" x14ac:dyDescent="0.3">
      <c r="A22" s="81" t="s">
        <v>42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>
        <f>SUM(P22:U22)</f>
        <v>581672.34</v>
      </c>
      <c r="O22" s="80"/>
      <c r="P22" s="80">
        <f>ROUND(P20*18%,2)</f>
        <v>33201.72</v>
      </c>
      <c r="Q22" s="80">
        <f>ROUND(Q20*18%,2)</f>
        <v>0</v>
      </c>
      <c r="R22" s="80">
        <f>ROUND(R20*18%,2)</f>
        <v>0</v>
      </c>
      <c r="S22" s="108">
        <f>ROUND(S21*18%,2)</f>
        <v>529346.16</v>
      </c>
      <c r="T22" s="108">
        <f>ROUND(T21*18%,2)</f>
        <v>19124.46</v>
      </c>
      <c r="U22" s="108"/>
    </row>
    <row r="23" spans="1:21" s="77" customFormat="1" ht="30" customHeight="1" x14ac:dyDescent="0.3">
      <c r="A23" s="79" t="s">
        <v>1206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>
        <f>SUM(P23:U23)</f>
        <v>3813185.3400000003</v>
      </c>
      <c r="O23" s="78"/>
      <c r="P23" s="78">
        <f>SUM(P20:P22)</f>
        <v>217655.72</v>
      </c>
      <c r="Q23" s="78">
        <f>SUM(Q20:Q22)</f>
        <v>0</v>
      </c>
      <c r="R23" s="78">
        <f>SUM(R22:R22)</f>
        <v>0</v>
      </c>
      <c r="S23" s="78">
        <f>SUM(S21:S22)</f>
        <v>3470158.16</v>
      </c>
      <c r="T23" s="78">
        <f>SUM(T21:T22)</f>
        <v>125371.45999999999</v>
      </c>
      <c r="U23" s="78"/>
    </row>
    <row r="24" spans="1:21" ht="20.25" customHeight="1" x14ac:dyDescent="0.3">
      <c r="P24" s="76">
        <v>60000000</v>
      </c>
      <c r="T24" s="75"/>
    </row>
    <row r="25" spans="1:21" ht="24.9" customHeight="1" x14ac:dyDescent="0.3">
      <c r="A25" s="129" t="s">
        <v>1205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74">
        <f>P24-P23</f>
        <v>59782344.280000001</v>
      </c>
      <c r="R25" s="72"/>
      <c r="S25" s="68"/>
      <c r="T25" s="68"/>
    </row>
    <row r="26" spans="1:21" ht="24.9" customHeight="1" x14ac:dyDescent="0.3">
      <c r="A26" s="129" t="s">
        <v>1297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72"/>
      <c r="R26" s="72"/>
      <c r="S26" s="68"/>
      <c r="T26" s="68"/>
    </row>
    <row r="27" spans="1:21" ht="24.9" customHeight="1" x14ac:dyDescent="0.3">
      <c r="A27" s="129" t="s">
        <v>1298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72"/>
      <c r="R27" s="72"/>
      <c r="S27" s="68"/>
      <c r="T27" s="68"/>
    </row>
    <row r="28" spans="1:21" ht="27" customHeight="1" x14ac:dyDescent="0.3">
      <c r="A28" s="127" t="s">
        <v>1295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</row>
    <row r="29" spans="1:21" ht="27" customHeight="1" x14ac:dyDescent="0.3"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</row>
    <row r="30" spans="1:21" s="69" customFormat="1" ht="18.75" customHeight="1" x14ac:dyDescent="0.35">
      <c r="A30" s="134" t="s">
        <v>1204</v>
      </c>
      <c r="B30" s="134"/>
      <c r="C30" s="134"/>
      <c r="O30" s="70"/>
      <c r="P30" s="70"/>
      <c r="Q30" s="70"/>
      <c r="R30" s="70"/>
    </row>
    <row r="31" spans="1:21" s="69" customFormat="1" ht="18.75" customHeight="1" x14ac:dyDescent="0.35">
      <c r="A31" s="134" t="s">
        <v>39</v>
      </c>
      <c r="B31" s="134"/>
      <c r="C31" s="134"/>
      <c r="G31" s="73"/>
      <c r="H31" s="139" t="s">
        <v>47</v>
      </c>
      <c r="I31" s="139"/>
      <c r="J31" s="73"/>
      <c r="P31" s="70"/>
      <c r="Q31" s="70"/>
      <c r="R31" s="70"/>
    </row>
    <row r="32" spans="1:21" ht="18.75" customHeight="1" x14ac:dyDescent="0.3">
      <c r="H32" s="137"/>
      <c r="I32" s="137"/>
    </row>
    <row r="33" spans="1:18" s="69" customFormat="1" ht="37.5" customHeight="1" x14ac:dyDescent="0.35">
      <c r="A33" s="129" t="s">
        <v>43</v>
      </c>
      <c r="B33" s="129"/>
      <c r="C33" s="70"/>
      <c r="D33" s="70"/>
      <c r="E33" s="70"/>
      <c r="F33" s="70"/>
      <c r="G33" s="70"/>
      <c r="H33" s="138" t="s">
        <v>1302</v>
      </c>
      <c r="I33" s="138"/>
      <c r="J33" s="70"/>
      <c r="K33" s="70"/>
      <c r="L33" s="70"/>
      <c r="M33" s="70"/>
      <c r="N33" s="70"/>
      <c r="O33" s="70"/>
      <c r="P33" s="70"/>
      <c r="Q33" s="70"/>
      <c r="R33" s="70"/>
    </row>
    <row r="34" spans="1:18" x14ac:dyDescent="0.3">
      <c r="H34" s="137"/>
      <c r="I34" s="137"/>
    </row>
    <row r="35" spans="1:18" s="69" customFormat="1" ht="18" x14ac:dyDescent="0.35">
      <c r="A35" s="72" t="s">
        <v>44</v>
      </c>
      <c r="B35" s="70"/>
      <c r="C35" s="70"/>
      <c r="D35" s="70"/>
      <c r="E35" s="70"/>
      <c r="F35" s="70"/>
      <c r="G35" s="70"/>
      <c r="H35" s="71" t="s">
        <v>45</v>
      </c>
      <c r="I35" s="70"/>
      <c r="J35" s="70"/>
      <c r="K35" s="70"/>
      <c r="L35" s="70"/>
      <c r="M35" s="70"/>
      <c r="N35" s="70"/>
      <c r="O35" s="70"/>
      <c r="P35" s="70"/>
      <c r="Q35" s="70"/>
      <c r="R35" s="70"/>
    </row>
  </sheetData>
  <mergeCells count="22">
    <mergeCell ref="H32:I32"/>
    <mergeCell ref="H33:I33"/>
    <mergeCell ref="H34:I34"/>
    <mergeCell ref="A33:B33"/>
    <mergeCell ref="A31:C31"/>
    <mergeCell ref="H31:I31"/>
    <mergeCell ref="A30:C30"/>
    <mergeCell ref="N4:N5"/>
    <mergeCell ref="A25:P25"/>
    <mergeCell ref="A1:R1"/>
    <mergeCell ref="A2:R2"/>
    <mergeCell ref="A3:P3"/>
    <mergeCell ref="A4:A5"/>
    <mergeCell ref="B4:E4"/>
    <mergeCell ref="F4:I4"/>
    <mergeCell ref="P4:R4"/>
    <mergeCell ref="S4:U4"/>
    <mergeCell ref="A28:Q28"/>
    <mergeCell ref="A26:P26"/>
    <mergeCell ref="O4:O5"/>
    <mergeCell ref="J4:M4"/>
    <mergeCell ref="A27:P27"/>
  </mergeCells>
  <pageMargins left="0.39370078740157483" right="0.19685039370078741" top="0.39370078740157483" bottom="0.19685039370078741" header="0.31496062992125984" footer="0.31496062992125984"/>
  <pageSetup paperSize="9" scale="42" fitToHeight="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opLeftCell="A22" workbookViewId="0">
      <selection activeCell="G24" sqref="G24"/>
    </sheetView>
  </sheetViews>
  <sheetFormatPr defaultColWidth="9.109375" defaultRowHeight="13.8" x14ac:dyDescent="0.25"/>
  <cols>
    <col min="1" max="1" width="9.5546875" style="88" customWidth="1"/>
    <col min="2" max="2" width="7.44140625" style="88" customWidth="1"/>
    <col min="3" max="3" width="23" style="88" customWidth="1"/>
    <col min="4" max="4" width="9.109375" style="88"/>
    <col min="5" max="5" width="12.33203125" style="88" customWidth="1"/>
    <col min="6" max="6" width="19.88671875" style="88" customWidth="1"/>
    <col min="7" max="7" width="18" style="88" customWidth="1"/>
    <col min="8" max="16384" width="9.109375" style="88"/>
  </cols>
  <sheetData>
    <row r="1" spans="1:9" ht="15.6" x14ac:dyDescent="0.3">
      <c r="G1" s="104"/>
    </row>
    <row r="2" spans="1:9" ht="15.6" x14ac:dyDescent="0.3">
      <c r="G2" s="104"/>
    </row>
    <row r="3" spans="1:9" ht="15.6" x14ac:dyDescent="0.3">
      <c r="G3" s="104"/>
    </row>
    <row r="4" spans="1:9" ht="15.6" x14ac:dyDescent="0.3">
      <c r="G4" s="104"/>
    </row>
    <row r="5" spans="1:9" ht="15.6" x14ac:dyDescent="0.25">
      <c r="G5" s="102"/>
    </row>
    <row r="6" spans="1:9" ht="15.6" x14ac:dyDescent="0.25">
      <c r="G6" s="102"/>
    </row>
    <row r="7" spans="1:9" ht="15.6" x14ac:dyDescent="0.25">
      <c r="G7" s="102"/>
    </row>
    <row r="8" spans="1:9" ht="18" x14ac:dyDescent="0.35">
      <c r="A8" s="143" t="s">
        <v>1229</v>
      </c>
      <c r="B8" s="143"/>
      <c r="C8" s="143"/>
      <c r="D8" s="143"/>
      <c r="E8" s="143"/>
      <c r="F8" s="143"/>
      <c r="G8" s="143"/>
      <c r="H8" s="143"/>
      <c r="I8" s="143"/>
    </row>
    <row r="9" spans="1:9" ht="57.75" customHeight="1" x14ac:dyDescent="0.25">
      <c r="A9" s="144" t="s">
        <v>1292</v>
      </c>
      <c r="B9" s="144"/>
      <c r="C9" s="144"/>
      <c r="D9" s="144"/>
      <c r="E9" s="144"/>
      <c r="F9" s="144"/>
      <c r="G9" s="144"/>
      <c r="H9" s="144"/>
      <c r="I9" s="144"/>
    </row>
    <row r="10" spans="1:9" ht="18" x14ac:dyDescent="0.35">
      <c r="A10" s="143" t="s">
        <v>1228</v>
      </c>
      <c r="B10" s="143"/>
      <c r="C10" s="143"/>
      <c r="D10" s="143"/>
      <c r="E10" s="143"/>
      <c r="F10" s="143"/>
      <c r="G10" s="143"/>
      <c r="H10" s="143"/>
      <c r="I10" s="143"/>
    </row>
    <row r="11" spans="1:9" ht="15.6" x14ac:dyDescent="0.3">
      <c r="A11" s="159"/>
      <c r="B11" s="159"/>
      <c r="C11" s="159"/>
      <c r="D11" s="159"/>
      <c r="E11" s="159"/>
      <c r="F11" s="159"/>
      <c r="G11" s="159"/>
    </row>
    <row r="12" spans="1:9" ht="15.6" x14ac:dyDescent="0.3">
      <c r="A12" s="164" t="s">
        <v>1245</v>
      </c>
      <c r="B12" s="164"/>
      <c r="C12" s="164"/>
      <c r="D12" s="164"/>
      <c r="E12" s="164"/>
      <c r="F12" s="164"/>
      <c r="G12" s="164"/>
    </row>
    <row r="13" spans="1:9" ht="15.6" x14ac:dyDescent="0.3">
      <c r="A13" s="101"/>
      <c r="B13" s="101"/>
      <c r="C13" s="101"/>
      <c r="D13" s="101"/>
      <c r="E13" s="101"/>
      <c r="F13" s="101"/>
      <c r="G13" s="101"/>
    </row>
    <row r="14" spans="1:9" ht="15.6" x14ac:dyDescent="0.3">
      <c r="A14" s="101"/>
      <c r="B14" s="101"/>
      <c r="C14" s="101"/>
      <c r="D14" s="101"/>
      <c r="E14" s="101"/>
      <c r="F14" s="100"/>
      <c r="G14" s="145" t="s">
        <v>1227</v>
      </c>
      <c r="H14" s="145"/>
      <c r="I14" s="145"/>
    </row>
    <row r="15" spans="1:9" ht="12.75" customHeight="1" x14ac:dyDescent="0.25">
      <c r="A15" s="172" t="s">
        <v>1226</v>
      </c>
      <c r="B15" s="173"/>
      <c r="C15" s="156" t="s">
        <v>1225</v>
      </c>
      <c r="D15" s="172" t="s">
        <v>1224</v>
      </c>
      <c r="E15" s="173"/>
      <c r="F15" s="156" t="s">
        <v>1223</v>
      </c>
      <c r="G15" s="152" t="s">
        <v>1222</v>
      </c>
      <c r="H15" s="152"/>
      <c r="I15" s="152"/>
    </row>
    <row r="16" spans="1:9" ht="31.5" customHeight="1" x14ac:dyDescent="0.25">
      <c r="A16" s="174"/>
      <c r="B16" s="175"/>
      <c r="C16" s="157"/>
      <c r="D16" s="174"/>
      <c r="E16" s="175"/>
      <c r="F16" s="157"/>
      <c r="G16" s="152"/>
      <c r="H16" s="152"/>
      <c r="I16" s="152"/>
    </row>
    <row r="17" spans="1:9" ht="13.8" customHeight="1" x14ac:dyDescent="0.25">
      <c r="A17" s="174"/>
      <c r="B17" s="175"/>
      <c r="C17" s="157"/>
      <c r="D17" s="174"/>
      <c r="E17" s="175"/>
      <c r="F17" s="157"/>
      <c r="G17" s="152"/>
      <c r="H17" s="152"/>
      <c r="I17" s="152"/>
    </row>
    <row r="18" spans="1:9" x14ac:dyDescent="0.25">
      <c r="A18" s="174"/>
      <c r="B18" s="175"/>
      <c r="C18" s="157"/>
      <c r="D18" s="174"/>
      <c r="E18" s="175"/>
      <c r="F18" s="157"/>
      <c r="G18" s="176" t="s">
        <v>1221</v>
      </c>
      <c r="H18" s="146" t="s">
        <v>1296</v>
      </c>
      <c r="I18" s="147"/>
    </row>
    <row r="19" spans="1:9" x14ac:dyDescent="0.25">
      <c r="A19" s="174"/>
      <c r="B19" s="175"/>
      <c r="C19" s="157"/>
      <c r="D19" s="174"/>
      <c r="E19" s="175"/>
      <c r="F19" s="157"/>
      <c r="G19" s="176"/>
      <c r="H19" s="148"/>
      <c r="I19" s="149"/>
    </row>
    <row r="20" spans="1:9" x14ac:dyDescent="0.25">
      <c r="A20" s="174"/>
      <c r="B20" s="175"/>
      <c r="C20" s="157"/>
      <c r="D20" s="174"/>
      <c r="E20" s="175"/>
      <c r="F20" s="157"/>
      <c r="G20" s="176"/>
      <c r="H20" s="148"/>
      <c r="I20" s="149"/>
    </row>
    <row r="21" spans="1:9" x14ac:dyDescent="0.25">
      <c r="A21" s="174"/>
      <c r="B21" s="175"/>
      <c r="C21" s="158"/>
      <c r="D21" s="174"/>
      <c r="E21" s="175"/>
      <c r="F21" s="158"/>
      <c r="G21" s="176"/>
      <c r="H21" s="150"/>
      <c r="I21" s="151"/>
    </row>
    <row r="22" spans="1:9" ht="15.6" x14ac:dyDescent="0.3">
      <c r="A22" s="170">
        <v>1</v>
      </c>
      <c r="B22" s="171"/>
      <c r="C22" s="99">
        <v>2</v>
      </c>
      <c r="D22" s="170">
        <v>3</v>
      </c>
      <c r="E22" s="171"/>
      <c r="F22" s="99">
        <v>4</v>
      </c>
      <c r="G22" s="98">
        <v>5</v>
      </c>
      <c r="H22" s="153">
        <v>6</v>
      </c>
      <c r="I22" s="153"/>
    </row>
    <row r="23" spans="1:9" ht="32.25" customHeight="1" x14ac:dyDescent="0.25">
      <c r="A23" s="167" t="s">
        <v>1211</v>
      </c>
      <c r="B23" s="168"/>
      <c r="C23" s="95">
        <f>СМР!K19</f>
        <v>520517</v>
      </c>
      <c r="D23" s="165">
        <f t="shared" ref="D23:D28" si="0">F23</f>
        <v>3231513</v>
      </c>
      <c r="E23" s="166"/>
      <c r="F23" s="95">
        <f>SUM(G23:I23)</f>
        <v>3231513</v>
      </c>
      <c r="G23" s="107">
        <f>СМР!P20</f>
        <v>184454</v>
      </c>
      <c r="H23" s="154">
        <f>СМР!S21+СМР!T21</f>
        <v>3047059</v>
      </c>
      <c r="I23" s="155"/>
    </row>
    <row r="24" spans="1:9" ht="32.25" customHeight="1" x14ac:dyDescent="0.25">
      <c r="A24" s="167" t="s">
        <v>1210</v>
      </c>
      <c r="B24" s="168"/>
      <c r="C24" s="95">
        <f>СМР!L19</f>
        <v>26886</v>
      </c>
      <c r="D24" s="165">
        <f t="shared" si="0"/>
        <v>106247</v>
      </c>
      <c r="E24" s="166"/>
      <c r="F24" s="95">
        <f>SUM(G24:I24)</f>
        <v>106247</v>
      </c>
      <c r="G24" s="107">
        <f>СМР!Q20</f>
        <v>0</v>
      </c>
      <c r="H24" s="154">
        <f>СМР!T21</f>
        <v>106247</v>
      </c>
      <c r="I24" s="155"/>
    </row>
    <row r="25" spans="1:9" ht="32.25" customHeight="1" x14ac:dyDescent="0.25">
      <c r="A25" s="167" t="s">
        <v>1220</v>
      </c>
      <c r="B25" s="168"/>
      <c r="C25" s="95">
        <f>СМР!M19</f>
        <v>0</v>
      </c>
      <c r="D25" s="165">
        <f t="shared" si="0"/>
        <v>0</v>
      </c>
      <c r="E25" s="166"/>
      <c r="F25" s="95">
        <f t="shared" ref="F25" si="1">G25</f>
        <v>0</v>
      </c>
      <c r="G25" s="107">
        <f>СМР!R20</f>
        <v>0</v>
      </c>
      <c r="H25" s="140">
        <v>0</v>
      </c>
      <c r="I25" s="140"/>
    </row>
    <row r="26" spans="1:9" ht="21.75" customHeight="1" x14ac:dyDescent="0.25">
      <c r="A26" s="169" t="s">
        <v>1206</v>
      </c>
      <c r="B26" s="169"/>
      <c r="C26" s="97">
        <f>SUM(C23:C25)</f>
        <v>547403</v>
      </c>
      <c r="D26" s="165">
        <f t="shared" si="0"/>
        <v>3337760</v>
      </c>
      <c r="E26" s="166"/>
      <c r="F26" s="95">
        <f>SUM(G26:I26)</f>
        <v>3337760</v>
      </c>
      <c r="G26" s="107">
        <f>SUM(G23:G25)</f>
        <v>184454</v>
      </c>
      <c r="H26" s="141">
        <f>SUM(H23:I25)</f>
        <v>3153306</v>
      </c>
      <c r="I26" s="142"/>
    </row>
    <row r="27" spans="1:9" ht="22.5" customHeight="1" x14ac:dyDescent="0.3">
      <c r="A27" s="162" t="s">
        <v>1219</v>
      </c>
      <c r="B27" s="163"/>
      <c r="C27" s="96"/>
      <c r="D27" s="165">
        <f t="shared" si="0"/>
        <v>581672.34</v>
      </c>
      <c r="E27" s="166"/>
      <c r="F27" s="95">
        <f>SUM(G27:I27)</f>
        <v>581672.34</v>
      </c>
      <c r="G27" s="107">
        <f>СМР!P22+СМР!Q22</f>
        <v>33201.72</v>
      </c>
      <c r="H27" s="141">
        <f>СМР!S22+СМР!T22</f>
        <v>548470.62</v>
      </c>
      <c r="I27" s="142"/>
    </row>
    <row r="28" spans="1:9" ht="21" customHeight="1" x14ac:dyDescent="0.3">
      <c r="A28" s="160" t="s">
        <v>1218</v>
      </c>
      <c r="B28" s="160"/>
      <c r="C28" s="94"/>
      <c r="D28" s="161">
        <f t="shared" si="0"/>
        <v>3813185.3400000003</v>
      </c>
      <c r="E28" s="161"/>
      <c r="F28" s="93">
        <f>SUM(G28:I28)</f>
        <v>3813185.3400000003</v>
      </c>
      <c r="G28" s="107">
        <f>СМР!P23+СМР!Q23</f>
        <v>217655.72</v>
      </c>
      <c r="H28" s="141">
        <f>СМР!S23+СМР!T23</f>
        <v>3595529.62</v>
      </c>
      <c r="I28" s="142"/>
    </row>
    <row r="29" spans="1:9" ht="15.75" customHeight="1" x14ac:dyDescent="0.3">
      <c r="A29" s="92"/>
      <c r="B29" s="92"/>
      <c r="C29" s="92"/>
      <c r="D29" s="92"/>
      <c r="E29" s="92"/>
      <c r="F29" s="92"/>
      <c r="G29" s="92"/>
    </row>
    <row r="30" spans="1:9" s="89" customFormat="1" ht="18" x14ac:dyDescent="0.35">
      <c r="A30" s="91" t="s">
        <v>1299</v>
      </c>
      <c r="B30" s="91"/>
      <c r="C30" s="91"/>
      <c r="D30" s="91"/>
      <c r="E30" s="91"/>
      <c r="F30" s="91"/>
      <c r="G30" s="91"/>
    </row>
    <row r="31" spans="1:9" s="89" customFormat="1" ht="12" customHeight="1" x14ac:dyDescent="0.35">
      <c r="A31" s="90"/>
      <c r="B31" s="90"/>
      <c r="C31" s="90"/>
      <c r="D31" s="90"/>
      <c r="E31" s="90"/>
      <c r="F31" s="90"/>
      <c r="G31" s="90"/>
    </row>
    <row r="32" spans="1:9" s="89" customFormat="1" ht="43.5" customHeight="1" x14ac:dyDescent="0.3">
      <c r="A32" s="178" t="s">
        <v>1297</v>
      </c>
      <c r="B32" s="178"/>
      <c r="C32" s="178"/>
      <c r="D32" s="178"/>
      <c r="E32" s="178"/>
      <c r="F32" s="178"/>
      <c r="G32" s="178"/>
      <c r="H32" s="178"/>
      <c r="I32" s="178"/>
    </row>
    <row r="33" spans="1:14" s="89" customFormat="1" ht="43.5" customHeight="1" x14ac:dyDescent="0.3">
      <c r="A33" s="178" t="s">
        <v>1301</v>
      </c>
      <c r="B33" s="178"/>
      <c r="C33" s="178"/>
      <c r="D33" s="178"/>
      <c r="E33" s="178"/>
      <c r="F33" s="178"/>
      <c r="G33" s="178"/>
      <c r="H33" s="178"/>
      <c r="I33" s="178"/>
    </row>
    <row r="34" spans="1:14" s="89" customFormat="1" ht="54" customHeight="1" x14ac:dyDescent="0.3">
      <c r="A34" s="178" t="s">
        <v>1300</v>
      </c>
      <c r="B34" s="178"/>
      <c r="C34" s="178"/>
      <c r="D34" s="178"/>
      <c r="E34" s="178"/>
      <c r="F34" s="178"/>
      <c r="G34" s="178"/>
      <c r="H34" s="178"/>
      <c r="I34" s="178"/>
    </row>
    <row r="37" spans="1:14" s="69" customFormat="1" ht="18.75" customHeight="1" x14ac:dyDescent="0.35">
      <c r="A37" s="134" t="s">
        <v>1204</v>
      </c>
      <c r="B37" s="134"/>
      <c r="C37" s="134"/>
      <c r="D37" s="134"/>
      <c r="E37" s="134"/>
      <c r="K37" s="70"/>
      <c r="L37" s="70"/>
      <c r="M37" s="70"/>
      <c r="N37" s="70"/>
    </row>
    <row r="38" spans="1:14" s="69" customFormat="1" ht="18.75" customHeight="1" x14ac:dyDescent="0.35">
      <c r="A38" s="134" t="s">
        <v>39</v>
      </c>
      <c r="B38" s="134"/>
      <c r="C38" s="134"/>
      <c r="D38" s="134"/>
      <c r="F38" s="179" t="s">
        <v>47</v>
      </c>
      <c r="G38" s="179"/>
      <c r="H38" s="179"/>
      <c r="I38" s="179"/>
      <c r="L38" s="70"/>
      <c r="M38" s="70"/>
      <c r="N38" s="70"/>
    </row>
    <row r="39" spans="1:14" s="66" customFormat="1" ht="18.75" customHeight="1" x14ac:dyDescent="0.3">
      <c r="A39" s="68"/>
      <c r="B39" s="67"/>
      <c r="C39" s="67"/>
      <c r="D39" s="67"/>
      <c r="E39" s="67"/>
      <c r="F39" s="180"/>
      <c r="G39" s="180"/>
      <c r="H39" s="67"/>
      <c r="I39" s="67"/>
      <c r="J39" s="67"/>
      <c r="K39" s="67"/>
      <c r="L39" s="67"/>
      <c r="M39" s="67"/>
      <c r="N39" s="67"/>
    </row>
    <row r="40" spans="1:14" s="69" customFormat="1" ht="21" customHeight="1" x14ac:dyDescent="0.35">
      <c r="A40" s="129" t="s">
        <v>43</v>
      </c>
      <c r="B40" s="129"/>
      <c r="C40" s="129"/>
      <c r="D40" s="129"/>
      <c r="E40" s="70"/>
      <c r="F40" s="177" t="s">
        <v>1302</v>
      </c>
      <c r="G40" s="177"/>
      <c r="H40" s="177"/>
      <c r="I40" s="177"/>
      <c r="J40" s="70"/>
      <c r="K40" s="70"/>
      <c r="L40" s="70"/>
      <c r="M40" s="70"/>
      <c r="N40" s="70"/>
    </row>
    <row r="42" spans="1:14" s="69" customFormat="1" ht="21" customHeight="1" x14ac:dyDescent="0.35">
      <c r="A42" s="129" t="s">
        <v>44</v>
      </c>
      <c r="B42" s="129"/>
      <c r="C42" s="129"/>
      <c r="D42" s="129"/>
      <c r="E42" s="70"/>
      <c r="F42" s="177" t="s">
        <v>45</v>
      </c>
      <c r="G42" s="177"/>
      <c r="H42" s="177"/>
      <c r="I42" s="177"/>
      <c r="J42" s="70"/>
      <c r="K42" s="70"/>
      <c r="L42" s="70"/>
      <c r="M42" s="70"/>
      <c r="N42" s="70"/>
    </row>
  </sheetData>
  <mergeCells count="45">
    <mergeCell ref="G18:G21"/>
    <mergeCell ref="C15:C21"/>
    <mergeCell ref="F42:I42"/>
    <mergeCell ref="A38:D38"/>
    <mergeCell ref="A37:E37"/>
    <mergeCell ref="A34:I34"/>
    <mergeCell ref="A32:I32"/>
    <mergeCell ref="A33:I33"/>
    <mergeCell ref="F38:I38"/>
    <mergeCell ref="F40:I40"/>
    <mergeCell ref="A42:D42"/>
    <mergeCell ref="A40:D40"/>
    <mergeCell ref="F39:G39"/>
    <mergeCell ref="D28:E28"/>
    <mergeCell ref="A27:B27"/>
    <mergeCell ref="A12:G12"/>
    <mergeCell ref="D26:E26"/>
    <mergeCell ref="A24:B24"/>
    <mergeCell ref="D24:E24"/>
    <mergeCell ref="A25:B25"/>
    <mergeCell ref="D27:E27"/>
    <mergeCell ref="A26:B26"/>
    <mergeCell ref="D25:E25"/>
    <mergeCell ref="A22:B22"/>
    <mergeCell ref="D22:E22"/>
    <mergeCell ref="A23:B23"/>
    <mergeCell ref="D23:E23"/>
    <mergeCell ref="A15:B21"/>
    <mergeCell ref="D15:E21"/>
    <mergeCell ref="H25:I25"/>
    <mergeCell ref="H26:I26"/>
    <mergeCell ref="H27:I27"/>
    <mergeCell ref="H28:I28"/>
    <mergeCell ref="A8:I8"/>
    <mergeCell ref="A9:I9"/>
    <mergeCell ref="A10:I10"/>
    <mergeCell ref="G14:I14"/>
    <mergeCell ref="H18:I21"/>
    <mergeCell ref="G15:I17"/>
    <mergeCell ref="H22:I22"/>
    <mergeCell ref="H23:I23"/>
    <mergeCell ref="H24:I24"/>
    <mergeCell ref="F15:F21"/>
    <mergeCell ref="A11:G11"/>
    <mergeCell ref="A28:B28"/>
  </mergeCells>
  <pageMargins left="0.59055118110236227" right="0.39370078740157483" top="0.59055118110236227" bottom="0.3937007874015748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86</vt:i4>
      </vt:variant>
    </vt:vector>
  </HeadingPairs>
  <TitlesOfParts>
    <vt:vector size="100" baseType="lpstr">
      <vt:lpstr>01-01</vt:lpstr>
      <vt:lpstr>01-02</vt:lpstr>
      <vt:lpstr>01-03</vt:lpstr>
      <vt:lpstr>02-01-01</vt:lpstr>
      <vt:lpstr>02-01-02</vt:lpstr>
      <vt:lpstr>02-01-03</vt:lpstr>
      <vt:lpstr>02-01-04</vt:lpstr>
      <vt:lpstr>02-01-05</vt:lpstr>
      <vt:lpstr>02-01-06</vt:lpstr>
      <vt:lpstr>07-01</vt:lpstr>
      <vt:lpstr>07-02</vt:lpstr>
      <vt:lpstr>247гн-14</vt:lpstr>
      <vt:lpstr>СМР</vt:lpstr>
      <vt:lpstr>НМЦ договора</vt:lpstr>
      <vt:lpstr>'01-01'!Constr</vt:lpstr>
      <vt:lpstr>'01-02'!Constr</vt:lpstr>
      <vt:lpstr>'01-03'!Constr</vt:lpstr>
      <vt:lpstr>'02-01-01'!Constr</vt:lpstr>
      <vt:lpstr>'02-01-02'!Constr</vt:lpstr>
      <vt:lpstr>'02-01-03'!Constr</vt:lpstr>
      <vt:lpstr>'02-01-04'!Constr</vt:lpstr>
      <vt:lpstr>'02-01-05'!Constr</vt:lpstr>
      <vt:lpstr>'02-01-06'!Constr</vt:lpstr>
      <vt:lpstr>'07-01'!Constr</vt:lpstr>
      <vt:lpstr>'07-02'!Constr</vt:lpstr>
      <vt:lpstr>'247гн-14'!Constr</vt:lpstr>
      <vt:lpstr>'01-01'!FOT</vt:lpstr>
      <vt:lpstr>'01-02'!FOT</vt:lpstr>
      <vt:lpstr>'01-03'!FOT</vt:lpstr>
      <vt:lpstr>'02-01-01'!FOT</vt:lpstr>
      <vt:lpstr>'02-01-02'!FOT</vt:lpstr>
      <vt:lpstr>'02-01-03'!FOT</vt:lpstr>
      <vt:lpstr>'02-01-04'!FOT</vt:lpstr>
      <vt:lpstr>'02-01-05'!FOT</vt:lpstr>
      <vt:lpstr>'02-01-06'!FOT</vt:lpstr>
      <vt:lpstr>'07-01'!FOT</vt:lpstr>
      <vt:lpstr>'07-02'!FOT</vt:lpstr>
      <vt:lpstr>'247гн-14'!FOT</vt:lpstr>
      <vt:lpstr>'01-01'!Ind</vt:lpstr>
      <vt:lpstr>'01-02'!Ind</vt:lpstr>
      <vt:lpstr>'01-03'!Ind</vt:lpstr>
      <vt:lpstr>'02-01-01'!Ind</vt:lpstr>
      <vt:lpstr>'02-01-02'!Ind</vt:lpstr>
      <vt:lpstr>'02-01-03'!Ind</vt:lpstr>
      <vt:lpstr>'02-01-04'!Ind</vt:lpstr>
      <vt:lpstr>'02-01-05'!Ind</vt:lpstr>
      <vt:lpstr>'02-01-06'!Ind</vt:lpstr>
      <vt:lpstr>'07-01'!Ind</vt:lpstr>
      <vt:lpstr>'07-02'!Ind</vt:lpstr>
      <vt:lpstr>'247гн-14'!Ind</vt:lpstr>
      <vt:lpstr>'01-01'!Obj</vt:lpstr>
      <vt:lpstr>'01-02'!Obj</vt:lpstr>
      <vt:lpstr>'01-03'!Obj</vt:lpstr>
      <vt:lpstr>'02-01-01'!Obj</vt:lpstr>
      <vt:lpstr>'02-01-02'!Obj</vt:lpstr>
      <vt:lpstr>'02-01-03'!Obj</vt:lpstr>
      <vt:lpstr>'02-01-04'!Obj</vt:lpstr>
      <vt:lpstr>'02-01-05'!Obj</vt:lpstr>
      <vt:lpstr>'02-01-06'!Obj</vt:lpstr>
      <vt:lpstr>'07-01'!Obj</vt:lpstr>
      <vt:lpstr>'07-02'!Obj</vt:lpstr>
      <vt:lpstr>'247гн-14'!Obj</vt:lpstr>
      <vt:lpstr>'01-01'!Obosn</vt:lpstr>
      <vt:lpstr>'01-02'!Obosn</vt:lpstr>
      <vt:lpstr>'01-03'!Obosn</vt:lpstr>
      <vt:lpstr>'02-01-01'!Obosn</vt:lpstr>
      <vt:lpstr>'02-01-02'!Obosn</vt:lpstr>
      <vt:lpstr>'02-01-03'!Obosn</vt:lpstr>
      <vt:lpstr>'02-01-04'!Obosn</vt:lpstr>
      <vt:lpstr>'02-01-05'!Obosn</vt:lpstr>
      <vt:lpstr>'02-01-06'!Obosn</vt:lpstr>
      <vt:lpstr>'07-01'!Obosn</vt:lpstr>
      <vt:lpstr>'07-02'!Obosn</vt:lpstr>
      <vt:lpstr>'247гн-14'!Obosn</vt:lpstr>
      <vt:lpstr>'01-01'!SmPr</vt:lpstr>
      <vt:lpstr>'01-02'!SmPr</vt:lpstr>
      <vt:lpstr>'01-03'!SmPr</vt:lpstr>
      <vt:lpstr>'02-01-01'!SmPr</vt:lpstr>
      <vt:lpstr>'02-01-02'!SmPr</vt:lpstr>
      <vt:lpstr>'02-01-03'!SmPr</vt:lpstr>
      <vt:lpstr>'02-01-04'!SmPr</vt:lpstr>
      <vt:lpstr>'02-01-05'!SmPr</vt:lpstr>
      <vt:lpstr>'02-01-06'!SmPr</vt:lpstr>
      <vt:lpstr>'07-01'!SmPr</vt:lpstr>
      <vt:lpstr>'07-02'!SmPr</vt:lpstr>
      <vt:lpstr>'247гн-14'!SmPr</vt:lpstr>
      <vt:lpstr>'01-01'!Заголовки_для_печати</vt:lpstr>
      <vt:lpstr>'01-02'!Заголовки_для_печати</vt:lpstr>
      <vt:lpstr>'01-03'!Заголовки_для_печати</vt:lpstr>
      <vt:lpstr>'02-01-01'!Заголовки_для_печати</vt:lpstr>
      <vt:lpstr>'02-01-02'!Заголовки_для_печати</vt:lpstr>
      <vt:lpstr>'02-01-03'!Заголовки_для_печати</vt:lpstr>
      <vt:lpstr>'02-01-04'!Заголовки_для_печати</vt:lpstr>
      <vt:lpstr>'02-01-05'!Заголовки_для_печати</vt:lpstr>
      <vt:lpstr>'02-01-06'!Заголовки_для_печати</vt:lpstr>
      <vt:lpstr>'07-01'!Заголовки_для_печати</vt:lpstr>
      <vt:lpstr>'07-02'!Заголовки_для_печати</vt:lpstr>
      <vt:lpstr>'247гн-14'!Заголовки_для_печати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2014-10-13T03:24:16Z</cp:lastPrinted>
  <dcterms:created xsi:type="dcterms:W3CDTF">2002-02-11T05:58:42Z</dcterms:created>
  <dcterms:modified xsi:type="dcterms:W3CDTF">2014-10-13T03:24:18Z</dcterms:modified>
</cp:coreProperties>
</file>