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6"/>
  </bookViews>
  <sheets>
    <sheet name="24629-2" sheetId="7" r:id="rId1"/>
    <sheet name="24534-2" sheetId="5" r:id="rId2"/>
    <sheet name="24553-2" sheetId="9" r:id="rId3"/>
    <sheet name="24653" sheetId="8" r:id="rId4"/>
    <sheet name="24524" sheetId="1" r:id="rId5"/>
    <sheet name="24506" sheetId="4" r:id="rId6"/>
    <sheet name="НМЦ" sheetId="2" r:id="rId7"/>
    <sheet name="сводка 292А-3" sheetId="3" r:id="rId8"/>
  </sheets>
  <externalReferences>
    <externalReference r:id="rId9"/>
  </externalReferences>
  <definedNames>
    <definedName name="Constr" localSheetId="5">'24506'!$A$7</definedName>
    <definedName name="Constr" localSheetId="4">'24524'!$A$1</definedName>
    <definedName name="Constr" localSheetId="1">'24534-2'!$A$1</definedName>
    <definedName name="Constr" localSheetId="2">'24553-2'!$A$1</definedName>
    <definedName name="Constr" localSheetId="0">'24629-2'!$A$1</definedName>
    <definedName name="Constr" localSheetId="3">'24653'!$A$1</definedName>
    <definedName name="FOT" localSheetId="5">'24506'!$D$12</definedName>
    <definedName name="FOT" localSheetId="4">'24524'!$D$17</definedName>
    <definedName name="FOT" localSheetId="1">'24534-2'!$D$16</definedName>
    <definedName name="FOT" localSheetId="2">'24553-2'!$D$16</definedName>
    <definedName name="FOT" localSheetId="0">'24629-2'!$D$14</definedName>
    <definedName name="FOT" localSheetId="3">'24653'!$D$16</definedName>
    <definedName name="Ind" localSheetId="5">'24506'!$H$9</definedName>
    <definedName name="Ind" localSheetId="4">'24524'!$G$9</definedName>
    <definedName name="Ind" localSheetId="1">'24534-2'!$G$9</definedName>
    <definedName name="Ind" localSheetId="2">'24553-2'!$G$9</definedName>
    <definedName name="Ind" localSheetId="0">'24629-2'!$G$9</definedName>
    <definedName name="Ind" localSheetId="3">'24653'!#REF!</definedName>
    <definedName name="Obj" localSheetId="5">'24506'!#REF!</definedName>
    <definedName name="Obj" localSheetId="4">'24524'!#REF!</definedName>
    <definedName name="Obj" localSheetId="1">'24534-2'!#REF!</definedName>
    <definedName name="Obj" localSheetId="2">'24553-2'!#REF!</definedName>
    <definedName name="Obj" localSheetId="0">'24629-2'!#REF!</definedName>
    <definedName name="Obj" localSheetId="3">'24653'!$D$9</definedName>
    <definedName name="Obosn" localSheetId="5">'24506'!$D$10</definedName>
    <definedName name="Obosn" localSheetId="4">'24524'!$D$12</definedName>
    <definedName name="Obosn" localSheetId="1">'24534-2'!$D$12</definedName>
    <definedName name="Obosn" localSheetId="2">'24553-2'!$D$12</definedName>
    <definedName name="Obosn" localSheetId="0">'24629-2'!$D$12</definedName>
    <definedName name="Obosn" localSheetId="3">'24653'!$D$12</definedName>
    <definedName name="SmPr" localSheetId="5">'24506'!$D$11</definedName>
    <definedName name="SmPr" localSheetId="4">'24524'!$D$13</definedName>
    <definedName name="SmPr" localSheetId="1">'24534-2'!$D$13</definedName>
    <definedName name="SmPr" localSheetId="2">'24553-2'!$D$13</definedName>
    <definedName name="SmPr" localSheetId="0">'24629-2'!$D$13</definedName>
    <definedName name="SmPr" localSheetId="3">'24653'!$D$13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5">'24506'!$20:$20</definedName>
    <definedName name="_xlnm.Print_Titles" localSheetId="4">'24524'!$25:$25</definedName>
    <definedName name="_xlnm.Print_Titles" localSheetId="1">'24534-2'!$23:$23</definedName>
    <definedName name="_xlnm.Print_Titles" localSheetId="2">'24553-2'!$23:$23</definedName>
    <definedName name="_xlnm.Print_Titles" localSheetId="0">'24629-2'!$21:$21</definedName>
    <definedName name="_xlnm.Print_Titles" localSheetId="3">'24653'!$24:$24</definedName>
    <definedName name="_xlnm.Print_Titles" localSheetId="6">НМЦ!$9:$9</definedName>
    <definedName name="измен">#REF!</definedName>
    <definedName name="итого">#REF!</definedName>
    <definedName name="итого_сантех" localSheetId="6">#REF!</definedName>
    <definedName name="итого_сантех">#REF!</definedName>
    <definedName name="итого_стр">#REF!</definedName>
    <definedName name="итого_строит" localSheetId="6">НМЦ!#REF!</definedName>
    <definedName name="итого_строит">#REF!</definedName>
    <definedName name="итого_технол" localSheetId="6">#REF!</definedName>
    <definedName name="итого_технол">#REF!</definedName>
    <definedName name="итого_электр" localSheetId="6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B12" i="2" l="1"/>
  <c r="F13" i="3"/>
  <c r="F17" i="3" s="1"/>
  <c r="F18" i="3" s="1"/>
  <c r="E13" i="3"/>
  <c r="D16" i="3" l="1"/>
  <c r="C15" i="2" s="1"/>
  <c r="F15" i="3"/>
  <c r="E15" i="3"/>
  <c r="D15" i="3"/>
  <c r="C14" i="2" s="1"/>
  <c r="F14" i="3"/>
  <c r="E14" i="3"/>
  <c r="C13" i="2" s="1"/>
  <c r="F12" i="3"/>
  <c r="E12" i="3"/>
  <c r="C11" i="2" s="1"/>
  <c r="E11" i="3"/>
  <c r="C10" i="2" s="1"/>
  <c r="B13" i="2"/>
  <c r="K18" i="8"/>
  <c r="K68" i="8"/>
  <c r="K73" i="8" s="1"/>
  <c r="C12" i="2" l="1"/>
  <c r="C16" i="2" s="1"/>
  <c r="H13" i="3"/>
  <c r="B10" i="2"/>
  <c r="B11" i="2"/>
  <c r="B15" i="2"/>
  <c r="J14" i="4"/>
  <c r="J46" i="4"/>
  <c r="B14" i="2" l="1"/>
  <c r="H11" i="3"/>
  <c r="H12" i="3"/>
  <c r="H14" i="3"/>
  <c r="H15" i="3"/>
  <c r="H16" i="3"/>
  <c r="D17" i="3"/>
  <c r="D18" i="3" s="1"/>
  <c r="E17" i="3"/>
  <c r="E18" i="3" s="1"/>
  <c r="G17" i="3"/>
  <c r="F19" i="3"/>
  <c r="G19" i="3"/>
  <c r="G20" i="3"/>
  <c r="B16" i="2"/>
  <c r="H18" i="3" l="1"/>
  <c r="H17" i="3"/>
  <c r="F20" i="3"/>
  <c r="K19" i="1"/>
  <c r="K74" i="1"/>
  <c r="K79" i="1" s="1"/>
  <c r="E19" i="3" l="1"/>
  <c r="E20" i="3" s="1"/>
  <c r="H19" i="3"/>
  <c r="H20" i="3" s="1"/>
  <c r="D19" i="3"/>
  <c r="D20" i="3" s="1"/>
  <c r="C17" i="2"/>
  <c r="C18" i="2" s="1"/>
</calcChain>
</file>

<file path=xl/sharedStrings.xml><?xml version="1.0" encoding="utf-8"?>
<sst xmlns="http://schemas.openxmlformats.org/spreadsheetml/2006/main" count="1059" uniqueCount="494">
  <si>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</si>
  <si>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</si>
  <si>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</si>
  <si>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</si>
  <si>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</si>
  <si>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</si>
  <si>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</si>
  <si>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</si>
  <si>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</si>
  <si>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</si>
  <si>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</si>
  <si>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</si>
  <si>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</si>
  <si>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</si>
  <si>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</si>
  <si>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</si>
  <si>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</si>
  <si>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</si>
  <si>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</si>
  <si>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</si>
  <si>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</si>
  <si>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</si>
  <si>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</si>
  <si>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Разборка конструкций</t>
  </si>
  <si>
    <t>ТЕРр65-30-4</t>
  </si>
  <si>
    <t>Разборка воздуховодов из листовой стали толщиной до 0,9 мм диаметром/периметром до 660 мм /2070 мм</t>
  </si>
  <si>
    <t>100 м2</t>
  </si>
  <si>
    <t>ТЕР20-02-003-11</t>
  </si>
  <si>
    <t>1 решетка</t>
  </si>
  <si>
    <r>
      <t>Разборка решеток жалюзийных стальных щелевых регулирующих (Р), номер 200, размер 200х200 мм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</si>
  <si>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 xml:space="preserve">                           Раздел 2. Системы В 13*, В 14*.</t>
  </si>
  <si>
    <t>ТЕР20-03-001-01</t>
  </si>
  <si>
    <t>Установка вентиляторов радиальных массой до 0,05 т</t>
  </si>
  <si>
    <t>1 вентилятор</t>
  </si>
  <si>
    <t>Вентилятор центробежный FUK-3000/SP (Ц:15815,25:4,42х1,02)</t>
  </si>
  <si>
    <t>шт.</t>
  </si>
  <si>
    <t>Гибкая соединительная муфта SC-250 (Ц:2786,95:4,42х1,02)</t>
  </si>
  <si>
    <t>ТЕР20-03-004-01</t>
  </si>
  <si>
    <t>Установка подъёмно-поворотныго вытяжного устройства</t>
  </si>
  <si>
    <t>1 агрегат</t>
  </si>
  <si>
    <t>Консольное подъемно-поворотное устройство FM-200-2530/SP (Ц:37839,45:4,42х1,02)</t>
  </si>
  <si>
    <t>ТЕР20-05-001-02</t>
  </si>
  <si>
    <t>Установка фильтров аэрозольных</t>
  </si>
  <si>
    <t>1 м2 поверхности в свету</t>
  </si>
  <si>
    <t>Фильтр аэрозольный ФПП 15-3,0 (Ц:61500:4,19х1,03х1,012)</t>
  </si>
  <si>
    <t>ТЕР20-02-005-02</t>
  </si>
  <si>
    <t>Установка заслонок воздушных и клапанов воздушных КВР с ручным приводом диаметром до 355 мм</t>
  </si>
  <si>
    <t>1 шт.</t>
  </si>
  <si>
    <t>ТСЦ-301-0272</t>
  </si>
  <si>
    <t>Заслонки воздушные круглого сечения с ручным управлением диаметром 200 мм</t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</si>
  <si>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</si>
  <si>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</si>
  <si>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100 м2 поверхности воздуховодов</t>
  </si>
  <si>
    <t>ТСЦ-301-1786</t>
  </si>
  <si>
    <t>Воздуховоды из оцинкованной стали толщиной 0,5 мм, диаметром до 200 мм</t>
  </si>
  <si>
    <t>м2</t>
  </si>
  <si>
    <t>ТЕР20-01-004-01 прим.</t>
  </si>
  <si>
    <t>Прокладка воздуховодов из оцинкованной стали толщиной 1,4 мм, диаметром 200 мм</t>
  </si>
  <si>
    <t>ТСЦ-301-1799 прим.</t>
  </si>
  <si>
    <t>Воздуховоды из оцинкованной стали толщиной 1,4 мм, диаметром 200 мм</t>
  </si>
  <si>
    <t>ТЕР20-01-001-04</t>
  </si>
  <si>
    <t>Прокладка воздуховодов из листовой, оцинкованной стали и алюминия класса Н (нормальные) толщиной 0,6 мм, диаметром до 250 мм</t>
  </si>
  <si>
    <t>ТСЦ-301-1789</t>
  </si>
  <si>
    <t>Воздуховоды из оцинкованной стали толщиной 0,6 мм, диаметром до 250 мм</t>
  </si>
  <si>
    <t>ТЕР20-01-001-07</t>
  </si>
  <si>
    <t>Прокладка воздуховодов из листовой, оцинкованной стали и алюминия класса Н (нормальные) толщиной 0,7 мм, диаметром от 500 до 560 мм</t>
  </si>
  <si>
    <t>ТСЦ-301-1791</t>
  </si>
  <si>
    <t>Воздуховоды из оцинкованной стали толщиной 0,7 мм, диаметром от 500 до 560 мм</t>
  </si>
  <si>
    <t>Прокладка перехода из оцинкованной стали толщиной 0,7 мм, 238х116 на диам. 250, L=300 мм</t>
  </si>
  <si>
    <t>Переход из оцинкованной стали толщиной 0,7 мм, 238х116 на диам. 250, L=300 мм</t>
  </si>
  <si>
    <t>ТСЦ-301-0475</t>
  </si>
  <si>
    <t>Крепления для воздуховодов подвески СТД6208, СТД6209, СТД6210</t>
  </si>
  <si>
    <t>т</t>
  </si>
  <si>
    <t>ТЕР20-02-019-01</t>
  </si>
  <si>
    <t>Установка кронштейнов под вентиляционное оборудование</t>
  </si>
  <si>
    <t>100 кг изделия</t>
  </si>
  <si>
    <t>ТЕР15-04-030-02</t>
  </si>
  <si>
    <t>Масляная окраска металлических поверхностей  количество окрасок 2 (фланцевые соединения)</t>
  </si>
  <si>
    <t>ТСЦ-101-2137</t>
  </si>
  <si>
    <t>Резина техническая листовая прессованная</t>
  </si>
  <si>
    <t>кг</t>
  </si>
  <si>
    <t>ТЕРм11-02-001-01</t>
  </si>
  <si>
    <t>Установка: дифманометр напорометр</t>
  </si>
  <si>
    <t>П/л ЭКА</t>
  </si>
  <si>
    <t>Дифманометр напорометр ДНМП-100-М1 2,5 кПА(Ц:1950:4,42х1,02)</t>
  </si>
  <si>
    <t>ТСЦ-302-1244</t>
  </si>
  <si>
    <t>Спецсоединения стальные, диаметром до 15 мм</t>
  </si>
  <si>
    <t>ТЕР16-05-001-01</t>
  </si>
  <si>
    <t>Установка крана шарового на трубопроводах из стальных труб диаметром до 25 мм</t>
  </si>
  <si>
    <t>ТСЦ-302-1831</t>
  </si>
  <si>
    <t>Кран шаровой муфтовый 11Б27П1, диаметром 15 мм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</si>
  <si>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</si>
  <si>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</si>
  <si>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</si>
  <si>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6, 8, 10, 12-23, 29, 24-26, 28, 30)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</si>
  <si>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3, 6, 8, 10, 12-23, 29, 24-25)</t>
  </si>
  <si>
    <t xml:space="preserve">   На испытание систем вентиляции и кондиционирования воздуха 5% (тех.часть п.20.19 ОП) ОЗП=1,05; ЭМ=1,05; ЗПМ=1,05; ТЗ=1,05; ТЗМ=1,05  (Поз. 2-3, 6, 8, 10, 12-23, 29)</t>
  </si>
  <si>
    <t xml:space="preserve">   Условия производства работ ОЗП=1,2; ЭМ=1,2; ЗПМ=1,2; ТЗ=1,2; ТЗМ=1,2  (Поз. 2-3, 6, 8, 10, 12-23, 29, 24-26, 28, 30)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</si>
  <si>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</si>
  <si>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</si>
  <si>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</si>
  <si>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</si>
  <si>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</si>
  <si>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</si>
  <si>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</si>
  <si>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</si>
  <si>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</si>
  <si>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</si>
  <si>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</si>
  <si>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</si>
  <si>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</si>
  <si>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</si>
  <si>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</si>
  <si>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№ 24350-12-ОВ  Тема ПМ № 037-10/261 ДСП </t>
  </si>
  <si>
    <t>___________________________113,596</t>
  </si>
  <si>
    <t>тыс. руб.</t>
  </si>
  <si>
    <t>___________________________3,593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</si>
  <si>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</si>
  <si>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</si>
  <si>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_______________________________________________________________________________________________278,33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</si>
  <si>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</si>
  <si>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</si>
  <si>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</si>
  <si>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_______________________________________________________________________________________________30,599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</si>
  <si>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</si>
  <si>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_______________________________________________________________________________________________45,822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</si>
  <si>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</si>
  <si>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_______________________________________________________________________________________________37,175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</si>
  <si>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</si>
  <si>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</si>
  <si>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</si>
  <si>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</si>
  <si>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</si>
  <si>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 xml:space="preserve">ЛОКАЛЬНЫЙ СМЕТНЫЙ РАСЧЕТ № 24524 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</si>
  <si>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</si>
  <si>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</si>
  <si>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</si>
  <si>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Цена постащика</t>
  </si>
  <si>
    <t>Всего с НДС</t>
  </si>
  <si>
    <t>НДС 18%</t>
  </si>
  <si>
    <t xml:space="preserve">Итого </t>
  </si>
  <si>
    <t>24506</t>
  </si>
  <si>
    <t>24524</t>
  </si>
  <si>
    <t>24653</t>
  </si>
  <si>
    <t>24553-2</t>
  </si>
  <si>
    <t>24534-2</t>
  </si>
  <si>
    <t>24629-2</t>
  </si>
  <si>
    <t>4</t>
  </si>
  <si>
    <t>3</t>
  </si>
  <si>
    <t>2</t>
  </si>
  <si>
    <t>1</t>
  </si>
  <si>
    <t>№ обосновывающего расчета</t>
  </si>
  <si>
    <t>Текущая стоимость на момент определения начальной (максимальной) цены</t>
  </si>
  <si>
    <t>Сметная стоимость в базисных ценах на 01.01.2000</t>
  </si>
  <si>
    <t>Наименование глав ССР, объектных сметных расчетов, локальных сметных расчетов, видов работ</t>
  </si>
  <si>
    <t>руб.</t>
  </si>
  <si>
    <t>Составлен в ценах по состоянию на 01.01.2000 г. с переводом в цены 2012г.</t>
  </si>
  <si>
    <t>Выполнение строительно-монтажных работ по реконструкции помещений 116, 126 здания 292А/3 на ФГУП "Комбинат "Электрохимприбор"</t>
  </si>
  <si>
    <t>Расчет начальной (максимальной) цены</t>
  </si>
  <si>
    <t>г. Лесной ФГУП "Комбинат "Электрохимприбор"</t>
  </si>
  <si>
    <t>Итого в базисных ценах 2000г.</t>
  </si>
  <si>
    <t>8</t>
  </si>
  <si>
    <t>7</t>
  </si>
  <si>
    <t>6</t>
  </si>
  <si>
    <t>5</t>
  </si>
  <si>
    <t>прочих затрат</t>
  </si>
  <si>
    <t>оборудования, мебели и инвентаря</t>
  </si>
  <si>
    <t>монтажных работ</t>
  </si>
  <si>
    <t>строительных работ</t>
  </si>
  <si>
    <t>Общая сметная стоимость, руб.</t>
  </si>
  <si>
    <t>Сметная стоимость в руб.</t>
  </si>
  <si>
    <t>Наименование объектов, работ и затрат</t>
  </si>
  <si>
    <t>Номера сметных расчетов и смет</t>
  </si>
  <si>
    <t>№ п/п</t>
  </si>
  <si>
    <t>Составлена в ценах по состоянию на 01.01.2000 г. с переводом в текущие</t>
  </si>
  <si>
    <t>на ФГУП "Комбинат "Электрохимприбор"</t>
  </si>
  <si>
    <t>Выполнение строительно-монтажных работ по реконструкции помещений 116, 126 здания 292А/3</t>
  </si>
  <si>
    <t>СВОДКА ЗАТРАТ</t>
  </si>
  <si>
    <t>Составил ____________________</t>
  </si>
  <si>
    <t>Проверил _____________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</si>
  <si>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</si>
  <si>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 Условия производства работ ОЗП=1,2; ЭМ=1,2; ЗПМ=1,2; ТЗ=1,2; ТЗМ=1,2  (Поз. 3-8)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</si>
  <si>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3-8)</t>
  </si>
  <si>
    <t xml:space="preserve">   Районный к-т 4,3%  (Поз. 1-9)</t>
  </si>
  <si>
    <t>Масляная окраска труб диаметром более 50 мм , количество окрасок 2</t>
  </si>
  <si>
    <t>ТЕР15-04-030-03</t>
  </si>
  <si>
    <t>100 м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</si>
  <si>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</si>
  <si>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</si>
  <si>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</si>
  <si>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80 мм</t>
  </si>
  <si>
    <t>ТЕР16-07-003-07</t>
  </si>
  <si>
    <t>Крепления для трубопроводов: кронштейны, планки, хомуты</t>
  </si>
  <si>
    <t>ТСЦ-301-1224</t>
  </si>
  <si>
    <t>Краны шаровые диаметром 65 мм</t>
  </si>
  <si>
    <t>ТСЦ-302-1827 прим.</t>
  </si>
  <si>
    <t>1
4</t>
  </si>
  <si>
    <t>Вентили пожарные 50-10 для воды давлением 1 МПа (10 кгс/см2), диаметром 50 мм</t>
  </si>
  <si>
    <t>2. 302-1133</t>
  </si>
  <si>
    <t>Уд</t>
  </si>
  <si>
    <t>10
40</t>
  </si>
  <si>
    <t>м</t>
  </si>
  <si>
    <t>Рукава пожарные льняные сухого прядения нормальные, диаметром 51 мм</t>
  </si>
  <si>
    <t>1. 301-1226</t>
  </si>
  <si>
    <t>1 кран</t>
  </si>
  <si>
    <t>Установка ствола распылительного РС-А-70</t>
  </si>
  <si>
    <t>ТЕР16-07-001-01 прим.</t>
  </si>
  <si>
    <t>Прокладка трубопроводов отопления и водоснабжения из стальных электросварных труб диаметром 80 мм</t>
  </si>
  <si>
    <t>ТЕР16-02-005-04</t>
  </si>
  <si>
    <t xml:space="preserve">                           Раздел 2. Установка стволов-распылителей.</t>
  </si>
  <si>
    <r>
      <t>Разборка ствола распылительного.</t>
    </r>
    <r>
      <rPr>
        <i/>
        <sz val="7"/>
        <rFont val="Arial"/>
        <family val="2"/>
        <charset val="204"/>
      </rPr>
      <t xml:space="preserve">
КОЭФ. К ПОЗИЦИИ:
Разборка ОЗП=0,4;  МАТ=0 </t>
    </r>
  </si>
  <si>
    <r>
      <t>Разборка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КОЭФ. К ПОЗИЦИИ:
Разборка. ОЗП=0,4; МАТ=0 </t>
    </r>
  </si>
  <si>
    <t xml:space="preserve">                           Раздел 1. Разборка.</t>
  </si>
  <si>
    <t>Т/з мех.
Всего</t>
  </si>
  <si>
    <t>Т/з мех. на ед.</t>
  </si>
  <si>
    <t>Обоснование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</si>
  <si>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</si>
  <si>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_______________________________________________________________________________________________98,46</t>
  </si>
  <si>
    <t>___________________________1,408</t>
  </si>
  <si>
    <t>Средства  на оплату труда _______________________________________________________________________________________________</t>
  </si>
  <si>
    <t>___________________________15,182</t>
  </si>
  <si>
    <t>Сметная стоимость строительных работ _______________________________________________________________________________________________</t>
  </si>
  <si>
    <t>Основание: № 24357-12-ВК</t>
  </si>
  <si>
    <r>
      <t>ЛОКАЛЬНЫЙ СМЕТНЫЙ РАСЧЕТ № 24506</t>
    </r>
    <r>
      <rPr>
        <b/>
        <sz val="10"/>
        <rFont val="Times New Roman"/>
        <family val="1"/>
        <charset val="204"/>
      </rPr>
      <t xml:space="preserve"> </t>
    </r>
  </si>
  <si>
    <t>" _____ " ________________ 2012г.</t>
  </si>
  <si>
    <t xml:space="preserve">        Е.В.Гордеев</t>
  </si>
  <si>
    <t>_____________________________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</si>
  <si>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</si>
  <si>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65% ФОТ (от 20596)  (Поз. 1, 3-7, 15-23, 25, 28, 30, 36, 38-39, 41)</t>
  </si>
  <si>
    <t xml:space="preserve">   60% ФОТ (от 1260)  (Поз. 2, 8-9, 26, 32)</t>
  </si>
  <si>
    <t xml:space="preserve">   95% ФОТ (от 20596)  (Поз. 1, 3-7, 15-23, 25, 28, 30, 36, 38-39, 41)</t>
  </si>
  <si>
    <t xml:space="preserve">   80% ФОТ (от 1260)  (Поз. 2, 8-9, 26, 32)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</si>
  <si>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3-7, 15-23, 25, 28, 30, 36, 38-39, 41, 2, 8-9, 26, 32)</t>
  </si>
  <si>
    <t xml:space="preserve">   Заготовительно-складские расходы на оборудование - согласно п.4.64 из МДС 81-35.2004 ПЗ=1,012 (ОЗП=1,012; ЭМ=1,012; МАТ=1,012)  (Поз. 31)</t>
  </si>
  <si>
    <t xml:space="preserve">   Транспортные расходы на оборудование - согласно п.4.60 из МДС 81-35.2004 ПЗ=1,03 (ОЗП=1,03; ЭМ=1,03; МАТ=1,03)  (Поз. 31)</t>
  </si>
  <si>
    <t xml:space="preserve">   Заготовительно-складские расходы на материалы - согласно п.4.64 из МДС 81-35.2004 МАТ=1,02  (Поз. 11-14, 24, 33-35, 37, 42-46)</t>
  </si>
  <si>
    <t xml:space="preserve">   Районный к-т 4,3%  (Поз. 1, 3-7, 15-23, 25, 28, 30, 36, 38-39, 41, 2, 8-9, 26, 32)</t>
  </si>
  <si>
    <t>шт</t>
  </si>
  <si>
    <t>Ручное дозирующее устройство CP DSC620 (Ц:4745руб:1,18:4,42)</t>
  </si>
  <si>
    <t>Цена поставщика</t>
  </si>
  <si>
    <t>Очиститель CFR 1 (Ц:312руб:1,18:4,42)</t>
  </si>
  <si>
    <t>Удлинитель CP 620 (Ц:32,49руб:1,18:4,42)</t>
  </si>
  <si>
    <t>Миксер CP 620 (Ц:50,41руб:1,18:4,42)</t>
  </si>
  <si>
    <t>Терморасширяющаяся противопожарная пена Hilti CP 620 (Ц:1670руб:1,18:4,42)</t>
  </si>
  <si>
    <t>1 проход кабеля</t>
  </si>
  <si>
    <r>
      <t>Герметизация проходов при вводе кабелей во взрывоопасные помещения пеной противопожарной</t>
    </r>
    <r>
      <rPr>
        <i/>
        <sz val="7"/>
        <rFont val="Arial"/>
        <family val="2"/>
        <charset val="204"/>
      </rPr>
      <t xml:space="preserve">
КОЭФ. К ПОЗИЦИИ:
на материалы МАТ=0 к расх.</t>
    </r>
  </si>
  <si>
    <t>ТЕРм08-02-155-01</t>
  </si>
  <si>
    <t>1000 м</t>
  </si>
  <si>
    <t>Провода силовые для электрических установок на напряжение до 450 В с медной жилой марки ПВ3, сечением 4 мм2</t>
  </si>
  <si>
    <t>ТСЦ-502-0518</t>
  </si>
  <si>
    <t>Проводник заземляющий из медного изолированного провода сечением 25 мм2 открыто по строительным основаниям</t>
  </si>
  <si>
    <t>ТЕРм08-02-472-10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</si>
  <si>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</si>
  <si>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t>ТЕРм08-03-545-05</t>
  </si>
  <si>
    <t>Коробка соединительная взрывозащищенная КСРВ-3-2-К (Ц:1109х42руб:1,18:4,42)</t>
  </si>
  <si>
    <r>
      <t>Пост управления кнопочный взрывозащищенный с количеством элементов поста до 3, устанавливаемый на конструкции на стене или колонне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</si>
  <si>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ТЕРм08-03-532-09</t>
  </si>
  <si>
    <t>Пост управления взрывозащищенный CCFE-01-PPLL (Ц:624х42руб:1,18:4,42)</t>
  </si>
  <si>
    <t>Пост управления взрывозащищенный CCFE-01-PREMRL (Ц:652х42руб:1,18:4,42)</t>
  </si>
  <si>
    <t>Пост управления взрывозащищенный CCFE-01-P (Ц:624х42руб:1,18:4,42)</t>
  </si>
  <si>
    <t>Аппарат телефонный взрывозащищенный</t>
  </si>
  <si>
    <t>ТЕРм10-02-030-03 прим.</t>
  </si>
  <si>
    <t>Телефон взрывозащищенный  (Ц:1254х42руб:1,18:4,19)</t>
  </si>
  <si>
    <t>Труба стальная во взрывоопасных и пожароопасных помещениях по установленным конструкциям, с креплением накладными скобами, диаметр до 25 мм</t>
  </si>
  <si>
    <t>ТЕРм08-02-408-01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</si>
  <si>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</si>
  <si>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ТСЦ-103-0002</t>
  </si>
  <si>
    <r>
      <t>Рукав металлический наружным диаметром до 48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</si>
  <si>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ТЕРм08-02-411-01</t>
  </si>
  <si>
    <t>Рукава металлические диаметром 38 мм РЗ-Ц-Х</t>
  </si>
  <si>
    <t>ТСЦ-101-2162 прим.</t>
  </si>
  <si>
    <t>100 концов жил</t>
  </si>
  <si>
    <t>Разделка и включение провода одножильного при пайке и отпайке</t>
  </si>
  <si>
    <t>ТЕРм10-01-051-34</t>
  </si>
  <si>
    <t>100 м кабеля</t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</si>
  <si>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</si>
  <si>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ТЕРм08-02-148-01</t>
  </si>
  <si>
    <t>Кабель КВП-5е 1х2х0,52мм2 (Ц:5007руб:1,18:4,42)</t>
  </si>
  <si>
    <t>100 шт.</t>
  </si>
  <si>
    <t>Присоединение к зажимам жил проводов или кабелей сечением до 2,5 мм2</t>
  </si>
  <si>
    <t>ТЕРм08-02-144-01</t>
  </si>
  <si>
    <t>Заделка концевая сухая для контрольного кабеля сечением одной жилы до 2,5 мм2, количество жил до 37</t>
  </si>
  <si>
    <t>ТЕРм08-02-158-10</t>
  </si>
  <si>
    <t>Заделка концевая сухая для контрольного кабеля сечением одной жилы до 2,5 мм2, количество жил до 27</t>
  </si>
  <si>
    <t>ТЕРм08-02-158-09</t>
  </si>
  <si>
    <t>Заделка концевая сухая для контрольного кабеля сечением одной жилы до 2,5 мм2, количество жил до 10</t>
  </si>
  <si>
    <t>ТЕРм08-02-158-06</t>
  </si>
  <si>
    <t>Заделка концевая сухая для контрольного кабеля сечением одной жилы до 2,5 мм2, количество жил до 7</t>
  </si>
  <si>
    <t>ТЕРм08-02-158-05</t>
  </si>
  <si>
    <t>Заделка концевая сухая для контрольного кабеля сечением одной жилы до 2,5 мм2, количество жил до 4</t>
  </si>
  <si>
    <t>ТЕРм08-02-158-04</t>
  </si>
  <si>
    <r>
      <t>Кабель до 35 кВ в проложенных трубах, блоках и коробах, масса 1 м кабеля до 3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</si>
  <si>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ТЕРм08-02-148-03</t>
  </si>
  <si>
    <r>
      <t>Кабель до 35 кВ в проложенных трубах, блоках и коробах, масса 1 м кабеля до 2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</si>
  <si>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ТЕРм08-02-148-02</t>
  </si>
  <si>
    <t>Кабель контрольный с броней из стальной ленты в шланге из поливинилхлорида КВБбШв, число жил 37 и сечением 1,5 мм2 (Ц:325015руб:1,18:4,42)</t>
  </si>
  <si>
    <t>Кабель контрольный с броней из стальной ленты в шланге из поливинилхлорида КВБбШв, число жил 27 и сечением 1,5 мм2 (Ц:242695руб:1,18:4,42)</t>
  </si>
  <si>
    <t>Кабель контрольный с броней из стальной ленты в шланге из поливинилхлорида КВБбШв, число жил 10 и сечением 1,5 мм2 (Ц:104493руб:1,18:4,42)</t>
  </si>
  <si>
    <t>Кабель контрольный с броней из стальной ленты в шланге из поливинилхлорида КВБбШв, число жил 7 и сечением 1,5 мм2 (Ц:81185руб:1,18:4,42)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</si>
  <si>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1,5 мм2</t>
  </si>
  <si>
    <t>ТСЦ-501-8369</t>
  </si>
  <si>
    <t xml:space="preserve">                           Раздел 2. Монтажные работы</t>
  </si>
  <si>
    <t>1 компл.</t>
  </si>
  <si>
    <t>Монтаж: преобразователь температуры и влажности</t>
  </si>
  <si>
    <t>ТЕРм11-03-011-01</t>
  </si>
  <si>
    <r>
      <t>Демонтаж: преобразователь температуры и влажности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ТЗ=1,05;
демонтаж ОЗП=0,6; ЭМ=0,6 к расх.; ЗПМ=0,6; МАТ=0 к расх.; ТЗ=0,6; ТЗМ=0,6</t>
    </r>
  </si>
  <si>
    <r>
      <t>Монтаж: короб металлический по стенам и потолкам, длина 2 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</si>
  <si>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ТЕРм08-02-396-05</t>
  </si>
  <si>
    <r>
      <t>Демонтаж: короб металлический по стенам и потолкам, длина 2 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ТЗ=1,05;
демонтаж ОЗП=0,6; ЭМ=0,6 к расх.; ЗПМ=0,6; МАТ=0 к расх.; ТЗ=0,6; ТЗМ=0,6</t>
    </r>
  </si>
  <si>
    <r>
      <t>Монтаж: светофор с количеством ламп до трех, устанавливаемый на конструкции на стене, колонне или балке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</si>
  <si>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ТЕРм08-03-543-02</t>
  </si>
  <si>
    <r>
      <t>Демонтаж: светофор с количеством ламп до трех, устанавливаемый на конструкции на стене, колонне или балке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ТЗ=1,05;
демонтаж ОЗП=0,6; ЭМ=0,6 к расх.; ЗПМ=0,6; МАТ=0 к расх.; ТЗ=0,6; ТЗМ=0,6</t>
    </r>
  </si>
  <si>
    <t xml:space="preserve">                           Переустановка конструкций и приборов</t>
  </si>
  <si>
    <r>
      <t>Демонтаж: 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ТЗ=1,05;
демонтаж ОЗП=0,3; ЭМ=0,3 к расх.; ЗПМ=0,3; МАТ=0 к расх.; ТЗ=0,3; ТЗМ=0,3</t>
    </r>
  </si>
  <si>
    <r>
      <t>Демонтаж: аппарат телефонный</t>
    </r>
    <r>
      <rPr>
        <i/>
        <sz val="7"/>
        <rFont val="Arial"/>
        <family val="2"/>
        <charset val="204"/>
      </rPr>
      <t xml:space="preserve">
КОЭФ. К ПОЗИЦИИ:
демонтаж ОЗП=0,6; ЭМ=0,6 к расх.; ЗПМ=0,6; МАТ=0 к расх.; ТЗ=0,6; ТЗМ=0,6</t>
    </r>
  </si>
  <si>
    <t>ТЕРм10-02-030-01</t>
  </si>
  <si>
    <r>
      <t>Демонтаж: пост управления кнопочный общего назначения, устанавливаемый на конструкции на стене или колонне, количество элементов поста до 3</t>
    </r>
    <r>
      <rPr>
        <i/>
        <sz val="7"/>
        <rFont val="Arial"/>
        <family val="2"/>
        <charset val="204"/>
      </rPr>
      <t xml:space="preserve">
КОЭФ. К ПОЗИЦИИ:
демонтаж ОЗП=0,6; ЭМ=0,6 к расх.; ЗПМ=0,6; МАТ=0 к расх.; ТЗ=0,6; ТЗМ=0,6</t>
    </r>
  </si>
  <si>
    <t>ТЕРм08-03-532-04</t>
  </si>
  <si>
    <t xml:space="preserve">                           Раздел 1. Демонтажные работы</t>
  </si>
  <si>
    <t>_______________________________________________________________________________________________1287,11</t>
  </si>
  <si>
    <t>___________________________21,856</t>
  </si>
  <si>
    <t>_______________________________________________________________________________________________44,415</t>
  </si>
  <si>
    <t>_______________________________________________________________________________________________238,873</t>
  </si>
  <si>
    <t>___________________________283,288</t>
  </si>
  <si>
    <t>Основание: проект № 24360-12-ЭМ</t>
  </si>
  <si>
    <t>ЛОКАЛЬНЫЙ СМЕТНЫЙ РАСЧЕТ № 24534-2</t>
  </si>
  <si>
    <t xml:space="preserve">   65% ФОТ (от 8131)  (Поз. 1, 3, 8, 10, 20, 25-28, 31-36, 38, 40-42, 44-45, 47, 49-50)</t>
  </si>
  <si>
    <t xml:space="preserve">   60% ФОТ (от 1161)  (Поз. 12, 14-16)</t>
  </si>
  <si>
    <t xml:space="preserve">   95% ФОТ (от 8131)  (Поз. 1, 3, 8, 10, 20, 25-28, 31-36, 38, 40-42, 44-45, 47, 49-50)</t>
  </si>
  <si>
    <t xml:space="preserve">   80% ФОТ (от 1161)  (Поз. 12, 14-16)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</si>
  <si>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3, 8, 10, 20, 25-28, 31-36, 38, 40-42, 44-45, 47, 49-50, 12, 14-16)</t>
  </si>
  <si>
    <t xml:space="preserve">   Заготовительно-складские расходы на оборудование - согласно п.4.64 из МДС 81-35.2004 ПЗ=1,012 (ОЗП=1,012; ЭМ=1,012; МАТ=1,012)  (Поз. 11, 13)</t>
  </si>
  <si>
    <t xml:space="preserve">   Транспортные расходы на оборудование - согласно п.4.60 из МДС 81-35.2004 ПЗ=1,03 (ОЗП=1,03; ЭМ=1,03; МАТ=1,03)  (Поз. 11, 13)</t>
  </si>
  <si>
    <t xml:space="preserve">   Заготовительно-складские расходы на материалы - согласно п.4.64 из МДС 81-35.2004 МАТ=1,02  (Поз. 4, 6-7, 17-19, 29-30, 48)</t>
  </si>
  <si>
    <t xml:space="preserve">   Районный к-т 4,3%  (Поз. 1, 3, 8, 10, 20, 25-28, 31-36, 38, 40-42, 44-45, 47, 49-50, 12, 14-16)</t>
  </si>
  <si>
    <t>Выключатели автоматические</t>
  </si>
  <si>
    <t>ТСЦ-509-0323</t>
  </si>
  <si>
    <t>Автомат одно-, двух-, трехполюсный, устанавливаемый на конструкции на стене или колонне, на ток до 25 А</t>
  </si>
  <si>
    <t>ТЕРм08-03-526-01</t>
  </si>
  <si>
    <t>Кабель-канал  40х40 "ЭЛЕКОР"  CKK10-040-040-1-K01-024 (Ц:56,97руб:1,18:4,42)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</si>
  <si>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</si>
  <si>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</si>
  <si>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Провода силовые для электрических установок на напряжение до 450 В с медной жилой марки ПВ3, сечением 10 мм2</t>
  </si>
  <si>
    <t>ТСЦ-502-0522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</si>
  <si>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35 мм2</t>
  </si>
  <si>
    <t>ТЕРм08-02-412-10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</si>
  <si>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</si>
  <si>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ТЕРм08-02-412-03</t>
  </si>
  <si>
    <t>Провода силовые для электрических установок на напряжение до 450 В с медной жилой марки ПВ3, сечением 1,5 мм2</t>
  </si>
  <si>
    <t>ТСЦ-502-0514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</si>
  <si>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</si>
  <si>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ТЕРм08-02-412-09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</si>
  <si>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</si>
  <si>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ТЕРм08-02-412-01</t>
  </si>
  <si>
    <t>Рукава металлические диаметром 27 мм РЗ-Ц-Х</t>
  </si>
  <si>
    <t>ТСЦ-101-2162</t>
  </si>
  <si>
    <t>Заделка концевая сухая для контрольного кабеля сечением одной жилы до 2,5 мм2, количество жил до 14</t>
  </si>
  <si>
    <t>ТЕРм08-02-158-07</t>
  </si>
  <si>
    <t>Кабель гибкий КРШС 3х1,5 мм2 (Ц:30793руб:1,18:4,42)</t>
  </si>
  <si>
    <r>
      <t>Кабель до 35 кВ с креплением накладными скобами,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</si>
  <si>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ТЕРм08-02-146-02</t>
  </si>
  <si>
    <t>Кабели контрольные с медными жилами с поливинилхлоридной изоляцией и оболочкой марки КВВГ, с числом жил - 10 и сечением 1,5 мм2</t>
  </si>
  <si>
    <t>ТСЦ-501-0809</t>
  </si>
  <si>
    <t>Кабели контрольные с медными жилами с поливинилхлоридной изоляцией и оболочкой марки КВВГ, с числом жил - 14 и сечением 1,5 мм2</t>
  </si>
  <si>
    <t>ТСЦ-501-0810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</si>
  <si>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</si>
  <si>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</si>
  <si>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</si>
  <si>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</si>
  <si>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</si>
  <si>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ТСЦ-501-8210</t>
  </si>
  <si>
    <t>ТСЦ-501-8369 прим.</t>
  </si>
  <si>
    <t>Зажим кабельный DKC с контргайкой, 13 мм, 52500 (Ц:16руб:1,18:4,42)</t>
  </si>
  <si>
    <t>Колодка клеммная DKC на 12 полюсов  43112NY (Цена:47,65руб :1,18:4,42)</t>
  </si>
  <si>
    <t>Коробка ответвительная IP 56 100х100х50 53810 (Ц:68руб:1,18:4,42)</t>
  </si>
  <si>
    <t>Электрические проводки в щитах и пультах малогабаритных</t>
  </si>
  <si>
    <t>ТЕРм11-06-002-02</t>
  </si>
  <si>
    <t>Провода монтажные с волокнистой или пленочной и поливинилхлоридной изоляцией марки МГШВ экранированные с двумя жилами из медной луженной проволоки сечением 0,50 мм</t>
  </si>
  <si>
    <t>ТСЦ-502-0578</t>
  </si>
  <si>
    <t>Монтаж: блок питания</t>
  </si>
  <si>
    <t>ТЕРм10-02-016-06 прим.</t>
  </si>
  <si>
    <t>Монтаж: блок реле</t>
  </si>
  <si>
    <t>Монтаж: шкаф (пульт) управления навесной, высота, ширина и глубина до 900х600х500 мм</t>
  </si>
  <si>
    <t>ТЕРм08-03-573-05</t>
  </si>
  <si>
    <t>Ящики управления приводами Я5113-2574</t>
  </si>
  <si>
    <t>ТСЦ-504-0296 прим.</t>
  </si>
  <si>
    <r>
      <t>Монтаж: пост управления кнопочный взрывозащищенный с количеством элементов поста до 3, устанавливаемый на конструкции на стене или колонне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</si>
  <si>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Пост управления взрывозащищенный CCFE-01 (Ц:652х42руб:1,18:4,42)</t>
  </si>
  <si>
    <t>10 шт.</t>
  </si>
  <si>
    <t>Лампы</t>
  </si>
  <si>
    <t>ТСЦ-509-0732</t>
  </si>
  <si>
    <t>Светильник взрывозащищенный переносной СПВ-9 (Ц:1920руб:1,18:4,42)</t>
  </si>
  <si>
    <t>Монтаж: ящик с понижающим трансформатором</t>
  </si>
  <si>
    <t>ТЕРм08-03-603-01</t>
  </si>
  <si>
    <t>Ящики с понижающим трансформатором автомат. выключателем, 36в ЯТП-0,25-2</t>
  </si>
  <si>
    <t>ТСЦ-504-0290</t>
  </si>
  <si>
    <r>
      <t>Демонтаж: 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</si>
  <si>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_______________________________________________________________________________________________567,19</t>
  </si>
  <si>
    <t>___________________________9,292</t>
  </si>
  <si>
    <t>_______________________________________________________________________________________________91,777</t>
  </si>
  <si>
    <t>Основание: проект № 24387-12-ЭМ</t>
  </si>
  <si>
    <t>ЛОКАЛЬНЫЙ СМЕТНЫЙ РАСЧЕТ № 24553-2</t>
  </si>
  <si>
    <t xml:space="preserve">   65% ФОТ (от 735)  (Поз. 1, 3-5, 7-8, 10)</t>
  </si>
  <si>
    <t xml:space="preserve">   95% ФОТ (от 735)  (Поз. 1, 3-5, 7-8, 10)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</si>
  <si>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3-5, 7-8, 10)</t>
  </si>
  <si>
    <t xml:space="preserve">   Заготовительно-складские расходы на материалы - согласно п.4.64 из МДС 81-35.2004 МАТ=1,02  (Поз. 9)</t>
  </si>
  <si>
    <t xml:space="preserve">   Районный к-т 4,3%  (Поз. 1, 3-5, 7-8, 10)</t>
  </si>
  <si>
    <t>Кабель-канал  30х25 "ЭЛЕКОР" CKK10-030-025-1-K01  (Ц:33,33руб:1,18:4,42)</t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</si>
  <si>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</si>
  <si>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ТЕРм08-02-147-01</t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</si>
  <si>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</si>
  <si>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ТЕРм08-02-146-01</t>
  </si>
  <si>
    <t>Выключатели автоматические ВА47-29</t>
  </si>
  <si>
    <t>Автомат одно-, двух-, трехполюсный, устанавливаемый на конструкции на ток до 25 А</t>
  </si>
  <si>
    <t>_______________________________________________________________________________________________45,77</t>
  </si>
  <si>
    <t>___________________________0,735</t>
  </si>
  <si>
    <t>___________________________5,460</t>
  </si>
  <si>
    <t>Сметная стоимость монтажных работ _______________________________________________________________________________________________</t>
  </si>
  <si>
    <t>Основание: Проект № 24424-12-ЭМ  Тема КПМ Ж6288.219</t>
  </si>
  <si>
    <t>ЛОКАЛЬНЫЙ СМЕТНЫЙ РАСЧЕТ № 24629-2</t>
  </si>
  <si>
    <t xml:space="preserve">   65% ФОТ (от 1465)  (Поз. 2, 6, 4, 7, 14-16)</t>
  </si>
  <si>
    <t xml:space="preserve">   60% ФОТ (от 27)  (Поз. 9, 12)</t>
  </si>
  <si>
    <t xml:space="preserve">   100% ФОТ (от 74)  (Поз. 4)</t>
  </si>
  <si>
    <t xml:space="preserve">   95% ФОТ (от 602)  (Поз. 7, 14-16)</t>
  </si>
  <si>
    <t xml:space="preserve">   92% ФОТ (от 789)  (Поз. 2, 6)</t>
  </si>
  <si>
    <t xml:space="preserve">   80% ФОТ (от 27)  (Поз. 9,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</si>
  <si>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6, 4, 7, 14-16, 9, 12)</t>
  </si>
  <si>
    <t xml:space="preserve">   Заготовительно-складские расходы на оборудование - согласно п.4.64 из МДС 81-35.2004 ПЗ=1,012 (ОЗП=1,012; ЭМ=1,012; МАТ=1,012)  (Поз. 1, 3, 5)</t>
  </si>
  <si>
    <t xml:space="preserve">   Транспортные расходы на оборудование - согласно п.4.60 из МДС 81-35.2004 ПЗ=1,03 (ОЗП=1,03; ЭМ=1,03; МАТ=1,03)  (Поз. 1, 3, 5)</t>
  </si>
  <si>
    <t xml:space="preserve">   Заготовительно-складские расходы на материалы - согласно п.4.64 из МДС 81-35.2004 МАТ=1,02  (Поз. 17)</t>
  </si>
  <si>
    <t xml:space="preserve">   Районный к-т 4,3%  (Поз. 2, 6, 4, 7, 14-16, 9, 12)</t>
  </si>
  <si>
    <t>Кабель UTR 4-парн. Cat 5e экранированный 0-1711006-1 (Ц:32руб :1,18:4,42)</t>
  </si>
  <si>
    <t>Цена завода</t>
  </si>
  <si>
    <r>
      <t>Провод (кабель) в коробах, сечением до 6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</si>
  <si>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ТЕРм08-02-399-01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</si>
  <si>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</si>
  <si>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ТЕРм08-02-412-02</t>
  </si>
  <si>
    <t>Рукава металлические диаметром 18 мм РЗ-Ц-Х</t>
  </si>
  <si>
    <t>ТСЦ-101-2161 прим.</t>
  </si>
  <si>
    <t xml:space="preserve">                           Кабельные проводки</t>
  </si>
  <si>
    <t>Трубные проводки в щитах и пультах из пластмассовых труб</t>
  </si>
  <si>
    <t>ТЕРм11-06-002-05</t>
  </si>
  <si>
    <t>Трубки защитные</t>
  </si>
  <si>
    <t>ТСЦ-301-1380</t>
  </si>
  <si>
    <t>Провода монтажные с волокнистой или пленочной и поливинилхлоридной изоляцией марки МГШВЭ экранированные с двумя жилами из медной луженной проволоки сечением 0,50 мм</t>
  </si>
  <si>
    <t>Розетка открытой проводки с заземлением</t>
  </si>
  <si>
    <t>ТСЦ-503-0471</t>
  </si>
  <si>
    <t>Розетка штепсельная неутопленного типа при открытой проводке</t>
  </si>
  <si>
    <t>ТЕРм08-03-591-08</t>
  </si>
  <si>
    <t>Монтаж: установка радиометрическая УДГБ-01Т)</t>
  </si>
  <si>
    <t>ТЕРм11-04-004-01</t>
  </si>
  <si>
    <t>Стоимость установки УДГБ-01Т (Цена: 806000руб:1,18:4,19)</t>
  </si>
  <si>
    <t>Монтаж: шкаф настенный для приборов</t>
  </si>
  <si>
    <t>ТЕРм10-06-037-05</t>
  </si>
  <si>
    <t>Шкаф сетевой TS8 (Цена:17000руб:1,18:4,19)</t>
  </si>
  <si>
    <t xml:space="preserve">                           Шкаф УДГБ</t>
  </si>
  <si>
    <t>Монтаж блока аварийной сигнализации БАС-01</t>
  </si>
  <si>
    <t>Стоимость блока аварийной сигнализации БАС-01  (Цена: 47500руб:1,18:4,19)</t>
  </si>
  <si>
    <t>_______________________________________________________________________________________________97,34</t>
  </si>
  <si>
    <t>___________________________1,492</t>
  </si>
  <si>
    <t>_______________________________________________________________________________________________377,061</t>
  </si>
  <si>
    <t>_______________________________________________________________________________________________8,562</t>
  </si>
  <si>
    <t>___________________________385,623</t>
  </si>
  <si>
    <t>Основание: проекты ЖАЕ.10950.400; Ж54ТА2341. Тема КПМ Ж6288.219</t>
  </si>
  <si>
    <t>ЛОКАЛЬНЫЙ СМЕТНЫЙ РАСЧЕТ № 24653</t>
  </si>
  <si>
    <t>Электроснабжение шкафов УДГБ</t>
  </si>
  <si>
    <t>Электроснабжение шкафов УДГБ.</t>
  </si>
  <si>
    <t>электроснабжение. Оборудование рабочих мест разборки.</t>
  </si>
  <si>
    <t>Электроснабжение. Оборудование рабочих мест разборки.</t>
  </si>
  <si>
    <t xml:space="preserve">Электроснабжение. Электрооборудование. </t>
  </si>
  <si>
    <t xml:space="preserve">             на систему КРБ.</t>
  </si>
  <si>
    <t>Система КРБ.</t>
  </si>
  <si>
    <t>устройство вентиляции. Оборудование рабочих мест в помещениях 116, 126.</t>
  </si>
  <si>
    <t>Устройство вентиляции. Оборудование рабочих мест в помещениях 116, 126.</t>
  </si>
  <si>
    <t>Водоснабжение.  Установка стволов-распылителей.</t>
  </si>
  <si>
    <t>Водоснабжение. Установка стволов-распылителей.</t>
  </si>
  <si>
    <t>Всего в текущих ценах 2012г. (Ксмр=5,56; Коборуд=4,19)</t>
  </si>
  <si>
    <t>Заказчик:</t>
  </si>
  <si>
    <t>Подрядчик: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</si>
  <si>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</si>
  <si>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</si>
  <si>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</si>
  <si>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</si>
  <si>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</si>
  <si>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к договору от "___"_____201_ №_________</t>
  </si>
  <si>
    <t>Согласовано</t>
  </si>
  <si>
    <t>отдел 028</t>
  </si>
  <si>
    <r>
  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3 и сечением 1,5 мм2</t>
    </r>
    <r>
      <rPr>
        <i/>
        <sz val="7"/>
        <rFont val="Arial"/>
        <family val="2"/>
        <charset val="204"/>
      </rPr>
      <t xml:space="preserve">
КОЭФ. К ПОЗИЦИИ:
ПЗ=0,8 </t>
    </r>
  </si>
  <si>
    <t>Блок питания потребителей БПП (Ц:55566,37руб:4,19)</t>
  </si>
  <si>
    <t>Блок реле промежуточных БРП (Ц:46890,50руб:4,19)</t>
  </si>
  <si>
    <t>_______________________________________________________________________________________________54,262</t>
  </si>
  <si>
    <t>___________________________146,039</t>
  </si>
  <si>
    <t>инв.№ 9109052</t>
  </si>
  <si>
    <t>Электроснабжение. Электрооборудование. Площадка 2. Здание 292 А/3. Помещения 116, 126.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</si>
</sst>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43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b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sz val="11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9" fillId="0" borderId="0"/>
    <xf numFmtId="0" fontId="2" fillId="0" borderId="0" applyAlignment="0"/>
    <xf numFmtId="0" fontId="19" fillId="0" borderId="0"/>
  </cellStyleXfs>
  <cellXfs count="224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49" fontId="6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4" fillId="0" borderId="0" xfId="0" applyFont="1" applyBorder="1" applyAlignment="1"/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49" fontId="14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1" xfId="0" applyNumberFormat="1" applyFont="1" applyBorder="1" applyAlignment="1">
      <alignment horizontal="righ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3" fontId="6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top"/>
    </xf>
    <xf numFmtId="3" fontId="8" fillId="0" borderId="3" xfId="0" applyNumberFormat="1" applyFont="1" applyBorder="1" applyAlignment="1">
      <alignment horizontal="right" vertical="top" wrapText="1"/>
    </xf>
    <xf numFmtId="3" fontId="11" fillId="0" borderId="3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vertical="center"/>
    </xf>
    <xf numFmtId="49" fontId="20" fillId="0" borderId="0" xfId="1" applyNumberFormat="1" applyFont="1" applyFill="1" applyBorder="1" applyAlignment="1">
      <alignment horizontal="centerContinuous" vertical="center" wrapText="1"/>
    </xf>
    <xf numFmtId="165" fontId="21" fillId="0" borderId="0" xfId="1" applyNumberFormat="1" applyFont="1" applyFill="1" applyBorder="1" applyAlignment="1">
      <alignment horizontal="center" vertical="center"/>
    </xf>
    <xf numFmtId="49" fontId="21" fillId="0" borderId="0" xfId="1" applyNumberFormat="1" applyFont="1" applyFill="1" applyBorder="1" applyAlignment="1">
      <alignment horizontal="left" vertical="center"/>
    </xf>
    <xf numFmtId="49" fontId="20" fillId="0" borderId="4" xfId="1" applyNumberFormat="1" applyFont="1" applyFill="1" applyBorder="1" applyAlignment="1">
      <alignment horizontal="center" vertical="center" wrapText="1"/>
    </xf>
    <xf numFmtId="4" fontId="21" fillId="0" borderId="1" xfId="1" applyNumberFormat="1" applyFont="1" applyFill="1" applyBorder="1" applyAlignment="1">
      <alignment horizontal="center" vertical="center"/>
    </xf>
    <xf numFmtId="165" fontId="21" fillId="0" borderId="4" xfId="1" applyNumberFormat="1" applyFont="1" applyFill="1" applyBorder="1" applyAlignment="1">
      <alignment horizontal="center" vertical="center"/>
    </xf>
    <xf numFmtId="49" fontId="20" fillId="0" borderId="7" xfId="1" applyNumberFormat="1" applyFont="1" applyFill="1" applyBorder="1" applyAlignment="1">
      <alignment horizontal="center" vertical="center" wrapText="1"/>
    </xf>
    <xf numFmtId="4" fontId="21" fillId="0" borderId="0" xfId="1" applyNumberFormat="1" applyFont="1" applyFill="1" applyBorder="1" applyAlignment="1">
      <alignment horizontal="center" vertical="center"/>
    </xf>
    <xf numFmtId="165" fontId="21" fillId="0" borderId="7" xfId="1" applyNumberFormat="1" applyFont="1" applyFill="1" applyBorder="1" applyAlignment="1">
      <alignment horizontal="center" vertical="center"/>
    </xf>
    <xf numFmtId="4" fontId="21" fillId="0" borderId="8" xfId="1" applyNumberFormat="1" applyFont="1" applyFill="1" applyBorder="1" applyAlignment="1">
      <alignment horizontal="center" vertical="center"/>
    </xf>
    <xf numFmtId="4" fontId="21" fillId="0" borderId="7" xfId="1" applyNumberFormat="1" applyFont="1" applyFill="1" applyBorder="1" applyAlignment="1">
      <alignment horizontal="center" vertical="center"/>
    </xf>
    <xf numFmtId="4" fontId="20" fillId="0" borderId="0" xfId="1" applyNumberFormat="1" applyFont="1" applyFill="1" applyBorder="1" applyAlignment="1">
      <alignment horizontal="center" vertical="center"/>
    </xf>
    <xf numFmtId="4" fontId="20" fillId="0" borderId="7" xfId="1" applyNumberFormat="1" applyFont="1" applyFill="1" applyBorder="1" applyAlignment="1">
      <alignment horizontal="center" vertical="center"/>
    </xf>
    <xf numFmtId="49" fontId="20" fillId="0" borderId="9" xfId="1" applyNumberFormat="1" applyFont="1" applyFill="1" applyBorder="1" applyAlignment="1">
      <alignment horizontal="center" vertical="center" wrapText="1"/>
    </xf>
    <xf numFmtId="49" fontId="14" fillId="0" borderId="0" xfId="1" applyNumberFormat="1" applyFont="1" applyFill="1"/>
    <xf numFmtId="49" fontId="20" fillId="0" borderId="3" xfId="1" applyNumberFormat="1" applyFont="1" applyFill="1" applyBorder="1" applyAlignment="1">
      <alignment horizontal="center" vertical="center"/>
    </xf>
    <xf numFmtId="49" fontId="20" fillId="0" borderId="10" xfId="1" applyNumberFormat="1" applyFont="1" applyFill="1" applyBorder="1" applyAlignment="1">
      <alignment horizontal="center"/>
    </xf>
    <xf numFmtId="49" fontId="20" fillId="0" borderId="3" xfId="1" applyNumberFormat="1" applyFont="1" applyFill="1" applyBorder="1" applyAlignment="1">
      <alignment horizontal="center"/>
    </xf>
    <xf numFmtId="49" fontId="20" fillId="0" borderId="0" xfId="1" applyNumberFormat="1" applyFont="1" applyFill="1"/>
    <xf numFmtId="0" fontId="20" fillId="0" borderId="0" xfId="1" applyFont="1" applyFill="1" applyAlignment="1">
      <alignment horizontal="right"/>
    </xf>
    <xf numFmtId="0" fontId="20" fillId="0" borderId="0" xfId="1" applyFont="1" applyFill="1" applyAlignment="1">
      <alignment horizontal="center"/>
    </xf>
    <xf numFmtId="0" fontId="20" fillId="0" borderId="1" xfId="1" applyFont="1" applyFill="1" applyBorder="1"/>
    <xf numFmtId="0" fontId="20" fillId="0" borderId="0" xfId="1" applyFont="1" applyFill="1"/>
    <xf numFmtId="49" fontId="23" fillId="0" borderId="0" xfId="1" applyNumberFormat="1" applyFont="1" applyFill="1" applyAlignment="1">
      <alignment wrapText="1"/>
    </xf>
    <xf numFmtId="0" fontId="14" fillId="0" borderId="0" xfId="1" applyFont="1" applyAlignment="1">
      <alignment wrapText="1"/>
    </xf>
    <xf numFmtId="49" fontId="22" fillId="0" borderId="0" xfId="1" applyNumberFormat="1" applyFont="1" applyFill="1" applyAlignment="1">
      <alignment horizontal="center" vertical="center" wrapText="1"/>
    </xf>
    <xf numFmtId="49" fontId="20" fillId="0" borderId="0" xfId="1" applyNumberFormat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 vertical="center"/>
    </xf>
    <xf numFmtId="0" fontId="24" fillId="0" borderId="0" xfId="1" applyFont="1" applyFill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1" fontId="2" fillId="0" borderId="0" xfId="1" applyNumberFormat="1" applyFont="1" applyFill="1"/>
    <xf numFmtId="4" fontId="25" fillId="0" borderId="4" xfId="1" applyNumberFormat="1" applyFont="1" applyFill="1" applyBorder="1" applyAlignment="1">
      <alignment horizontal="center" vertical="center" wrapText="1"/>
    </xf>
    <xf numFmtId="4" fontId="26" fillId="0" borderId="4" xfId="1" applyNumberFormat="1" applyFont="1" applyFill="1" applyBorder="1" applyAlignment="1">
      <alignment horizontal="center" vertical="center"/>
    </xf>
    <xf numFmtId="4" fontId="26" fillId="0" borderId="5" xfId="1" applyNumberFormat="1" applyFont="1" applyFill="1" applyBorder="1" applyAlignment="1">
      <alignment horizontal="center" vertical="center"/>
    </xf>
    <xf numFmtId="49" fontId="25" fillId="0" borderId="5" xfId="1" applyNumberFormat="1" applyFont="1" applyFill="1" applyBorder="1" applyAlignment="1">
      <alignment horizontal="left" vertical="center"/>
    </xf>
    <xf numFmtId="49" fontId="27" fillId="0" borderId="4" xfId="1" applyNumberFormat="1" applyFont="1" applyFill="1" applyBorder="1" applyAlignment="1">
      <alignment horizontal="centerContinuous" vertical="center" wrapText="1"/>
    </xf>
    <xf numFmtId="0" fontId="27" fillId="0" borderId="4" xfId="1" applyNumberFormat="1" applyFont="1" applyFill="1" applyBorder="1" applyAlignment="1">
      <alignment horizontal="center" vertical="center"/>
    </xf>
    <xf numFmtId="4" fontId="25" fillId="0" borderId="7" xfId="1" applyNumberFormat="1" applyFont="1" applyFill="1" applyBorder="1" applyAlignment="1">
      <alignment horizontal="center" vertical="center" wrapText="1"/>
    </xf>
    <xf numFmtId="4" fontId="26" fillId="0" borderId="7" xfId="1" applyNumberFormat="1" applyFont="1" applyFill="1" applyBorder="1" applyAlignment="1">
      <alignment horizontal="center" vertical="center"/>
    </xf>
    <xf numFmtId="49" fontId="25" fillId="0" borderId="7" xfId="1" applyNumberFormat="1" applyFont="1" applyFill="1" applyBorder="1" applyAlignment="1">
      <alignment horizontal="left" vertical="center"/>
    </xf>
    <xf numFmtId="49" fontId="27" fillId="0" borderId="7" xfId="1" applyNumberFormat="1" applyFont="1" applyFill="1" applyBorder="1" applyAlignment="1">
      <alignment horizontal="centerContinuous" vertical="center" wrapText="1"/>
    </xf>
    <xf numFmtId="0" fontId="27" fillId="0" borderId="7" xfId="1" applyNumberFormat="1" applyFont="1" applyFill="1" applyBorder="1" applyAlignment="1">
      <alignment horizontal="center" vertical="center"/>
    </xf>
    <xf numFmtId="49" fontId="25" fillId="0" borderId="7" xfId="1" applyNumberFormat="1" applyFont="1" applyFill="1" applyBorder="1" applyAlignment="1">
      <alignment horizontal="left" vertical="center" wrapText="1"/>
    </xf>
    <xf numFmtId="4" fontId="25" fillId="0" borderId="7" xfId="1" applyNumberFormat="1" applyFont="1" applyFill="1" applyBorder="1" applyAlignment="1">
      <alignment horizontal="center" vertical="center"/>
    </xf>
    <xf numFmtId="49" fontId="25" fillId="0" borderId="7" xfId="1" applyNumberFormat="1" applyFont="1" applyFill="1" applyBorder="1" applyAlignment="1">
      <alignment vertical="center" wrapText="1"/>
    </xf>
    <xf numFmtId="4" fontId="27" fillId="0" borderId="7" xfId="1" applyNumberFormat="1" applyFont="1" applyFill="1" applyBorder="1" applyAlignment="1">
      <alignment horizontal="center" vertical="center"/>
    </xf>
    <xf numFmtId="49" fontId="27" fillId="0" borderId="10" xfId="1" applyNumberFormat="1" applyFont="1" applyFill="1" applyBorder="1" applyAlignment="1">
      <alignment horizontal="center"/>
    </xf>
    <xf numFmtId="49" fontId="27" fillId="0" borderId="3" xfId="1" applyNumberFormat="1" applyFont="1" applyFill="1" applyBorder="1" applyAlignment="1">
      <alignment horizontal="center"/>
    </xf>
    <xf numFmtId="49" fontId="27" fillId="0" borderId="11" xfId="1" applyNumberFormat="1" applyFont="1" applyFill="1" applyBorder="1" applyAlignment="1">
      <alignment horizontal="center"/>
    </xf>
    <xf numFmtId="49" fontId="27" fillId="0" borderId="3" xfId="1" applyNumberFormat="1" applyFont="1" applyFill="1" applyBorder="1" applyAlignment="1">
      <alignment horizontal="centerContinuous"/>
    </xf>
    <xf numFmtId="49" fontId="27" fillId="0" borderId="3" xfId="1" applyNumberFormat="1" applyFont="1" applyFill="1" applyBorder="1" applyAlignment="1">
      <alignment horizontal="centerContinuous" vertical="center"/>
    </xf>
    <xf numFmtId="49" fontId="27" fillId="0" borderId="3" xfId="1" applyNumberFormat="1" applyFont="1" applyFill="1" applyBorder="1" applyAlignment="1">
      <alignment horizontal="center" vertical="center"/>
    </xf>
    <xf numFmtId="49" fontId="27" fillId="0" borderId="8" xfId="1" applyNumberFormat="1" applyFont="1" applyFill="1" applyBorder="1" applyAlignment="1">
      <alignment horizontal="center" vertical="center" wrapText="1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7" xfId="1" applyNumberFormat="1" applyFont="1" applyFill="1" applyBorder="1" applyAlignment="1">
      <alignment horizontal="center" vertical="center" wrapText="1"/>
    </xf>
    <xf numFmtId="49" fontId="27" fillId="0" borderId="9" xfId="1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center"/>
    </xf>
    <xf numFmtId="0" fontId="27" fillId="0" borderId="0" xfId="1" applyFont="1" applyFill="1"/>
    <xf numFmtId="0" fontId="27" fillId="0" borderId="1" xfId="1" applyFont="1" applyFill="1" applyBorder="1"/>
    <xf numFmtId="0" fontId="27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left"/>
    </xf>
    <xf numFmtId="0" fontId="28" fillId="0" borderId="0" xfId="1" applyFont="1" applyFill="1"/>
    <xf numFmtId="0" fontId="28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29" fillId="0" borderId="0" xfId="0" applyFont="1" applyBorder="1" applyAlignment="1">
      <alignment horizontal="right" vertical="top" wrapText="1"/>
    </xf>
    <xf numFmtId="0" fontId="13" fillId="0" borderId="0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31" fillId="0" borderId="0" xfId="0" applyFont="1" applyBorder="1" applyAlignment="1">
      <alignment horizontal="left" vertical="top" wrapText="1"/>
    </xf>
    <xf numFmtId="0" fontId="3" fillId="0" borderId="0" xfId="0" applyFont="1" applyAlignment="1"/>
    <xf numFmtId="0" fontId="33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left" vertical="top" wrapText="1"/>
    </xf>
    <xf numFmtId="49" fontId="34" fillId="0" borderId="3" xfId="0" applyNumberFormat="1" applyFont="1" applyBorder="1" applyAlignment="1">
      <alignment horizontal="left" vertical="top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 wrapText="1"/>
    </xf>
    <xf numFmtId="0" fontId="35" fillId="0" borderId="0" xfId="0" applyFont="1" applyAlignment="1">
      <alignment horizontal="right" vertical="top"/>
    </xf>
    <xf numFmtId="0" fontId="14" fillId="0" borderId="0" xfId="0" applyFont="1"/>
    <xf numFmtId="0" fontId="36" fillId="0" borderId="1" xfId="0" applyFont="1" applyBorder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4" fillId="0" borderId="0" xfId="0" applyFont="1" applyBorder="1" applyAlignment="1">
      <alignment horizontal="right" vertical="top"/>
    </xf>
    <xf numFmtId="0" fontId="37" fillId="0" borderId="2" xfId="0" applyFont="1" applyBorder="1" applyAlignment="1">
      <alignment horizontal="center" vertical="top"/>
    </xf>
    <xf numFmtId="0" fontId="14" fillId="0" borderId="2" xfId="0" applyFont="1" applyBorder="1" applyAlignment="1">
      <alignment horizontal="right" vertical="top"/>
    </xf>
    <xf numFmtId="3" fontId="14" fillId="0" borderId="0" xfId="0" applyNumberFormat="1" applyFont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32" fillId="0" borderId="3" xfId="0" applyNumberFormat="1" applyFont="1" applyBorder="1" applyAlignment="1">
      <alignment horizontal="right" vertical="top"/>
    </xf>
    <xf numFmtId="3" fontId="29" fillId="0" borderId="0" xfId="0" applyNumberFormat="1" applyFont="1" applyBorder="1" applyAlignment="1">
      <alignment horizontal="right" vertical="top" wrapText="1"/>
    </xf>
    <xf numFmtId="0" fontId="38" fillId="0" borderId="0" xfId="0" applyFont="1"/>
    <xf numFmtId="49" fontId="31" fillId="0" borderId="0" xfId="0" applyNumberFormat="1" applyFont="1" applyBorder="1" applyAlignment="1">
      <alignment horizontal="left" vertical="top" wrapText="1"/>
    </xf>
    <xf numFmtId="0" fontId="39" fillId="0" borderId="0" xfId="0" applyFont="1" applyBorder="1" applyAlignment="1">
      <alignment horizontal="right" vertical="top"/>
    </xf>
    <xf numFmtId="0" fontId="39" fillId="0" borderId="0" xfId="0" applyFont="1" applyAlignment="1">
      <alignment horizontal="right" vertical="top"/>
    </xf>
    <xf numFmtId="0" fontId="40" fillId="0" borderId="0" xfId="0" applyFont="1" applyAlignment="1">
      <alignment horizontal="center" vertical="top"/>
    </xf>
    <xf numFmtId="3" fontId="17" fillId="0" borderId="0" xfId="0" applyNumberFormat="1" applyFont="1" applyAlignment="1">
      <alignment horizontal="left"/>
    </xf>
    <xf numFmtId="49" fontId="21" fillId="0" borderId="8" xfId="1" applyNumberFormat="1" applyFont="1" applyFill="1" applyBorder="1" applyAlignment="1">
      <alignment horizontal="left" vertical="center" wrapText="1"/>
    </xf>
    <xf numFmtId="0" fontId="20" fillId="0" borderId="8" xfId="1" applyNumberFormat="1" applyFont="1" applyFill="1" applyBorder="1" applyAlignment="1">
      <alignment horizontal="left" vertical="center" wrapText="1"/>
    </xf>
    <xf numFmtId="49" fontId="20" fillId="0" borderId="13" xfId="1" applyNumberFormat="1" applyFont="1" applyFill="1" applyBorder="1" applyAlignment="1">
      <alignment horizontal="center" vertical="center" wrapText="1"/>
    </xf>
    <xf numFmtId="49" fontId="20" fillId="0" borderId="12" xfId="1" applyNumberFormat="1" applyFont="1" applyFill="1" applyBorder="1" applyAlignment="1">
      <alignment horizontal="center"/>
    </xf>
    <xf numFmtId="49" fontId="20" fillId="0" borderId="8" xfId="1" applyNumberFormat="1" applyFont="1" applyFill="1" applyBorder="1" applyAlignment="1">
      <alignment horizontal="left" vertical="center" wrapText="1"/>
    </xf>
    <xf numFmtId="0" fontId="21" fillId="0" borderId="8" xfId="1" applyNumberFormat="1" applyFont="1" applyFill="1" applyBorder="1" applyAlignment="1">
      <alignment horizontal="left" vertical="center" wrapText="1"/>
    </xf>
    <xf numFmtId="49" fontId="22" fillId="0" borderId="6" xfId="1" applyNumberFormat="1" applyFont="1" applyFill="1" applyBorder="1" applyAlignment="1">
      <alignment horizontal="left" vertical="center"/>
    </xf>
    <xf numFmtId="49" fontId="20" fillId="0" borderId="3" xfId="1" applyNumberFormat="1" applyFont="1" applyFill="1" applyBorder="1" applyAlignment="1">
      <alignment horizontal="center" vertical="center" wrapText="1"/>
    </xf>
    <xf numFmtId="0" fontId="0" fillId="0" borderId="0" xfId="1" applyFont="1" applyFill="1"/>
    <xf numFmtId="0" fontId="20" fillId="0" borderId="0" xfId="1" applyFont="1" applyFill="1" applyAlignment="1">
      <alignment horizontal="center" vertical="center"/>
    </xf>
    <xf numFmtId="0" fontId="20" fillId="0" borderId="0" xfId="1" applyFont="1" applyFill="1" applyAlignment="1">
      <alignment horizontal="left" indent="1"/>
    </xf>
    <xf numFmtId="0" fontId="28" fillId="0" borderId="0" xfId="1" applyFont="1" applyFill="1" applyAlignment="1">
      <alignment horizontal="center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90" wrapText="1" readingOrder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 vertical="top" wrapText="1"/>
    </xf>
    <xf numFmtId="0" fontId="41" fillId="0" borderId="3" xfId="0" applyFont="1" applyBorder="1" applyAlignment="1">
      <alignment horizontal="left" vertical="top" wrapText="1"/>
    </xf>
    <xf numFmtId="0" fontId="38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20" fillId="0" borderId="0" xfId="1" applyFont="1" applyFill="1" applyAlignment="1">
      <alignment horizontal="center" vertical="center"/>
    </xf>
    <xf numFmtId="49" fontId="22" fillId="0" borderId="0" xfId="1" applyNumberFormat="1" applyFont="1" applyFill="1" applyAlignment="1">
      <alignment horizontal="center" vertical="center"/>
    </xf>
    <xf numFmtId="49" fontId="22" fillId="0" borderId="0" xfId="1" applyNumberFormat="1" applyFont="1" applyFill="1" applyAlignment="1">
      <alignment horizontal="center" vertical="center" wrapText="1"/>
    </xf>
    <xf numFmtId="49" fontId="21" fillId="0" borderId="0" xfId="1" applyNumberFormat="1" applyFont="1" applyFill="1" applyAlignment="1">
      <alignment horizontal="center" vertical="center" wrapText="1"/>
    </xf>
    <xf numFmtId="0" fontId="0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49" fontId="27" fillId="0" borderId="9" xfId="1" applyNumberFormat="1" applyFont="1" applyFill="1" applyBorder="1" applyAlignment="1">
      <alignment horizontal="center" vertical="center" wrapText="1"/>
    </xf>
    <xf numFmtId="49" fontId="27" fillId="0" borderId="4" xfId="1" applyNumberFormat="1" applyFont="1" applyFill="1" applyBorder="1" applyAlignment="1">
      <alignment horizontal="center" vertical="center" wrapText="1"/>
    </xf>
    <xf numFmtId="49" fontId="27" fillId="0" borderId="12" xfId="1" applyNumberFormat="1" applyFont="1" applyFill="1" applyBorder="1" applyAlignment="1">
      <alignment horizontal="center" vertical="center" wrapText="1"/>
    </xf>
    <xf numFmtId="49" fontId="27" fillId="0" borderId="11" xfId="1" applyNumberFormat="1" applyFont="1" applyFill="1" applyBorder="1" applyAlignment="1">
      <alignment horizontal="center" vertical="center" wrapText="1"/>
    </xf>
    <xf numFmtId="49" fontId="27" fillId="0" borderId="10" xfId="1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center" vertical="center"/>
    </xf>
    <xf numFmtId="49" fontId="21" fillId="0" borderId="0" xfId="1" applyNumberFormat="1" applyFont="1" applyFill="1" applyAlignment="1">
      <alignment horizontal="center" vertical="center"/>
    </xf>
    <xf numFmtId="0" fontId="42" fillId="0" borderId="0" xfId="0" applyFont="1" applyAlignment="1">
      <alignment horizontal="left" vertical="top"/>
    </xf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6"/>
  <sheetViews>
    <sheetView showGridLines="0" topLeftCell="A34" zoomScaleNormal="100" zoomScaleSheetLayoutView="75" workbookViewId="0">
      <selection activeCell="D10" sqref="D10"/>
    </sheetView>
  </sheetViews>
  <sheetFormatPr defaultColWidth="9.140625" defaultRowHeight="12.75" outlineLevelRow="2"/>
  <cols>
    <col min="1" max="1" width="3.28515625" style="25" customWidth="1"/>
    <col min="2" max="2" width="16.28515625" style="26" customWidth="1"/>
    <col min="3" max="3" width="34.28515625" style="27" customWidth="1"/>
    <col min="4" max="4" width="7.7109375" style="28" customWidth="1"/>
    <col min="5" max="5" width="8.85546875" style="29" customWidth="1"/>
    <col min="6" max="6" width="7.28515625" style="31" customWidth="1"/>
    <col min="7" max="10" width="6.7109375" style="31" customWidth="1"/>
    <col min="11" max="11" width="7.28515625" style="74" customWidth="1"/>
    <col min="12" max="16" width="6.710937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50"/>
      <c r="E1" s="203" t="s">
        <v>128</v>
      </c>
      <c r="F1" s="203"/>
      <c r="G1" s="203"/>
      <c r="H1" s="203"/>
      <c r="I1" s="203"/>
      <c r="J1" s="5"/>
      <c r="K1" s="64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64"/>
      <c r="L2" s="5"/>
      <c r="M2" s="7" t="s">
        <v>129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64"/>
      <c r="L3" s="7"/>
      <c r="M3" s="7" t="s">
        <v>130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64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131</v>
      </c>
      <c r="B5" s="2"/>
      <c r="C5" s="3"/>
      <c r="D5" s="4"/>
      <c r="E5" s="4"/>
      <c r="F5" s="5"/>
      <c r="G5" s="5"/>
      <c r="H5" s="5"/>
      <c r="I5" s="5"/>
      <c r="J5" s="5"/>
      <c r="K5" s="64"/>
      <c r="L5" s="5"/>
      <c r="M5" s="7" t="s">
        <v>132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419</v>
      </c>
      <c r="H6" s="14"/>
      <c r="I6" s="14"/>
      <c r="J6" s="5"/>
      <c r="K6" s="64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64"/>
      <c r="L7" s="5"/>
      <c r="M7" s="5"/>
      <c r="N7" s="5"/>
      <c r="O7" s="5"/>
      <c r="P7" s="5"/>
    </row>
    <row r="8" spans="1:18">
      <c r="A8" s="8"/>
      <c r="B8" s="2"/>
      <c r="C8" s="3"/>
      <c r="D8" s="4"/>
      <c r="E8" s="6"/>
      <c r="F8" s="5"/>
      <c r="G8" s="5"/>
      <c r="H8" s="5"/>
      <c r="I8" s="5"/>
      <c r="J8" s="5"/>
      <c r="K8" s="64"/>
      <c r="L8" s="5"/>
      <c r="M8" s="5"/>
      <c r="N8" s="5"/>
      <c r="O8" s="5"/>
      <c r="P8" s="5"/>
      <c r="Q8" s="5"/>
    </row>
    <row r="9" spans="1:18">
      <c r="A9" s="8"/>
      <c r="B9" s="2"/>
      <c r="C9" s="15" t="s">
        <v>2</v>
      </c>
      <c r="D9" s="51" t="s">
        <v>466</v>
      </c>
      <c r="E9" s="16"/>
      <c r="F9" s="5"/>
      <c r="G9" s="5"/>
      <c r="H9" s="8"/>
      <c r="I9" s="5"/>
      <c r="J9" s="5"/>
      <c r="K9" s="65"/>
      <c r="L9" s="9"/>
      <c r="M9" s="5"/>
      <c r="N9" s="5"/>
      <c r="O9" s="5"/>
      <c r="P9" s="5"/>
      <c r="Q9" s="5"/>
    </row>
    <row r="10" spans="1:18">
      <c r="A10" s="8"/>
      <c r="B10" s="2"/>
      <c r="C10" s="3"/>
      <c r="D10" s="4"/>
      <c r="E10" s="17"/>
      <c r="F10" s="10"/>
      <c r="G10" s="10"/>
      <c r="H10" s="11" t="s">
        <v>3</v>
      </c>
      <c r="I10" s="11"/>
      <c r="J10" s="10"/>
      <c r="K10" s="66"/>
      <c r="L10" s="5"/>
      <c r="M10" s="5"/>
      <c r="N10" s="5"/>
      <c r="O10" s="5"/>
      <c r="P10" s="5"/>
      <c r="Q10" s="5"/>
    </row>
    <row r="11" spans="1:18">
      <c r="A11" s="18"/>
      <c r="B11" s="19"/>
      <c r="C11" s="4"/>
      <c r="D11" s="6"/>
      <c r="E11" s="5"/>
      <c r="F11" s="5"/>
      <c r="G11" s="5"/>
      <c r="H11" s="5"/>
      <c r="I11" s="5"/>
      <c r="J11" s="5"/>
      <c r="K11" s="64"/>
      <c r="L11" s="5"/>
      <c r="M11" s="5"/>
      <c r="N11" s="5"/>
      <c r="O11" s="5"/>
      <c r="P11" s="5"/>
    </row>
    <row r="12" spans="1:18">
      <c r="A12" s="8"/>
      <c r="B12" s="2"/>
      <c r="C12" s="4"/>
      <c r="D12" s="16" t="s">
        <v>418</v>
      </c>
      <c r="E12" s="5"/>
      <c r="F12" s="5"/>
      <c r="G12" s="5"/>
      <c r="H12" s="16"/>
      <c r="I12" s="16"/>
      <c r="J12" s="16"/>
      <c r="K12" s="64"/>
      <c r="L12" s="5"/>
      <c r="M12" s="5"/>
      <c r="N12" s="5"/>
      <c r="O12" s="5"/>
      <c r="P12" s="5"/>
      <c r="Q12" s="5"/>
    </row>
    <row r="13" spans="1:18">
      <c r="A13" s="8"/>
      <c r="B13" s="2"/>
      <c r="C13" s="4"/>
      <c r="D13" s="16" t="s">
        <v>417</v>
      </c>
      <c r="E13" s="5"/>
      <c r="F13" s="5"/>
      <c r="G13" s="5"/>
      <c r="H13" s="16"/>
      <c r="I13" s="16"/>
      <c r="J13" s="201" t="s">
        <v>416</v>
      </c>
      <c r="K13" s="202"/>
      <c r="L13" s="7" t="s">
        <v>115</v>
      </c>
      <c r="M13" s="5"/>
      <c r="N13" s="5"/>
      <c r="O13" s="5"/>
      <c r="P13" s="5"/>
    </row>
    <row r="14" spans="1:18">
      <c r="A14" s="8"/>
      <c r="B14" s="2"/>
      <c r="C14" s="4"/>
      <c r="D14" s="16" t="s">
        <v>117</v>
      </c>
      <c r="E14" s="5"/>
      <c r="F14" s="5"/>
      <c r="G14" s="5"/>
      <c r="H14" s="16"/>
      <c r="I14" s="16"/>
      <c r="J14" s="201" t="s">
        <v>415</v>
      </c>
      <c r="K14" s="202"/>
      <c r="L14" s="7" t="s">
        <v>115</v>
      </c>
      <c r="M14" s="5"/>
      <c r="N14" s="5"/>
      <c r="O14" s="5"/>
      <c r="P14" s="5"/>
    </row>
    <row r="15" spans="1:18" outlineLevel="1">
      <c r="A15" s="8"/>
      <c r="B15" s="2"/>
      <c r="C15" s="4"/>
      <c r="D15" s="16" t="s">
        <v>118</v>
      </c>
      <c r="E15" s="5"/>
      <c r="F15" s="5"/>
      <c r="G15" s="5"/>
      <c r="H15" s="16"/>
      <c r="I15" s="16"/>
      <c r="J15" s="201" t="s">
        <v>414</v>
      </c>
      <c r="K15" s="202"/>
      <c r="L15" s="7" t="s">
        <v>120</v>
      </c>
      <c r="M15" s="5"/>
      <c r="N15" s="5"/>
      <c r="O15" s="5"/>
      <c r="P15" s="5"/>
    </row>
    <row r="16" spans="1:18">
      <c r="A16" s="8"/>
      <c r="B16" s="2"/>
      <c r="C16" s="4"/>
      <c r="D16" s="60" t="s">
        <v>136</v>
      </c>
      <c r="E16" s="5"/>
      <c r="F16" s="5"/>
      <c r="G16" s="5"/>
      <c r="H16" s="5"/>
      <c r="I16" s="5"/>
      <c r="J16" s="5"/>
      <c r="K16" s="64"/>
      <c r="L16" s="5"/>
      <c r="M16" s="5"/>
      <c r="N16" s="5"/>
      <c r="O16" s="5"/>
      <c r="P16" s="5"/>
    </row>
    <row r="17" spans="1:17">
      <c r="A17" s="8"/>
      <c r="B17" s="2"/>
      <c r="C17" s="3"/>
      <c r="D17" s="4"/>
      <c r="E17" s="8"/>
      <c r="F17" s="5"/>
      <c r="G17" s="5"/>
      <c r="H17" s="5"/>
      <c r="I17" s="5"/>
      <c r="J17" s="5"/>
      <c r="K17" s="64"/>
      <c r="L17" s="5"/>
      <c r="M17" s="5"/>
      <c r="N17" s="5"/>
      <c r="O17" s="5"/>
      <c r="P17" s="5"/>
    </row>
    <row r="18" spans="1:17" ht="19.5" customHeight="1">
      <c r="A18" s="190" t="s">
        <v>4</v>
      </c>
      <c r="B18" s="198" t="s">
        <v>21</v>
      </c>
      <c r="C18" s="190" t="s">
        <v>5</v>
      </c>
      <c r="D18" s="190" t="s">
        <v>6</v>
      </c>
      <c r="E18" s="190" t="s">
        <v>7</v>
      </c>
      <c r="F18" s="190" t="s">
        <v>17</v>
      </c>
      <c r="G18" s="191"/>
      <c r="H18" s="191"/>
      <c r="I18" s="191"/>
      <c r="J18" s="190" t="s">
        <v>18</v>
      </c>
      <c r="K18" s="193"/>
      <c r="L18" s="193"/>
      <c r="M18" s="193"/>
      <c r="N18" s="193"/>
      <c r="O18" s="190" t="s">
        <v>12</v>
      </c>
      <c r="P18" s="190" t="s">
        <v>13</v>
      </c>
      <c r="Q18" s="189" t="s">
        <v>19</v>
      </c>
    </row>
    <row r="19" spans="1:17" ht="18.75" customHeight="1">
      <c r="A19" s="191"/>
      <c r="B19" s="199"/>
      <c r="C19" s="192"/>
      <c r="D19" s="190"/>
      <c r="E19" s="190"/>
      <c r="F19" s="190" t="s">
        <v>8</v>
      </c>
      <c r="G19" s="190" t="s">
        <v>10</v>
      </c>
      <c r="H19" s="191"/>
      <c r="I19" s="191"/>
      <c r="J19" s="190" t="s">
        <v>20</v>
      </c>
      <c r="K19" s="194" t="s">
        <v>8</v>
      </c>
      <c r="L19" s="190" t="s">
        <v>10</v>
      </c>
      <c r="M19" s="191"/>
      <c r="N19" s="191"/>
      <c r="O19" s="190"/>
      <c r="P19" s="190"/>
      <c r="Q19" s="189"/>
    </row>
    <row r="20" spans="1:17" ht="22.5" customHeight="1">
      <c r="A20" s="191"/>
      <c r="B20" s="199"/>
      <c r="C20" s="192"/>
      <c r="D20" s="190"/>
      <c r="E20" s="190"/>
      <c r="F20" s="191"/>
      <c r="G20" s="32" t="s">
        <v>9</v>
      </c>
      <c r="H20" s="32" t="s">
        <v>14</v>
      </c>
      <c r="I20" s="32" t="s">
        <v>11</v>
      </c>
      <c r="J20" s="192"/>
      <c r="K20" s="195"/>
      <c r="L20" s="32" t="s">
        <v>9</v>
      </c>
      <c r="M20" s="32" t="s">
        <v>14</v>
      </c>
      <c r="N20" s="32" t="s">
        <v>11</v>
      </c>
      <c r="O20" s="190"/>
      <c r="P20" s="190"/>
      <c r="Q20" s="189"/>
    </row>
    <row r="21" spans="1:17">
      <c r="A21" s="22">
        <v>1</v>
      </c>
      <c r="B21" s="35">
        <v>2</v>
      </c>
      <c r="C21" s="32">
        <v>3</v>
      </c>
      <c r="D21" s="32">
        <v>4</v>
      </c>
      <c r="E21" s="24">
        <v>5</v>
      </c>
      <c r="F21" s="33">
        <v>6</v>
      </c>
      <c r="G21" s="33">
        <v>7</v>
      </c>
      <c r="H21" s="33">
        <v>8</v>
      </c>
      <c r="I21" s="33">
        <v>9</v>
      </c>
      <c r="J21" s="33">
        <v>10</v>
      </c>
      <c r="K21" s="69">
        <v>11</v>
      </c>
      <c r="L21" s="33">
        <v>12</v>
      </c>
      <c r="M21" s="33">
        <v>13</v>
      </c>
      <c r="N21" s="33">
        <v>14</v>
      </c>
      <c r="O21" s="33">
        <v>15</v>
      </c>
      <c r="P21" s="33">
        <v>16</v>
      </c>
      <c r="Q21" s="33">
        <v>17</v>
      </c>
    </row>
    <row r="22" spans="1:17" ht="36">
      <c r="A22" s="22">
        <v>1</v>
      </c>
      <c r="B22" s="36" t="s">
        <v>338</v>
      </c>
      <c r="C22" s="42" t="s">
        <v>413</v>
      </c>
      <c r="D22" s="24" t="s">
        <v>47</v>
      </c>
      <c r="E22" s="41">
        <v>2</v>
      </c>
      <c r="F22" s="39">
        <v>174.77</v>
      </c>
      <c r="G22" s="39">
        <v>20.9</v>
      </c>
      <c r="H22" s="39">
        <v>1.28</v>
      </c>
      <c r="I22" s="40"/>
      <c r="J22" s="40"/>
      <c r="K22" s="70">
        <v>350</v>
      </c>
      <c r="L22" s="40">
        <v>42</v>
      </c>
      <c r="M22" s="40">
        <v>3</v>
      </c>
      <c r="N22" s="40"/>
      <c r="O22" s="40">
        <v>1.56</v>
      </c>
      <c r="P22" s="40">
        <v>3.12</v>
      </c>
      <c r="Q22" s="40"/>
    </row>
    <row r="23" spans="1:17">
      <c r="A23" s="22">
        <v>2</v>
      </c>
      <c r="B23" s="36" t="s">
        <v>336</v>
      </c>
      <c r="C23" s="42" t="s">
        <v>412</v>
      </c>
      <c r="D23" s="24" t="s">
        <v>35</v>
      </c>
      <c r="E23" s="41">
        <v>2</v>
      </c>
      <c r="F23" s="39">
        <v>33.29</v>
      </c>
      <c r="G23" s="40"/>
      <c r="H23" s="40"/>
      <c r="I23" s="40"/>
      <c r="J23" s="40"/>
      <c r="K23" s="70">
        <v>67</v>
      </c>
      <c r="L23" s="40"/>
      <c r="M23" s="40"/>
      <c r="N23" s="40"/>
      <c r="O23" s="40"/>
      <c r="P23" s="40"/>
      <c r="Q23" s="40"/>
    </row>
    <row r="24" spans="1:17" ht="72" customHeight="1">
      <c r="A24" s="22">
        <v>3</v>
      </c>
      <c r="B24" s="36" t="s">
        <v>411</v>
      </c>
      <c r="C24" s="42" t="s">
        <v>410</v>
      </c>
      <c r="D24" s="24" t="s">
        <v>274</v>
      </c>
      <c r="E24" s="38">
        <v>0.06</v>
      </c>
      <c r="F24" s="39">
        <v>2838.69</v>
      </c>
      <c r="G24" s="39">
        <v>209.15</v>
      </c>
      <c r="H24" s="39">
        <v>1292.95</v>
      </c>
      <c r="I24" s="39">
        <v>147.72</v>
      </c>
      <c r="J24" s="40"/>
      <c r="K24" s="70">
        <v>170</v>
      </c>
      <c r="L24" s="40">
        <v>13</v>
      </c>
      <c r="M24" s="40">
        <v>78</v>
      </c>
      <c r="N24" s="40">
        <v>9</v>
      </c>
      <c r="O24" s="40">
        <v>15.44</v>
      </c>
      <c r="P24" s="40">
        <v>0.93</v>
      </c>
      <c r="Q24" s="40"/>
    </row>
    <row r="25" spans="1:17" ht="96.75">
      <c r="A25" s="22">
        <v>4</v>
      </c>
      <c r="B25" s="36" t="s">
        <v>409</v>
      </c>
      <c r="C25" s="42" t="s">
        <v>408</v>
      </c>
      <c r="D25" s="24" t="s">
        <v>274</v>
      </c>
      <c r="E25" s="38">
        <v>1.0900000000000001</v>
      </c>
      <c r="F25" s="39">
        <v>813.92</v>
      </c>
      <c r="G25" s="39">
        <v>165.04</v>
      </c>
      <c r="H25" s="39">
        <v>456.3</v>
      </c>
      <c r="I25" s="39">
        <v>50.35</v>
      </c>
      <c r="J25" s="40"/>
      <c r="K25" s="70">
        <v>887</v>
      </c>
      <c r="L25" s="40">
        <v>180</v>
      </c>
      <c r="M25" s="40">
        <v>497</v>
      </c>
      <c r="N25" s="40">
        <v>55</v>
      </c>
      <c r="O25" s="40">
        <v>12.18</v>
      </c>
      <c r="P25" s="40">
        <v>13.28</v>
      </c>
      <c r="Q25" s="40"/>
    </row>
    <row r="26" spans="1:17" ht="36">
      <c r="A26" s="22">
        <v>5</v>
      </c>
      <c r="B26" s="36" t="s">
        <v>280</v>
      </c>
      <c r="C26" s="42" t="s">
        <v>279</v>
      </c>
      <c r="D26" s="24" t="s">
        <v>278</v>
      </c>
      <c r="E26" s="38">
        <v>0.12</v>
      </c>
      <c r="F26" s="39">
        <v>165.85</v>
      </c>
      <c r="G26" s="39">
        <v>162.6</v>
      </c>
      <c r="H26" s="40"/>
      <c r="I26" s="40"/>
      <c r="J26" s="40"/>
      <c r="K26" s="70">
        <v>20</v>
      </c>
      <c r="L26" s="40">
        <v>20</v>
      </c>
      <c r="M26" s="40"/>
      <c r="N26" s="40"/>
      <c r="O26" s="40">
        <v>12</v>
      </c>
      <c r="P26" s="40">
        <v>1.44</v>
      </c>
      <c r="Q26" s="40"/>
    </row>
    <row r="27" spans="1:17" ht="72">
      <c r="A27" s="22">
        <v>6</v>
      </c>
      <c r="B27" s="36" t="s">
        <v>368</v>
      </c>
      <c r="C27" s="42" t="s">
        <v>367</v>
      </c>
      <c r="D27" s="24" t="s">
        <v>247</v>
      </c>
      <c r="E27" s="38">
        <v>0.1173</v>
      </c>
      <c r="F27" s="39">
        <v>6962.8</v>
      </c>
      <c r="G27" s="40"/>
      <c r="H27" s="40"/>
      <c r="I27" s="40"/>
      <c r="J27" s="40"/>
      <c r="K27" s="70">
        <v>817</v>
      </c>
      <c r="L27" s="40"/>
      <c r="M27" s="40"/>
      <c r="N27" s="40"/>
      <c r="O27" s="40"/>
      <c r="P27" s="40"/>
      <c r="Q27" s="40"/>
    </row>
    <row r="28" spans="1:17" ht="36">
      <c r="A28" s="22">
        <v>7</v>
      </c>
      <c r="B28" s="36" t="s">
        <v>290</v>
      </c>
      <c r="C28" s="42" t="s">
        <v>289</v>
      </c>
      <c r="D28" s="24" t="s">
        <v>47</v>
      </c>
      <c r="E28" s="38">
        <v>4</v>
      </c>
      <c r="F28" s="39">
        <v>38.4</v>
      </c>
      <c r="G28" s="39">
        <v>3.52</v>
      </c>
      <c r="H28" s="39">
        <v>2.92</v>
      </c>
      <c r="I28" s="39">
        <v>0.18</v>
      </c>
      <c r="J28" s="40"/>
      <c r="K28" s="70">
        <v>154</v>
      </c>
      <c r="L28" s="40">
        <v>14</v>
      </c>
      <c r="M28" s="40">
        <v>12</v>
      </c>
      <c r="N28" s="40">
        <v>1</v>
      </c>
      <c r="O28" s="40">
        <v>0.26</v>
      </c>
      <c r="P28" s="40">
        <v>1.04</v>
      </c>
      <c r="Q28" s="40"/>
    </row>
    <row r="29" spans="1:17" ht="63">
      <c r="A29" s="22">
        <v>8</v>
      </c>
      <c r="B29" s="36" t="s">
        <v>341</v>
      </c>
      <c r="C29" s="42" t="s">
        <v>340</v>
      </c>
      <c r="D29" s="24" t="s">
        <v>186</v>
      </c>
      <c r="E29" s="41">
        <v>0.15</v>
      </c>
      <c r="F29" s="39">
        <v>311.39999999999998</v>
      </c>
      <c r="G29" s="39">
        <v>218.44</v>
      </c>
      <c r="H29" s="39">
        <v>38.75</v>
      </c>
      <c r="I29" s="39">
        <v>0.17</v>
      </c>
      <c r="J29" s="40"/>
      <c r="K29" s="70">
        <v>47</v>
      </c>
      <c r="L29" s="40">
        <v>33</v>
      </c>
      <c r="M29" s="40">
        <v>6</v>
      </c>
      <c r="N29" s="40"/>
      <c r="O29" s="40">
        <v>16.29</v>
      </c>
      <c r="P29" s="40">
        <v>2.44</v>
      </c>
      <c r="Q29" s="40"/>
    </row>
    <row r="30" spans="1:17" ht="24">
      <c r="A30" s="22">
        <v>9</v>
      </c>
      <c r="B30" s="36" t="s">
        <v>239</v>
      </c>
      <c r="C30" s="42" t="s">
        <v>407</v>
      </c>
      <c r="D30" s="24" t="s">
        <v>201</v>
      </c>
      <c r="E30" s="41">
        <v>15</v>
      </c>
      <c r="F30" s="39">
        <v>6.39</v>
      </c>
      <c r="G30" s="40"/>
      <c r="H30" s="40"/>
      <c r="I30" s="40"/>
      <c r="J30" s="40"/>
      <c r="K30" s="70">
        <v>96</v>
      </c>
      <c r="L30" s="40"/>
      <c r="M30" s="40"/>
      <c r="N30" s="40"/>
      <c r="O30" s="40"/>
      <c r="P30" s="40"/>
      <c r="Q30" s="40"/>
    </row>
    <row r="31" spans="1:17" ht="48">
      <c r="A31" s="22">
        <v>10</v>
      </c>
      <c r="B31" s="36" t="s">
        <v>251</v>
      </c>
      <c r="C31" s="42" t="s">
        <v>250</v>
      </c>
      <c r="D31" s="24" t="s">
        <v>186</v>
      </c>
      <c r="E31" s="41">
        <v>0.25</v>
      </c>
      <c r="F31" s="39">
        <v>4732.43</v>
      </c>
      <c r="G31" s="39">
        <v>617.45000000000005</v>
      </c>
      <c r="H31" s="39">
        <v>45.38</v>
      </c>
      <c r="I31" s="39">
        <v>0.55000000000000004</v>
      </c>
      <c r="J31" s="40"/>
      <c r="K31" s="70">
        <v>1183</v>
      </c>
      <c r="L31" s="40">
        <v>154</v>
      </c>
      <c r="M31" s="40">
        <v>11</v>
      </c>
      <c r="N31" s="40"/>
      <c r="O31" s="40">
        <v>46.6</v>
      </c>
      <c r="P31" s="40">
        <v>11.65</v>
      </c>
      <c r="Q31" s="40"/>
    </row>
    <row r="32" spans="1:17" ht="48">
      <c r="A32" s="22">
        <v>11</v>
      </c>
      <c r="B32" s="36" t="s">
        <v>249</v>
      </c>
      <c r="C32" s="42" t="s">
        <v>248</v>
      </c>
      <c r="D32" s="24" t="s">
        <v>247</v>
      </c>
      <c r="E32" s="38">
        <v>2.5000000000000001E-2</v>
      </c>
      <c r="F32" s="39">
        <v>3471</v>
      </c>
      <c r="G32" s="40"/>
      <c r="H32" s="40"/>
      <c r="I32" s="40"/>
      <c r="J32" s="40"/>
      <c r="K32" s="70">
        <v>87</v>
      </c>
      <c r="L32" s="40"/>
      <c r="M32" s="40"/>
      <c r="N32" s="40"/>
      <c r="O32" s="40"/>
      <c r="P32" s="40"/>
      <c r="Q32" s="40"/>
    </row>
    <row r="33" spans="1:17">
      <c r="A33" s="196" t="s">
        <v>91</v>
      </c>
      <c r="B33" s="197"/>
      <c r="C33" s="197"/>
      <c r="D33" s="197"/>
      <c r="E33" s="197"/>
      <c r="F33" s="197"/>
      <c r="G33" s="197"/>
      <c r="H33" s="197"/>
      <c r="I33" s="197"/>
      <c r="J33" s="197"/>
      <c r="K33" s="71">
        <v>3878</v>
      </c>
      <c r="L33" s="39">
        <v>456</v>
      </c>
      <c r="M33" s="39">
        <v>607</v>
      </c>
      <c r="N33" s="39">
        <v>65</v>
      </c>
      <c r="O33" s="40"/>
      <c r="P33" s="39">
        <v>33.9</v>
      </c>
      <c r="Q33" s="40"/>
    </row>
    <row r="34" spans="1:17">
      <c r="A34" s="196" t="s">
        <v>92</v>
      </c>
      <c r="B34" s="197"/>
      <c r="C34" s="197"/>
      <c r="D34" s="197"/>
      <c r="E34" s="197"/>
      <c r="F34" s="197"/>
      <c r="G34" s="197"/>
      <c r="H34" s="197"/>
      <c r="I34" s="197"/>
      <c r="J34" s="197"/>
      <c r="K34" s="71">
        <v>4284</v>
      </c>
      <c r="L34" s="39">
        <v>643</v>
      </c>
      <c r="M34" s="39">
        <v>824</v>
      </c>
      <c r="N34" s="39">
        <v>92</v>
      </c>
      <c r="O34" s="40"/>
      <c r="P34" s="39">
        <v>45.77</v>
      </c>
      <c r="Q34" s="40"/>
    </row>
    <row r="35" spans="1:17">
      <c r="A35" s="196" t="s">
        <v>93</v>
      </c>
      <c r="B35" s="197"/>
      <c r="C35" s="197"/>
      <c r="D35" s="197"/>
      <c r="E35" s="197"/>
      <c r="F35" s="197"/>
      <c r="G35" s="197"/>
      <c r="H35" s="197"/>
      <c r="I35" s="197"/>
      <c r="J35" s="197"/>
      <c r="K35" s="70"/>
      <c r="L35" s="40"/>
      <c r="M35" s="40"/>
      <c r="N35" s="40"/>
      <c r="O35" s="40"/>
      <c r="P35" s="40"/>
      <c r="Q35" s="40"/>
    </row>
    <row r="36" spans="1:17">
      <c r="A36" s="196" t="s">
        <v>406</v>
      </c>
      <c r="B36" s="197"/>
      <c r="C36" s="197"/>
      <c r="D36" s="197"/>
      <c r="E36" s="197"/>
      <c r="F36" s="197"/>
      <c r="G36" s="197"/>
      <c r="H36" s="197"/>
      <c r="I36" s="197"/>
      <c r="J36" s="197"/>
      <c r="K36" s="71">
        <v>23</v>
      </c>
      <c r="L36" s="39">
        <v>20</v>
      </c>
      <c r="M36" s="39">
        <v>3</v>
      </c>
      <c r="N36" s="39">
        <v>3</v>
      </c>
      <c r="O36" s="40"/>
      <c r="P36" s="40"/>
      <c r="Q36" s="40"/>
    </row>
    <row r="37" spans="1:17" ht="15" customHeight="1">
      <c r="A37" s="196" t="s">
        <v>405</v>
      </c>
      <c r="B37" s="197"/>
      <c r="C37" s="197"/>
      <c r="D37" s="197"/>
      <c r="E37" s="197"/>
      <c r="F37" s="197"/>
      <c r="G37" s="197"/>
      <c r="H37" s="197"/>
      <c r="I37" s="197"/>
      <c r="J37" s="197"/>
      <c r="K37" s="71">
        <v>2</v>
      </c>
      <c r="L37" s="40"/>
      <c r="M37" s="40"/>
      <c r="N37" s="40"/>
      <c r="O37" s="40"/>
      <c r="P37" s="40"/>
      <c r="Q37" s="40"/>
    </row>
    <row r="38" spans="1:17" ht="30" customHeight="1">
      <c r="A38" s="196" t="s">
        <v>404</v>
      </c>
      <c r="B38" s="197"/>
      <c r="C38" s="197"/>
      <c r="D38" s="197"/>
      <c r="E38" s="197"/>
      <c r="F38" s="197"/>
      <c r="G38" s="197"/>
      <c r="H38" s="197"/>
      <c r="I38" s="197"/>
      <c r="J38" s="197"/>
      <c r="K38" s="71">
        <v>381</v>
      </c>
      <c r="L38" s="39">
        <v>167</v>
      </c>
      <c r="M38" s="39">
        <v>214</v>
      </c>
      <c r="N38" s="39">
        <v>24</v>
      </c>
      <c r="O38" s="40"/>
      <c r="P38" s="39">
        <v>11.865</v>
      </c>
      <c r="Q38" s="40"/>
    </row>
    <row r="39" spans="1:17">
      <c r="A39" s="196" t="s">
        <v>98</v>
      </c>
      <c r="B39" s="197"/>
      <c r="C39" s="197"/>
      <c r="D39" s="197"/>
      <c r="E39" s="197"/>
      <c r="F39" s="197"/>
      <c r="G39" s="197"/>
      <c r="H39" s="197"/>
      <c r="I39" s="197"/>
      <c r="J39" s="197"/>
      <c r="K39" s="71">
        <v>698</v>
      </c>
      <c r="L39" s="40"/>
      <c r="M39" s="40"/>
      <c r="N39" s="40"/>
      <c r="O39" s="40"/>
      <c r="P39" s="40"/>
      <c r="Q39" s="40"/>
    </row>
    <row r="40" spans="1:17">
      <c r="A40" s="196" t="s">
        <v>93</v>
      </c>
      <c r="B40" s="197"/>
      <c r="C40" s="197"/>
      <c r="D40" s="197"/>
      <c r="E40" s="197"/>
      <c r="F40" s="197"/>
      <c r="G40" s="197"/>
      <c r="H40" s="197"/>
      <c r="I40" s="197"/>
      <c r="J40" s="197"/>
      <c r="K40" s="70"/>
      <c r="L40" s="40"/>
      <c r="M40" s="40"/>
      <c r="N40" s="40"/>
      <c r="O40" s="40"/>
      <c r="P40" s="40"/>
      <c r="Q40" s="40"/>
    </row>
    <row r="41" spans="1:17">
      <c r="A41" s="196" t="s">
        <v>403</v>
      </c>
      <c r="B41" s="197"/>
      <c r="C41" s="197"/>
      <c r="D41" s="197"/>
      <c r="E41" s="197"/>
      <c r="F41" s="197"/>
      <c r="G41" s="197"/>
      <c r="H41" s="197"/>
      <c r="I41" s="197"/>
      <c r="J41" s="197"/>
      <c r="K41" s="71">
        <v>698</v>
      </c>
      <c r="L41" s="40"/>
      <c r="M41" s="40"/>
      <c r="N41" s="40"/>
      <c r="O41" s="40"/>
      <c r="P41" s="40"/>
      <c r="Q41" s="40"/>
    </row>
    <row r="42" spans="1:17">
      <c r="A42" s="196" t="s">
        <v>99</v>
      </c>
      <c r="B42" s="197"/>
      <c r="C42" s="197"/>
      <c r="D42" s="197"/>
      <c r="E42" s="197"/>
      <c r="F42" s="197"/>
      <c r="G42" s="197"/>
      <c r="H42" s="197"/>
      <c r="I42" s="197"/>
      <c r="J42" s="197"/>
      <c r="K42" s="71">
        <v>478</v>
      </c>
      <c r="L42" s="40"/>
      <c r="M42" s="40"/>
      <c r="N42" s="40"/>
      <c r="O42" s="40"/>
      <c r="P42" s="40"/>
      <c r="Q42" s="40"/>
    </row>
    <row r="43" spans="1:17">
      <c r="A43" s="196" t="s">
        <v>93</v>
      </c>
      <c r="B43" s="197"/>
      <c r="C43" s="197"/>
      <c r="D43" s="197"/>
      <c r="E43" s="197"/>
      <c r="F43" s="197"/>
      <c r="G43" s="197"/>
      <c r="H43" s="197"/>
      <c r="I43" s="197"/>
      <c r="J43" s="197"/>
      <c r="K43" s="70"/>
      <c r="L43" s="40"/>
      <c r="M43" s="40"/>
      <c r="N43" s="40"/>
      <c r="O43" s="40"/>
      <c r="P43" s="40"/>
      <c r="Q43" s="40"/>
    </row>
    <row r="44" spans="1:17">
      <c r="A44" s="196" t="s">
        <v>402</v>
      </c>
      <c r="B44" s="197"/>
      <c r="C44" s="197"/>
      <c r="D44" s="197"/>
      <c r="E44" s="197"/>
      <c r="F44" s="197"/>
      <c r="G44" s="197"/>
      <c r="H44" s="197"/>
      <c r="I44" s="197"/>
      <c r="J44" s="197"/>
      <c r="K44" s="71">
        <v>478</v>
      </c>
      <c r="L44" s="40"/>
      <c r="M44" s="40"/>
      <c r="N44" s="40"/>
      <c r="O44" s="40"/>
      <c r="P44" s="40"/>
      <c r="Q44" s="40"/>
    </row>
    <row r="45" spans="1:17">
      <c r="A45" s="200" t="s">
        <v>100</v>
      </c>
      <c r="B45" s="197"/>
      <c r="C45" s="197"/>
      <c r="D45" s="197"/>
      <c r="E45" s="197"/>
      <c r="F45" s="197"/>
      <c r="G45" s="197"/>
      <c r="H45" s="197"/>
      <c r="I45" s="197"/>
      <c r="J45" s="197"/>
      <c r="K45" s="70"/>
      <c r="L45" s="40"/>
      <c r="M45" s="40"/>
      <c r="N45" s="40"/>
      <c r="O45" s="40"/>
      <c r="P45" s="40"/>
      <c r="Q45" s="40"/>
    </row>
    <row r="46" spans="1:17">
      <c r="A46" s="196" t="s">
        <v>104</v>
      </c>
      <c r="B46" s="197"/>
      <c r="C46" s="197"/>
      <c r="D46" s="197"/>
      <c r="E46" s="197"/>
      <c r="F46" s="197"/>
      <c r="G46" s="197"/>
      <c r="H46" s="197"/>
      <c r="I46" s="197"/>
      <c r="J46" s="197"/>
      <c r="K46" s="71">
        <v>5460</v>
      </c>
      <c r="L46" s="40"/>
      <c r="M46" s="40"/>
      <c r="N46" s="40"/>
      <c r="O46" s="40"/>
      <c r="P46" s="39">
        <v>45.77</v>
      </c>
      <c r="Q46" s="40"/>
    </row>
    <row r="47" spans="1:17">
      <c r="A47" s="196" t="s">
        <v>105</v>
      </c>
      <c r="B47" s="197"/>
      <c r="C47" s="197"/>
      <c r="D47" s="197"/>
      <c r="E47" s="197"/>
      <c r="F47" s="197"/>
      <c r="G47" s="197"/>
      <c r="H47" s="197"/>
      <c r="I47" s="197"/>
      <c r="J47" s="197"/>
      <c r="K47" s="70"/>
      <c r="L47" s="40"/>
      <c r="M47" s="40"/>
      <c r="N47" s="40"/>
      <c r="O47" s="40"/>
      <c r="P47" s="40"/>
      <c r="Q47" s="40"/>
    </row>
    <row r="48" spans="1:17">
      <c r="A48" s="196" t="s">
        <v>106</v>
      </c>
      <c r="B48" s="197"/>
      <c r="C48" s="197"/>
      <c r="D48" s="197"/>
      <c r="E48" s="197"/>
      <c r="F48" s="197"/>
      <c r="G48" s="197"/>
      <c r="H48" s="197"/>
      <c r="I48" s="197"/>
      <c r="J48" s="197"/>
      <c r="K48" s="71">
        <v>2817</v>
      </c>
      <c r="L48" s="40"/>
      <c r="M48" s="40"/>
      <c r="N48" s="40"/>
      <c r="O48" s="40"/>
      <c r="P48" s="40"/>
      <c r="Q48" s="40"/>
    </row>
    <row r="49" spans="1:17">
      <c r="A49" s="196" t="s">
        <v>107</v>
      </c>
      <c r="B49" s="197"/>
      <c r="C49" s="197"/>
      <c r="D49" s="197"/>
      <c r="E49" s="197"/>
      <c r="F49" s="197"/>
      <c r="G49" s="197"/>
      <c r="H49" s="197"/>
      <c r="I49" s="197"/>
      <c r="J49" s="197"/>
      <c r="K49" s="71">
        <v>824</v>
      </c>
      <c r="L49" s="40"/>
      <c r="M49" s="40"/>
      <c r="N49" s="40"/>
      <c r="O49" s="40"/>
      <c r="P49" s="40"/>
      <c r="Q49" s="40"/>
    </row>
    <row r="50" spans="1:17">
      <c r="A50" s="196" t="s">
        <v>108</v>
      </c>
      <c r="B50" s="197"/>
      <c r="C50" s="197"/>
      <c r="D50" s="197"/>
      <c r="E50" s="197"/>
      <c r="F50" s="197"/>
      <c r="G50" s="197"/>
      <c r="H50" s="197"/>
      <c r="I50" s="197"/>
      <c r="J50" s="197"/>
      <c r="K50" s="71">
        <v>735</v>
      </c>
      <c r="L50" s="40"/>
      <c r="M50" s="40"/>
      <c r="N50" s="40"/>
      <c r="O50" s="40"/>
      <c r="P50" s="40"/>
      <c r="Q50" s="40"/>
    </row>
    <row r="51" spans="1:17">
      <c r="A51" s="196" t="s">
        <v>110</v>
      </c>
      <c r="B51" s="197"/>
      <c r="C51" s="197"/>
      <c r="D51" s="197"/>
      <c r="E51" s="197"/>
      <c r="F51" s="197"/>
      <c r="G51" s="197"/>
      <c r="H51" s="197"/>
      <c r="I51" s="197"/>
      <c r="J51" s="197"/>
      <c r="K51" s="71">
        <v>698</v>
      </c>
      <c r="L51" s="40"/>
      <c r="M51" s="40"/>
      <c r="N51" s="40"/>
      <c r="O51" s="40"/>
      <c r="P51" s="40"/>
      <c r="Q51" s="40"/>
    </row>
    <row r="52" spans="1:17">
      <c r="A52" s="196" t="s">
        <v>111</v>
      </c>
      <c r="B52" s="197"/>
      <c r="C52" s="197"/>
      <c r="D52" s="197"/>
      <c r="E52" s="197"/>
      <c r="F52" s="197"/>
      <c r="G52" s="197"/>
      <c r="H52" s="197"/>
      <c r="I52" s="197"/>
      <c r="J52" s="197"/>
      <c r="K52" s="71">
        <v>478</v>
      </c>
      <c r="L52" s="40"/>
      <c r="M52" s="40"/>
      <c r="N52" s="40"/>
      <c r="O52" s="40"/>
      <c r="P52" s="40"/>
      <c r="Q52" s="40"/>
    </row>
    <row r="53" spans="1:17">
      <c r="A53" s="200" t="s">
        <v>112</v>
      </c>
      <c r="B53" s="197"/>
      <c r="C53" s="197"/>
      <c r="D53" s="197"/>
      <c r="E53" s="197"/>
      <c r="F53" s="197"/>
      <c r="G53" s="197"/>
      <c r="H53" s="197"/>
      <c r="I53" s="197"/>
      <c r="J53" s="197"/>
      <c r="K53" s="72">
        <v>5460</v>
      </c>
      <c r="L53" s="40"/>
      <c r="M53" s="40"/>
      <c r="N53" s="40"/>
      <c r="O53" s="40"/>
      <c r="P53" s="43">
        <v>45.77</v>
      </c>
      <c r="Q53" s="40"/>
    </row>
    <row r="54" spans="1:17">
      <c r="F54" s="30"/>
      <c r="G54" s="30"/>
      <c r="H54" s="30"/>
      <c r="I54" s="30"/>
      <c r="J54" s="30"/>
      <c r="K54" s="73"/>
      <c r="L54" s="30"/>
      <c r="M54" s="30"/>
      <c r="N54" s="30"/>
      <c r="O54" s="30"/>
      <c r="P54" s="30"/>
      <c r="Q54" s="30"/>
    </row>
    <row r="56" spans="1:17" customFormat="1" ht="12.75" customHeight="1">
      <c r="A56" s="44"/>
      <c r="B56" s="16" t="s">
        <v>178</v>
      </c>
      <c r="C56" s="16"/>
      <c r="D56" s="16"/>
      <c r="E56" s="16"/>
      <c r="F56" s="16"/>
      <c r="G56" s="16"/>
      <c r="H56" s="16"/>
      <c r="I56" s="16" t="s">
        <v>179</v>
      </c>
      <c r="J56" s="16"/>
      <c r="K56" s="68"/>
      <c r="L56" s="16"/>
      <c r="M56" s="16"/>
      <c r="N56" s="45"/>
      <c r="O56" s="45"/>
      <c r="P56" s="45"/>
    </row>
  </sheetData>
  <mergeCells count="40">
    <mergeCell ref="A52:J52"/>
    <mergeCell ref="A44:J44"/>
    <mergeCell ref="A45:J45"/>
    <mergeCell ref="A46:J46"/>
    <mergeCell ref="A38:J38"/>
    <mergeCell ref="A39:J39"/>
    <mergeCell ref="A40:J40"/>
    <mergeCell ref="A53:J53"/>
    <mergeCell ref="J13:K13"/>
    <mergeCell ref="J14:K14"/>
    <mergeCell ref="J15:K15"/>
    <mergeCell ref="E1:I1"/>
    <mergeCell ref="A47:J47"/>
    <mergeCell ref="A48:J48"/>
    <mergeCell ref="A49:J49"/>
    <mergeCell ref="A50:J50"/>
    <mergeCell ref="A51:J51"/>
    <mergeCell ref="A41:J41"/>
    <mergeCell ref="A42:J42"/>
    <mergeCell ref="A43:J43"/>
    <mergeCell ref="A33:J33"/>
    <mergeCell ref="A34:J34"/>
    <mergeCell ref="A35:J35"/>
    <mergeCell ref="A36:J36"/>
    <mergeCell ref="A37:J37"/>
    <mergeCell ref="A18:A20"/>
    <mergeCell ref="C18:C20"/>
    <mergeCell ref="D18:D20"/>
    <mergeCell ref="E18:E20"/>
    <mergeCell ref="B18:B20"/>
    <mergeCell ref="Q18:Q20"/>
    <mergeCell ref="P18:P20"/>
    <mergeCell ref="F19:F20"/>
    <mergeCell ref="F18:I18"/>
    <mergeCell ref="G19:I19"/>
    <mergeCell ref="O18:O20"/>
    <mergeCell ref="J19:J20"/>
    <mergeCell ref="J18:N18"/>
    <mergeCell ref="K19:K20"/>
    <mergeCell ref="L19:N19"/>
  </mergeCells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4"/>
  <sheetViews>
    <sheetView showGridLines="0" topLeftCell="A73" zoomScaleNormal="100" zoomScaleSheetLayoutView="75" workbookViewId="0">
      <selection activeCell="J15" sqref="J15:K15"/>
    </sheetView>
  </sheetViews>
  <sheetFormatPr defaultColWidth="9.140625" defaultRowHeight="12.75" outlineLevelRow="2"/>
  <cols>
    <col min="1" max="1" width="3.28515625" style="25" customWidth="1"/>
    <col min="2" max="2" width="16.85546875" style="26" customWidth="1"/>
    <col min="3" max="3" width="40.7109375" style="27" customWidth="1"/>
    <col min="4" max="4" width="7.7109375" style="28" customWidth="1"/>
    <col min="5" max="5" width="9.28515625" style="29" customWidth="1"/>
    <col min="6" max="6" width="7.28515625" style="31" customWidth="1"/>
    <col min="7" max="10" width="6.7109375" style="31" customWidth="1"/>
    <col min="11" max="11" width="7.28515625" style="74" customWidth="1"/>
    <col min="12" max="16" width="6.710937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50"/>
      <c r="E1" s="203" t="s">
        <v>128</v>
      </c>
      <c r="F1" s="203"/>
      <c r="G1" s="203"/>
      <c r="H1" s="203"/>
      <c r="I1" s="203"/>
      <c r="J1" s="5"/>
      <c r="K1" s="64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64"/>
      <c r="L2" s="5"/>
      <c r="M2" s="7" t="s">
        <v>129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64"/>
      <c r="L3" s="7"/>
      <c r="M3" s="7" t="s">
        <v>130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64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131</v>
      </c>
      <c r="B5" s="2"/>
      <c r="C5" s="3"/>
      <c r="D5" s="4"/>
      <c r="E5" s="4"/>
      <c r="F5" s="5"/>
      <c r="G5" s="5"/>
      <c r="H5" s="5"/>
      <c r="I5" s="5"/>
      <c r="J5" s="5"/>
      <c r="K5" s="64"/>
      <c r="L5" s="5"/>
      <c r="M5" s="7" t="s">
        <v>132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325</v>
      </c>
      <c r="H6" s="14"/>
      <c r="I6" s="14"/>
      <c r="J6" s="5"/>
      <c r="K6" s="64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64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5"/>
      <c r="H8" s="5"/>
      <c r="I8" s="5"/>
      <c r="J8" s="5"/>
      <c r="K8" s="64"/>
      <c r="L8" s="5"/>
      <c r="M8" s="5"/>
      <c r="N8" s="5"/>
      <c r="O8" s="5"/>
      <c r="P8" s="5"/>
    </row>
    <row r="9" spans="1:18">
      <c r="A9" s="8"/>
      <c r="B9" s="2"/>
      <c r="C9" s="15" t="s">
        <v>2</v>
      </c>
      <c r="D9" s="16" t="s">
        <v>467</v>
      </c>
      <c r="E9" s="5"/>
      <c r="F9" s="5"/>
      <c r="G9" s="8"/>
      <c r="H9" s="5"/>
      <c r="I9" s="5"/>
      <c r="J9" s="5"/>
      <c r="K9" s="65"/>
      <c r="L9" s="9"/>
      <c r="M9" s="9"/>
      <c r="N9" s="9"/>
      <c r="O9" s="9"/>
      <c r="P9" s="5"/>
    </row>
    <row r="10" spans="1:18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66"/>
      <c r="L10" s="5"/>
      <c r="M10" s="5"/>
      <c r="N10" s="5"/>
      <c r="O10" s="5"/>
      <c r="P10" s="5"/>
    </row>
    <row r="11" spans="1:18">
      <c r="A11" s="18"/>
      <c r="B11" s="19"/>
      <c r="C11" s="4"/>
      <c r="D11" s="6"/>
      <c r="E11" s="5"/>
      <c r="F11" s="5"/>
      <c r="G11" s="5"/>
      <c r="H11" s="5"/>
      <c r="I11" s="5"/>
      <c r="J11" s="5"/>
      <c r="K11" s="64"/>
      <c r="L11" s="5"/>
      <c r="M11" s="5"/>
      <c r="N11" s="5"/>
      <c r="O11" s="5"/>
      <c r="P11" s="5"/>
    </row>
    <row r="12" spans="1:18">
      <c r="A12" s="8"/>
      <c r="B12" s="2"/>
      <c r="C12" s="4"/>
      <c r="D12" s="16" t="s">
        <v>324</v>
      </c>
      <c r="E12" s="5"/>
      <c r="F12" s="5"/>
      <c r="G12" s="5"/>
      <c r="H12" s="16"/>
      <c r="I12" s="16"/>
      <c r="J12" s="16"/>
      <c r="K12" s="64"/>
      <c r="L12" s="5"/>
      <c r="M12" s="5"/>
      <c r="N12" s="5"/>
      <c r="O12" s="5"/>
      <c r="P12" s="5"/>
      <c r="Q12" s="5"/>
    </row>
    <row r="13" spans="1:18">
      <c r="A13" s="8"/>
      <c r="B13" s="2"/>
      <c r="C13" s="4"/>
      <c r="D13" s="16" t="s">
        <v>121</v>
      </c>
      <c r="E13" s="5"/>
      <c r="F13" s="5"/>
      <c r="G13" s="5"/>
      <c r="H13" s="16"/>
      <c r="I13" s="16"/>
      <c r="J13" s="201" t="s">
        <v>323</v>
      </c>
      <c r="K13" s="202"/>
      <c r="L13" s="7" t="s">
        <v>115</v>
      </c>
      <c r="M13" s="5"/>
      <c r="N13" s="5"/>
      <c r="O13" s="5"/>
      <c r="P13" s="5"/>
    </row>
    <row r="14" spans="1:18" outlineLevel="1">
      <c r="A14" s="8"/>
      <c r="B14" s="2"/>
      <c r="C14" s="4"/>
      <c r="D14" s="16" t="s">
        <v>124</v>
      </c>
      <c r="E14" s="5"/>
      <c r="F14" s="5"/>
      <c r="G14" s="5"/>
      <c r="H14" s="16"/>
      <c r="I14" s="16"/>
      <c r="J14" s="201" t="s">
        <v>322</v>
      </c>
      <c r="K14" s="202"/>
      <c r="L14" s="7" t="s">
        <v>115</v>
      </c>
      <c r="M14" s="5"/>
      <c r="N14" s="5"/>
      <c r="O14" s="5"/>
      <c r="P14" s="5"/>
    </row>
    <row r="15" spans="1:18" outlineLevel="1">
      <c r="A15" s="8"/>
      <c r="B15" s="2"/>
      <c r="C15" s="4"/>
      <c r="D15" s="16" t="s">
        <v>122</v>
      </c>
      <c r="E15" s="5"/>
      <c r="F15" s="5"/>
      <c r="G15" s="5"/>
      <c r="H15" s="16"/>
      <c r="I15" s="16"/>
      <c r="J15" s="201" t="s">
        <v>321</v>
      </c>
      <c r="K15" s="202"/>
      <c r="L15" s="7" t="s">
        <v>115</v>
      </c>
      <c r="M15" s="5"/>
      <c r="N15" s="5"/>
      <c r="O15" s="5"/>
      <c r="P15" s="5"/>
    </row>
    <row r="16" spans="1:18">
      <c r="A16" s="8"/>
      <c r="B16" s="2"/>
      <c r="C16" s="4"/>
      <c r="D16" s="16" t="s">
        <v>117</v>
      </c>
      <c r="E16" s="5"/>
      <c r="F16" s="5"/>
      <c r="G16" s="5"/>
      <c r="H16" s="16"/>
      <c r="I16" s="16"/>
      <c r="J16" s="201" t="s">
        <v>320</v>
      </c>
      <c r="K16" s="202"/>
      <c r="L16" s="7" t="s">
        <v>115</v>
      </c>
      <c r="M16" s="5"/>
      <c r="N16" s="5"/>
      <c r="O16" s="5"/>
      <c r="P16" s="5"/>
    </row>
    <row r="17" spans="1:17" outlineLevel="1">
      <c r="A17" s="8"/>
      <c r="B17" s="2"/>
      <c r="C17" s="4"/>
      <c r="D17" s="16" t="s">
        <v>118</v>
      </c>
      <c r="E17" s="5"/>
      <c r="F17" s="5"/>
      <c r="G17" s="5"/>
      <c r="H17" s="16"/>
      <c r="I17" s="16"/>
      <c r="J17" s="201" t="s">
        <v>319</v>
      </c>
      <c r="K17" s="202"/>
      <c r="L17" s="7" t="s">
        <v>120</v>
      </c>
      <c r="M17" s="5"/>
      <c r="N17" s="5"/>
      <c r="O17" s="5"/>
      <c r="P17" s="5"/>
    </row>
    <row r="18" spans="1:17">
      <c r="A18" s="8"/>
      <c r="B18" s="2"/>
      <c r="C18" s="4"/>
      <c r="D18" s="60" t="s">
        <v>136</v>
      </c>
      <c r="E18" s="5"/>
      <c r="F18" s="5"/>
      <c r="G18" s="5"/>
      <c r="H18" s="5"/>
      <c r="I18" s="5"/>
      <c r="J18" s="5"/>
      <c r="K18" s="64"/>
      <c r="L18" s="5"/>
      <c r="M18" s="5"/>
      <c r="N18" s="5"/>
      <c r="O18" s="5"/>
      <c r="P18" s="5"/>
    </row>
    <row r="19" spans="1:17">
      <c r="A19" s="8"/>
      <c r="B19" s="2"/>
      <c r="C19" s="3"/>
      <c r="D19" s="4"/>
      <c r="E19" s="8"/>
      <c r="F19" s="5"/>
      <c r="G19" s="5"/>
      <c r="H19" s="5"/>
      <c r="I19" s="5"/>
      <c r="J19" s="5"/>
      <c r="K19" s="64"/>
      <c r="L19" s="5"/>
      <c r="M19" s="5"/>
      <c r="N19" s="5"/>
      <c r="O19" s="5"/>
      <c r="P19" s="5"/>
    </row>
    <row r="20" spans="1:17" ht="19.5" customHeight="1">
      <c r="A20" s="190" t="s">
        <v>4</v>
      </c>
      <c r="B20" s="198" t="s">
        <v>21</v>
      </c>
      <c r="C20" s="190" t="s">
        <v>5</v>
      </c>
      <c r="D20" s="190" t="s">
        <v>6</v>
      </c>
      <c r="E20" s="190" t="s">
        <v>7</v>
      </c>
      <c r="F20" s="190" t="s">
        <v>17</v>
      </c>
      <c r="G20" s="191"/>
      <c r="H20" s="191"/>
      <c r="I20" s="191"/>
      <c r="J20" s="190" t="s">
        <v>18</v>
      </c>
      <c r="K20" s="193"/>
      <c r="L20" s="193"/>
      <c r="M20" s="193"/>
      <c r="N20" s="193"/>
      <c r="O20" s="190" t="s">
        <v>12</v>
      </c>
      <c r="P20" s="190" t="s">
        <v>13</v>
      </c>
      <c r="Q20" s="189" t="s">
        <v>19</v>
      </c>
    </row>
    <row r="21" spans="1:17" ht="18.75" customHeight="1">
      <c r="A21" s="191"/>
      <c r="B21" s="199"/>
      <c r="C21" s="192"/>
      <c r="D21" s="190"/>
      <c r="E21" s="190"/>
      <c r="F21" s="190" t="s">
        <v>8</v>
      </c>
      <c r="G21" s="190" t="s">
        <v>10</v>
      </c>
      <c r="H21" s="191"/>
      <c r="I21" s="191"/>
      <c r="J21" s="190" t="s">
        <v>20</v>
      </c>
      <c r="K21" s="194" t="s">
        <v>8</v>
      </c>
      <c r="L21" s="190" t="s">
        <v>10</v>
      </c>
      <c r="M21" s="191"/>
      <c r="N21" s="191"/>
      <c r="O21" s="190"/>
      <c r="P21" s="190"/>
      <c r="Q21" s="189"/>
    </row>
    <row r="22" spans="1:17" ht="22.5" customHeight="1">
      <c r="A22" s="191"/>
      <c r="B22" s="199"/>
      <c r="C22" s="192"/>
      <c r="D22" s="190"/>
      <c r="E22" s="190"/>
      <c r="F22" s="191"/>
      <c r="G22" s="32" t="s">
        <v>9</v>
      </c>
      <c r="H22" s="32" t="s">
        <v>14</v>
      </c>
      <c r="I22" s="32" t="s">
        <v>11</v>
      </c>
      <c r="J22" s="192"/>
      <c r="K22" s="195"/>
      <c r="L22" s="32" t="s">
        <v>9</v>
      </c>
      <c r="M22" s="32" t="s">
        <v>14</v>
      </c>
      <c r="N22" s="32" t="s">
        <v>11</v>
      </c>
      <c r="O22" s="190"/>
      <c r="P22" s="190"/>
      <c r="Q22" s="189"/>
    </row>
    <row r="23" spans="1:17">
      <c r="A23" s="22">
        <v>1</v>
      </c>
      <c r="B23" s="35">
        <v>2</v>
      </c>
      <c r="C23" s="32">
        <v>3</v>
      </c>
      <c r="D23" s="32">
        <v>4</v>
      </c>
      <c r="E23" s="24">
        <v>5</v>
      </c>
      <c r="F23" s="33">
        <v>6</v>
      </c>
      <c r="G23" s="33">
        <v>7</v>
      </c>
      <c r="H23" s="33">
        <v>8</v>
      </c>
      <c r="I23" s="33">
        <v>9</v>
      </c>
      <c r="J23" s="33">
        <v>10</v>
      </c>
      <c r="K23" s="69">
        <v>11</v>
      </c>
      <c r="L23" s="33">
        <v>12</v>
      </c>
      <c r="M23" s="33">
        <v>13</v>
      </c>
      <c r="N23" s="33">
        <v>14</v>
      </c>
      <c r="O23" s="33">
        <v>15</v>
      </c>
      <c r="P23" s="33">
        <v>16</v>
      </c>
      <c r="Q23" s="33">
        <v>17</v>
      </c>
    </row>
    <row r="24" spans="1:17">
      <c r="A24" s="204" t="s">
        <v>318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</row>
    <row r="25" spans="1:17" ht="77.25">
      <c r="A25" s="22">
        <v>1</v>
      </c>
      <c r="B25" s="36" t="s">
        <v>317</v>
      </c>
      <c r="C25" s="42" t="s">
        <v>316</v>
      </c>
      <c r="D25" s="24" t="s">
        <v>47</v>
      </c>
      <c r="E25" s="41">
        <v>14</v>
      </c>
      <c r="F25" s="39">
        <v>15.24</v>
      </c>
      <c r="G25" s="39">
        <v>14.47</v>
      </c>
      <c r="H25" s="39">
        <v>0.77</v>
      </c>
      <c r="I25" s="40"/>
      <c r="J25" s="40"/>
      <c r="K25" s="70">
        <v>213</v>
      </c>
      <c r="L25" s="40">
        <v>203</v>
      </c>
      <c r="M25" s="40">
        <v>10</v>
      </c>
      <c r="N25" s="40"/>
      <c r="O25" s="40">
        <v>1.08</v>
      </c>
      <c r="P25" s="40">
        <v>15.12</v>
      </c>
      <c r="Q25" s="40"/>
    </row>
    <row r="26" spans="1:17" ht="41.25">
      <c r="A26" s="22">
        <v>2</v>
      </c>
      <c r="B26" s="36" t="s">
        <v>315</v>
      </c>
      <c r="C26" s="42" t="s">
        <v>314</v>
      </c>
      <c r="D26" s="24" t="s">
        <v>47</v>
      </c>
      <c r="E26" s="41">
        <v>4</v>
      </c>
      <c r="F26" s="39">
        <v>58.54</v>
      </c>
      <c r="G26" s="39">
        <v>58.54</v>
      </c>
      <c r="H26" s="40"/>
      <c r="I26" s="40"/>
      <c r="J26" s="40"/>
      <c r="K26" s="70">
        <v>234</v>
      </c>
      <c r="L26" s="40">
        <v>234</v>
      </c>
      <c r="M26" s="40"/>
      <c r="N26" s="40"/>
      <c r="O26" s="40">
        <v>4.32</v>
      </c>
      <c r="P26" s="40">
        <v>17.28</v>
      </c>
      <c r="Q26" s="40"/>
    </row>
    <row r="27" spans="1:17" ht="94.5">
      <c r="A27" s="22">
        <v>3</v>
      </c>
      <c r="B27" s="36" t="s">
        <v>276</v>
      </c>
      <c r="C27" s="42" t="s">
        <v>313</v>
      </c>
      <c r="D27" s="24" t="s">
        <v>274</v>
      </c>
      <c r="E27" s="38">
        <v>15</v>
      </c>
      <c r="F27" s="39">
        <v>216.37</v>
      </c>
      <c r="G27" s="39">
        <v>52.93</v>
      </c>
      <c r="H27" s="39">
        <v>163.44</v>
      </c>
      <c r="I27" s="39">
        <v>17.36</v>
      </c>
      <c r="J27" s="40"/>
      <c r="K27" s="70">
        <v>3246</v>
      </c>
      <c r="L27" s="40">
        <v>794</v>
      </c>
      <c r="M27" s="40">
        <v>2452</v>
      </c>
      <c r="N27" s="40">
        <v>260</v>
      </c>
      <c r="O27" s="40">
        <v>3.91</v>
      </c>
      <c r="P27" s="40">
        <v>58.65</v>
      </c>
      <c r="Q27" s="40"/>
    </row>
    <row r="28" spans="1:17">
      <c r="A28" s="196" t="s">
        <v>312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</row>
    <row r="29" spans="1:17" ht="94.5">
      <c r="A29" s="22">
        <v>4</v>
      </c>
      <c r="B29" s="36" t="s">
        <v>310</v>
      </c>
      <c r="C29" s="42" t="s">
        <v>311</v>
      </c>
      <c r="D29" s="24" t="s">
        <v>47</v>
      </c>
      <c r="E29" s="41">
        <v>6</v>
      </c>
      <c r="F29" s="39">
        <v>22.38</v>
      </c>
      <c r="G29" s="39">
        <v>20.12</v>
      </c>
      <c r="H29" s="39">
        <v>2.2599999999999998</v>
      </c>
      <c r="I29" s="40"/>
      <c r="J29" s="40"/>
      <c r="K29" s="70">
        <v>134</v>
      </c>
      <c r="L29" s="40">
        <v>121</v>
      </c>
      <c r="M29" s="40">
        <v>13</v>
      </c>
      <c r="N29" s="40"/>
      <c r="O29" s="40">
        <v>1.52</v>
      </c>
      <c r="P29" s="40">
        <v>9.1199999999999992</v>
      </c>
      <c r="Q29" s="40"/>
    </row>
    <row r="30" spans="1:17" ht="75">
      <c r="A30" s="22">
        <v>5</v>
      </c>
      <c r="B30" s="36" t="s">
        <v>310</v>
      </c>
      <c r="C30" s="42" t="s">
        <v>309</v>
      </c>
      <c r="D30" s="24" t="s">
        <v>47</v>
      </c>
      <c r="E30" s="41">
        <v>6</v>
      </c>
      <c r="F30" s="39">
        <v>94.17</v>
      </c>
      <c r="G30" s="39">
        <v>33.53</v>
      </c>
      <c r="H30" s="39">
        <v>3.77</v>
      </c>
      <c r="I30" s="40"/>
      <c r="J30" s="40"/>
      <c r="K30" s="70">
        <v>565</v>
      </c>
      <c r="L30" s="40">
        <v>201</v>
      </c>
      <c r="M30" s="40">
        <v>23</v>
      </c>
      <c r="N30" s="40"/>
      <c r="O30" s="40">
        <v>2.5299999999999998</v>
      </c>
      <c r="P30" s="40">
        <v>15.18</v>
      </c>
      <c r="Q30" s="40"/>
    </row>
    <row r="31" spans="1:17" ht="82.5">
      <c r="A31" s="22">
        <v>6</v>
      </c>
      <c r="B31" s="36" t="s">
        <v>307</v>
      </c>
      <c r="C31" s="42" t="s">
        <v>308</v>
      </c>
      <c r="D31" s="24" t="s">
        <v>186</v>
      </c>
      <c r="E31" s="38">
        <v>1.5</v>
      </c>
      <c r="F31" s="39">
        <v>786.76</v>
      </c>
      <c r="G31" s="39">
        <v>313.87</v>
      </c>
      <c r="H31" s="39">
        <v>472.89</v>
      </c>
      <c r="I31" s="39">
        <v>121.77</v>
      </c>
      <c r="J31" s="40"/>
      <c r="K31" s="70">
        <v>1180</v>
      </c>
      <c r="L31" s="40">
        <v>471</v>
      </c>
      <c r="M31" s="40">
        <v>709</v>
      </c>
      <c r="N31" s="40">
        <v>183</v>
      </c>
      <c r="O31" s="40">
        <v>23.69</v>
      </c>
      <c r="P31" s="40">
        <v>35.54</v>
      </c>
      <c r="Q31" s="40"/>
    </row>
    <row r="32" spans="1:17" ht="63">
      <c r="A32" s="22">
        <v>7</v>
      </c>
      <c r="B32" s="36" t="s">
        <v>307</v>
      </c>
      <c r="C32" s="42" t="s">
        <v>306</v>
      </c>
      <c r="D32" s="24" t="s">
        <v>186</v>
      </c>
      <c r="E32" s="41">
        <v>1.5</v>
      </c>
      <c r="F32" s="39">
        <v>1865.12</v>
      </c>
      <c r="G32" s="39">
        <v>523.11</v>
      </c>
      <c r="H32" s="39">
        <v>788.16</v>
      </c>
      <c r="I32" s="39">
        <v>202.95</v>
      </c>
      <c r="J32" s="40"/>
      <c r="K32" s="70">
        <v>2798</v>
      </c>
      <c r="L32" s="40">
        <v>785</v>
      </c>
      <c r="M32" s="40">
        <v>1182</v>
      </c>
      <c r="N32" s="40">
        <v>304</v>
      </c>
      <c r="O32" s="40">
        <v>39.479999999999997</v>
      </c>
      <c r="P32" s="40">
        <v>59.22</v>
      </c>
      <c r="Q32" s="40"/>
    </row>
    <row r="33" spans="1:17" ht="82.5">
      <c r="A33" s="22">
        <v>8</v>
      </c>
      <c r="B33" s="36" t="s">
        <v>304</v>
      </c>
      <c r="C33" s="42" t="s">
        <v>305</v>
      </c>
      <c r="D33" s="24" t="s">
        <v>302</v>
      </c>
      <c r="E33" s="41">
        <v>2</v>
      </c>
      <c r="F33" s="39">
        <v>64.3</v>
      </c>
      <c r="G33" s="39">
        <v>38.93</v>
      </c>
      <c r="H33" s="39">
        <v>25.37</v>
      </c>
      <c r="I33" s="39">
        <v>1.64</v>
      </c>
      <c r="J33" s="40"/>
      <c r="K33" s="70">
        <v>129</v>
      </c>
      <c r="L33" s="40">
        <v>78</v>
      </c>
      <c r="M33" s="40">
        <v>51</v>
      </c>
      <c r="N33" s="40">
        <v>3</v>
      </c>
      <c r="O33" s="40">
        <v>2.83</v>
      </c>
      <c r="P33" s="40">
        <v>5.66</v>
      </c>
      <c r="Q33" s="40"/>
    </row>
    <row r="34" spans="1:17" ht="24">
      <c r="A34" s="22">
        <v>9</v>
      </c>
      <c r="B34" s="36" t="s">
        <v>304</v>
      </c>
      <c r="C34" s="42" t="s">
        <v>303</v>
      </c>
      <c r="D34" s="24" t="s">
        <v>302</v>
      </c>
      <c r="E34" s="41">
        <v>2</v>
      </c>
      <c r="F34" s="39">
        <v>114.59</v>
      </c>
      <c r="G34" s="39">
        <v>61.78</v>
      </c>
      <c r="H34" s="39">
        <v>42.29</v>
      </c>
      <c r="I34" s="39">
        <v>2.73</v>
      </c>
      <c r="J34" s="40"/>
      <c r="K34" s="70">
        <v>229</v>
      </c>
      <c r="L34" s="40">
        <v>124</v>
      </c>
      <c r="M34" s="40">
        <v>85</v>
      </c>
      <c r="N34" s="40">
        <v>5</v>
      </c>
      <c r="O34" s="40">
        <v>4.49</v>
      </c>
      <c r="P34" s="40">
        <v>8.98</v>
      </c>
      <c r="Q34" s="40"/>
    </row>
    <row r="35" spans="1:17">
      <c r="A35" s="204" t="s">
        <v>301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</row>
    <row r="36" spans="1:17" ht="60">
      <c r="A36" s="22">
        <v>10</v>
      </c>
      <c r="B36" s="36" t="s">
        <v>300</v>
      </c>
      <c r="C36" s="42" t="s">
        <v>299</v>
      </c>
      <c r="D36" s="24" t="s">
        <v>247</v>
      </c>
      <c r="E36" s="38">
        <v>1.02</v>
      </c>
      <c r="F36" s="39">
        <v>13425</v>
      </c>
      <c r="G36" s="40"/>
      <c r="H36" s="40"/>
      <c r="I36" s="40"/>
      <c r="J36" s="40"/>
      <c r="K36" s="70">
        <v>13694</v>
      </c>
      <c r="L36" s="40"/>
      <c r="M36" s="40"/>
      <c r="N36" s="40"/>
      <c r="O36" s="40"/>
      <c r="P36" s="40"/>
      <c r="Q36" s="40"/>
    </row>
    <row r="37" spans="1:17" ht="48">
      <c r="A37" s="22">
        <v>11</v>
      </c>
      <c r="B37" s="36" t="s">
        <v>239</v>
      </c>
      <c r="C37" s="42" t="s">
        <v>298</v>
      </c>
      <c r="D37" s="24" t="s">
        <v>247</v>
      </c>
      <c r="E37" s="38">
        <v>0.40799999999999997</v>
      </c>
      <c r="F37" s="39">
        <v>15565.8</v>
      </c>
      <c r="G37" s="40"/>
      <c r="H37" s="40"/>
      <c r="I37" s="40"/>
      <c r="J37" s="40"/>
      <c r="K37" s="70">
        <v>6351</v>
      </c>
      <c r="L37" s="40"/>
      <c r="M37" s="40"/>
      <c r="N37" s="40"/>
      <c r="O37" s="40"/>
      <c r="P37" s="40"/>
      <c r="Q37" s="40"/>
    </row>
    <row r="38" spans="1:17" ht="48">
      <c r="A38" s="22">
        <v>12</v>
      </c>
      <c r="B38" s="36" t="s">
        <v>239</v>
      </c>
      <c r="C38" s="42" t="s">
        <v>297</v>
      </c>
      <c r="D38" s="24" t="s">
        <v>247</v>
      </c>
      <c r="E38" s="38">
        <v>0.255</v>
      </c>
      <c r="F38" s="39">
        <v>20034.7</v>
      </c>
      <c r="G38" s="40"/>
      <c r="H38" s="40"/>
      <c r="I38" s="40"/>
      <c r="J38" s="40"/>
      <c r="K38" s="70">
        <v>5109</v>
      </c>
      <c r="L38" s="40"/>
      <c r="M38" s="40"/>
      <c r="N38" s="40"/>
      <c r="O38" s="40"/>
      <c r="P38" s="40"/>
      <c r="Q38" s="40"/>
    </row>
    <row r="39" spans="1:17" ht="48">
      <c r="A39" s="22">
        <v>13</v>
      </c>
      <c r="B39" s="36" t="s">
        <v>239</v>
      </c>
      <c r="C39" s="42" t="s">
        <v>296</v>
      </c>
      <c r="D39" s="24" t="s">
        <v>247</v>
      </c>
      <c r="E39" s="38">
        <v>0.255</v>
      </c>
      <c r="F39" s="39">
        <v>46532.52</v>
      </c>
      <c r="G39" s="40"/>
      <c r="H39" s="40"/>
      <c r="I39" s="40"/>
      <c r="J39" s="40"/>
      <c r="K39" s="70">
        <v>11866</v>
      </c>
      <c r="L39" s="40"/>
      <c r="M39" s="40"/>
      <c r="N39" s="40"/>
      <c r="O39" s="40"/>
      <c r="P39" s="40"/>
      <c r="Q39" s="40"/>
    </row>
    <row r="40" spans="1:17" ht="48">
      <c r="A40" s="22">
        <v>14</v>
      </c>
      <c r="B40" s="36" t="s">
        <v>239</v>
      </c>
      <c r="C40" s="42" t="s">
        <v>295</v>
      </c>
      <c r="D40" s="24" t="s">
        <v>247</v>
      </c>
      <c r="E40" s="38">
        <v>0.1938</v>
      </c>
      <c r="F40" s="39">
        <v>62315.94</v>
      </c>
      <c r="G40" s="40"/>
      <c r="H40" s="40"/>
      <c r="I40" s="40"/>
      <c r="J40" s="40"/>
      <c r="K40" s="70">
        <v>12077</v>
      </c>
      <c r="L40" s="40"/>
      <c r="M40" s="40"/>
      <c r="N40" s="40"/>
      <c r="O40" s="40"/>
      <c r="P40" s="40"/>
      <c r="Q40" s="40"/>
    </row>
    <row r="41" spans="1:17" ht="63">
      <c r="A41" s="22">
        <v>15</v>
      </c>
      <c r="B41" s="36" t="s">
        <v>276</v>
      </c>
      <c r="C41" s="42" t="s">
        <v>275</v>
      </c>
      <c r="D41" s="24" t="s">
        <v>274</v>
      </c>
      <c r="E41" s="38">
        <v>10</v>
      </c>
      <c r="F41" s="39">
        <v>807.24</v>
      </c>
      <c r="G41" s="39">
        <v>176.42</v>
      </c>
      <c r="H41" s="39">
        <v>544.80999999999995</v>
      </c>
      <c r="I41" s="39">
        <v>57.87</v>
      </c>
      <c r="J41" s="40"/>
      <c r="K41" s="70">
        <v>8072</v>
      </c>
      <c r="L41" s="40">
        <v>1764</v>
      </c>
      <c r="M41" s="40">
        <v>5448</v>
      </c>
      <c r="N41" s="40">
        <v>579</v>
      </c>
      <c r="O41" s="40">
        <v>13.02</v>
      </c>
      <c r="P41" s="40">
        <v>130.19999999999999</v>
      </c>
      <c r="Q41" s="40"/>
    </row>
    <row r="42" spans="1:17" ht="63">
      <c r="A42" s="22">
        <v>16</v>
      </c>
      <c r="B42" s="36" t="s">
        <v>294</v>
      </c>
      <c r="C42" s="42" t="s">
        <v>293</v>
      </c>
      <c r="D42" s="24" t="s">
        <v>274</v>
      </c>
      <c r="E42" s="38">
        <v>9</v>
      </c>
      <c r="F42" s="39">
        <v>1123.42</v>
      </c>
      <c r="G42" s="39">
        <v>260.37</v>
      </c>
      <c r="H42" s="39">
        <v>775.44</v>
      </c>
      <c r="I42" s="39">
        <v>82.28</v>
      </c>
      <c r="J42" s="40"/>
      <c r="K42" s="70">
        <v>10111</v>
      </c>
      <c r="L42" s="40">
        <v>2343</v>
      </c>
      <c r="M42" s="40">
        <v>6979</v>
      </c>
      <c r="N42" s="40">
        <v>741</v>
      </c>
      <c r="O42" s="40">
        <v>19.22</v>
      </c>
      <c r="P42" s="40">
        <v>172.98</v>
      </c>
      <c r="Q42" s="40"/>
    </row>
    <row r="43" spans="1:17" ht="63">
      <c r="A43" s="22">
        <v>17</v>
      </c>
      <c r="B43" s="36" t="s">
        <v>292</v>
      </c>
      <c r="C43" s="42" t="s">
        <v>291</v>
      </c>
      <c r="D43" s="24" t="s">
        <v>274</v>
      </c>
      <c r="E43" s="38">
        <v>1.9</v>
      </c>
      <c r="F43" s="39">
        <v>1524.91</v>
      </c>
      <c r="G43" s="39">
        <v>330.08</v>
      </c>
      <c r="H43" s="39">
        <v>1105.8900000000001</v>
      </c>
      <c r="I43" s="39">
        <v>111.48</v>
      </c>
      <c r="J43" s="40"/>
      <c r="K43" s="70">
        <v>2897</v>
      </c>
      <c r="L43" s="40">
        <v>627</v>
      </c>
      <c r="M43" s="40">
        <v>2101</v>
      </c>
      <c r="N43" s="40">
        <v>212</v>
      </c>
      <c r="O43" s="40">
        <v>24.36</v>
      </c>
      <c r="P43" s="40">
        <v>46.28</v>
      </c>
      <c r="Q43" s="40"/>
    </row>
    <row r="44" spans="1:17" ht="36">
      <c r="A44" s="22">
        <v>18</v>
      </c>
      <c r="B44" s="36" t="s">
        <v>290</v>
      </c>
      <c r="C44" s="42" t="s">
        <v>289</v>
      </c>
      <c r="D44" s="24" t="s">
        <v>47</v>
      </c>
      <c r="E44" s="38">
        <v>46</v>
      </c>
      <c r="F44" s="39">
        <v>38.4</v>
      </c>
      <c r="G44" s="39">
        <v>3.52</v>
      </c>
      <c r="H44" s="39">
        <v>2.92</v>
      </c>
      <c r="I44" s="39">
        <v>0.18</v>
      </c>
      <c r="J44" s="40"/>
      <c r="K44" s="70">
        <v>1766</v>
      </c>
      <c r="L44" s="40">
        <v>162</v>
      </c>
      <c r="M44" s="40">
        <v>134</v>
      </c>
      <c r="N44" s="40">
        <v>8</v>
      </c>
      <c r="O44" s="40">
        <v>0.26</v>
      </c>
      <c r="P44" s="40">
        <v>11.96</v>
      </c>
      <c r="Q44" s="40"/>
    </row>
    <row r="45" spans="1:17" ht="36">
      <c r="A45" s="22">
        <v>19</v>
      </c>
      <c r="B45" s="36" t="s">
        <v>288</v>
      </c>
      <c r="C45" s="42" t="s">
        <v>287</v>
      </c>
      <c r="D45" s="24" t="s">
        <v>47</v>
      </c>
      <c r="E45" s="38">
        <v>12</v>
      </c>
      <c r="F45" s="39">
        <v>40.06</v>
      </c>
      <c r="G45" s="39">
        <v>5.15</v>
      </c>
      <c r="H45" s="39">
        <v>2.92</v>
      </c>
      <c r="I45" s="39">
        <v>0.18</v>
      </c>
      <c r="J45" s="40"/>
      <c r="K45" s="70">
        <v>481</v>
      </c>
      <c r="L45" s="40">
        <v>62</v>
      </c>
      <c r="M45" s="40">
        <v>35</v>
      </c>
      <c r="N45" s="40">
        <v>2</v>
      </c>
      <c r="O45" s="40">
        <v>0.38</v>
      </c>
      <c r="P45" s="40">
        <v>4.5599999999999996</v>
      </c>
      <c r="Q45" s="40"/>
    </row>
    <row r="46" spans="1:17" ht="36">
      <c r="A46" s="22">
        <v>20</v>
      </c>
      <c r="B46" s="36" t="s">
        <v>286</v>
      </c>
      <c r="C46" s="42" t="s">
        <v>285</v>
      </c>
      <c r="D46" s="24" t="s">
        <v>47</v>
      </c>
      <c r="E46" s="38">
        <v>8</v>
      </c>
      <c r="F46" s="39">
        <v>44.11</v>
      </c>
      <c r="G46" s="39">
        <v>7.05</v>
      </c>
      <c r="H46" s="39">
        <v>2.92</v>
      </c>
      <c r="I46" s="39">
        <v>0.18</v>
      </c>
      <c r="J46" s="40"/>
      <c r="K46" s="70">
        <v>353</v>
      </c>
      <c r="L46" s="40">
        <v>56</v>
      </c>
      <c r="M46" s="40">
        <v>23</v>
      </c>
      <c r="N46" s="40">
        <v>1</v>
      </c>
      <c r="O46" s="40">
        <v>0.52</v>
      </c>
      <c r="P46" s="40">
        <v>4.16</v>
      </c>
      <c r="Q46" s="40"/>
    </row>
    <row r="47" spans="1:17" ht="36">
      <c r="A47" s="22">
        <v>21</v>
      </c>
      <c r="B47" s="36" t="s">
        <v>284</v>
      </c>
      <c r="C47" s="42" t="s">
        <v>283</v>
      </c>
      <c r="D47" s="24" t="s">
        <v>47</v>
      </c>
      <c r="E47" s="38">
        <v>8</v>
      </c>
      <c r="F47" s="39">
        <v>54.54</v>
      </c>
      <c r="G47" s="39">
        <v>17.07</v>
      </c>
      <c r="H47" s="39">
        <v>2.92</v>
      </c>
      <c r="I47" s="39">
        <v>0.18</v>
      </c>
      <c r="J47" s="40"/>
      <c r="K47" s="70">
        <v>436</v>
      </c>
      <c r="L47" s="40">
        <v>137</v>
      </c>
      <c r="M47" s="40">
        <v>23</v>
      </c>
      <c r="N47" s="40">
        <v>1</v>
      </c>
      <c r="O47" s="40">
        <v>1.26</v>
      </c>
      <c r="P47" s="40">
        <v>10.08</v>
      </c>
      <c r="Q47" s="40"/>
    </row>
    <row r="48" spans="1:17" ht="36">
      <c r="A48" s="22">
        <v>22</v>
      </c>
      <c r="B48" s="36" t="s">
        <v>282</v>
      </c>
      <c r="C48" s="42" t="s">
        <v>281</v>
      </c>
      <c r="D48" s="24" t="s">
        <v>47</v>
      </c>
      <c r="E48" s="38">
        <v>4</v>
      </c>
      <c r="F48" s="39">
        <v>60.35</v>
      </c>
      <c r="G48" s="39">
        <v>22.76</v>
      </c>
      <c r="H48" s="39">
        <v>2.92</v>
      </c>
      <c r="I48" s="39">
        <v>0.18</v>
      </c>
      <c r="J48" s="40"/>
      <c r="K48" s="70">
        <v>241</v>
      </c>
      <c r="L48" s="40">
        <v>91</v>
      </c>
      <c r="M48" s="40">
        <v>12</v>
      </c>
      <c r="N48" s="40">
        <v>1</v>
      </c>
      <c r="O48" s="40">
        <v>1.68</v>
      </c>
      <c r="P48" s="40">
        <v>6.72</v>
      </c>
      <c r="Q48" s="40"/>
    </row>
    <row r="49" spans="1:17" ht="24">
      <c r="A49" s="22">
        <v>23</v>
      </c>
      <c r="B49" s="36" t="s">
        <v>280</v>
      </c>
      <c r="C49" s="42" t="s">
        <v>279</v>
      </c>
      <c r="D49" s="24" t="s">
        <v>278</v>
      </c>
      <c r="E49" s="38">
        <v>5.86</v>
      </c>
      <c r="F49" s="39">
        <v>165.85</v>
      </c>
      <c r="G49" s="39">
        <v>162.6</v>
      </c>
      <c r="H49" s="40"/>
      <c r="I49" s="40"/>
      <c r="J49" s="40"/>
      <c r="K49" s="70">
        <v>972</v>
      </c>
      <c r="L49" s="40">
        <v>953</v>
      </c>
      <c r="M49" s="40"/>
      <c r="N49" s="40"/>
      <c r="O49" s="40">
        <v>12</v>
      </c>
      <c r="P49" s="40">
        <v>70.319999999999993</v>
      </c>
      <c r="Q49" s="40"/>
    </row>
    <row r="50" spans="1:17" ht="24">
      <c r="A50" s="22">
        <v>24</v>
      </c>
      <c r="B50" s="36" t="s">
        <v>239</v>
      </c>
      <c r="C50" s="42" t="s">
        <v>277</v>
      </c>
      <c r="D50" s="24" t="s">
        <v>247</v>
      </c>
      <c r="E50" s="38">
        <v>0.2142</v>
      </c>
      <c r="F50" s="39">
        <v>960</v>
      </c>
      <c r="G50" s="40"/>
      <c r="H50" s="40"/>
      <c r="I50" s="40"/>
      <c r="J50" s="40"/>
      <c r="K50" s="70">
        <v>206</v>
      </c>
      <c r="L50" s="40"/>
      <c r="M50" s="40"/>
      <c r="N50" s="40"/>
      <c r="O50" s="40"/>
      <c r="P50" s="40"/>
      <c r="Q50" s="40"/>
    </row>
    <row r="51" spans="1:17" ht="63">
      <c r="A51" s="22">
        <v>25</v>
      </c>
      <c r="B51" s="36" t="s">
        <v>276</v>
      </c>
      <c r="C51" s="42" t="s">
        <v>275</v>
      </c>
      <c r="D51" s="24" t="s">
        <v>274</v>
      </c>
      <c r="E51" s="38">
        <v>2.1</v>
      </c>
      <c r="F51" s="39">
        <v>807.24</v>
      </c>
      <c r="G51" s="39">
        <v>176.42</v>
      </c>
      <c r="H51" s="39">
        <v>544.80999999999995</v>
      </c>
      <c r="I51" s="39">
        <v>57.87</v>
      </c>
      <c r="J51" s="40"/>
      <c r="K51" s="70">
        <v>1695</v>
      </c>
      <c r="L51" s="40">
        <v>370</v>
      </c>
      <c r="M51" s="40">
        <v>1144</v>
      </c>
      <c r="N51" s="40">
        <v>122</v>
      </c>
      <c r="O51" s="40">
        <v>13.02</v>
      </c>
      <c r="P51" s="40">
        <v>27.34</v>
      </c>
      <c r="Q51" s="40"/>
    </row>
    <row r="52" spans="1:17" ht="36">
      <c r="A52" s="22">
        <v>26</v>
      </c>
      <c r="B52" s="36" t="s">
        <v>273</v>
      </c>
      <c r="C52" s="42" t="s">
        <v>272</v>
      </c>
      <c r="D52" s="24" t="s">
        <v>271</v>
      </c>
      <c r="E52" s="38">
        <v>0.16</v>
      </c>
      <c r="F52" s="39">
        <v>45.17</v>
      </c>
      <c r="G52" s="39">
        <v>42.01</v>
      </c>
      <c r="H52" s="40"/>
      <c r="I52" s="40"/>
      <c r="J52" s="40"/>
      <c r="K52" s="70">
        <v>7</v>
      </c>
      <c r="L52" s="40">
        <v>7</v>
      </c>
      <c r="M52" s="40"/>
      <c r="N52" s="40"/>
      <c r="O52" s="40">
        <v>3.1</v>
      </c>
      <c r="P52" s="40">
        <v>0.5</v>
      </c>
      <c r="Q52" s="40"/>
    </row>
    <row r="53" spans="1:17" ht="24">
      <c r="A53" s="22">
        <v>27</v>
      </c>
      <c r="B53" s="36" t="s">
        <v>270</v>
      </c>
      <c r="C53" s="42" t="s">
        <v>269</v>
      </c>
      <c r="D53" s="24" t="s">
        <v>201</v>
      </c>
      <c r="E53" s="41">
        <v>150</v>
      </c>
      <c r="F53" s="39">
        <v>16.41</v>
      </c>
      <c r="G53" s="40"/>
      <c r="H53" s="40"/>
      <c r="I53" s="40"/>
      <c r="J53" s="40"/>
      <c r="K53" s="70">
        <v>2462</v>
      </c>
      <c r="L53" s="40"/>
      <c r="M53" s="40"/>
      <c r="N53" s="40"/>
      <c r="O53" s="40"/>
      <c r="P53" s="40"/>
      <c r="Q53" s="40"/>
    </row>
    <row r="54" spans="1:17" ht="63">
      <c r="A54" s="22">
        <v>28</v>
      </c>
      <c r="B54" s="36" t="s">
        <v>268</v>
      </c>
      <c r="C54" s="42" t="s">
        <v>267</v>
      </c>
      <c r="D54" s="24" t="s">
        <v>186</v>
      </c>
      <c r="E54" s="38">
        <v>1.5</v>
      </c>
      <c r="F54" s="39">
        <v>3970.4</v>
      </c>
      <c r="G54" s="39">
        <v>482.77</v>
      </c>
      <c r="H54" s="39">
        <v>240.22</v>
      </c>
      <c r="I54" s="39">
        <v>4</v>
      </c>
      <c r="J54" s="40"/>
      <c r="K54" s="70">
        <v>5956</v>
      </c>
      <c r="L54" s="40">
        <v>724</v>
      </c>
      <c r="M54" s="40">
        <v>360</v>
      </c>
      <c r="N54" s="40">
        <v>6</v>
      </c>
      <c r="O54" s="40">
        <v>36.44</v>
      </c>
      <c r="P54" s="40">
        <v>54.66</v>
      </c>
      <c r="Q54" s="40"/>
    </row>
    <row r="55" spans="1:17" ht="48">
      <c r="A55" s="22">
        <v>29</v>
      </c>
      <c r="B55" s="36" t="s">
        <v>266</v>
      </c>
      <c r="C55" s="42" t="s">
        <v>265</v>
      </c>
      <c r="D55" s="24" t="s">
        <v>201</v>
      </c>
      <c r="E55" s="41">
        <v>45</v>
      </c>
      <c r="F55" s="39">
        <v>14.72</v>
      </c>
      <c r="G55" s="40"/>
      <c r="H55" s="40"/>
      <c r="I55" s="40"/>
      <c r="J55" s="40"/>
      <c r="K55" s="70">
        <v>662</v>
      </c>
      <c r="L55" s="40"/>
      <c r="M55" s="40"/>
      <c r="N55" s="40"/>
      <c r="O55" s="40"/>
      <c r="P55" s="40"/>
      <c r="Q55" s="40"/>
    </row>
    <row r="56" spans="1:17" ht="48">
      <c r="A56" s="22">
        <v>30</v>
      </c>
      <c r="B56" s="36" t="s">
        <v>264</v>
      </c>
      <c r="C56" s="42" t="s">
        <v>263</v>
      </c>
      <c r="D56" s="24" t="s">
        <v>186</v>
      </c>
      <c r="E56" s="41">
        <v>0.45</v>
      </c>
      <c r="F56" s="39">
        <v>3037.72</v>
      </c>
      <c r="G56" s="39">
        <v>832.1</v>
      </c>
      <c r="H56" s="39">
        <v>1452.51</v>
      </c>
      <c r="I56" s="39">
        <v>588.6</v>
      </c>
      <c r="J56" s="40"/>
      <c r="K56" s="70">
        <v>1367</v>
      </c>
      <c r="L56" s="40">
        <v>374</v>
      </c>
      <c r="M56" s="40">
        <v>654</v>
      </c>
      <c r="N56" s="40">
        <v>265</v>
      </c>
      <c r="O56" s="40">
        <v>62.8</v>
      </c>
      <c r="P56" s="40">
        <v>28.26</v>
      </c>
      <c r="Q56" s="40"/>
    </row>
    <row r="57" spans="1:17" ht="24">
      <c r="A57" s="22">
        <v>31</v>
      </c>
      <c r="B57" s="36" t="s">
        <v>239</v>
      </c>
      <c r="C57" s="42" t="s">
        <v>262</v>
      </c>
      <c r="D57" s="24" t="s">
        <v>237</v>
      </c>
      <c r="E57" s="41">
        <v>4</v>
      </c>
      <c r="F57" s="40"/>
      <c r="G57" s="40"/>
      <c r="H57" s="40"/>
      <c r="I57" s="40"/>
      <c r="J57" s="40">
        <v>42610</v>
      </c>
      <c r="K57" s="70">
        <v>42610</v>
      </c>
      <c r="L57" s="40"/>
      <c r="M57" s="40"/>
      <c r="N57" s="40"/>
      <c r="O57" s="40"/>
      <c r="P57" s="40"/>
      <c r="Q57" s="40"/>
    </row>
    <row r="58" spans="1:17" ht="24">
      <c r="A58" s="22">
        <v>32</v>
      </c>
      <c r="B58" s="36" t="s">
        <v>261</v>
      </c>
      <c r="C58" s="42" t="s">
        <v>260</v>
      </c>
      <c r="D58" s="24" t="s">
        <v>47</v>
      </c>
      <c r="E58" s="41">
        <v>4</v>
      </c>
      <c r="F58" s="39">
        <v>133.01</v>
      </c>
      <c r="G58" s="39">
        <v>111.11</v>
      </c>
      <c r="H58" s="40"/>
      <c r="I58" s="40"/>
      <c r="J58" s="40"/>
      <c r="K58" s="70">
        <v>532</v>
      </c>
      <c r="L58" s="40">
        <v>444</v>
      </c>
      <c r="M58" s="40"/>
      <c r="N58" s="40"/>
      <c r="O58" s="40">
        <v>8.1999999999999993</v>
      </c>
      <c r="P58" s="40">
        <v>32.799999999999997</v>
      </c>
      <c r="Q58" s="40"/>
    </row>
    <row r="59" spans="1:17" ht="24">
      <c r="A59" s="22">
        <v>33</v>
      </c>
      <c r="B59" s="36" t="s">
        <v>239</v>
      </c>
      <c r="C59" s="42" t="s">
        <v>259</v>
      </c>
      <c r="D59" s="24" t="s">
        <v>237</v>
      </c>
      <c r="E59" s="41">
        <v>4</v>
      </c>
      <c r="F59" s="39">
        <v>5024.93</v>
      </c>
      <c r="G59" s="40"/>
      <c r="H59" s="40"/>
      <c r="I59" s="40"/>
      <c r="J59" s="40"/>
      <c r="K59" s="70">
        <v>20100</v>
      </c>
      <c r="L59" s="40"/>
      <c r="M59" s="40"/>
      <c r="N59" s="40"/>
      <c r="O59" s="40"/>
      <c r="P59" s="40"/>
      <c r="Q59" s="40"/>
    </row>
    <row r="60" spans="1:17" ht="24">
      <c r="A60" s="22">
        <v>34</v>
      </c>
      <c r="B60" s="36" t="s">
        <v>239</v>
      </c>
      <c r="C60" s="42" t="s">
        <v>258</v>
      </c>
      <c r="D60" s="24" t="s">
        <v>237</v>
      </c>
      <c r="E60" s="41">
        <v>4</v>
      </c>
      <c r="F60" s="39">
        <v>5250.4</v>
      </c>
      <c r="G60" s="40"/>
      <c r="H60" s="40"/>
      <c r="I60" s="40"/>
      <c r="J60" s="40"/>
      <c r="K60" s="70">
        <v>21002</v>
      </c>
      <c r="L60" s="40"/>
      <c r="M60" s="40"/>
      <c r="N60" s="40"/>
      <c r="O60" s="40"/>
      <c r="P60" s="40"/>
      <c r="Q60" s="40"/>
    </row>
    <row r="61" spans="1:17" ht="24">
      <c r="A61" s="22">
        <v>35</v>
      </c>
      <c r="B61" s="36" t="s">
        <v>239</v>
      </c>
      <c r="C61" s="42" t="s">
        <v>257</v>
      </c>
      <c r="D61" s="24" t="s">
        <v>237</v>
      </c>
      <c r="E61" s="41">
        <v>6</v>
      </c>
      <c r="F61" s="39">
        <v>5024.93</v>
      </c>
      <c r="G61" s="40"/>
      <c r="H61" s="40"/>
      <c r="I61" s="40"/>
      <c r="J61" s="40"/>
      <c r="K61" s="70">
        <v>30150</v>
      </c>
      <c r="L61" s="40"/>
      <c r="M61" s="40"/>
      <c r="N61" s="40"/>
      <c r="O61" s="40"/>
      <c r="P61" s="40"/>
      <c r="Q61" s="40"/>
    </row>
    <row r="62" spans="1:17" ht="87">
      <c r="A62" s="22">
        <v>36</v>
      </c>
      <c r="B62" s="36" t="s">
        <v>256</v>
      </c>
      <c r="C62" s="42" t="s">
        <v>255</v>
      </c>
      <c r="D62" s="24" t="s">
        <v>47</v>
      </c>
      <c r="E62" s="41">
        <v>14</v>
      </c>
      <c r="F62" s="39">
        <v>176</v>
      </c>
      <c r="G62" s="39">
        <v>40.799999999999997</v>
      </c>
      <c r="H62" s="39">
        <v>4.2</v>
      </c>
      <c r="I62" s="39">
        <v>0.18</v>
      </c>
      <c r="J62" s="40"/>
      <c r="K62" s="70">
        <v>2464</v>
      </c>
      <c r="L62" s="40">
        <v>571</v>
      </c>
      <c r="M62" s="40">
        <v>59</v>
      </c>
      <c r="N62" s="40">
        <v>3</v>
      </c>
      <c r="O62" s="40">
        <v>3.05</v>
      </c>
      <c r="P62" s="40">
        <v>42.7</v>
      </c>
      <c r="Q62" s="40"/>
    </row>
    <row r="63" spans="1:17" ht="24">
      <c r="A63" s="22">
        <v>37</v>
      </c>
      <c r="B63" s="36" t="s">
        <v>239</v>
      </c>
      <c r="C63" s="42" t="s">
        <v>254</v>
      </c>
      <c r="D63" s="24" t="s">
        <v>237</v>
      </c>
      <c r="E63" s="41">
        <v>4</v>
      </c>
      <c r="F63" s="39">
        <v>212.63</v>
      </c>
      <c r="G63" s="40"/>
      <c r="H63" s="40"/>
      <c r="I63" s="40"/>
      <c r="J63" s="40"/>
      <c r="K63" s="70">
        <v>851</v>
      </c>
      <c r="L63" s="40"/>
      <c r="M63" s="40"/>
      <c r="N63" s="40"/>
      <c r="O63" s="40"/>
      <c r="P63" s="40"/>
      <c r="Q63" s="40"/>
    </row>
    <row r="64" spans="1:17" ht="48">
      <c r="A64" s="22">
        <v>38</v>
      </c>
      <c r="B64" s="36" t="s">
        <v>253</v>
      </c>
      <c r="C64" s="42" t="s">
        <v>252</v>
      </c>
      <c r="D64" s="24" t="s">
        <v>47</v>
      </c>
      <c r="E64" s="41">
        <v>4</v>
      </c>
      <c r="F64" s="39">
        <v>137.5</v>
      </c>
      <c r="G64" s="39">
        <v>31.8</v>
      </c>
      <c r="H64" s="39">
        <v>2.36</v>
      </c>
      <c r="I64" s="40"/>
      <c r="J64" s="40"/>
      <c r="K64" s="70">
        <v>550</v>
      </c>
      <c r="L64" s="40">
        <v>127</v>
      </c>
      <c r="M64" s="40">
        <v>9</v>
      </c>
      <c r="N64" s="40"/>
      <c r="O64" s="40">
        <v>2.4</v>
      </c>
      <c r="P64" s="40">
        <v>9.6</v>
      </c>
      <c r="Q64" s="40"/>
    </row>
    <row r="65" spans="1:17" ht="36">
      <c r="A65" s="22">
        <v>39</v>
      </c>
      <c r="B65" s="36" t="s">
        <v>251</v>
      </c>
      <c r="C65" s="42" t="s">
        <v>250</v>
      </c>
      <c r="D65" s="24" t="s">
        <v>186</v>
      </c>
      <c r="E65" s="38">
        <v>1.5</v>
      </c>
      <c r="F65" s="39">
        <v>4732.43</v>
      </c>
      <c r="G65" s="39">
        <v>617.45000000000005</v>
      </c>
      <c r="H65" s="39">
        <v>45.38</v>
      </c>
      <c r="I65" s="39">
        <v>0.55000000000000004</v>
      </c>
      <c r="J65" s="40"/>
      <c r="K65" s="70">
        <v>7099</v>
      </c>
      <c r="L65" s="40">
        <v>926</v>
      </c>
      <c r="M65" s="40">
        <v>68</v>
      </c>
      <c r="N65" s="40">
        <v>1</v>
      </c>
      <c r="O65" s="40">
        <v>46.6</v>
      </c>
      <c r="P65" s="40">
        <v>69.900000000000006</v>
      </c>
      <c r="Q65" s="40"/>
    </row>
    <row r="66" spans="1:17" ht="36">
      <c r="A66" s="22">
        <v>40</v>
      </c>
      <c r="B66" s="36" t="s">
        <v>249</v>
      </c>
      <c r="C66" s="42" t="s">
        <v>248</v>
      </c>
      <c r="D66" s="24" t="s">
        <v>247</v>
      </c>
      <c r="E66" s="38">
        <v>0.15</v>
      </c>
      <c r="F66" s="39">
        <v>3471</v>
      </c>
      <c r="G66" s="40"/>
      <c r="H66" s="40"/>
      <c r="I66" s="40"/>
      <c r="J66" s="40"/>
      <c r="K66" s="70">
        <v>521</v>
      </c>
      <c r="L66" s="40"/>
      <c r="M66" s="40"/>
      <c r="N66" s="40"/>
      <c r="O66" s="40"/>
      <c r="P66" s="40"/>
      <c r="Q66" s="40"/>
    </row>
    <row r="67" spans="1:17" ht="43.15" customHeight="1">
      <c r="A67" s="22">
        <v>41</v>
      </c>
      <c r="B67" s="36" t="s">
        <v>246</v>
      </c>
      <c r="C67" s="42" t="s">
        <v>245</v>
      </c>
      <c r="D67" s="24" t="s">
        <v>244</v>
      </c>
      <c r="E67" s="41">
        <v>12</v>
      </c>
      <c r="F67" s="39">
        <v>6.37</v>
      </c>
      <c r="G67" s="39">
        <v>6.37</v>
      </c>
      <c r="H67" s="40"/>
      <c r="I67" s="40"/>
      <c r="J67" s="40"/>
      <c r="K67" s="70">
        <v>76</v>
      </c>
      <c r="L67" s="40">
        <v>76</v>
      </c>
      <c r="M67" s="40"/>
      <c r="N67" s="40"/>
      <c r="O67" s="40">
        <v>0.47</v>
      </c>
      <c r="P67" s="40">
        <v>5.64</v>
      </c>
      <c r="Q67" s="40"/>
    </row>
    <row r="68" spans="1:17" ht="24">
      <c r="A68" s="22">
        <v>42</v>
      </c>
      <c r="B68" s="36" t="s">
        <v>239</v>
      </c>
      <c r="C68" s="42" t="s">
        <v>243</v>
      </c>
      <c r="D68" s="24" t="s">
        <v>237</v>
      </c>
      <c r="E68" s="38">
        <v>24</v>
      </c>
      <c r="F68" s="39">
        <v>320.19</v>
      </c>
      <c r="G68" s="40"/>
      <c r="H68" s="40"/>
      <c r="I68" s="40"/>
      <c r="J68" s="40"/>
      <c r="K68" s="70">
        <v>7685</v>
      </c>
      <c r="L68" s="40"/>
      <c r="M68" s="40"/>
      <c r="N68" s="40"/>
      <c r="O68" s="40"/>
      <c r="P68" s="40"/>
      <c r="Q68" s="40"/>
    </row>
    <row r="69" spans="1:17">
      <c r="A69" s="22">
        <v>43</v>
      </c>
      <c r="B69" s="36" t="s">
        <v>239</v>
      </c>
      <c r="C69" s="42" t="s">
        <v>242</v>
      </c>
      <c r="D69" s="24" t="s">
        <v>237</v>
      </c>
      <c r="E69" s="38">
        <v>24</v>
      </c>
      <c r="F69" s="39">
        <v>9.67</v>
      </c>
      <c r="G69" s="40"/>
      <c r="H69" s="40"/>
      <c r="I69" s="40"/>
      <c r="J69" s="40"/>
      <c r="K69" s="70">
        <v>232</v>
      </c>
      <c r="L69" s="40"/>
      <c r="M69" s="40"/>
      <c r="N69" s="40"/>
      <c r="O69" s="40"/>
      <c r="P69" s="40"/>
      <c r="Q69" s="40"/>
    </row>
    <row r="70" spans="1:17">
      <c r="A70" s="22">
        <v>44</v>
      </c>
      <c r="B70" s="36" t="s">
        <v>239</v>
      </c>
      <c r="C70" s="42" t="s">
        <v>241</v>
      </c>
      <c r="D70" s="24" t="s">
        <v>237</v>
      </c>
      <c r="E70" s="38">
        <v>24</v>
      </c>
      <c r="F70" s="39">
        <v>6.23</v>
      </c>
      <c r="G70" s="40"/>
      <c r="H70" s="40"/>
      <c r="I70" s="40"/>
      <c r="J70" s="40"/>
      <c r="K70" s="70">
        <v>150</v>
      </c>
      <c r="L70" s="40"/>
      <c r="M70" s="40"/>
      <c r="N70" s="40"/>
      <c r="O70" s="40"/>
      <c r="P70" s="40"/>
      <c r="Q70" s="40"/>
    </row>
    <row r="71" spans="1:17">
      <c r="A71" s="22">
        <v>45</v>
      </c>
      <c r="B71" s="36" t="s">
        <v>239</v>
      </c>
      <c r="C71" s="42" t="s">
        <v>240</v>
      </c>
      <c r="D71" s="24" t="s">
        <v>237</v>
      </c>
      <c r="E71" s="38">
        <v>2</v>
      </c>
      <c r="F71" s="39">
        <v>59.82</v>
      </c>
      <c r="G71" s="40"/>
      <c r="H71" s="40"/>
      <c r="I71" s="40"/>
      <c r="J71" s="40"/>
      <c r="K71" s="70">
        <v>120</v>
      </c>
      <c r="L71" s="40"/>
      <c r="M71" s="40"/>
      <c r="N71" s="40"/>
      <c r="O71" s="40"/>
      <c r="P71" s="40"/>
      <c r="Q71" s="40"/>
    </row>
    <row r="72" spans="1:17" ht="24">
      <c r="A72" s="22">
        <v>46</v>
      </c>
      <c r="B72" s="36" t="s">
        <v>239</v>
      </c>
      <c r="C72" s="42" t="s">
        <v>238</v>
      </c>
      <c r="D72" s="24" t="s">
        <v>237</v>
      </c>
      <c r="E72" s="38">
        <v>2</v>
      </c>
      <c r="F72" s="39">
        <v>909.77</v>
      </c>
      <c r="G72" s="40"/>
      <c r="H72" s="40"/>
      <c r="I72" s="40"/>
      <c r="J72" s="40"/>
      <c r="K72" s="70">
        <v>1820</v>
      </c>
      <c r="L72" s="40"/>
      <c r="M72" s="40"/>
      <c r="N72" s="40"/>
      <c r="O72" s="40"/>
      <c r="P72" s="40"/>
      <c r="Q72" s="40"/>
    </row>
    <row r="73" spans="1:17">
      <c r="A73" s="196" t="s">
        <v>91</v>
      </c>
      <c r="B73" s="197"/>
      <c r="C73" s="197"/>
      <c r="D73" s="197"/>
      <c r="E73" s="197"/>
      <c r="F73" s="197"/>
      <c r="G73" s="197"/>
      <c r="H73" s="197"/>
      <c r="I73" s="197"/>
      <c r="J73" s="197"/>
      <c r="K73" s="71">
        <v>231471</v>
      </c>
      <c r="L73" s="39">
        <v>12825</v>
      </c>
      <c r="M73" s="39">
        <v>21574</v>
      </c>
      <c r="N73" s="39">
        <v>2697</v>
      </c>
      <c r="O73" s="40"/>
      <c r="P73" s="39">
        <v>953.41</v>
      </c>
      <c r="Q73" s="40"/>
    </row>
    <row r="74" spans="1:17">
      <c r="A74" s="196" t="s">
        <v>92</v>
      </c>
      <c r="B74" s="197"/>
      <c r="C74" s="197"/>
      <c r="D74" s="197"/>
      <c r="E74" s="197"/>
      <c r="F74" s="197"/>
      <c r="G74" s="197"/>
      <c r="H74" s="197"/>
      <c r="I74" s="197"/>
      <c r="J74" s="197"/>
      <c r="K74" s="71">
        <v>248571</v>
      </c>
      <c r="L74" s="39">
        <v>18058</v>
      </c>
      <c r="M74" s="39">
        <v>29282</v>
      </c>
      <c r="N74" s="39">
        <v>3798</v>
      </c>
      <c r="O74" s="40"/>
      <c r="P74" s="39">
        <v>1287.1099999999999</v>
      </c>
      <c r="Q74" s="40"/>
    </row>
    <row r="75" spans="1:17">
      <c r="A75" s="196" t="s">
        <v>93</v>
      </c>
      <c r="B75" s="197"/>
      <c r="C75" s="197"/>
      <c r="D75" s="197"/>
      <c r="E75" s="197"/>
      <c r="F75" s="197"/>
      <c r="G75" s="197"/>
      <c r="H75" s="197"/>
      <c r="I75" s="197"/>
      <c r="J75" s="197"/>
      <c r="K75" s="70"/>
      <c r="L75" s="40"/>
      <c r="M75" s="40"/>
      <c r="N75" s="40"/>
      <c r="O75" s="40"/>
      <c r="P75" s="40"/>
      <c r="Q75" s="40"/>
    </row>
    <row r="76" spans="1:17">
      <c r="A76" s="196" t="s">
        <v>236</v>
      </c>
      <c r="B76" s="197"/>
      <c r="C76" s="197"/>
      <c r="D76" s="197"/>
      <c r="E76" s="197"/>
      <c r="F76" s="197"/>
      <c r="G76" s="197"/>
      <c r="H76" s="197"/>
      <c r="I76" s="197"/>
      <c r="J76" s="197"/>
      <c r="K76" s="71">
        <v>667</v>
      </c>
      <c r="L76" s="39">
        <v>551</v>
      </c>
      <c r="M76" s="39">
        <v>116</v>
      </c>
      <c r="N76" s="39">
        <v>116</v>
      </c>
      <c r="O76" s="40"/>
      <c r="P76" s="40"/>
      <c r="Q76" s="40"/>
    </row>
    <row r="77" spans="1:17" ht="15" customHeight="1">
      <c r="A77" s="196" t="s">
        <v>235</v>
      </c>
      <c r="B77" s="197"/>
      <c r="C77" s="197"/>
      <c r="D77" s="197"/>
      <c r="E77" s="197"/>
      <c r="F77" s="197"/>
      <c r="G77" s="197"/>
      <c r="H77" s="197"/>
      <c r="I77" s="197"/>
      <c r="J77" s="197"/>
      <c r="K77" s="71">
        <v>2354</v>
      </c>
      <c r="L77" s="40"/>
      <c r="M77" s="40"/>
      <c r="N77" s="40"/>
      <c r="O77" s="40"/>
      <c r="P77" s="40"/>
      <c r="Q77" s="40"/>
    </row>
    <row r="78" spans="1:17" ht="15" customHeight="1">
      <c r="A78" s="196" t="s">
        <v>234</v>
      </c>
      <c r="B78" s="197"/>
      <c r="C78" s="197"/>
      <c r="D78" s="197"/>
      <c r="E78" s="197"/>
      <c r="F78" s="197"/>
      <c r="G78" s="197"/>
      <c r="H78" s="197"/>
      <c r="I78" s="197"/>
      <c r="J78" s="197"/>
      <c r="K78" s="71">
        <v>1278</v>
      </c>
      <c r="L78" s="40"/>
      <c r="M78" s="40"/>
      <c r="N78" s="40"/>
      <c r="O78" s="40"/>
      <c r="P78" s="40"/>
      <c r="Q78" s="40"/>
    </row>
    <row r="79" spans="1:17">
      <c r="A79" s="196" t="s">
        <v>233</v>
      </c>
      <c r="B79" s="197"/>
      <c r="C79" s="197"/>
      <c r="D79" s="197"/>
      <c r="E79" s="197"/>
      <c r="F79" s="197"/>
      <c r="G79" s="197"/>
      <c r="H79" s="197"/>
      <c r="I79" s="197"/>
      <c r="J79" s="197"/>
      <c r="K79" s="71">
        <v>527</v>
      </c>
      <c r="L79" s="40"/>
      <c r="M79" s="40"/>
      <c r="N79" s="40"/>
      <c r="O79" s="40"/>
      <c r="P79" s="40"/>
      <c r="Q79" s="40"/>
    </row>
    <row r="80" spans="1:17" ht="30" customHeight="1">
      <c r="A80" s="196" t="s">
        <v>232</v>
      </c>
      <c r="B80" s="197"/>
      <c r="C80" s="197"/>
      <c r="D80" s="197"/>
      <c r="E80" s="197"/>
      <c r="F80" s="197"/>
      <c r="G80" s="197"/>
      <c r="H80" s="197"/>
      <c r="I80" s="197"/>
      <c r="J80" s="197"/>
      <c r="K80" s="71">
        <v>12274</v>
      </c>
      <c r="L80" s="39">
        <v>4682</v>
      </c>
      <c r="M80" s="39">
        <v>7592</v>
      </c>
      <c r="N80" s="39">
        <v>985</v>
      </c>
      <c r="O80" s="40"/>
      <c r="P80" s="39">
        <v>333.69349999999997</v>
      </c>
      <c r="Q80" s="40"/>
    </row>
    <row r="81" spans="1:17">
      <c r="A81" s="196" t="s">
        <v>98</v>
      </c>
      <c r="B81" s="197"/>
      <c r="C81" s="197"/>
      <c r="D81" s="197"/>
      <c r="E81" s="197"/>
      <c r="F81" s="197"/>
      <c r="G81" s="197"/>
      <c r="H81" s="197"/>
      <c r="I81" s="197"/>
      <c r="J81" s="197"/>
      <c r="K81" s="71">
        <v>20574</v>
      </c>
      <c r="L81" s="40"/>
      <c r="M81" s="40"/>
      <c r="N81" s="40"/>
      <c r="O81" s="40"/>
      <c r="P81" s="40"/>
      <c r="Q81" s="40"/>
    </row>
    <row r="82" spans="1:17">
      <c r="A82" s="196" t="s">
        <v>93</v>
      </c>
      <c r="B82" s="197"/>
      <c r="C82" s="197"/>
      <c r="D82" s="197"/>
      <c r="E82" s="197"/>
      <c r="F82" s="197"/>
      <c r="G82" s="197"/>
      <c r="H82" s="197"/>
      <c r="I82" s="197"/>
      <c r="J82" s="197"/>
      <c r="K82" s="70"/>
      <c r="L82" s="40"/>
      <c r="M82" s="40"/>
      <c r="N82" s="40"/>
      <c r="O82" s="40"/>
      <c r="P82" s="40"/>
      <c r="Q82" s="40"/>
    </row>
    <row r="83" spans="1:17">
      <c r="A83" s="196" t="s">
        <v>231</v>
      </c>
      <c r="B83" s="197"/>
      <c r="C83" s="197"/>
      <c r="D83" s="197"/>
      <c r="E83" s="197"/>
      <c r="F83" s="197"/>
      <c r="G83" s="197"/>
      <c r="H83" s="197"/>
      <c r="I83" s="197"/>
      <c r="J83" s="197"/>
      <c r="K83" s="71">
        <v>1008</v>
      </c>
      <c r="L83" s="40"/>
      <c r="M83" s="40"/>
      <c r="N83" s="40"/>
      <c r="O83" s="40"/>
      <c r="P83" s="40"/>
      <c r="Q83" s="40"/>
    </row>
    <row r="84" spans="1:17">
      <c r="A84" s="196" t="s">
        <v>230</v>
      </c>
      <c r="B84" s="197"/>
      <c r="C84" s="197"/>
      <c r="D84" s="197"/>
      <c r="E84" s="197"/>
      <c r="F84" s="197"/>
      <c r="G84" s="197"/>
      <c r="H84" s="197"/>
      <c r="I84" s="197"/>
      <c r="J84" s="197"/>
      <c r="K84" s="71">
        <v>19566</v>
      </c>
      <c r="L84" s="40"/>
      <c r="M84" s="40"/>
      <c r="N84" s="40"/>
      <c r="O84" s="40"/>
      <c r="P84" s="40"/>
      <c r="Q84" s="40"/>
    </row>
    <row r="85" spans="1:17">
      <c r="A85" s="196" t="s">
        <v>99</v>
      </c>
      <c r="B85" s="197"/>
      <c r="C85" s="197"/>
      <c r="D85" s="197"/>
      <c r="E85" s="197"/>
      <c r="F85" s="197"/>
      <c r="G85" s="197"/>
      <c r="H85" s="197"/>
      <c r="I85" s="197"/>
      <c r="J85" s="197"/>
      <c r="K85" s="71">
        <v>14143</v>
      </c>
      <c r="L85" s="40"/>
      <c r="M85" s="40"/>
      <c r="N85" s="40"/>
      <c r="O85" s="40"/>
      <c r="P85" s="40"/>
      <c r="Q85" s="40"/>
    </row>
    <row r="86" spans="1:17">
      <c r="A86" s="196" t="s">
        <v>93</v>
      </c>
      <c r="B86" s="197"/>
      <c r="C86" s="197"/>
      <c r="D86" s="197"/>
      <c r="E86" s="197"/>
      <c r="F86" s="197"/>
      <c r="G86" s="197"/>
      <c r="H86" s="197"/>
      <c r="I86" s="197"/>
      <c r="J86" s="197"/>
      <c r="K86" s="70"/>
      <c r="L86" s="40"/>
      <c r="M86" s="40"/>
      <c r="N86" s="40"/>
      <c r="O86" s="40"/>
      <c r="P86" s="40"/>
      <c r="Q86" s="40"/>
    </row>
    <row r="87" spans="1:17">
      <c r="A87" s="196" t="s">
        <v>229</v>
      </c>
      <c r="B87" s="197"/>
      <c r="C87" s="197"/>
      <c r="D87" s="197"/>
      <c r="E87" s="197"/>
      <c r="F87" s="197"/>
      <c r="G87" s="197"/>
      <c r="H87" s="197"/>
      <c r="I87" s="197"/>
      <c r="J87" s="197"/>
      <c r="K87" s="71">
        <v>756</v>
      </c>
      <c r="L87" s="40"/>
      <c r="M87" s="40"/>
      <c r="N87" s="40"/>
      <c r="O87" s="40"/>
      <c r="P87" s="40"/>
      <c r="Q87" s="40"/>
    </row>
    <row r="88" spans="1:17">
      <c r="A88" s="196" t="s">
        <v>228</v>
      </c>
      <c r="B88" s="197"/>
      <c r="C88" s="197"/>
      <c r="D88" s="197"/>
      <c r="E88" s="197"/>
      <c r="F88" s="197"/>
      <c r="G88" s="197"/>
      <c r="H88" s="197"/>
      <c r="I88" s="197"/>
      <c r="J88" s="197"/>
      <c r="K88" s="71">
        <v>13387</v>
      </c>
      <c r="L88" s="40"/>
      <c r="M88" s="40"/>
      <c r="N88" s="40"/>
      <c r="O88" s="40"/>
      <c r="P88" s="40"/>
      <c r="Q88" s="40"/>
    </row>
    <row r="89" spans="1:17">
      <c r="A89" s="200" t="s">
        <v>100</v>
      </c>
      <c r="B89" s="197"/>
      <c r="C89" s="197"/>
      <c r="D89" s="197"/>
      <c r="E89" s="197"/>
      <c r="F89" s="197"/>
      <c r="G89" s="197"/>
      <c r="H89" s="197"/>
      <c r="I89" s="197"/>
      <c r="J89" s="197"/>
      <c r="K89" s="70"/>
      <c r="L89" s="40"/>
      <c r="M89" s="40"/>
      <c r="N89" s="40"/>
      <c r="O89" s="40"/>
      <c r="P89" s="40"/>
      <c r="Q89" s="40"/>
    </row>
    <row r="90" spans="1:17">
      <c r="A90" s="196" t="s">
        <v>102</v>
      </c>
      <c r="B90" s="197"/>
      <c r="C90" s="197"/>
      <c r="D90" s="197"/>
      <c r="E90" s="197"/>
      <c r="F90" s="197"/>
      <c r="G90" s="197"/>
      <c r="H90" s="197"/>
      <c r="I90" s="197"/>
      <c r="J90" s="197"/>
      <c r="K90" s="71">
        <v>238873</v>
      </c>
      <c r="L90" s="40"/>
      <c r="M90" s="40"/>
      <c r="N90" s="40"/>
      <c r="O90" s="40"/>
      <c r="P90" s="39">
        <v>1287.1099999999999</v>
      </c>
      <c r="Q90" s="40"/>
    </row>
    <row r="91" spans="1:17">
      <c r="A91" s="196" t="s">
        <v>103</v>
      </c>
      <c r="B91" s="197"/>
      <c r="C91" s="197"/>
      <c r="D91" s="197"/>
      <c r="E91" s="197"/>
      <c r="F91" s="197"/>
      <c r="G91" s="197"/>
      <c r="H91" s="197"/>
      <c r="I91" s="197"/>
      <c r="J91" s="197"/>
      <c r="K91" s="71">
        <v>44415</v>
      </c>
      <c r="L91" s="40"/>
      <c r="M91" s="40"/>
      <c r="N91" s="40"/>
      <c r="O91" s="40"/>
      <c r="P91" s="40"/>
      <c r="Q91" s="40"/>
    </row>
    <row r="92" spans="1:17">
      <c r="A92" s="196" t="s">
        <v>104</v>
      </c>
      <c r="B92" s="197"/>
      <c r="C92" s="197"/>
      <c r="D92" s="197"/>
      <c r="E92" s="197"/>
      <c r="F92" s="197"/>
      <c r="G92" s="197"/>
      <c r="H92" s="197"/>
      <c r="I92" s="197"/>
      <c r="J92" s="197"/>
      <c r="K92" s="71">
        <v>283288</v>
      </c>
      <c r="L92" s="40"/>
      <c r="M92" s="40"/>
      <c r="N92" s="40"/>
      <c r="O92" s="40"/>
      <c r="P92" s="39">
        <v>1287.1099999999999</v>
      </c>
      <c r="Q92" s="40"/>
    </row>
    <row r="93" spans="1:17">
      <c r="A93" s="196" t="s">
        <v>105</v>
      </c>
      <c r="B93" s="197"/>
      <c r="C93" s="197"/>
      <c r="D93" s="197"/>
      <c r="E93" s="197"/>
      <c r="F93" s="197"/>
      <c r="G93" s="197"/>
      <c r="H93" s="197"/>
      <c r="I93" s="197"/>
      <c r="J93" s="197"/>
      <c r="K93" s="70"/>
      <c r="L93" s="40"/>
      <c r="M93" s="40"/>
      <c r="N93" s="40"/>
      <c r="O93" s="40"/>
      <c r="P93" s="40"/>
      <c r="Q93" s="40"/>
    </row>
    <row r="94" spans="1:17">
      <c r="A94" s="196" t="s">
        <v>106</v>
      </c>
      <c r="B94" s="197"/>
      <c r="C94" s="197"/>
      <c r="D94" s="197"/>
      <c r="E94" s="197"/>
      <c r="F94" s="197"/>
      <c r="G94" s="197"/>
      <c r="H94" s="197"/>
      <c r="I94" s="197"/>
      <c r="J94" s="197"/>
      <c r="K94" s="71">
        <v>156816</v>
      </c>
      <c r="L94" s="40"/>
      <c r="M94" s="40"/>
      <c r="N94" s="40"/>
      <c r="O94" s="40"/>
      <c r="P94" s="40"/>
      <c r="Q94" s="40"/>
    </row>
    <row r="95" spans="1:17">
      <c r="A95" s="196" t="s">
        <v>107</v>
      </c>
      <c r="B95" s="197"/>
      <c r="C95" s="197"/>
      <c r="D95" s="197"/>
      <c r="E95" s="197"/>
      <c r="F95" s="197"/>
      <c r="G95" s="197"/>
      <c r="H95" s="197"/>
      <c r="I95" s="197"/>
      <c r="J95" s="197"/>
      <c r="K95" s="71">
        <v>29282</v>
      </c>
      <c r="L95" s="40"/>
      <c r="M95" s="40"/>
      <c r="N95" s="40"/>
      <c r="O95" s="40"/>
      <c r="P95" s="40"/>
      <c r="Q95" s="40"/>
    </row>
    <row r="96" spans="1:17">
      <c r="A96" s="196" t="s">
        <v>108</v>
      </c>
      <c r="B96" s="197"/>
      <c r="C96" s="197"/>
      <c r="D96" s="197"/>
      <c r="E96" s="197"/>
      <c r="F96" s="197"/>
      <c r="G96" s="197"/>
      <c r="H96" s="197"/>
      <c r="I96" s="197"/>
      <c r="J96" s="197"/>
      <c r="K96" s="71">
        <v>21856</v>
      </c>
      <c r="L96" s="40"/>
      <c r="M96" s="40"/>
      <c r="N96" s="40"/>
      <c r="O96" s="40"/>
      <c r="P96" s="40"/>
      <c r="Q96" s="40"/>
    </row>
    <row r="97" spans="1:19">
      <c r="A97" s="196" t="s">
        <v>109</v>
      </c>
      <c r="B97" s="197"/>
      <c r="C97" s="197"/>
      <c r="D97" s="197"/>
      <c r="E97" s="197"/>
      <c r="F97" s="197"/>
      <c r="G97" s="197"/>
      <c r="H97" s="197"/>
      <c r="I97" s="197"/>
      <c r="J97" s="197"/>
      <c r="K97" s="71">
        <v>44415</v>
      </c>
      <c r="L97" s="40"/>
      <c r="M97" s="40"/>
      <c r="N97" s="40"/>
      <c r="O97" s="40"/>
      <c r="P97" s="40"/>
      <c r="Q97" s="40"/>
    </row>
    <row r="98" spans="1:19">
      <c r="A98" s="196" t="s">
        <v>110</v>
      </c>
      <c r="B98" s="197"/>
      <c r="C98" s="197"/>
      <c r="D98" s="197"/>
      <c r="E98" s="197"/>
      <c r="F98" s="197"/>
      <c r="G98" s="197"/>
      <c r="H98" s="197"/>
      <c r="I98" s="197"/>
      <c r="J98" s="197"/>
      <c r="K98" s="71">
        <v>20574</v>
      </c>
      <c r="L98" s="40"/>
      <c r="M98" s="40"/>
      <c r="N98" s="40"/>
      <c r="O98" s="40"/>
      <c r="P98" s="40"/>
      <c r="Q98" s="40"/>
    </row>
    <row r="99" spans="1:19">
      <c r="A99" s="196" t="s">
        <v>111</v>
      </c>
      <c r="B99" s="197"/>
      <c r="C99" s="197"/>
      <c r="D99" s="197"/>
      <c r="E99" s="197"/>
      <c r="F99" s="197"/>
      <c r="G99" s="197"/>
      <c r="H99" s="197"/>
      <c r="I99" s="197"/>
      <c r="J99" s="197"/>
      <c r="K99" s="71">
        <v>14143</v>
      </c>
      <c r="L99" s="40"/>
      <c r="M99" s="40"/>
      <c r="N99" s="40"/>
      <c r="O99" s="40"/>
      <c r="P99" s="40"/>
      <c r="Q99" s="40"/>
    </row>
    <row r="100" spans="1:19">
      <c r="A100" s="200" t="s">
        <v>112</v>
      </c>
      <c r="B100" s="197"/>
      <c r="C100" s="197"/>
      <c r="D100" s="197"/>
      <c r="E100" s="197"/>
      <c r="F100" s="197"/>
      <c r="G100" s="197"/>
      <c r="H100" s="197"/>
      <c r="I100" s="197"/>
      <c r="J100" s="197"/>
      <c r="K100" s="72">
        <v>283288</v>
      </c>
      <c r="L100" s="40"/>
      <c r="M100" s="40"/>
      <c r="N100" s="40"/>
      <c r="O100" s="40"/>
      <c r="P100" s="43">
        <v>1287.1099999999999</v>
      </c>
      <c r="Q100" s="40"/>
    </row>
    <row r="101" spans="1:19">
      <c r="F101" s="30"/>
      <c r="G101" s="30"/>
      <c r="H101" s="30"/>
      <c r="I101" s="30"/>
      <c r="J101" s="30"/>
      <c r="K101" s="73"/>
      <c r="L101" s="30"/>
      <c r="M101" s="30"/>
      <c r="N101" s="30"/>
      <c r="O101" s="30"/>
      <c r="P101" s="30"/>
      <c r="Q101" s="30"/>
    </row>
    <row r="102" spans="1:19" s="166" customFormat="1" ht="17.25" customHeight="1">
      <c r="A102" s="170"/>
      <c r="B102" s="60" t="s">
        <v>227</v>
      </c>
      <c r="C102" s="60"/>
      <c r="D102" s="60"/>
      <c r="E102" s="60"/>
      <c r="F102" s="60"/>
      <c r="G102" s="60"/>
      <c r="H102" s="60"/>
      <c r="I102" s="60"/>
      <c r="J102" s="60"/>
      <c r="K102" s="171"/>
      <c r="L102" s="60"/>
      <c r="M102" s="60"/>
      <c r="N102" s="169"/>
      <c r="O102" s="169"/>
      <c r="P102" s="168"/>
      <c r="Q102" s="167"/>
      <c r="R102"/>
      <c r="S102"/>
    </row>
    <row r="103" spans="1:19" s="166" customFormat="1" ht="17.25" customHeight="1">
      <c r="A103" s="170"/>
      <c r="B103" s="60"/>
      <c r="C103" s="60"/>
      <c r="D103" s="60"/>
      <c r="E103" s="60"/>
      <c r="F103" s="60"/>
      <c r="G103" s="60"/>
      <c r="H103" s="60"/>
      <c r="I103" s="60"/>
      <c r="J103" s="60"/>
      <c r="K103" s="171"/>
      <c r="L103" s="60"/>
      <c r="M103" s="60"/>
      <c r="N103" s="169"/>
      <c r="O103" s="169"/>
      <c r="P103" s="168"/>
      <c r="Q103" s="167"/>
      <c r="R103"/>
      <c r="S103"/>
    </row>
    <row r="104" spans="1:19" customFormat="1" ht="12.75" customHeight="1">
      <c r="A104" s="44"/>
      <c r="B104" s="16" t="s">
        <v>178</v>
      </c>
      <c r="C104" s="16"/>
      <c r="D104" s="16"/>
      <c r="E104" s="16"/>
      <c r="F104" s="16"/>
      <c r="G104" s="16"/>
      <c r="H104" s="16"/>
      <c r="I104" s="16" t="s">
        <v>179</v>
      </c>
      <c r="J104" s="16"/>
      <c r="K104" s="68"/>
      <c r="L104" s="16"/>
      <c r="M104" s="16"/>
      <c r="N104" s="45"/>
      <c r="O104" s="45"/>
      <c r="P104" s="45"/>
    </row>
  </sheetData>
  <mergeCells count="52">
    <mergeCell ref="A97:J97"/>
    <mergeCell ref="A98:J98"/>
    <mergeCell ref="A99:J99"/>
    <mergeCell ref="A88:J88"/>
    <mergeCell ref="A89:J89"/>
    <mergeCell ref="A90:J90"/>
    <mergeCell ref="E1:I1"/>
    <mergeCell ref="A100:J100"/>
    <mergeCell ref="J13:K13"/>
    <mergeCell ref="J16:K16"/>
    <mergeCell ref="J17:K17"/>
    <mergeCell ref="J15:K15"/>
    <mergeCell ref="J14:K14"/>
    <mergeCell ref="A94:J94"/>
    <mergeCell ref="A95:J95"/>
    <mergeCell ref="A96:J96"/>
    <mergeCell ref="A80:J80"/>
    <mergeCell ref="A91:J91"/>
    <mergeCell ref="A92:J92"/>
    <mergeCell ref="A93:J93"/>
    <mergeCell ref="A82:J82"/>
    <mergeCell ref="A83:J83"/>
    <mergeCell ref="A86:J86"/>
    <mergeCell ref="A87:J87"/>
    <mergeCell ref="A74:J74"/>
    <mergeCell ref="A75:J75"/>
    <mergeCell ref="A76:J76"/>
    <mergeCell ref="A77:J77"/>
    <mergeCell ref="A78:J78"/>
    <mergeCell ref="A79:J79"/>
    <mergeCell ref="A81:J81"/>
    <mergeCell ref="D20:D22"/>
    <mergeCell ref="E20:E22"/>
    <mergeCell ref="B20:B22"/>
    <mergeCell ref="A84:J84"/>
    <mergeCell ref="A85:J85"/>
    <mergeCell ref="A24:Q24"/>
    <mergeCell ref="A28:Q28"/>
    <mergeCell ref="A35:Q35"/>
    <mergeCell ref="A73:J73"/>
    <mergeCell ref="Q20:Q22"/>
    <mergeCell ref="P20:P22"/>
    <mergeCell ref="F21:F22"/>
    <mergeCell ref="F20:I20"/>
    <mergeCell ref="G21:I21"/>
    <mergeCell ref="O20:O22"/>
    <mergeCell ref="J21:J22"/>
    <mergeCell ref="J20:N20"/>
    <mergeCell ref="K21:K22"/>
    <mergeCell ref="L21:N21"/>
    <mergeCell ref="A20:A22"/>
    <mergeCell ref="C20:C22"/>
  </mergeCells>
  <pageMargins left="0.23622047244094491" right="0" top="0.51181102362204722" bottom="0.43307086614173229" header="0.31496062992125984" footer="0.2362204724409449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7"/>
  <sheetViews>
    <sheetView showGridLines="0" topLeftCell="A85" zoomScaleNormal="100" zoomScaleSheetLayoutView="75" workbookViewId="0">
      <selection activeCell="C122" sqref="C122"/>
    </sheetView>
  </sheetViews>
  <sheetFormatPr defaultColWidth="9.140625" defaultRowHeight="12.75" outlineLevelRow="2"/>
  <cols>
    <col min="1" max="1" width="3.28515625" style="25" customWidth="1"/>
    <col min="2" max="2" width="17.85546875" style="26" customWidth="1"/>
    <col min="3" max="3" width="34.28515625" style="27" customWidth="1"/>
    <col min="4" max="4" width="7.7109375" style="28" customWidth="1"/>
    <col min="5" max="5" width="9.85546875" style="29" customWidth="1"/>
    <col min="6" max="6" width="7.28515625" style="31" customWidth="1"/>
    <col min="7" max="10" width="6.7109375" style="31" customWidth="1"/>
    <col min="11" max="11" width="7.28515625" style="74" customWidth="1"/>
    <col min="12" max="16" width="6.710937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50"/>
      <c r="E1" s="203" t="s">
        <v>128</v>
      </c>
      <c r="F1" s="203"/>
      <c r="G1" s="203"/>
      <c r="H1" s="203"/>
      <c r="I1" s="203"/>
      <c r="J1" s="5"/>
      <c r="K1" s="64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64"/>
      <c r="L2" s="5"/>
      <c r="M2" s="7" t="s">
        <v>129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64"/>
      <c r="L3" s="7"/>
      <c r="M3" s="7" t="s">
        <v>130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64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131</v>
      </c>
      <c r="B5" s="2"/>
      <c r="C5" s="3"/>
      <c r="D5" s="4"/>
      <c r="E5" s="4"/>
      <c r="F5" s="5"/>
      <c r="G5" s="5"/>
      <c r="H5" s="5"/>
      <c r="I5" s="5"/>
      <c r="J5" s="5"/>
      <c r="K5" s="64"/>
      <c r="L5" s="5"/>
      <c r="M5" s="7" t="s">
        <v>132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401</v>
      </c>
      <c r="H6" s="14"/>
      <c r="I6" s="14"/>
      <c r="J6" s="5"/>
      <c r="K6" s="64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64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5"/>
      <c r="H8" s="5"/>
      <c r="I8" s="5"/>
      <c r="J8" s="5"/>
      <c r="K8" s="64"/>
      <c r="L8" s="5"/>
      <c r="M8" s="5"/>
      <c r="N8" s="5"/>
      <c r="O8" s="5"/>
      <c r="P8" s="5"/>
    </row>
    <row r="9" spans="1:18">
      <c r="A9" s="8"/>
      <c r="B9" s="2"/>
      <c r="C9" s="15" t="s">
        <v>2</v>
      </c>
      <c r="D9" s="16" t="s">
        <v>493</v>
      </c>
      <c r="E9" s="5"/>
      <c r="F9" s="5"/>
      <c r="G9" s="8"/>
      <c r="H9" s="5"/>
      <c r="I9" s="5"/>
      <c r="J9" s="5"/>
      <c r="K9" s="65"/>
      <c r="L9" s="9"/>
      <c r="M9" s="9"/>
      <c r="N9" s="5"/>
      <c r="O9" s="223" t="s">
        <v>492</v>
      </c>
      <c r="P9" s="5"/>
    </row>
    <row r="10" spans="1:18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66"/>
      <c r="L10" s="5"/>
      <c r="M10" s="5"/>
      <c r="N10" s="5"/>
      <c r="O10" s="5"/>
      <c r="P10" s="5"/>
    </row>
    <row r="11" spans="1:18">
      <c r="A11" s="18"/>
      <c r="B11" s="19"/>
      <c r="C11" s="4"/>
      <c r="D11" s="6"/>
      <c r="E11" s="5"/>
      <c r="F11" s="5"/>
      <c r="G11" s="5"/>
      <c r="H11" s="5"/>
      <c r="I11" s="5"/>
      <c r="J11" s="5"/>
      <c r="K11" s="64"/>
      <c r="L11" s="5"/>
      <c r="M11" s="5"/>
      <c r="N11" s="5"/>
      <c r="O11" s="5"/>
      <c r="P11" s="5"/>
    </row>
    <row r="12" spans="1:18">
      <c r="A12" s="8"/>
      <c r="B12" s="2"/>
      <c r="C12" s="4"/>
      <c r="D12" s="16" t="s">
        <v>400</v>
      </c>
      <c r="E12" s="5"/>
      <c r="F12" s="5"/>
      <c r="G12" s="5"/>
      <c r="H12" s="16"/>
      <c r="I12" s="16"/>
      <c r="J12" s="16"/>
      <c r="K12" s="64"/>
      <c r="L12" s="5"/>
      <c r="M12" s="5"/>
      <c r="N12" s="5"/>
      <c r="O12" s="5"/>
      <c r="P12" s="5"/>
      <c r="Q12" s="5"/>
    </row>
    <row r="13" spans="1:18">
      <c r="A13" s="8"/>
      <c r="B13" s="2"/>
      <c r="C13" s="4"/>
      <c r="D13" s="16" t="s">
        <v>121</v>
      </c>
      <c r="E13" s="5"/>
      <c r="F13" s="5"/>
      <c r="G13" s="5"/>
      <c r="H13" s="16"/>
      <c r="I13" s="16"/>
      <c r="J13" s="201" t="s">
        <v>491</v>
      </c>
      <c r="K13" s="202"/>
      <c r="L13" s="7" t="s">
        <v>115</v>
      </c>
      <c r="M13" s="5"/>
      <c r="N13" s="5"/>
      <c r="O13" s="5"/>
      <c r="P13" s="5"/>
    </row>
    <row r="14" spans="1:18" outlineLevel="1">
      <c r="A14" s="8"/>
      <c r="B14" s="2"/>
      <c r="C14" s="4"/>
      <c r="D14" s="16" t="s">
        <v>124</v>
      </c>
      <c r="E14" s="5"/>
      <c r="F14" s="5"/>
      <c r="G14" s="5"/>
      <c r="H14" s="16"/>
      <c r="I14" s="16"/>
      <c r="J14" s="201" t="s">
        <v>399</v>
      </c>
      <c r="K14" s="202"/>
      <c r="L14" s="7" t="s">
        <v>115</v>
      </c>
      <c r="M14" s="5"/>
      <c r="N14" s="5"/>
      <c r="O14" s="5"/>
      <c r="P14" s="5"/>
    </row>
    <row r="15" spans="1:18" outlineLevel="1">
      <c r="A15" s="8"/>
      <c r="B15" s="2"/>
      <c r="C15" s="4"/>
      <c r="D15" s="16" t="s">
        <v>122</v>
      </c>
      <c r="E15" s="5"/>
      <c r="F15" s="5"/>
      <c r="G15" s="5"/>
      <c r="H15" s="16"/>
      <c r="I15" s="16"/>
      <c r="J15" s="201" t="s">
        <v>490</v>
      </c>
      <c r="K15" s="202"/>
      <c r="L15" s="7" t="s">
        <v>115</v>
      </c>
      <c r="M15" s="5"/>
      <c r="N15" s="5"/>
      <c r="O15" s="5"/>
      <c r="P15" s="5"/>
    </row>
    <row r="16" spans="1:18">
      <c r="A16" s="8"/>
      <c r="B16" s="2"/>
      <c r="C16" s="4"/>
      <c r="D16" s="16" t="s">
        <v>117</v>
      </c>
      <c r="E16" s="5"/>
      <c r="F16" s="5"/>
      <c r="G16" s="5"/>
      <c r="H16" s="16"/>
      <c r="I16" s="16"/>
      <c r="J16" s="201" t="s">
        <v>398</v>
      </c>
      <c r="K16" s="202"/>
      <c r="L16" s="7" t="s">
        <v>115</v>
      </c>
      <c r="M16" s="5"/>
      <c r="N16" s="5"/>
      <c r="O16" s="5"/>
      <c r="P16" s="5"/>
    </row>
    <row r="17" spans="1:17" outlineLevel="1">
      <c r="A17" s="8"/>
      <c r="B17" s="2"/>
      <c r="C17" s="4"/>
      <c r="D17" s="16" t="s">
        <v>118</v>
      </c>
      <c r="E17" s="5"/>
      <c r="F17" s="5"/>
      <c r="G17" s="5"/>
      <c r="H17" s="16"/>
      <c r="I17" s="16"/>
      <c r="J17" s="201" t="s">
        <v>397</v>
      </c>
      <c r="K17" s="202"/>
      <c r="L17" s="7" t="s">
        <v>120</v>
      </c>
      <c r="M17" s="5"/>
      <c r="N17" s="5"/>
      <c r="O17" s="5"/>
      <c r="P17" s="5"/>
    </row>
    <row r="18" spans="1:17">
      <c r="A18" s="8"/>
      <c r="B18" s="2"/>
      <c r="C18" s="4"/>
      <c r="D18" s="60" t="s">
        <v>136</v>
      </c>
      <c r="E18" s="5"/>
      <c r="F18" s="5"/>
      <c r="G18" s="5"/>
      <c r="H18" s="5"/>
      <c r="I18" s="5"/>
      <c r="J18" s="5"/>
      <c r="K18" s="64"/>
      <c r="L18" s="5"/>
      <c r="M18" s="5"/>
      <c r="N18" s="5"/>
      <c r="O18" s="5"/>
      <c r="P18" s="5"/>
    </row>
    <row r="19" spans="1:17">
      <c r="A19" s="8"/>
      <c r="B19" s="2"/>
      <c r="C19" s="3"/>
      <c r="D19" s="4"/>
      <c r="E19" s="8"/>
      <c r="F19" s="5"/>
      <c r="G19" s="5"/>
      <c r="H19" s="5"/>
      <c r="I19" s="5"/>
      <c r="J19" s="5"/>
      <c r="K19" s="64"/>
      <c r="L19" s="5"/>
      <c r="M19" s="5"/>
      <c r="N19" s="5"/>
      <c r="O19" s="5"/>
      <c r="P19" s="5"/>
    </row>
    <row r="20" spans="1:17" ht="19.5" customHeight="1">
      <c r="A20" s="190" t="s">
        <v>4</v>
      </c>
      <c r="B20" s="198" t="s">
        <v>21</v>
      </c>
      <c r="C20" s="190" t="s">
        <v>5</v>
      </c>
      <c r="D20" s="190" t="s">
        <v>6</v>
      </c>
      <c r="E20" s="190" t="s">
        <v>7</v>
      </c>
      <c r="F20" s="190" t="s">
        <v>17</v>
      </c>
      <c r="G20" s="191"/>
      <c r="H20" s="191"/>
      <c r="I20" s="191"/>
      <c r="J20" s="190" t="s">
        <v>18</v>
      </c>
      <c r="K20" s="193"/>
      <c r="L20" s="193"/>
      <c r="M20" s="193"/>
      <c r="N20" s="193"/>
      <c r="O20" s="190" t="s">
        <v>12</v>
      </c>
      <c r="P20" s="190" t="s">
        <v>13</v>
      </c>
      <c r="Q20" s="189" t="s">
        <v>19</v>
      </c>
    </row>
    <row r="21" spans="1:17" ht="18.75" customHeight="1">
      <c r="A21" s="191"/>
      <c r="B21" s="199"/>
      <c r="C21" s="192"/>
      <c r="D21" s="190"/>
      <c r="E21" s="190"/>
      <c r="F21" s="190" t="s">
        <v>8</v>
      </c>
      <c r="G21" s="190" t="s">
        <v>10</v>
      </c>
      <c r="H21" s="191"/>
      <c r="I21" s="191"/>
      <c r="J21" s="190" t="s">
        <v>20</v>
      </c>
      <c r="K21" s="194" t="s">
        <v>8</v>
      </c>
      <c r="L21" s="190" t="s">
        <v>10</v>
      </c>
      <c r="M21" s="191"/>
      <c r="N21" s="191"/>
      <c r="O21" s="190"/>
      <c r="P21" s="190"/>
      <c r="Q21" s="189"/>
    </row>
    <row r="22" spans="1:17" ht="22.5" customHeight="1">
      <c r="A22" s="191"/>
      <c r="B22" s="199"/>
      <c r="C22" s="192"/>
      <c r="D22" s="190"/>
      <c r="E22" s="190"/>
      <c r="F22" s="191"/>
      <c r="G22" s="185" t="s">
        <v>9</v>
      </c>
      <c r="H22" s="185" t="s">
        <v>14</v>
      </c>
      <c r="I22" s="185" t="s">
        <v>11</v>
      </c>
      <c r="J22" s="192"/>
      <c r="K22" s="195"/>
      <c r="L22" s="185" t="s">
        <v>9</v>
      </c>
      <c r="M22" s="185" t="s">
        <v>14</v>
      </c>
      <c r="N22" s="185" t="s">
        <v>11</v>
      </c>
      <c r="O22" s="190"/>
      <c r="P22" s="190"/>
      <c r="Q22" s="189"/>
    </row>
    <row r="23" spans="1:17">
      <c r="A23" s="22">
        <v>1</v>
      </c>
      <c r="B23" s="187">
        <v>2</v>
      </c>
      <c r="C23" s="185">
        <v>3</v>
      </c>
      <c r="D23" s="185">
        <v>4</v>
      </c>
      <c r="E23" s="24">
        <v>5</v>
      </c>
      <c r="F23" s="186">
        <v>6</v>
      </c>
      <c r="G23" s="186">
        <v>7</v>
      </c>
      <c r="H23" s="186">
        <v>8</v>
      </c>
      <c r="I23" s="186">
        <v>9</v>
      </c>
      <c r="J23" s="186">
        <v>10</v>
      </c>
      <c r="K23" s="188">
        <v>11</v>
      </c>
      <c r="L23" s="186">
        <v>12</v>
      </c>
      <c r="M23" s="186">
        <v>13</v>
      </c>
      <c r="N23" s="186">
        <v>14</v>
      </c>
      <c r="O23" s="186">
        <v>15</v>
      </c>
      <c r="P23" s="186">
        <v>16</v>
      </c>
      <c r="Q23" s="186">
        <v>17</v>
      </c>
    </row>
    <row r="24" spans="1:17">
      <c r="A24" s="204" t="s">
        <v>318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</row>
    <row r="25" spans="1:17" ht="77.25">
      <c r="A25" s="22">
        <v>1</v>
      </c>
      <c r="B25" s="36" t="s">
        <v>338</v>
      </c>
      <c r="C25" s="184" t="s">
        <v>396</v>
      </c>
      <c r="D25" s="24" t="s">
        <v>47</v>
      </c>
      <c r="E25" s="41">
        <v>1</v>
      </c>
      <c r="F25" s="39">
        <v>6.65</v>
      </c>
      <c r="G25" s="39">
        <v>6.27</v>
      </c>
      <c r="H25" s="39">
        <v>0.38</v>
      </c>
      <c r="I25" s="40"/>
      <c r="J25" s="40"/>
      <c r="K25" s="70">
        <v>7</v>
      </c>
      <c r="L25" s="40">
        <v>7</v>
      </c>
      <c r="M25" s="40"/>
      <c r="N25" s="40"/>
      <c r="O25" s="40">
        <v>0.47</v>
      </c>
      <c r="P25" s="40">
        <v>0.47</v>
      </c>
      <c r="Q25" s="40"/>
    </row>
    <row r="26" spans="1:17">
      <c r="A26" s="204" t="s">
        <v>301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</row>
    <row r="27" spans="1:17" ht="36">
      <c r="A27" s="22">
        <v>2</v>
      </c>
      <c r="B27" s="36" t="s">
        <v>395</v>
      </c>
      <c r="C27" s="184" t="s">
        <v>394</v>
      </c>
      <c r="D27" s="24" t="s">
        <v>35</v>
      </c>
      <c r="E27" s="41">
        <v>2</v>
      </c>
      <c r="F27" s="39">
        <v>487</v>
      </c>
      <c r="G27" s="40"/>
      <c r="H27" s="40"/>
      <c r="I27" s="40"/>
      <c r="J27" s="40"/>
      <c r="K27" s="70">
        <v>974</v>
      </c>
      <c r="L27" s="40"/>
      <c r="M27" s="40"/>
      <c r="N27" s="40"/>
      <c r="O27" s="40"/>
      <c r="P27" s="40"/>
      <c r="Q27" s="40"/>
    </row>
    <row r="28" spans="1:17" ht="24">
      <c r="A28" s="22">
        <v>3</v>
      </c>
      <c r="B28" s="36" t="s">
        <v>393</v>
      </c>
      <c r="C28" s="184" t="s">
        <v>392</v>
      </c>
      <c r="D28" s="24" t="s">
        <v>47</v>
      </c>
      <c r="E28" s="41">
        <v>2</v>
      </c>
      <c r="F28" s="39">
        <v>30.68</v>
      </c>
      <c r="G28" s="39">
        <v>19.98</v>
      </c>
      <c r="H28" s="39">
        <v>6.59</v>
      </c>
      <c r="I28" s="39">
        <v>0.36</v>
      </c>
      <c r="J28" s="40"/>
      <c r="K28" s="70">
        <v>61</v>
      </c>
      <c r="L28" s="40">
        <v>40</v>
      </c>
      <c r="M28" s="40">
        <v>13</v>
      </c>
      <c r="N28" s="40">
        <v>1</v>
      </c>
      <c r="O28" s="40">
        <v>1.43</v>
      </c>
      <c r="P28" s="40">
        <v>2.86</v>
      </c>
      <c r="Q28" s="40"/>
    </row>
    <row r="29" spans="1:17" ht="36">
      <c r="A29" s="22">
        <v>4</v>
      </c>
      <c r="B29" s="36" t="s">
        <v>239</v>
      </c>
      <c r="C29" s="184" t="s">
        <v>391</v>
      </c>
      <c r="D29" s="24" t="s">
        <v>237</v>
      </c>
      <c r="E29" s="41">
        <v>4</v>
      </c>
      <c r="F29" s="39">
        <v>368.13</v>
      </c>
      <c r="G29" s="40"/>
      <c r="H29" s="40"/>
      <c r="I29" s="40"/>
      <c r="J29" s="40"/>
      <c r="K29" s="70">
        <v>1473</v>
      </c>
      <c r="L29" s="40"/>
      <c r="M29" s="40"/>
      <c r="N29" s="40"/>
      <c r="O29" s="40"/>
      <c r="P29" s="40"/>
      <c r="Q29" s="40"/>
    </row>
    <row r="30" spans="1:17">
      <c r="A30" s="22">
        <v>5</v>
      </c>
      <c r="B30" s="36" t="s">
        <v>390</v>
      </c>
      <c r="C30" s="184" t="s">
        <v>389</v>
      </c>
      <c r="D30" s="24" t="s">
        <v>388</v>
      </c>
      <c r="E30" s="41">
        <v>0.4</v>
      </c>
      <c r="F30" s="39">
        <v>26.77</v>
      </c>
      <c r="G30" s="40"/>
      <c r="H30" s="40"/>
      <c r="I30" s="40"/>
      <c r="J30" s="40"/>
      <c r="K30" s="70">
        <v>11</v>
      </c>
      <c r="L30" s="40"/>
      <c r="M30" s="40"/>
      <c r="N30" s="40"/>
      <c r="O30" s="40"/>
      <c r="P30" s="40"/>
      <c r="Q30" s="40"/>
    </row>
    <row r="31" spans="1:17" ht="24">
      <c r="A31" s="22">
        <v>6</v>
      </c>
      <c r="B31" s="36" t="s">
        <v>239</v>
      </c>
      <c r="C31" s="184" t="s">
        <v>387</v>
      </c>
      <c r="D31" s="24" t="s">
        <v>237</v>
      </c>
      <c r="E31" s="41">
        <v>4</v>
      </c>
      <c r="F31" s="39">
        <v>5250.4</v>
      </c>
      <c r="G31" s="40"/>
      <c r="H31" s="40"/>
      <c r="I31" s="40"/>
      <c r="J31" s="40"/>
      <c r="K31" s="70">
        <v>21002</v>
      </c>
      <c r="L31" s="40"/>
      <c r="M31" s="40"/>
      <c r="N31" s="40"/>
      <c r="O31" s="40"/>
      <c r="P31" s="40"/>
      <c r="Q31" s="40"/>
    </row>
    <row r="32" spans="1:17" ht="24">
      <c r="A32" s="22">
        <v>7</v>
      </c>
      <c r="B32" s="36" t="s">
        <v>239</v>
      </c>
      <c r="C32" s="184" t="s">
        <v>257</v>
      </c>
      <c r="D32" s="24" t="s">
        <v>237</v>
      </c>
      <c r="E32" s="41">
        <v>2</v>
      </c>
      <c r="F32" s="39">
        <v>5024.93</v>
      </c>
      <c r="G32" s="40"/>
      <c r="H32" s="40"/>
      <c r="I32" s="40"/>
      <c r="J32" s="40"/>
      <c r="K32" s="70">
        <v>10050</v>
      </c>
      <c r="L32" s="40"/>
      <c r="M32" s="40"/>
      <c r="N32" s="40"/>
      <c r="O32" s="40"/>
      <c r="P32" s="40"/>
      <c r="Q32" s="40"/>
    </row>
    <row r="33" spans="1:17" ht="108.75">
      <c r="A33" s="22">
        <v>8</v>
      </c>
      <c r="B33" s="36" t="s">
        <v>256</v>
      </c>
      <c r="C33" s="184" t="s">
        <v>386</v>
      </c>
      <c r="D33" s="24" t="s">
        <v>47</v>
      </c>
      <c r="E33" s="38">
        <v>6</v>
      </c>
      <c r="F33" s="39">
        <v>176</v>
      </c>
      <c r="G33" s="39">
        <v>40.799999999999997</v>
      </c>
      <c r="H33" s="39">
        <v>4.2</v>
      </c>
      <c r="I33" s="39">
        <v>0.18</v>
      </c>
      <c r="J33" s="40"/>
      <c r="K33" s="70">
        <v>1056</v>
      </c>
      <c r="L33" s="40">
        <v>245</v>
      </c>
      <c r="M33" s="40">
        <v>25</v>
      </c>
      <c r="N33" s="40">
        <v>1</v>
      </c>
      <c r="O33" s="40">
        <v>3.05</v>
      </c>
      <c r="P33" s="40">
        <v>18.3</v>
      </c>
      <c r="Q33" s="40"/>
    </row>
    <row r="34" spans="1:17" ht="24">
      <c r="A34" s="22">
        <v>9</v>
      </c>
      <c r="B34" s="36" t="s">
        <v>385</v>
      </c>
      <c r="C34" s="184" t="s">
        <v>384</v>
      </c>
      <c r="D34" s="24" t="s">
        <v>35</v>
      </c>
      <c r="E34" s="41">
        <v>2</v>
      </c>
      <c r="F34" s="40"/>
      <c r="G34" s="40"/>
      <c r="H34" s="40"/>
      <c r="I34" s="40"/>
      <c r="J34" s="40">
        <v>3286</v>
      </c>
      <c r="K34" s="70">
        <v>3286</v>
      </c>
      <c r="L34" s="40"/>
      <c r="M34" s="40"/>
      <c r="N34" s="40"/>
      <c r="O34" s="40"/>
      <c r="P34" s="40"/>
      <c r="Q34" s="40"/>
    </row>
    <row r="35" spans="1:17" ht="36">
      <c r="A35" s="22">
        <v>10</v>
      </c>
      <c r="B35" s="36" t="s">
        <v>383</v>
      </c>
      <c r="C35" s="184" t="s">
        <v>382</v>
      </c>
      <c r="D35" s="24" t="s">
        <v>47</v>
      </c>
      <c r="E35" s="41">
        <v>2</v>
      </c>
      <c r="F35" s="39">
        <v>126.83</v>
      </c>
      <c r="G35" s="39">
        <v>33.11</v>
      </c>
      <c r="H35" s="39">
        <v>89.04</v>
      </c>
      <c r="I35" s="39">
        <v>6.72</v>
      </c>
      <c r="J35" s="40"/>
      <c r="K35" s="70">
        <v>254</v>
      </c>
      <c r="L35" s="40">
        <v>66</v>
      </c>
      <c r="M35" s="40">
        <v>178</v>
      </c>
      <c r="N35" s="40">
        <v>13</v>
      </c>
      <c r="O35" s="40">
        <v>2.37</v>
      </c>
      <c r="P35" s="40">
        <v>4.74</v>
      </c>
      <c r="Q35" s="40"/>
    </row>
    <row r="36" spans="1:17" ht="24">
      <c r="A36" s="22">
        <v>11</v>
      </c>
      <c r="B36" s="36" t="s">
        <v>239</v>
      </c>
      <c r="C36" s="184" t="s">
        <v>489</v>
      </c>
      <c r="D36" s="24" t="s">
        <v>35</v>
      </c>
      <c r="E36" s="41">
        <v>2</v>
      </c>
      <c r="F36" s="40"/>
      <c r="G36" s="40"/>
      <c r="H36" s="40"/>
      <c r="I36" s="40"/>
      <c r="J36" s="40">
        <v>22382</v>
      </c>
      <c r="K36" s="70">
        <v>22382</v>
      </c>
      <c r="L36" s="40"/>
      <c r="M36" s="40"/>
      <c r="N36" s="40"/>
      <c r="O36" s="40"/>
      <c r="P36" s="40"/>
      <c r="Q36" s="40"/>
    </row>
    <row r="37" spans="1:17" ht="24">
      <c r="A37" s="22">
        <v>12</v>
      </c>
      <c r="B37" s="36" t="s">
        <v>380</v>
      </c>
      <c r="C37" s="184" t="s">
        <v>381</v>
      </c>
      <c r="D37" s="24" t="s">
        <v>47</v>
      </c>
      <c r="E37" s="41">
        <v>2</v>
      </c>
      <c r="F37" s="39">
        <v>256.7</v>
      </c>
      <c r="G37" s="39">
        <v>157.76</v>
      </c>
      <c r="H37" s="39">
        <v>33.83</v>
      </c>
      <c r="I37" s="39">
        <v>6.87</v>
      </c>
      <c r="J37" s="40"/>
      <c r="K37" s="70">
        <v>513</v>
      </c>
      <c r="L37" s="40">
        <v>316</v>
      </c>
      <c r="M37" s="40">
        <v>68</v>
      </c>
      <c r="N37" s="40">
        <v>14</v>
      </c>
      <c r="O37" s="40">
        <v>10.1</v>
      </c>
      <c r="P37" s="40">
        <v>20.2</v>
      </c>
      <c r="Q37" s="40"/>
    </row>
    <row r="38" spans="1:17" ht="24">
      <c r="A38" s="22">
        <v>13</v>
      </c>
      <c r="B38" s="36" t="s">
        <v>239</v>
      </c>
      <c r="C38" s="184" t="s">
        <v>488</v>
      </c>
      <c r="D38" s="24" t="s">
        <v>35</v>
      </c>
      <c r="E38" s="41">
        <v>2</v>
      </c>
      <c r="F38" s="40"/>
      <c r="G38" s="40"/>
      <c r="H38" s="40"/>
      <c r="I38" s="40"/>
      <c r="J38" s="40">
        <v>26523</v>
      </c>
      <c r="K38" s="70">
        <v>26523</v>
      </c>
      <c r="L38" s="40"/>
      <c r="M38" s="40"/>
      <c r="N38" s="40"/>
      <c r="O38" s="40"/>
      <c r="P38" s="40"/>
      <c r="Q38" s="40"/>
    </row>
    <row r="39" spans="1:17" ht="24">
      <c r="A39" s="22">
        <v>14</v>
      </c>
      <c r="B39" s="36" t="s">
        <v>380</v>
      </c>
      <c r="C39" s="184" t="s">
        <v>379</v>
      </c>
      <c r="D39" s="24" t="s">
        <v>47</v>
      </c>
      <c r="E39" s="41">
        <v>2</v>
      </c>
      <c r="F39" s="39">
        <v>256.7</v>
      </c>
      <c r="G39" s="39">
        <v>157.76</v>
      </c>
      <c r="H39" s="39">
        <v>33.83</v>
      </c>
      <c r="I39" s="39">
        <v>6.87</v>
      </c>
      <c r="J39" s="40"/>
      <c r="K39" s="70">
        <v>513</v>
      </c>
      <c r="L39" s="40">
        <v>316</v>
      </c>
      <c r="M39" s="40">
        <v>68</v>
      </c>
      <c r="N39" s="40">
        <v>14</v>
      </c>
      <c r="O39" s="40">
        <v>10.1</v>
      </c>
      <c r="P39" s="40">
        <v>20.2</v>
      </c>
      <c r="Q39" s="40"/>
    </row>
    <row r="40" spans="1:17" ht="72">
      <c r="A40" s="22">
        <v>15</v>
      </c>
      <c r="B40" s="36" t="s">
        <v>378</v>
      </c>
      <c r="C40" s="184" t="s">
        <v>377</v>
      </c>
      <c r="D40" s="24" t="s">
        <v>247</v>
      </c>
      <c r="E40" s="38">
        <v>8.5000000000000006E-2</v>
      </c>
      <c r="F40" s="39">
        <v>1853.8</v>
      </c>
      <c r="G40" s="40"/>
      <c r="H40" s="40"/>
      <c r="I40" s="40"/>
      <c r="J40" s="40"/>
      <c r="K40" s="70">
        <v>158</v>
      </c>
      <c r="L40" s="40"/>
      <c r="M40" s="40"/>
      <c r="N40" s="40"/>
      <c r="O40" s="40"/>
      <c r="P40" s="40"/>
      <c r="Q40" s="40"/>
    </row>
    <row r="41" spans="1:17" ht="24">
      <c r="A41" s="22">
        <v>16</v>
      </c>
      <c r="B41" s="36" t="s">
        <v>376</v>
      </c>
      <c r="C41" s="184" t="s">
        <v>375</v>
      </c>
      <c r="D41" s="24" t="s">
        <v>186</v>
      </c>
      <c r="E41" s="41">
        <v>0.85</v>
      </c>
      <c r="F41" s="39">
        <v>207.18</v>
      </c>
      <c r="G41" s="39">
        <v>193.69</v>
      </c>
      <c r="H41" s="40"/>
      <c r="I41" s="40"/>
      <c r="J41" s="40"/>
      <c r="K41" s="70">
        <v>176</v>
      </c>
      <c r="L41" s="40">
        <v>165</v>
      </c>
      <c r="M41" s="40"/>
      <c r="N41" s="40"/>
      <c r="O41" s="40">
        <v>12.4</v>
      </c>
      <c r="P41" s="40">
        <v>10.54</v>
      </c>
      <c r="Q41" s="40"/>
    </row>
    <row r="42" spans="1:17" ht="24">
      <c r="A42" s="22">
        <v>17</v>
      </c>
      <c r="B42" s="36" t="s">
        <v>239</v>
      </c>
      <c r="C42" s="184" t="s">
        <v>374</v>
      </c>
      <c r="D42" s="24" t="s">
        <v>35</v>
      </c>
      <c r="E42" s="38">
        <v>4</v>
      </c>
      <c r="F42" s="39">
        <v>13.04</v>
      </c>
      <c r="G42" s="40"/>
      <c r="H42" s="40"/>
      <c r="I42" s="40"/>
      <c r="J42" s="40"/>
      <c r="K42" s="70">
        <v>52</v>
      </c>
      <c r="L42" s="40"/>
      <c r="M42" s="40"/>
      <c r="N42" s="40"/>
      <c r="O42" s="40"/>
      <c r="P42" s="40"/>
      <c r="Q42" s="40"/>
    </row>
    <row r="43" spans="1:17" ht="24">
      <c r="A43" s="22">
        <v>18</v>
      </c>
      <c r="B43" s="36" t="s">
        <v>239</v>
      </c>
      <c r="C43" s="184" t="s">
        <v>373</v>
      </c>
      <c r="D43" s="24" t="s">
        <v>237</v>
      </c>
      <c r="E43" s="38">
        <v>4</v>
      </c>
      <c r="F43" s="39">
        <v>9.14</v>
      </c>
      <c r="G43" s="40"/>
      <c r="H43" s="40"/>
      <c r="I43" s="40"/>
      <c r="J43" s="40"/>
      <c r="K43" s="70">
        <v>37</v>
      </c>
      <c r="L43" s="40"/>
      <c r="M43" s="40"/>
      <c r="N43" s="40"/>
      <c r="O43" s="40"/>
      <c r="P43" s="40"/>
      <c r="Q43" s="40"/>
    </row>
    <row r="44" spans="1:17" ht="24">
      <c r="A44" s="22">
        <v>19</v>
      </c>
      <c r="B44" s="36" t="s">
        <v>239</v>
      </c>
      <c r="C44" s="184" t="s">
        <v>372</v>
      </c>
      <c r="D44" s="24" t="s">
        <v>35</v>
      </c>
      <c r="E44" s="38">
        <v>16</v>
      </c>
      <c r="F44" s="39">
        <v>3.07</v>
      </c>
      <c r="G44" s="40"/>
      <c r="H44" s="40"/>
      <c r="I44" s="40"/>
      <c r="J44" s="40"/>
      <c r="K44" s="70">
        <v>49</v>
      </c>
      <c r="L44" s="40"/>
      <c r="M44" s="40"/>
      <c r="N44" s="40"/>
      <c r="O44" s="40"/>
      <c r="P44" s="40"/>
      <c r="Q44" s="40"/>
    </row>
    <row r="45" spans="1:17" ht="60">
      <c r="A45" s="22">
        <v>20</v>
      </c>
      <c r="B45" s="36" t="s">
        <v>253</v>
      </c>
      <c r="C45" s="184" t="s">
        <v>252</v>
      </c>
      <c r="D45" s="24" t="s">
        <v>47</v>
      </c>
      <c r="E45" s="41">
        <v>2</v>
      </c>
      <c r="F45" s="39">
        <v>137.5</v>
      </c>
      <c r="G45" s="39">
        <v>31.8</v>
      </c>
      <c r="H45" s="39">
        <v>2.36</v>
      </c>
      <c r="I45" s="40"/>
      <c r="J45" s="40"/>
      <c r="K45" s="70">
        <v>275</v>
      </c>
      <c r="L45" s="40">
        <v>64</v>
      </c>
      <c r="M45" s="40">
        <v>5</v>
      </c>
      <c r="N45" s="40"/>
      <c r="O45" s="40">
        <v>2.4</v>
      </c>
      <c r="P45" s="40">
        <v>4.8</v>
      </c>
      <c r="Q45" s="40"/>
    </row>
    <row r="46" spans="1:17" ht="91.5">
      <c r="A46" s="22">
        <v>21</v>
      </c>
      <c r="B46" s="36" t="s">
        <v>371</v>
      </c>
      <c r="C46" s="184" t="s">
        <v>487</v>
      </c>
      <c r="D46" s="24" t="s">
        <v>247</v>
      </c>
      <c r="E46" s="38">
        <v>0.153</v>
      </c>
      <c r="F46" s="39">
        <v>10740</v>
      </c>
      <c r="G46" s="40"/>
      <c r="H46" s="40"/>
      <c r="I46" s="40"/>
      <c r="J46" s="40"/>
      <c r="K46" s="70">
        <v>1643</v>
      </c>
      <c r="L46" s="40"/>
      <c r="M46" s="40"/>
      <c r="N46" s="40"/>
      <c r="O46" s="40"/>
      <c r="P46" s="40"/>
      <c r="Q46" s="40"/>
    </row>
    <row r="47" spans="1:17" ht="72">
      <c r="A47" s="22">
        <v>22</v>
      </c>
      <c r="B47" s="36" t="s">
        <v>370</v>
      </c>
      <c r="C47" s="184" t="s">
        <v>369</v>
      </c>
      <c r="D47" s="24" t="s">
        <v>247</v>
      </c>
      <c r="E47" s="38">
        <v>2.5499999999999998E-2</v>
      </c>
      <c r="F47" s="39">
        <v>16109</v>
      </c>
      <c r="G47" s="40"/>
      <c r="H47" s="40"/>
      <c r="I47" s="40"/>
      <c r="J47" s="40"/>
      <c r="K47" s="70">
        <v>411</v>
      </c>
      <c r="L47" s="40"/>
      <c r="M47" s="40"/>
      <c r="N47" s="40"/>
      <c r="O47" s="40"/>
      <c r="P47" s="40"/>
      <c r="Q47" s="40"/>
    </row>
    <row r="48" spans="1:17" ht="72">
      <c r="A48" s="22">
        <v>23</v>
      </c>
      <c r="B48" s="36" t="s">
        <v>368</v>
      </c>
      <c r="C48" s="184" t="s">
        <v>367</v>
      </c>
      <c r="D48" s="24" t="s">
        <v>247</v>
      </c>
      <c r="E48" s="38">
        <v>6.6299999999999998E-2</v>
      </c>
      <c r="F48" s="39">
        <v>6962.8</v>
      </c>
      <c r="G48" s="40"/>
      <c r="H48" s="40"/>
      <c r="I48" s="40"/>
      <c r="J48" s="40"/>
      <c r="K48" s="70">
        <v>462</v>
      </c>
      <c r="L48" s="40"/>
      <c r="M48" s="40"/>
      <c r="N48" s="40"/>
      <c r="O48" s="40"/>
      <c r="P48" s="40"/>
      <c r="Q48" s="40"/>
    </row>
    <row r="49" spans="1:17" ht="72">
      <c r="A49" s="22">
        <v>24</v>
      </c>
      <c r="B49" s="36" t="s">
        <v>366</v>
      </c>
      <c r="C49" s="184" t="s">
        <v>365</v>
      </c>
      <c r="D49" s="24" t="s">
        <v>247</v>
      </c>
      <c r="E49" s="38">
        <v>0.11219999999999999</v>
      </c>
      <c r="F49" s="39">
        <v>4439.3</v>
      </c>
      <c r="G49" s="40"/>
      <c r="H49" s="40"/>
      <c r="I49" s="40"/>
      <c r="J49" s="40"/>
      <c r="K49" s="70">
        <v>498</v>
      </c>
      <c r="L49" s="40"/>
      <c r="M49" s="40"/>
      <c r="N49" s="40"/>
      <c r="O49" s="40"/>
      <c r="P49" s="40"/>
      <c r="Q49" s="40"/>
    </row>
    <row r="50" spans="1:17" ht="48">
      <c r="A50" s="22">
        <v>25</v>
      </c>
      <c r="B50" s="36" t="s">
        <v>364</v>
      </c>
      <c r="C50" s="184" t="s">
        <v>363</v>
      </c>
      <c r="D50" s="24" t="s">
        <v>247</v>
      </c>
      <c r="E50" s="38">
        <v>0.16320000000000001</v>
      </c>
      <c r="F50" s="39">
        <v>21533</v>
      </c>
      <c r="G50" s="40"/>
      <c r="H50" s="40"/>
      <c r="I50" s="40"/>
      <c r="J50" s="40"/>
      <c r="K50" s="70">
        <v>3514</v>
      </c>
      <c r="L50" s="40"/>
      <c r="M50" s="40"/>
      <c r="N50" s="40"/>
      <c r="O50" s="40"/>
      <c r="P50" s="40"/>
      <c r="Q50" s="40"/>
    </row>
    <row r="51" spans="1:17" ht="48">
      <c r="A51" s="22">
        <v>26</v>
      </c>
      <c r="B51" s="36" t="s">
        <v>362</v>
      </c>
      <c r="C51" s="184" t="s">
        <v>361</v>
      </c>
      <c r="D51" s="24" t="s">
        <v>247</v>
      </c>
      <c r="E51" s="38">
        <v>8.6699999999999999E-2</v>
      </c>
      <c r="F51" s="39">
        <v>16855</v>
      </c>
      <c r="G51" s="40"/>
      <c r="H51" s="40"/>
      <c r="I51" s="40"/>
      <c r="J51" s="40"/>
      <c r="K51" s="70">
        <v>1461</v>
      </c>
      <c r="L51" s="40"/>
      <c r="M51" s="40"/>
      <c r="N51" s="40"/>
      <c r="O51" s="40"/>
      <c r="P51" s="40"/>
      <c r="Q51" s="40"/>
    </row>
    <row r="52" spans="1:17" ht="84.75">
      <c r="A52" s="22">
        <v>27</v>
      </c>
      <c r="B52" s="36" t="s">
        <v>360</v>
      </c>
      <c r="C52" s="184" t="s">
        <v>359</v>
      </c>
      <c r="D52" s="24" t="s">
        <v>274</v>
      </c>
      <c r="E52" s="38">
        <v>0.65100000000000002</v>
      </c>
      <c r="F52" s="39">
        <v>3072.43</v>
      </c>
      <c r="G52" s="39">
        <v>237.6</v>
      </c>
      <c r="H52" s="39">
        <v>1497.69</v>
      </c>
      <c r="I52" s="39">
        <v>168.84</v>
      </c>
      <c r="J52" s="40"/>
      <c r="K52" s="70">
        <v>2000</v>
      </c>
      <c r="L52" s="40">
        <v>155</v>
      </c>
      <c r="M52" s="40">
        <v>975</v>
      </c>
      <c r="N52" s="40">
        <v>110</v>
      </c>
      <c r="O52" s="40">
        <v>17.54</v>
      </c>
      <c r="P52" s="40">
        <v>11.42</v>
      </c>
      <c r="Q52" s="40"/>
    </row>
    <row r="53" spans="1:17" ht="84.75">
      <c r="A53" s="22">
        <v>28</v>
      </c>
      <c r="B53" s="36" t="s">
        <v>276</v>
      </c>
      <c r="C53" s="184" t="s">
        <v>275</v>
      </c>
      <c r="D53" s="24" t="s">
        <v>274</v>
      </c>
      <c r="E53" s="38">
        <v>5.649</v>
      </c>
      <c r="F53" s="39">
        <v>807.24</v>
      </c>
      <c r="G53" s="39">
        <v>176.42</v>
      </c>
      <c r="H53" s="39">
        <v>544.80999999999995</v>
      </c>
      <c r="I53" s="39">
        <v>57.87</v>
      </c>
      <c r="J53" s="40"/>
      <c r="K53" s="70">
        <v>4560</v>
      </c>
      <c r="L53" s="40">
        <v>997</v>
      </c>
      <c r="M53" s="40">
        <v>3078</v>
      </c>
      <c r="N53" s="40">
        <v>327</v>
      </c>
      <c r="O53" s="40">
        <v>13.02</v>
      </c>
      <c r="P53" s="40">
        <v>73.55</v>
      </c>
      <c r="Q53" s="40"/>
    </row>
    <row r="54" spans="1:17" ht="60">
      <c r="A54" s="22">
        <v>29</v>
      </c>
      <c r="B54" s="36" t="s">
        <v>239</v>
      </c>
      <c r="C54" s="184" t="s">
        <v>297</v>
      </c>
      <c r="D54" s="24" t="s">
        <v>247</v>
      </c>
      <c r="E54" s="38">
        <v>0.20399999999999999</v>
      </c>
      <c r="F54" s="39">
        <v>20034.7</v>
      </c>
      <c r="G54" s="40"/>
      <c r="H54" s="40"/>
      <c r="I54" s="40"/>
      <c r="J54" s="40"/>
      <c r="K54" s="70">
        <v>4087</v>
      </c>
      <c r="L54" s="40"/>
      <c r="M54" s="40"/>
      <c r="N54" s="40"/>
      <c r="O54" s="40"/>
      <c r="P54" s="40"/>
      <c r="Q54" s="40"/>
    </row>
    <row r="55" spans="1:17" ht="24">
      <c r="A55" s="22">
        <v>30</v>
      </c>
      <c r="B55" s="36" t="s">
        <v>239</v>
      </c>
      <c r="C55" s="184" t="s">
        <v>358</v>
      </c>
      <c r="D55" s="24" t="s">
        <v>247</v>
      </c>
      <c r="E55" s="38">
        <v>5.6099999999999997E-2</v>
      </c>
      <c r="F55" s="39">
        <v>5904.02</v>
      </c>
      <c r="G55" s="40"/>
      <c r="H55" s="40"/>
      <c r="I55" s="40"/>
      <c r="J55" s="40"/>
      <c r="K55" s="70">
        <v>331</v>
      </c>
      <c r="L55" s="40"/>
      <c r="M55" s="40"/>
      <c r="N55" s="40"/>
      <c r="O55" s="40"/>
      <c r="P55" s="40"/>
      <c r="Q55" s="40"/>
    </row>
    <row r="56" spans="1:17" ht="84.75">
      <c r="A56" s="22">
        <v>31</v>
      </c>
      <c r="B56" s="36" t="s">
        <v>294</v>
      </c>
      <c r="C56" s="184" t="s">
        <v>293</v>
      </c>
      <c r="D56" s="24" t="s">
        <v>274</v>
      </c>
      <c r="E56" s="38">
        <v>2</v>
      </c>
      <c r="F56" s="39">
        <v>1123.42</v>
      </c>
      <c r="G56" s="39">
        <v>260.37</v>
      </c>
      <c r="H56" s="39">
        <v>775.44</v>
      </c>
      <c r="I56" s="39">
        <v>82.28</v>
      </c>
      <c r="J56" s="40"/>
      <c r="K56" s="70">
        <v>2247</v>
      </c>
      <c r="L56" s="40">
        <v>521</v>
      </c>
      <c r="M56" s="40">
        <v>1551</v>
      </c>
      <c r="N56" s="40">
        <v>165</v>
      </c>
      <c r="O56" s="40">
        <v>19.22</v>
      </c>
      <c r="P56" s="40">
        <v>38.44</v>
      </c>
      <c r="Q56" s="40"/>
    </row>
    <row r="57" spans="1:17" ht="36">
      <c r="A57" s="22">
        <v>32</v>
      </c>
      <c r="B57" s="36" t="s">
        <v>290</v>
      </c>
      <c r="C57" s="184" t="s">
        <v>289</v>
      </c>
      <c r="D57" s="24" t="s">
        <v>47</v>
      </c>
      <c r="E57" s="38">
        <v>44</v>
      </c>
      <c r="F57" s="39">
        <v>38.4</v>
      </c>
      <c r="G57" s="39">
        <v>3.52</v>
      </c>
      <c r="H57" s="39">
        <v>2.92</v>
      </c>
      <c r="I57" s="39">
        <v>0.18</v>
      </c>
      <c r="J57" s="40"/>
      <c r="K57" s="70">
        <v>1690</v>
      </c>
      <c r="L57" s="40">
        <v>155</v>
      </c>
      <c r="M57" s="40">
        <v>128</v>
      </c>
      <c r="N57" s="40">
        <v>8</v>
      </c>
      <c r="O57" s="40">
        <v>0.26</v>
      </c>
      <c r="P57" s="40">
        <v>11.44</v>
      </c>
      <c r="Q57" s="40"/>
    </row>
    <row r="58" spans="1:17" ht="36">
      <c r="A58" s="22">
        <v>33</v>
      </c>
      <c r="B58" s="36" t="s">
        <v>288</v>
      </c>
      <c r="C58" s="184" t="s">
        <v>287</v>
      </c>
      <c r="D58" s="24" t="s">
        <v>47</v>
      </c>
      <c r="E58" s="38">
        <v>6</v>
      </c>
      <c r="F58" s="39">
        <v>40.06</v>
      </c>
      <c r="G58" s="39">
        <v>5.15</v>
      </c>
      <c r="H58" s="39">
        <v>2.92</v>
      </c>
      <c r="I58" s="39">
        <v>0.18</v>
      </c>
      <c r="J58" s="40"/>
      <c r="K58" s="70">
        <v>240</v>
      </c>
      <c r="L58" s="40">
        <v>31</v>
      </c>
      <c r="M58" s="40">
        <v>18</v>
      </c>
      <c r="N58" s="40">
        <v>1</v>
      </c>
      <c r="O58" s="40">
        <v>0.38</v>
      </c>
      <c r="P58" s="40">
        <v>2.2799999999999998</v>
      </c>
      <c r="Q58" s="40"/>
    </row>
    <row r="59" spans="1:17" ht="36">
      <c r="A59" s="22">
        <v>34</v>
      </c>
      <c r="B59" s="36" t="s">
        <v>286</v>
      </c>
      <c r="C59" s="184" t="s">
        <v>285</v>
      </c>
      <c r="D59" s="24" t="s">
        <v>47</v>
      </c>
      <c r="E59" s="38">
        <v>44</v>
      </c>
      <c r="F59" s="39">
        <v>44.11</v>
      </c>
      <c r="G59" s="39">
        <v>7.05</v>
      </c>
      <c r="H59" s="39">
        <v>2.92</v>
      </c>
      <c r="I59" s="39">
        <v>0.18</v>
      </c>
      <c r="J59" s="40"/>
      <c r="K59" s="70">
        <v>1941</v>
      </c>
      <c r="L59" s="40">
        <v>310</v>
      </c>
      <c r="M59" s="40">
        <v>128</v>
      </c>
      <c r="N59" s="40">
        <v>8</v>
      </c>
      <c r="O59" s="40">
        <v>0.52</v>
      </c>
      <c r="P59" s="40">
        <v>22.88</v>
      </c>
      <c r="Q59" s="40"/>
    </row>
    <row r="60" spans="1:17" ht="36">
      <c r="A60" s="22">
        <v>35</v>
      </c>
      <c r="B60" s="36" t="s">
        <v>357</v>
      </c>
      <c r="C60" s="184" t="s">
        <v>356</v>
      </c>
      <c r="D60" s="24" t="s">
        <v>47</v>
      </c>
      <c r="E60" s="38">
        <v>24</v>
      </c>
      <c r="F60" s="39">
        <v>46.46</v>
      </c>
      <c r="G60" s="39">
        <v>9.35</v>
      </c>
      <c r="H60" s="39">
        <v>2.92</v>
      </c>
      <c r="I60" s="39">
        <v>0.18</v>
      </c>
      <c r="J60" s="40"/>
      <c r="K60" s="70">
        <v>1115</v>
      </c>
      <c r="L60" s="40">
        <v>224</v>
      </c>
      <c r="M60" s="40">
        <v>70</v>
      </c>
      <c r="N60" s="40">
        <v>4</v>
      </c>
      <c r="O60" s="40">
        <v>0.69</v>
      </c>
      <c r="P60" s="40">
        <v>16.559999999999999</v>
      </c>
      <c r="Q60" s="40"/>
    </row>
    <row r="61" spans="1:17" ht="36">
      <c r="A61" s="22">
        <v>36</v>
      </c>
      <c r="B61" s="36" t="s">
        <v>280</v>
      </c>
      <c r="C61" s="184" t="s">
        <v>279</v>
      </c>
      <c r="D61" s="24" t="s">
        <v>278</v>
      </c>
      <c r="E61" s="38">
        <v>8.74</v>
      </c>
      <c r="F61" s="39">
        <v>165.85</v>
      </c>
      <c r="G61" s="39">
        <v>162.6</v>
      </c>
      <c r="H61" s="40"/>
      <c r="I61" s="40"/>
      <c r="J61" s="40"/>
      <c r="K61" s="70">
        <v>1450</v>
      </c>
      <c r="L61" s="40">
        <v>1421</v>
      </c>
      <c r="M61" s="40"/>
      <c r="N61" s="40"/>
      <c r="O61" s="40">
        <v>12</v>
      </c>
      <c r="P61" s="40">
        <v>104.88</v>
      </c>
      <c r="Q61" s="40"/>
    </row>
    <row r="62" spans="1:17" ht="24">
      <c r="A62" s="22">
        <v>37</v>
      </c>
      <c r="B62" s="36" t="s">
        <v>355</v>
      </c>
      <c r="C62" s="184" t="s">
        <v>354</v>
      </c>
      <c r="D62" s="24" t="s">
        <v>201</v>
      </c>
      <c r="E62" s="41">
        <v>80</v>
      </c>
      <c r="F62" s="39">
        <v>16.41</v>
      </c>
      <c r="G62" s="40"/>
      <c r="H62" s="40"/>
      <c r="I62" s="40"/>
      <c r="J62" s="40"/>
      <c r="K62" s="70">
        <v>1313</v>
      </c>
      <c r="L62" s="40"/>
      <c r="M62" s="40"/>
      <c r="N62" s="40"/>
      <c r="O62" s="40"/>
      <c r="P62" s="40"/>
      <c r="Q62" s="40"/>
    </row>
    <row r="63" spans="1:17" ht="72.75">
      <c r="A63" s="22">
        <v>38</v>
      </c>
      <c r="B63" s="36" t="s">
        <v>268</v>
      </c>
      <c r="C63" s="184" t="s">
        <v>267</v>
      </c>
      <c r="D63" s="24" t="s">
        <v>186</v>
      </c>
      <c r="E63" s="38">
        <v>0.8</v>
      </c>
      <c r="F63" s="39">
        <v>3970.4</v>
      </c>
      <c r="G63" s="39">
        <v>482.77</v>
      </c>
      <c r="H63" s="39">
        <v>240.22</v>
      </c>
      <c r="I63" s="39">
        <v>4</v>
      </c>
      <c r="J63" s="40"/>
      <c r="K63" s="70">
        <v>3176</v>
      </c>
      <c r="L63" s="40">
        <v>386</v>
      </c>
      <c r="M63" s="40">
        <v>192</v>
      </c>
      <c r="N63" s="40">
        <v>3</v>
      </c>
      <c r="O63" s="40">
        <v>36.44</v>
      </c>
      <c r="P63" s="40">
        <v>29.15</v>
      </c>
      <c r="Q63" s="40"/>
    </row>
    <row r="64" spans="1:17" ht="60">
      <c r="A64" s="22">
        <v>39</v>
      </c>
      <c r="B64" s="36" t="s">
        <v>266</v>
      </c>
      <c r="C64" s="184" t="s">
        <v>265</v>
      </c>
      <c r="D64" s="24" t="s">
        <v>201</v>
      </c>
      <c r="E64" s="41">
        <v>25</v>
      </c>
      <c r="F64" s="39">
        <v>14.72</v>
      </c>
      <c r="G64" s="40"/>
      <c r="H64" s="40"/>
      <c r="I64" s="40"/>
      <c r="J64" s="40"/>
      <c r="K64" s="70">
        <v>368</v>
      </c>
      <c r="L64" s="40"/>
      <c r="M64" s="40"/>
      <c r="N64" s="40"/>
      <c r="O64" s="40"/>
      <c r="P64" s="40"/>
      <c r="Q64" s="40"/>
    </row>
    <row r="65" spans="1:17" ht="60">
      <c r="A65" s="22">
        <v>40</v>
      </c>
      <c r="B65" s="36" t="s">
        <v>264</v>
      </c>
      <c r="C65" s="184" t="s">
        <v>263</v>
      </c>
      <c r="D65" s="24" t="s">
        <v>186</v>
      </c>
      <c r="E65" s="41">
        <v>0.25</v>
      </c>
      <c r="F65" s="39">
        <v>3037.72</v>
      </c>
      <c r="G65" s="39">
        <v>832.1</v>
      </c>
      <c r="H65" s="39">
        <v>1452.51</v>
      </c>
      <c r="I65" s="39">
        <v>588.6</v>
      </c>
      <c r="J65" s="40"/>
      <c r="K65" s="70">
        <v>759</v>
      </c>
      <c r="L65" s="40">
        <v>208</v>
      </c>
      <c r="M65" s="40">
        <v>363</v>
      </c>
      <c r="N65" s="40">
        <v>147</v>
      </c>
      <c r="O65" s="40">
        <v>62.8</v>
      </c>
      <c r="P65" s="40">
        <v>15.7</v>
      </c>
      <c r="Q65" s="40"/>
    </row>
    <row r="66" spans="1:17" ht="60">
      <c r="A66" s="22">
        <v>41</v>
      </c>
      <c r="B66" s="36" t="s">
        <v>353</v>
      </c>
      <c r="C66" s="184" t="s">
        <v>352</v>
      </c>
      <c r="D66" s="24" t="s">
        <v>186</v>
      </c>
      <c r="E66" s="38">
        <v>0.21</v>
      </c>
      <c r="F66" s="39">
        <v>658.05</v>
      </c>
      <c r="G66" s="39">
        <v>74.33</v>
      </c>
      <c r="H66" s="39">
        <v>2.92</v>
      </c>
      <c r="I66" s="39">
        <v>0.18</v>
      </c>
      <c r="J66" s="40"/>
      <c r="K66" s="70">
        <v>138</v>
      </c>
      <c r="L66" s="40">
        <v>16</v>
      </c>
      <c r="M66" s="40">
        <v>1</v>
      </c>
      <c r="N66" s="40"/>
      <c r="O66" s="40">
        <v>5.61</v>
      </c>
      <c r="P66" s="40">
        <v>1.18</v>
      </c>
      <c r="Q66" s="40"/>
    </row>
    <row r="67" spans="1:17" ht="60">
      <c r="A67" s="22">
        <v>42</v>
      </c>
      <c r="B67" s="36" t="s">
        <v>351</v>
      </c>
      <c r="C67" s="184" t="s">
        <v>350</v>
      </c>
      <c r="D67" s="24" t="s">
        <v>186</v>
      </c>
      <c r="E67" s="38">
        <v>0.84</v>
      </c>
      <c r="F67" s="39">
        <v>248.1</v>
      </c>
      <c r="G67" s="39">
        <v>30.34</v>
      </c>
      <c r="H67" s="39">
        <v>2.92</v>
      </c>
      <c r="I67" s="39">
        <v>0.18</v>
      </c>
      <c r="J67" s="40"/>
      <c r="K67" s="70">
        <v>208</v>
      </c>
      <c r="L67" s="40">
        <v>25</v>
      </c>
      <c r="M67" s="40">
        <v>2</v>
      </c>
      <c r="N67" s="40"/>
      <c r="O67" s="40">
        <v>2.29</v>
      </c>
      <c r="P67" s="40">
        <v>1.92</v>
      </c>
      <c r="Q67" s="40"/>
    </row>
    <row r="68" spans="1:17" ht="35.450000000000003" customHeight="1">
      <c r="A68" s="22">
        <v>43</v>
      </c>
      <c r="B68" s="36" t="s">
        <v>349</v>
      </c>
      <c r="C68" s="184" t="s">
        <v>348</v>
      </c>
      <c r="D68" s="24" t="s">
        <v>247</v>
      </c>
      <c r="E68" s="38">
        <v>0.1071</v>
      </c>
      <c r="F68" s="39">
        <v>1440</v>
      </c>
      <c r="G68" s="40"/>
      <c r="H68" s="40"/>
      <c r="I68" s="40"/>
      <c r="J68" s="40"/>
      <c r="K68" s="70">
        <v>154</v>
      </c>
      <c r="L68" s="40"/>
      <c r="M68" s="40"/>
      <c r="N68" s="40"/>
      <c r="O68" s="40"/>
      <c r="P68" s="40"/>
      <c r="Q68" s="40"/>
    </row>
    <row r="69" spans="1:17" ht="60">
      <c r="A69" s="22">
        <v>44</v>
      </c>
      <c r="B69" s="36" t="s">
        <v>347</v>
      </c>
      <c r="C69" s="184" t="s">
        <v>346</v>
      </c>
      <c r="D69" s="24" t="s">
        <v>186</v>
      </c>
      <c r="E69" s="38">
        <v>0.05</v>
      </c>
      <c r="F69" s="39">
        <v>730.59</v>
      </c>
      <c r="G69" s="39">
        <v>104.15</v>
      </c>
      <c r="H69" s="39">
        <v>11.69</v>
      </c>
      <c r="I69" s="39">
        <v>0.73</v>
      </c>
      <c r="J69" s="40"/>
      <c r="K69" s="70">
        <v>37</v>
      </c>
      <c r="L69" s="40">
        <v>5</v>
      </c>
      <c r="M69" s="40">
        <v>1</v>
      </c>
      <c r="N69" s="40"/>
      <c r="O69" s="40">
        <v>7.86</v>
      </c>
      <c r="P69" s="40">
        <v>0.39</v>
      </c>
      <c r="Q69" s="40"/>
    </row>
    <row r="70" spans="1:17" ht="60">
      <c r="A70" s="22">
        <v>45</v>
      </c>
      <c r="B70" s="36" t="s">
        <v>345</v>
      </c>
      <c r="C70" s="184" t="s">
        <v>344</v>
      </c>
      <c r="D70" s="24" t="s">
        <v>186</v>
      </c>
      <c r="E70" s="38">
        <v>0.2</v>
      </c>
      <c r="F70" s="39">
        <v>346.67</v>
      </c>
      <c r="G70" s="39">
        <v>74.33</v>
      </c>
      <c r="H70" s="39">
        <v>23.38</v>
      </c>
      <c r="I70" s="39">
        <v>1.46</v>
      </c>
      <c r="J70" s="40"/>
      <c r="K70" s="70">
        <v>69</v>
      </c>
      <c r="L70" s="40">
        <v>15</v>
      </c>
      <c r="M70" s="40">
        <v>5</v>
      </c>
      <c r="N70" s="40"/>
      <c r="O70" s="40">
        <v>5.61</v>
      </c>
      <c r="P70" s="40">
        <v>1.1200000000000001</v>
      </c>
      <c r="Q70" s="40"/>
    </row>
    <row r="71" spans="1:17" ht="36" customHeight="1">
      <c r="A71" s="22">
        <v>46</v>
      </c>
      <c r="B71" s="36" t="s">
        <v>343</v>
      </c>
      <c r="C71" s="184" t="s">
        <v>342</v>
      </c>
      <c r="D71" s="24" t="s">
        <v>247</v>
      </c>
      <c r="E71" s="38">
        <v>2.5499999999999998E-2</v>
      </c>
      <c r="F71" s="39">
        <v>8437.99</v>
      </c>
      <c r="G71" s="40"/>
      <c r="H71" s="40"/>
      <c r="I71" s="40"/>
      <c r="J71" s="40"/>
      <c r="K71" s="70">
        <v>215</v>
      </c>
      <c r="L71" s="40"/>
      <c r="M71" s="40"/>
      <c r="N71" s="40"/>
      <c r="O71" s="40"/>
      <c r="P71" s="40"/>
      <c r="Q71" s="40"/>
    </row>
    <row r="72" spans="1:17" ht="63">
      <c r="A72" s="22">
        <v>47</v>
      </c>
      <c r="B72" s="36" t="s">
        <v>341</v>
      </c>
      <c r="C72" s="184" t="s">
        <v>340</v>
      </c>
      <c r="D72" s="24" t="s">
        <v>186</v>
      </c>
      <c r="E72" s="41">
        <v>0.15</v>
      </c>
      <c r="F72" s="39">
        <v>311.39999999999998</v>
      </c>
      <c r="G72" s="39">
        <v>218.44</v>
      </c>
      <c r="H72" s="39">
        <v>38.75</v>
      </c>
      <c r="I72" s="39">
        <v>0.17</v>
      </c>
      <c r="J72" s="40"/>
      <c r="K72" s="70">
        <v>47</v>
      </c>
      <c r="L72" s="40">
        <v>33</v>
      </c>
      <c r="M72" s="40">
        <v>6</v>
      </c>
      <c r="N72" s="40"/>
      <c r="O72" s="40">
        <v>16.29</v>
      </c>
      <c r="P72" s="40">
        <v>2.44</v>
      </c>
      <c r="Q72" s="40"/>
    </row>
    <row r="73" spans="1:17" ht="36">
      <c r="A73" s="22">
        <v>48</v>
      </c>
      <c r="B73" s="36" t="s">
        <v>239</v>
      </c>
      <c r="C73" s="184" t="s">
        <v>339</v>
      </c>
      <c r="D73" s="24" t="s">
        <v>201</v>
      </c>
      <c r="E73" s="41">
        <v>15</v>
      </c>
      <c r="F73" s="39">
        <v>10.92</v>
      </c>
      <c r="G73" s="40"/>
      <c r="H73" s="40"/>
      <c r="I73" s="40"/>
      <c r="J73" s="40"/>
      <c r="K73" s="70">
        <v>164</v>
      </c>
      <c r="L73" s="40"/>
      <c r="M73" s="40"/>
      <c r="N73" s="40"/>
      <c r="O73" s="40"/>
      <c r="P73" s="40"/>
      <c r="Q73" s="40"/>
    </row>
    <row r="74" spans="1:17" ht="36">
      <c r="A74" s="22">
        <v>49</v>
      </c>
      <c r="B74" s="36" t="s">
        <v>338</v>
      </c>
      <c r="C74" s="184" t="s">
        <v>337</v>
      </c>
      <c r="D74" s="24" t="s">
        <v>47</v>
      </c>
      <c r="E74" s="38">
        <v>3</v>
      </c>
      <c r="F74" s="39">
        <v>174.77</v>
      </c>
      <c r="G74" s="39">
        <v>20.9</v>
      </c>
      <c r="H74" s="39">
        <v>1.28</v>
      </c>
      <c r="I74" s="40"/>
      <c r="J74" s="40"/>
      <c r="K74" s="70">
        <v>524</v>
      </c>
      <c r="L74" s="40">
        <v>63</v>
      </c>
      <c r="M74" s="40">
        <v>4</v>
      </c>
      <c r="N74" s="40"/>
      <c r="O74" s="40">
        <v>1.56</v>
      </c>
      <c r="P74" s="40">
        <v>4.68</v>
      </c>
      <c r="Q74" s="40"/>
    </row>
    <row r="75" spans="1:17">
      <c r="A75" s="22">
        <v>50</v>
      </c>
      <c r="B75" s="36" t="s">
        <v>336</v>
      </c>
      <c r="C75" s="184" t="s">
        <v>335</v>
      </c>
      <c r="D75" s="24" t="s">
        <v>35</v>
      </c>
      <c r="E75" s="41">
        <v>3</v>
      </c>
      <c r="F75" s="39">
        <v>33.29</v>
      </c>
      <c r="G75" s="40"/>
      <c r="H75" s="40"/>
      <c r="I75" s="40"/>
      <c r="J75" s="40"/>
      <c r="K75" s="70">
        <v>100</v>
      </c>
      <c r="L75" s="40"/>
      <c r="M75" s="40"/>
      <c r="N75" s="40"/>
      <c r="O75" s="40"/>
      <c r="P75" s="40"/>
      <c r="Q75" s="40"/>
    </row>
    <row r="76" spans="1:17">
      <c r="A76" s="196" t="s">
        <v>91</v>
      </c>
      <c r="B76" s="197"/>
      <c r="C76" s="197"/>
      <c r="D76" s="197"/>
      <c r="E76" s="197"/>
      <c r="F76" s="197"/>
      <c r="G76" s="197"/>
      <c r="H76" s="197"/>
      <c r="I76" s="197"/>
      <c r="J76" s="197"/>
      <c r="K76" s="71">
        <v>123774</v>
      </c>
      <c r="L76" s="39">
        <v>5784</v>
      </c>
      <c r="M76" s="39">
        <v>6879</v>
      </c>
      <c r="N76" s="39">
        <v>816</v>
      </c>
      <c r="O76" s="40"/>
      <c r="P76" s="39">
        <v>420.14</v>
      </c>
      <c r="Q76" s="40"/>
    </row>
    <row r="77" spans="1:17">
      <c r="A77" s="196" t="s">
        <v>92</v>
      </c>
      <c r="B77" s="197"/>
      <c r="C77" s="197"/>
      <c r="D77" s="197"/>
      <c r="E77" s="197"/>
      <c r="F77" s="197"/>
      <c r="G77" s="197"/>
      <c r="H77" s="197"/>
      <c r="I77" s="197"/>
      <c r="J77" s="197"/>
      <c r="K77" s="71">
        <v>131404</v>
      </c>
      <c r="L77" s="39">
        <v>8143</v>
      </c>
      <c r="M77" s="39">
        <v>9334</v>
      </c>
      <c r="N77" s="39">
        <v>1149</v>
      </c>
      <c r="O77" s="40"/>
      <c r="P77" s="39">
        <v>567.19000000000005</v>
      </c>
      <c r="Q77" s="40"/>
    </row>
    <row r="78" spans="1:17">
      <c r="A78" s="196" t="s">
        <v>93</v>
      </c>
      <c r="B78" s="197"/>
      <c r="C78" s="197"/>
      <c r="D78" s="197"/>
      <c r="E78" s="197"/>
      <c r="F78" s="197"/>
      <c r="G78" s="197"/>
      <c r="H78" s="197"/>
      <c r="I78" s="197"/>
      <c r="J78" s="197"/>
      <c r="K78" s="70"/>
      <c r="L78" s="40"/>
      <c r="M78" s="40"/>
      <c r="N78" s="40"/>
      <c r="O78" s="40"/>
      <c r="P78" s="40"/>
      <c r="Q78" s="40"/>
    </row>
    <row r="79" spans="1:17" ht="15" customHeight="1">
      <c r="A79" s="196" t="s">
        <v>334</v>
      </c>
      <c r="B79" s="197"/>
      <c r="C79" s="197"/>
      <c r="D79" s="197"/>
      <c r="E79" s="197"/>
      <c r="F79" s="197"/>
      <c r="G79" s="197"/>
      <c r="H79" s="197"/>
      <c r="I79" s="197"/>
      <c r="J79" s="197"/>
      <c r="K79" s="71">
        <v>283</v>
      </c>
      <c r="L79" s="39">
        <v>249</v>
      </c>
      <c r="M79" s="39">
        <v>35</v>
      </c>
      <c r="N79" s="39">
        <v>35</v>
      </c>
      <c r="O79" s="40"/>
      <c r="P79" s="40"/>
      <c r="Q79" s="40"/>
    </row>
    <row r="80" spans="1:17" ht="15" customHeight="1">
      <c r="A80" s="196" t="s">
        <v>333</v>
      </c>
      <c r="B80" s="197"/>
      <c r="C80" s="197"/>
      <c r="D80" s="197"/>
      <c r="E80" s="197"/>
      <c r="F80" s="197"/>
      <c r="G80" s="197"/>
      <c r="H80" s="197"/>
      <c r="I80" s="197"/>
      <c r="J80" s="197"/>
      <c r="K80" s="71">
        <v>745</v>
      </c>
      <c r="L80" s="40"/>
      <c r="M80" s="40"/>
      <c r="N80" s="40"/>
      <c r="O80" s="40"/>
      <c r="P80" s="40"/>
      <c r="Q80" s="40"/>
    </row>
    <row r="81" spans="1:17" ht="15" customHeight="1">
      <c r="A81" s="196" t="s">
        <v>332</v>
      </c>
      <c r="B81" s="197"/>
      <c r="C81" s="197"/>
      <c r="D81" s="197"/>
      <c r="E81" s="197"/>
      <c r="F81" s="197"/>
      <c r="G81" s="197"/>
      <c r="H81" s="197"/>
      <c r="I81" s="197"/>
      <c r="J81" s="197"/>
      <c r="K81" s="71">
        <v>1467</v>
      </c>
      <c r="L81" s="40"/>
      <c r="M81" s="40"/>
      <c r="N81" s="40"/>
      <c r="O81" s="40"/>
      <c r="P81" s="40"/>
      <c r="Q81" s="40"/>
    </row>
    <row r="82" spans="1:17" ht="22.9" customHeight="1">
      <c r="A82" s="196" t="s">
        <v>331</v>
      </c>
      <c r="B82" s="197"/>
      <c r="C82" s="197"/>
      <c r="D82" s="197"/>
      <c r="E82" s="197"/>
      <c r="F82" s="197"/>
      <c r="G82" s="197"/>
      <c r="H82" s="197"/>
      <c r="I82" s="197"/>
      <c r="J82" s="197"/>
      <c r="K82" s="71">
        <v>604</v>
      </c>
      <c r="L82" s="40"/>
      <c r="M82" s="40"/>
      <c r="N82" s="40"/>
      <c r="O82" s="40"/>
      <c r="P82" s="40"/>
      <c r="Q82" s="40"/>
    </row>
    <row r="83" spans="1:17" ht="30" customHeight="1">
      <c r="A83" s="196" t="s">
        <v>330</v>
      </c>
      <c r="B83" s="197"/>
      <c r="C83" s="197"/>
      <c r="D83" s="197"/>
      <c r="E83" s="197"/>
      <c r="F83" s="197"/>
      <c r="G83" s="197"/>
      <c r="H83" s="197"/>
      <c r="I83" s="197"/>
      <c r="J83" s="197"/>
      <c r="K83" s="71">
        <v>4531</v>
      </c>
      <c r="L83" s="39">
        <v>2111</v>
      </c>
      <c r="M83" s="39">
        <v>2420</v>
      </c>
      <c r="N83" s="39">
        <v>298</v>
      </c>
      <c r="O83" s="40"/>
      <c r="P83" s="39">
        <v>147.04900000000001</v>
      </c>
      <c r="Q83" s="40"/>
    </row>
    <row r="84" spans="1:17">
      <c r="A84" s="196" t="s">
        <v>98</v>
      </c>
      <c r="B84" s="197"/>
      <c r="C84" s="197"/>
      <c r="D84" s="197"/>
      <c r="E84" s="197"/>
      <c r="F84" s="197"/>
      <c r="G84" s="197"/>
      <c r="H84" s="197"/>
      <c r="I84" s="197"/>
      <c r="J84" s="197"/>
      <c r="K84" s="71">
        <v>8653</v>
      </c>
      <c r="L84" s="40"/>
      <c r="M84" s="40"/>
      <c r="N84" s="40"/>
      <c r="O84" s="40"/>
      <c r="P84" s="40"/>
      <c r="Q84" s="40"/>
    </row>
    <row r="85" spans="1:17">
      <c r="A85" s="196" t="s">
        <v>93</v>
      </c>
      <c r="B85" s="197"/>
      <c r="C85" s="197"/>
      <c r="D85" s="197"/>
      <c r="E85" s="197"/>
      <c r="F85" s="197"/>
      <c r="G85" s="197"/>
      <c r="H85" s="197"/>
      <c r="I85" s="197"/>
      <c r="J85" s="197"/>
      <c r="K85" s="70"/>
      <c r="L85" s="40"/>
      <c r="M85" s="40"/>
      <c r="N85" s="40"/>
      <c r="O85" s="40"/>
      <c r="P85" s="40"/>
      <c r="Q85" s="40"/>
    </row>
    <row r="86" spans="1:17">
      <c r="A86" s="196" t="s">
        <v>329</v>
      </c>
      <c r="B86" s="197"/>
      <c r="C86" s="197"/>
      <c r="D86" s="197"/>
      <c r="E86" s="197"/>
      <c r="F86" s="197"/>
      <c r="G86" s="197"/>
      <c r="H86" s="197"/>
      <c r="I86" s="197"/>
      <c r="J86" s="197"/>
      <c r="K86" s="71">
        <v>929</v>
      </c>
      <c r="L86" s="40"/>
      <c r="M86" s="40"/>
      <c r="N86" s="40"/>
      <c r="O86" s="40"/>
      <c r="P86" s="40"/>
      <c r="Q86" s="40"/>
    </row>
    <row r="87" spans="1:17">
      <c r="A87" s="196" t="s">
        <v>328</v>
      </c>
      <c r="B87" s="197"/>
      <c r="C87" s="197"/>
      <c r="D87" s="197"/>
      <c r="E87" s="197"/>
      <c r="F87" s="197"/>
      <c r="G87" s="197"/>
      <c r="H87" s="197"/>
      <c r="I87" s="197"/>
      <c r="J87" s="197"/>
      <c r="K87" s="71">
        <v>7724</v>
      </c>
      <c r="L87" s="40"/>
      <c r="M87" s="40"/>
      <c r="N87" s="40"/>
      <c r="O87" s="40"/>
      <c r="P87" s="40"/>
      <c r="Q87" s="40"/>
    </row>
    <row r="88" spans="1:17">
      <c r="A88" s="196" t="s">
        <v>99</v>
      </c>
      <c r="B88" s="197"/>
      <c r="C88" s="197"/>
      <c r="D88" s="197"/>
      <c r="E88" s="197"/>
      <c r="F88" s="197"/>
      <c r="G88" s="197"/>
      <c r="H88" s="197"/>
      <c r="I88" s="197"/>
      <c r="J88" s="197"/>
      <c r="K88" s="71">
        <v>5982</v>
      </c>
      <c r="L88" s="40"/>
      <c r="M88" s="40"/>
      <c r="N88" s="40"/>
      <c r="O88" s="40"/>
      <c r="P88" s="40"/>
      <c r="Q88" s="40"/>
    </row>
    <row r="89" spans="1:17">
      <c r="A89" s="196" t="s">
        <v>93</v>
      </c>
      <c r="B89" s="197"/>
      <c r="C89" s="197"/>
      <c r="D89" s="197"/>
      <c r="E89" s="197"/>
      <c r="F89" s="197"/>
      <c r="G89" s="197"/>
      <c r="H89" s="197"/>
      <c r="I89" s="197"/>
      <c r="J89" s="197"/>
      <c r="K89" s="70"/>
      <c r="L89" s="40"/>
      <c r="M89" s="40"/>
      <c r="N89" s="40"/>
      <c r="O89" s="40"/>
      <c r="P89" s="40"/>
      <c r="Q89" s="40"/>
    </row>
    <row r="90" spans="1:17">
      <c r="A90" s="196" t="s">
        <v>327</v>
      </c>
      <c r="B90" s="197"/>
      <c r="C90" s="197"/>
      <c r="D90" s="197"/>
      <c r="E90" s="197"/>
      <c r="F90" s="197"/>
      <c r="G90" s="197"/>
      <c r="H90" s="197"/>
      <c r="I90" s="197"/>
      <c r="J90" s="197"/>
      <c r="K90" s="71">
        <v>697</v>
      </c>
      <c r="L90" s="40"/>
      <c r="M90" s="40"/>
      <c r="N90" s="40"/>
      <c r="O90" s="40"/>
      <c r="P90" s="40"/>
      <c r="Q90" s="40"/>
    </row>
    <row r="91" spans="1:17">
      <c r="A91" s="196" t="s">
        <v>326</v>
      </c>
      <c r="B91" s="197"/>
      <c r="C91" s="197"/>
      <c r="D91" s="197"/>
      <c r="E91" s="197"/>
      <c r="F91" s="197"/>
      <c r="G91" s="197"/>
      <c r="H91" s="197"/>
      <c r="I91" s="197"/>
      <c r="J91" s="197"/>
      <c r="K91" s="71">
        <v>5285</v>
      </c>
      <c r="L91" s="40"/>
      <c r="M91" s="40"/>
      <c r="N91" s="40"/>
      <c r="O91" s="40"/>
      <c r="P91" s="40"/>
      <c r="Q91" s="40"/>
    </row>
    <row r="92" spans="1:17">
      <c r="A92" s="200" t="s">
        <v>100</v>
      </c>
      <c r="B92" s="197"/>
      <c r="C92" s="197"/>
      <c r="D92" s="197"/>
      <c r="E92" s="197"/>
      <c r="F92" s="197"/>
      <c r="G92" s="197"/>
      <c r="H92" s="197"/>
      <c r="I92" s="197"/>
      <c r="J92" s="197"/>
      <c r="K92" s="70"/>
      <c r="L92" s="40"/>
      <c r="M92" s="40"/>
      <c r="N92" s="40"/>
      <c r="O92" s="40"/>
      <c r="P92" s="40"/>
      <c r="Q92" s="40"/>
    </row>
    <row r="93" spans="1:17">
      <c r="A93" s="196" t="s">
        <v>102</v>
      </c>
      <c r="B93" s="197"/>
      <c r="C93" s="197"/>
      <c r="D93" s="197"/>
      <c r="E93" s="197"/>
      <c r="F93" s="197"/>
      <c r="G93" s="197"/>
      <c r="H93" s="197"/>
      <c r="I93" s="197"/>
      <c r="J93" s="197"/>
      <c r="K93" s="71">
        <v>91777</v>
      </c>
      <c r="L93" s="40"/>
      <c r="M93" s="40"/>
      <c r="N93" s="40"/>
      <c r="O93" s="40"/>
      <c r="P93" s="39">
        <v>567.19000000000005</v>
      </c>
      <c r="Q93" s="40"/>
    </row>
    <row r="94" spans="1:17">
      <c r="A94" s="196" t="s">
        <v>103</v>
      </c>
      <c r="B94" s="197"/>
      <c r="C94" s="197"/>
      <c r="D94" s="197"/>
      <c r="E94" s="197"/>
      <c r="F94" s="197"/>
      <c r="G94" s="197"/>
      <c r="H94" s="197"/>
      <c r="I94" s="197"/>
      <c r="J94" s="197"/>
      <c r="K94" s="71">
        <v>54262</v>
      </c>
      <c r="L94" s="40"/>
      <c r="M94" s="40"/>
      <c r="N94" s="40"/>
      <c r="O94" s="40"/>
      <c r="P94" s="40"/>
      <c r="Q94" s="40"/>
    </row>
    <row r="95" spans="1:17">
      <c r="A95" s="196" t="s">
        <v>104</v>
      </c>
      <c r="B95" s="197"/>
      <c r="C95" s="197"/>
      <c r="D95" s="197"/>
      <c r="E95" s="197"/>
      <c r="F95" s="197"/>
      <c r="G95" s="197"/>
      <c r="H95" s="197"/>
      <c r="I95" s="197"/>
      <c r="J95" s="197"/>
      <c r="K95" s="71">
        <v>146039</v>
      </c>
      <c r="L95" s="40"/>
      <c r="M95" s="40"/>
      <c r="N95" s="40"/>
      <c r="O95" s="40"/>
      <c r="P95" s="39">
        <v>567.19000000000005</v>
      </c>
      <c r="Q95" s="40"/>
    </row>
    <row r="96" spans="1:17">
      <c r="A96" s="196" t="s">
        <v>105</v>
      </c>
      <c r="B96" s="197"/>
      <c r="C96" s="197"/>
      <c r="D96" s="197"/>
      <c r="E96" s="197"/>
      <c r="F96" s="197"/>
      <c r="G96" s="197"/>
      <c r="H96" s="197"/>
      <c r="I96" s="197"/>
      <c r="J96" s="197"/>
      <c r="K96" s="70"/>
      <c r="L96" s="40"/>
      <c r="M96" s="40"/>
      <c r="N96" s="40"/>
      <c r="O96" s="40"/>
      <c r="P96" s="40"/>
      <c r="Q96" s="40"/>
    </row>
    <row r="97" spans="1:19">
      <c r="A97" s="196" t="s">
        <v>106</v>
      </c>
      <c r="B97" s="197"/>
      <c r="C97" s="197"/>
      <c r="D97" s="197"/>
      <c r="E97" s="197"/>
      <c r="F97" s="197"/>
      <c r="G97" s="197"/>
      <c r="H97" s="197"/>
      <c r="I97" s="197"/>
      <c r="J97" s="197"/>
      <c r="K97" s="71">
        <v>59665</v>
      </c>
      <c r="L97" s="40"/>
      <c r="M97" s="40"/>
      <c r="N97" s="40"/>
      <c r="O97" s="40"/>
      <c r="P97" s="40"/>
      <c r="Q97" s="40"/>
    </row>
    <row r="98" spans="1:19">
      <c r="A98" s="196" t="s">
        <v>107</v>
      </c>
      <c r="B98" s="197"/>
      <c r="C98" s="197"/>
      <c r="D98" s="197"/>
      <c r="E98" s="197"/>
      <c r="F98" s="197"/>
      <c r="G98" s="197"/>
      <c r="H98" s="197"/>
      <c r="I98" s="197"/>
      <c r="J98" s="197"/>
      <c r="K98" s="71">
        <v>9334</v>
      </c>
      <c r="L98" s="40"/>
      <c r="M98" s="40"/>
      <c r="N98" s="40"/>
      <c r="O98" s="40"/>
      <c r="P98" s="40"/>
      <c r="Q98" s="40"/>
    </row>
    <row r="99" spans="1:19">
      <c r="A99" s="196" t="s">
        <v>108</v>
      </c>
      <c r="B99" s="197"/>
      <c r="C99" s="197"/>
      <c r="D99" s="197"/>
      <c r="E99" s="197"/>
      <c r="F99" s="197"/>
      <c r="G99" s="197"/>
      <c r="H99" s="197"/>
      <c r="I99" s="197"/>
      <c r="J99" s="197"/>
      <c r="K99" s="71">
        <v>9292</v>
      </c>
      <c r="L99" s="40"/>
      <c r="M99" s="40"/>
      <c r="N99" s="40"/>
      <c r="O99" s="40"/>
      <c r="P99" s="40"/>
      <c r="Q99" s="40"/>
    </row>
    <row r="100" spans="1:19">
      <c r="A100" s="196" t="s">
        <v>109</v>
      </c>
      <c r="B100" s="197"/>
      <c r="C100" s="197"/>
      <c r="D100" s="197"/>
      <c r="E100" s="197"/>
      <c r="F100" s="197"/>
      <c r="G100" s="197"/>
      <c r="H100" s="197"/>
      <c r="I100" s="197"/>
      <c r="J100" s="197"/>
      <c r="K100" s="71">
        <v>54262</v>
      </c>
      <c r="L100" s="40"/>
      <c r="M100" s="40"/>
      <c r="N100" s="40"/>
      <c r="O100" s="40"/>
      <c r="P100" s="40"/>
      <c r="Q100" s="40"/>
    </row>
    <row r="101" spans="1:19">
      <c r="A101" s="196" t="s">
        <v>110</v>
      </c>
      <c r="B101" s="197"/>
      <c r="C101" s="197"/>
      <c r="D101" s="197"/>
      <c r="E101" s="197"/>
      <c r="F101" s="197"/>
      <c r="G101" s="197"/>
      <c r="H101" s="197"/>
      <c r="I101" s="197"/>
      <c r="J101" s="197"/>
      <c r="K101" s="71">
        <v>8653</v>
      </c>
      <c r="L101" s="40"/>
      <c r="M101" s="40"/>
      <c r="N101" s="40"/>
      <c r="O101" s="40"/>
      <c r="P101" s="40"/>
      <c r="Q101" s="40"/>
    </row>
    <row r="102" spans="1:19">
      <c r="A102" s="196" t="s">
        <v>111</v>
      </c>
      <c r="B102" s="197"/>
      <c r="C102" s="197"/>
      <c r="D102" s="197"/>
      <c r="E102" s="197"/>
      <c r="F102" s="197"/>
      <c r="G102" s="197"/>
      <c r="H102" s="197"/>
      <c r="I102" s="197"/>
      <c r="J102" s="197"/>
      <c r="K102" s="71">
        <v>5982</v>
      </c>
      <c r="L102" s="40"/>
      <c r="M102" s="40"/>
      <c r="N102" s="40"/>
      <c r="O102" s="40"/>
      <c r="P102" s="40"/>
      <c r="Q102" s="40"/>
    </row>
    <row r="103" spans="1:19">
      <c r="A103" s="200" t="s">
        <v>112</v>
      </c>
      <c r="B103" s="197"/>
      <c r="C103" s="197"/>
      <c r="D103" s="197"/>
      <c r="E103" s="197"/>
      <c r="F103" s="197"/>
      <c r="G103" s="197"/>
      <c r="H103" s="197"/>
      <c r="I103" s="197"/>
      <c r="J103" s="197"/>
      <c r="K103" s="72">
        <v>146039</v>
      </c>
      <c r="L103" s="40"/>
      <c r="M103" s="40"/>
      <c r="N103" s="40"/>
      <c r="O103" s="40"/>
      <c r="P103" s="43">
        <v>567.19000000000005</v>
      </c>
      <c r="Q103" s="40"/>
    </row>
    <row r="104" spans="1:19">
      <c r="F104" s="30"/>
      <c r="G104" s="30"/>
      <c r="H104" s="30"/>
      <c r="I104" s="30"/>
      <c r="J104" s="30"/>
      <c r="K104" s="73"/>
      <c r="L104" s="30"/>
      <c r="M104" s="30"/>
      <c r="N104" s="30"/>
      <c r="O104" s="30"/>
      <c r="P104" s="30"/>
      <c r="Q104" s="30"/>
    </row>
    <row r="105" spans="1:19" s="166" customFormat="1" ht="17.25" customHeight="1">
      <c r="A105" s="170"/>
      <c r="B105" s="60" t="s">
        <v>227</v>
      </c>
      <c r="C105" s="60"/>
      <c r="D105" s="60"/>
      <c r="E105" s="60"/>
      <c r="F105" s="60"/>
      <c r="G105" s="60"/>
      <c r="H105" s="60"/>
      <c r="I105" s="60"/>
      <c r="J105" s="60"/>
      <c r="K105" s="171"/>
      <c r="L105" s="60"/>
      <c r="M105" s="60"/>
      <c r="N105" s="169"/>
      <c r="O105" s="169"/>
      <c r="P105" s="168"/>
      <c r="Q105" s="167"/>
      <c r="R105"/>
      <c r="S105"/>
    </row>
    <row r="106" spans="1:19" s="166" customFormat="1" ht="17.25" customHeight="1">
      <c r="A106" s="170"/>
      <c r="B106" s="60"/>
      <c r="C106" s="60"/>
      <c r="D106" s="60"/>
      <c r="E106" s="60"/>
      <c r="F106" s="60"/>
      <c r="G106" s="60"/>
      <c r="H106" s="60"/>
      <c r="I106" s="60"/>
      <c r="J106" s="60"/>
      <c r="K106" s="171"/>
      <c r="L106" s="60"/>
      <c r="M106" s="60"/>
      <c r="N106" s="169"/>
      <c r="O106" s="169"/>
      <c r="P106" s="168"/>
      <c r="Q106" s="167"/>
      <c r="R106"/>
      <c r="S106"/>
    </row>
    <row r="107" spans="1:19" customFormat="1" ht="12.75" customHeight="1">
      <c r="A107" s="44"/>
      <c r="B107" s="16" t="s">
        <v>178</v>
      </c>
      <c r="C107" s="16"/>
      <c r="D107" s="16"/>
      <c r="E107" s="16"/>
      <c r="F107" s="16"/>
      <c r="G107" s="16"/>
      <c r="H107" s="16"/>
      <c r="I107" s="16" t="s">
        <v>179</v>
      </c>
      <c r="J107" s="16"/>
      <c r="K107" s="68"/>
      <c r="L107" s="16"/>
      <c r="M107" s="16"/>
      <c r="N107" s="45"/>
      <c r="O107" s="45"/>
      <c r="P107" s="45"/>
    </row>
  </sheetData>
  <mergeCells count="51">
    <mergeCell ref="J13:K13"/>
    <mergeCell ref="J16:K16"/>
    <mergeCell ref="J17:K17"/>
    <mergeCell ref="J15:K15"/>
    <mergeCell ref="J14:K14"/>
    <mergeCell ref="A91:J91"/>
    <mergeCell ref="A80:J80"/>
    <mergeCell ref="A81:J81"/>
    <mergeCell ref="A82:J82"/>
    <mergeCell ref="A83:J83"/>
    <mergeCell ref="A84:J84"/>
    <mergeCell ref="E1:I1"/>
    <mergeCell ref="A98:J98"/>
    <mergeCell ref="A99:J99"/>
    <mergeCell ref="A100:J100"/>
    <mergeCell ref="A101:J101"/>
    <mergeCell ref="A86:J86"/>
    <mergeCell ref="A87:J87"/>
    <mergeCell ref="A88:J88"/>
    <mergeCell ref="A89:J89"/>
    <mergeCell ref="A90:J90"/>
    <mergeCell ref="A78:J78"/>
    <mergeCell ref="A79:J79"/>
    <mergeCell ref="A102:J102"/>
    <mergeCell ref="A103:J103"/>
    <mergeCell ref="A92:J92"/>
    <mergeCell ref="A93:J93"/>
    <mergeCell ref="A94:J94"/>
    <mergeCell ref="A95:J95"/>
    <mergeCell ref="A96:J96"/>
    <mergeCell ref="A97:J97"/>
    <mergeCell ref="A20:A22"/>
    <mergeCell ref="C20:C22"/>
    <mergeCell ref="D20:D22"/>
    <mergeCell ref="E20:E22"/>
    <mergeCell ref="B20:B22"/>
    <mergeCell ref="A85:J85"/>
    <mergeCell ref="A24:Q24"/>
    <mergeCell ref="A26:Q26"/>
    <mergeCell ref="A76:J76"/>
    <mergeCell ref="A77:J77"/>
    <mergeCell ref="Q20:Q22"/>
    <mergeCell ref="P20:P22"/>
    <mergeCell ref="F21:F22"/>
    <mergeCell ref="F20:I20"/>
    <mergeCell ref="G21:I21"/>
    <mergeCell ref="O20:O22"/>
    <mergeCell ref="J21:J22"/>
    <mergeCell ref="J20:N20"/>
    <mergeCell ref="K21:K22"/>
    <mergeCell ref="L21:N21"/>
  </mergeCells>
  <pageMargins left="0.23622047244094491" right="0" top="0.31496062992125984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6"/>
  <sheetViews>
    <sheetView showGridLines="0" topLeftCell="A52" zoomScaleNormal="100" zoomScaleSheetLayoutView="75" workbookViewId="0">
      <selection activeCell="T22" sqref="T22"/>
    </sheetView>
  </sheetViews>
  <sheetFormatPr defaultColWidth="9.140625" defaultRowHeight="12.75" outlineLevelRow="2"/>
  <cols>
    <col min="1" max="1" width="3.28515625" style="25" customWidth="1"/>
    <col min="2" max="2" width="15.7109375" style="26" customWidth="1"/>
    <col min="3" max="3" width="34.28515625" style="27" customWidth="1"/>
    <col min="4" max="4" width="7.7109375" style="28" customWidth="1"/>
    <col min="5" max="5" width="10.7109375" style="29" customWidth="1"/>
    <col min="6" max="6" width="7.28515625" style="31" customWidth="1"/>
    <col min="7" max="10" width="6.7109375" style="31" customWidth="1"/>
    <col min="11" max="11" width="7.28515625" style="74" customWidth="1"/>
    <col min="12" max="15" width="6.7109375" style="31" customWidth="1"/>
    <col min="16" max="16" width="9.710937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50"/>
      <c r="E1" s="203" t="s">
        <v>128</v>
      </c>
      <c r="F1" s="203"/>
      <c r="G1" s="203"/>
      <c r="H1" s="203"/>
      <c r="I1" s="203"/>
      <c r="J1" s="5"/>
      <c r="K1" s="64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64"/>
      <c r="L2" s="5"/>
      <c r="M2" s="7" t="s">
        <v>129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64"/>
      <c r="L3" s="7"/>
      <c r="M3" s="7" t="s">
        <v>130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64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131</v>
      </c>
      <c r="B5" s="2"/>
      <c r="C5" s="3"/>
      <c r="D5" s="4"/>
      <c r="E5" s="4"/>
      <c r="F5" s="5"/>
      <c r="G5" s="5"/>
      <c r="H5" s="5"/>
      <c r="I5" s="5"/>
      <c r="J5" s="5"/>
      <c r="K5" s="64"/>
      <c r="L5" s="5"/>
      <c r="M5" s="7" t="s">
        <v>132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464</v>
      </c>
      <c r="H6" s="14"/>
      <c r="I6" s="14"/>
      <c r="J6" s="5"/>
      <c r="K6" s="64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64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8"/>
      <c r="H8" s="8"/>
      <c r="I8" s="8"/>
      <c r="J8" s="5"/>
      <c r="K8" s="64"/>
      <c r="L8" s="5"/>
      <c r="M8" s="5"/>
      <c r="N8" s="5"/>
      <c r="O8" s="5"/>
      <c r="P8" s="5"/>
    </row>
    <row r="9" spans="1:18">
      <c r="A9" s="8"/>
      <c r="B9" s="2"/>
      <c r="C9" s="15"/>
      <c r="D9" s="16" t="s">
        <v>470</v>
      </c>
      <c r="E9" s="5"/>
      <c r="F9" s="5"/>
      <c r="G9" s="8"/>
      <c r="H9" s="5"/>
      <c r="I9" s="5"/>
      <c r="J9" s="5"/>
      <c r="K9" s="64"/>
      <c r="L9" s="5"/>
      <c r="M9" s="5"/>
      <c r="N9" s="5"/>
      <c r="O9" s="5"/>
      <c r="P9" s="5"/>
    </row>
    <row r="10" spans="1:18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66"/>
      <c r="L10" s="5"/>
      <c r="M10" s="5"/>
      <c r="N10" s="5"/>
      <c r="O10" s="5"/>
      <c r="P10" s="5"/>
    </row>
    <row r="11" spans="1:18">
      <c r="A11" s="18"/>
      <c r="B11" s="19"/>
      <c r="C11" s="4"/>
      <c r="D11" s="6"/>
      <c r="E11" s="5"/>
      <c r="F11" s="5"/>
      <c r="G11" s="5"/>
      <c r="H11" s="5"/>
      <c r="I11" s="5"/>
      <c r="J11" s="5"/>
      <c r="K11" s="64"/>
      <c r="L11" s="5"/>
      <c r="M11" s="5"/>
      <c r="N11" s="5"/>
      <c r="O11" s="5"/>
      <c r="P11" s="5"/>
    </row>
    <row r="12" spans="1:18">
      <c r="A12" s="8"/>
      <c r="B12" s="2"/>
      <c r="C12" s="4"/>
      <c r="D12" s="16" t="s">
        <v>463</v>
      </c>
      <c r="E12" s="5"/>
      <c r="F12" s="5"/>
      <c r="G12" s="5"/>
      <c r="H12" s="16"/>
      <c r="I12" s="16"/>
      <c r="J12" s="16"/>
      <c r="K12" s="64"/>
      <c r="L12" s="5"/>
      <c r="M12" s="5"/>
      <c r="N12" s="61"/>
      <c r="O12" s="58"/>
      <c r="P12" s="58"/>
      <c r="Q12" s="5"/>
    </row>
    <row r="13" spans="1:18">
      <c r="A13" s="8"/>
      <c r="B13" s="2"/>
      <c r="C13" s="4"/>
      <c r="D13" s="16" t="s">
        <v>121</v>
      </c>
      <c r="E13" s="5"/>
      <c r="F13" s="5"/>
      <c r="G13" s="5"/>
      <c r="H13" s="16"/>
      <c r="I13" s="16"/>
      <c r="J13" s="201" t="s">
        <v>462</v>
      </c>
      <c r="K13" s="202"/>
      <c r="L13" s="7" t="s">
        <v>115</v>
      </c>
      <c r="M13" s="5"/>
      <c r="N13" s="56"/>
      <c r="O13" s="58"/>
      <c r="P13" s="62"/>
    </row>
    <row r="14" spans="1:18" outlineLevel="1">
      <c r="A14" s="8"/>
      <c r="B14" s="2"/>
      <c r="C14" s="4"/>
      <c r="D14" s="16" t="s">
        <v>124</v>
      </c>
      <c r="E14" s="5"/>
      <c r="F14" s="5"/>
      <c r="G14" s="5"/>
      <c r="H14" s="16"/>
      <c r="I14" s="16"/>
      <c r="J14" s="201" t="s">
        <v>461</v>
      </c>
      <c r="K14" s="202"/>
      <c r="L14" s="7" t="s">
        <v>115</v>
      </c>
      <c r="M14" s="5"/>
      <c r="N14" s="56"/>
      <c r="O14" s="58"/>
      <c r="P14" s="62"/>
    </row>
    <row r="15" spans="1:18" outlineLevel="1">
      <c r="A15" s="8"/>
      <c r="B15" s="2"/>
      <c r="C15" s="4"/>
      <c r="D15" s="16" t="s">
        <v>122</v>
      </c>
      <c r="E15" s="5"/>
      <c r="F15" s="5"/>
      <c r="G15" s="5"/>
      <c r="H15" s="16"/>
      <c r="I15" s="16"/>
      <c r="J15" s="201" t="s">
        <v>460</v>
      </c>
      <c r="K15" s="202"/>
      <c r="L15" s="7" t="s">
        <v>115</v>
      </c>
      <c r="M15" s="5"/>
      <c r="N15" s="56"/>
      <c r="O15" s="58"/>
      <c r="P15" s="62"/>
    </row>
    <row r="16" spans="1:18">
      <c r="A16" s="8"/>
      <c r="B16" s="2"/>
      <c r="C16" s="4"/>
      <c r="D16" s="16" t="s">
        <v>117</v>
      </c>
      <c r="E16" s="5"/>
      <c r="F16" s="5"/>
      <c r="G16" s="5"/>
      <c r="H16" s="16"/>
      <c r="I16" s="16"/>
      <c r="J16" s="201" t="s">
        <v>459</v>
      </c>
      <c r="K16" s="202"/>
      <c r="L16" s="7" t="s">
        <v>115</v>
      </c>
      <c r="M16" s="5"/>
      <c r="N16" s="56"/>
      <c r="O16" s="58"/>
      <c r="P16" s="62"/>
    </row>
    <row r="17" spans="1:17" outlineLevel="1">
      <c r="A17" s="8"/>
      <c r="B17" s="2"/>
      <c r="C17" s="4"/>
      <c r="D17" s="16" t="s">
        <v>118</v>
      </c>
      <c r="E17" s="5"/>
      <c r="F17" s="5"/>
      <c r="G17" s="5"/>
      <c r="H17" s="16"/>
      <c r="I17" s="16"/>
      <c r="J17" s="201" t="s">
        <v>458</v>
      </c>
      <c r="K17" s="202"/>
      <c r="L17" s="7" t="s">
        <v>120</v>
      </c>
      <c r="M17" s="5"/>
      <c r="N17" s="56"/>
      <c r="O17" s="58"/>
      <c r="P17" s="62"/>
    </row>
    <row r="18" spans="1:17" s="59" customFormat="1" outlineLevel="1">
      <c r="A18" s="54"/>
      <c r="B18" s="55"/>
      <c r="C18" s="34"/>
      <c r="D18" s="16" t="s">
        <v>134</v>
      </c>
      <c r="E18" s="16"/>
      <c r="F18" s="16"/>
      <c r="G18" s="16"/>
      <c r="H18" s="16"/>
      <c r="I18" s="16"/>
      <c r="J18" s="16"/>
      <c r="K18" s="67">
        <f>K67/1000</f>
        <v>3.8410000000000002</v>
      </c>
      <c r="L18" s="16" t="s">
        <v>135</v>
      </c>
      <c r="M18" s="49"/>
      <c r="N18" s="56"/>
      <c r="O18" s="58"/>
      <c r="P18" s="62"/>
    </row>
    <row r="19" spans="1:17" customFormat="1">
      <c r="A19" s="54"/>
      <c r="B19" s="55"/>
      <c r="C19" s="34"/>
      <c r="D19" s="60" t="s">
        <v>136</v>
      </c>
      <c r="E19" s="16"/>
      <c r="F19" s="16"/>
      <c r="G19" s="16"/>
      <c r="H19" s="16"/>
      <c r="I19" s="16"/>
      <c r="J19" s="16"/>
      <c r="K19" s="68"/>
      <c r="L19" s="16"/>
      <c r="M19" s="49"/>
      <c r="N19" s="49"/>
      <c r="O19" s="49"/>
      <c r="P19" s="49"/>
    </row>
    <row r="20" spans="1:17">
      <c r="A20" s="8"/>
      <c r="B20" s="2"/>
      <c r="C20" s="3"/>
      <c r="D20" s="4"/>
      <c r="E20" s="8"/>
      <c r="F20" s="5"/>
      <c r="G20" s="5"/>
      <c r="H20" s="5"/>
      <c r="I20" s="5"/>
      <c r="J20" s="5"/>
      <c r="K20" s="64"/>
      <c r="L20" s="5"/>
      <c r="M20" s="5"/>
      <c r="N20" s="5"/>
      <c r="O20" s="5"/>
      <c r="P20" s="5"/>
    </row>
    <row r="21" spans="1:17" ht="19.5" customHeight="1">
      <c r="A21" s="190" t="s">
        <v>4</v>
      </c>
      <c r="B21" s="198" t="s">
        <v>21</v>
      </c>
      <c r="C21" s="190" t="s">
        <v>5</v>
      </c>
      <c r="D21" s="190" t="s">
        <v>6</v>
      </c>
      <c r="E21" s="190" t="s">
        <v>7</v>
      </c>
      <c r="F21" s="190" t="s">
        <v>17</v>
      </c>
      <c r="G21" s="191"/>
      <c r="H21" s="191"/>
      <c r="I21" s="191"/>
      <c r="J21" s="190" t="s">
        <v>18</v>
      </c>
      <c r="K21" s="193"/>
      <c r="L21" s="193"/>
      <c r="M21" s="193"/>
      <c r="N21" s="193"/>
      <c r="O21" s="190" t="s">
        <v>12</v>
      </c>
      <c r="P21" s="190" t="s">
        <v>13</v>
      </c>
      <c r="Q21" s="189" t="s">
        <v>19</v>
      </c>
    </row>
    <row r="22" spans="1:17" ht="18.75" customHeight="1">
      <c r="A22" s="191"/>
      <c r="B22" s="199"/>
      <c r="C22" s="192"/>
      <c r="D22" s="190"/>
      <c r="E22" s="190"/>
      <c r="F22" s="190" t="s">
        <v>8</v>
      </c>
      <c r="G22" s="190" t="s">
        <v>10</v>
      </c>
      <c r="H22" s="191"/>
      <c r="I22" s="191"/>
      <c r="J22" s="190" t="s">
        <v>20</v>
      </c>
      <c r="K22" s="194" t="s">
        <v>8</v>
      </c>
      <c r="L22" s="190" t="s">
        <v>10</v>
      </c>
      <c r="M22" s="191"/>
      <c r="N22" s="191"/>
      <c r="O22" s="190"/>
      <c r="P22" s="190"/>
      <c r="Q22" s="189"/>
    </row>
    <row r="23" spans="1:17" ht="22.5" customHeight="1">
      <c r="A23" s="191"/>
      <c r="B23" s="199"/>
      <c r="C23" s="192"/>
      <c r="D23" s="190"/>
      <c r="E23" s="190"/>
      <c r="F23" s="191"/>
      <c r="G23" s="32" t="s">
        <v>9</v>
      </c>
      <c r="H23" s="32" t="s">
        <v>14</v>
      </c>
      <c r="I23" s="32" t="s">
        <v>11</v>
      </c>
      <c r="J23" s="192"/>
      <c r="K23" s="195"/>
      <c r="L23" s="32" t="s">
        <v>9</v>
      </c>
      <c r="M23" s="32" t="s">
        <v>14</v>
      </c>
      <c r="N23" s="32" t="s">
        <v>11</v>
      </c>
      <c r="O23" s="190"/>
      <c r="P23" s="190"/>
      <c r="Q23" s="189"/>
    </row>
    <row r="24" spans="1:17">
      <c r="A24" s="22">
        <v>1</v>
      </c>
      <c r="B24" s="35">
        <v>2</v>
      </c>
      <c r="C24" s="32">
        <v>3</v>
      </c>
      <c r="D24" s="32">
        <v>4</v>
      </c>
      <c r="E24" s="24">
        <v>5</v>
      </c>
      <c r="F24" s="33">
        <v>6</v>
      </c>
      <c r="G24" s="33">
        <v>7</v>
      </c>
      <c r="H24" s="33">
        <v>8</v>
      </c>
      <c r="I24" s="33">
        <v>9</v>
      </c>
      <c r="J24" s="33">
        <v>10</v>
      </c>
      <c r="K24" s="69">
        <v>11</v>
      </c>
      <c r="L24" s="33">
        <v>12</v>
      </c>
      <c r="M24" s="33">
        <v>13</v>
      </c>
      <c r="N24" s="33">
        <v>14</v>
      </c>
      <c r="O24" s="33">
        <v>15</v>
      </c>
      <c r="P24" s="33">
        <v>16</v>
      </c>
      <c r="Q24" s="33">
        <v>17</v>
      </c>
    </row>
    <row r="25" spans="1:17" ht="36">
      <c r="A25" s="22">
        <v>1</v>
      </c>
      <c r="B25" s="36" t="s">
        <v>432</v>
      </c>
      <c r="C25" s="42" t="s">
        <v>457</v>
      </c>
      <c r="D25" s="24" t="s">
        <v>237</v>
      </c>
      <c r="E25" s="41">
        <v>3</v>
      </c>
      <c r="F25" s="40"/>
      <c r="G25" s="40"/>
      <c r="H25" s="40"/>
      <c r="I25" s="40"/>
      <c r="J25" s="40">
        <v>28822</v>
      </c>
      <c r="K25" s="70">
        <v>28822</v>
      </c>
      <c r="L25" s="40"/>
      <c r="M25" s="40"/>
      <c r="N25" s="40"/>
      <c r="O25" s="40"/>
      <c r="P25" s="40"/>
      <c r="Q25" s="40"/>
    </row>
    <row r="26" spans="1:17" ht="24">
      <c r="A26" s="22">
        <v>2</v>
      </c>
      <c r="B26" s="36" t="s">
        <v>450</v>
      </c>
      <c r="C26" s="42" t="s">
        <v>456</v>
      </c>
      <c r="D26" s="24" t="s">
        <v>47</v>
      </c>
      <c r="E26" s="41">
        <v>2</v>
      </c>
      <c r="F26" s="39">
        <v>287.29000000000002</v>
      </c>
      <c r="G26" s="39">
        <v>132.21</v>
      </c>
      <c r="H26" s="39">
        <v>126.56</v>
      </c>
      <c r="I26" s="39">
        <v>7.83</v>
      </c>
      <c r="J26" s="40"/>
      <c r="K26" s="70">
        <v>575</v>
      </c>
      <c r="L26" s="40">
        <v>264</v>
      </c>
      <c r="M26" s="40">
        <v>253</v>
      </c>
      <c r="N26" s="40">
        <v>16</v>
      </c>
      <c r="O26" s="40">
        <v>10.1</v>
      </c>
      <c r="P26" s="40">
        <v>20.2</v>
      </c>
      <c r="Q26" s="40"/>
    </row>
    <row r="27" spans="1:17">
      <c r="A27" s="205" t="s">
        <v>455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</row>
    <row r="28" spans="1:17" ht="24">
      <c r="A28" s="22">
        <v>3</v>
      </c>
      <c r="B28" s="36" t="s">
        <v>432</v>
      </c>
      <c r="C28" s="42" t="s">
        <v>454</v>
      </c>
      <c r="D28" s="24"/>
      <c r="E28" s="41">
        <v>2</v>
      </c>
      <c r="F28" s="40"/>
      <c r="G28" s="40"/>
      <c r="H28" s="40"/>
      <c r="I28" s="40"/>
      <c r="J28" s="40">
        <v>6877</v>
      </c>
      <c r="K28" s="70">
        <v>6877</v>
      </c>
      <c r="L28" s="40"/>
      <c r="M28" s="40"/>
      <c r="N28" s="40"/>
      <c r="O28" s="40"/>
      <c r="P28" s="40"/>
      <c r="Q28" s="40"/>
    </row>
    <row r="29" spans="1:17" ht="24">
      <c r="A29" s="22">
        <v>4</v>
      </c>
      <c r="B29" s="36" t="s">
        <v>453</v>
      </c>
      <c r="C29" s="42" t="s">
        <v>452</v>
      </c>
      <c r="D29" s="24" t="s">
        <v>47</v>
      </c>
      <c r="E29" s="41">
        <v>2</v>
      </c>
      <c r="F29" s="39">
        <v>121.87</v>
      </c>
      <c r="G29" s="39">
        <v>26.33</v>
      </c>
      <c r="H29" s="39">
        <v>2.39</v>
      </c>
      <c r="I29" s="40"/>
      <c r="J29" s="40"/>
      <c r="K29" s="70">
        <v>244</v>
      </c>
      <c r="L29" s="40">
        <v>53</v>
      </c>
      <c r="M29" s="40">
        <v>5</v>
      </c>
      <c r="N29" s="40"/>
      <c r="O29" s="40">
        <v>2.06</v>
      </c>
      <c r="P29" s="40">
        <v>4.12</v>
      </c>
      <c r="Q29" s="40"/>
    </row>
    <row r="30" spans="1:17" ht="24">
      <c r="A30" s="22">
        <v>5</v>
      </c>
      <c r="B30" s="36" t="s">
        <v>432</v>
      </c>
      <c r="C30" s="42" t="s">
        <v>451</v>
      </c>
      <c r="D30" s="24"/>
      <c r="E30" s="41">
        <v>2</v>
      </c>
      <c r="F30" s="40"/>
      <c r="G30" s="40"/>
      <c r="H30" s="40"/>
      <c r="I30" s="40"/>
      <c r="J30" s="40">
        <v>326039</v>
      </c>
      <c r="K30" s="70">
        <v>326039</v>
      </c>
      <c r="L30" s="40"/>
      <c r="M30" s="40"/>
      <c r="N30" s="40"/>
      <c r="O30" s="40"/>
      <c r="P30" s="40"/>
      <c r="Q30" s="40"/>
    </row>
    <row r="31" spans="1:17" ht="24">
      <c r="A31" s="22">
        <v>6</v>
      </c>
      <c r="B31" s="36" t="s">
        <v>450</v>
      </c>
      <c r="C31" s="42" t="s">
        <v>449</v>
      </c>
      <c r="D31" s="24" t="s">
        <v>47</v>
      </c>
      <c r="E31" s="41">
        <v>2</v>
      </c>
      <c r="F31" s="39">
        <v>287.29000000000002</v>
      </c>
      <c r="G31" s="39">
        <v>132.21</v>
      </c>
      <c r="H31" s="39">
        <v>126.56</v>
      </c>
      <c r="I31" s="39">
        <v>7.83</v>
      </c>
      <c r="J31" s="40"/>
      <c r="K31" s="70">
        <v>575</v>
      </c>
      <c r="L31" s="40">
        <v>264</v>
      </c>
      <c r="M31" s="40">
        <v>253</v>
      </c>
      <c r="N31" s="40">
        <v>16</v>
      </c>
      <c r="O31" s="40">
        <v>10.1</v>
      </c>
      <c r="P31" s="40">
        <v>20.2</v>
      </c>
      <c r="Q31" s="40"/>
    </row>
    <row r="32" spans="1:17" ht="24">
      <c r="A32" s="22">
        <v>7</v>
      </c>
      <c r="B32" s="36" t="s">
        <v>448</v>
      </c>
      <c r="C32" s="42" t="s">
        <v>447</v>
      </c>
      <c r="D32" s="24" t="s">
        <v>278</v>
      </c>
      <c r="E32" s="38">
        <v>0.1</v>
      </c>
      <c r="F32" s="39">
        <v>813.8</v>
      </c>
      <c r="G32" s="39">
        <v>603.5</v>
      </c>
      <c r="H32" s="39">
        <v>29.99</v>
      </c>
      <c r="I32" s="39">
        <v>0.73</v>
      </c>
      <c r="J32" s="40"/>
      <c r="K32" s="70">
        <v>81</v>
      </c>
      <c r="L32" s="40">
        <v>60</v>
      </c>
      <c r="M32" s="40">
        <v>3</v>
      </c>
      <c r="N32" s="40"/>
      <c r="O32" s="40">
        <v>43.2</v>
      </c>
      <c r="P32" s="40">
        <v>4.32</v>
      </c>
      <c r="Q32" s="40"/>
    </row>
    <row r="33" spans="1:17" ht="15.6" customHeight="1">
      <c r="A33" s="22">
        <v>8</v>
      </c>
      <c r="B33" s="36" t="s">
        <v>446</v>
      </c>
      <c r="C33" s="42" t="s">
        <v>445</v>
      </c>
      <c r="D33" s="24" t="s">
        <v>35</v>
      </c>
      <c r="E33" s="38">
        <v>4</v>
      </c>
      <c r="F33" s="39">
        <v>10.82</v>
      </c>
      <c r="G33" s="40"/>
      <c r="H33" s="40"/>
      <c r="I33" s="40"/>
      <c r="J33" s="40"/>
      <c r="K33" s="70">
        <v>43</v>
      </c>
      <c r="L33" s="40"/>
      <c r="M33" s="40"/>
      <c r="N33" s="40"/>
      <c r="O33" s="40"/>
      <c r="P33" s="40"/>
      <c r="Q33" s="40"/>
    </row>
    <row r="34" spans="1:17" ht="24">
      <c r="A34" s="22">
        <v>9</v>
      </c>
      <c r="B34" s="36" t="s">
        <v>376</v>
      </c>
      <c r="C34" s="42" t="s">
        <v>375</v>
      </c>
      <c r="D34" s="24" t="s">
        <v>186</v>
      </c>
      <c r="E34" s="38">
        <v>0.02</v>
      </c>
      <c r="F34" s="39">
        <v>207.18</v>
      </c>
      <c r="G34" s="39">
        <v>193.69</v>
      </c>
      <c r="H34" s="40"/>
      <c r="I34" s="40"/>
      <c r="J34" s="40"/>
      <c r="K34" s="70">
        <v>4</v>
      </c>
      <c r="L34" s="40">
        <v>4</v>
      </c>
      <c r="M34" s="40"/>
      <c r="N34" s="40"/>
      <c r="O34" s="40">
        <v>12.4</v>
      </c>
      <c r="P34" s="40">
        <v>0.25</v>
      </c>
      <c r="Q34" s="40"/>
    </row>
    <row r="35" spans="1:17" ht="72">
      <c r="A35" s="22">
        <v>10</v>
      </c>
      <c r="B35" s="36" t="s">
        <v>378</v>
      </c>
      <c r="C35" s="42" t="s">
        <v>444</v>
      </c>
      <c r="D35" s="24" t="s">
        <v>247</v>
      </c>
      <c r="E35" s="38">
        <v>2E-3</v>
      </c>
      <c r="F35" s="39">
        <v>1853.8</v>
      </c>
      <c r="G35" s="40"/>
      <c r="H35" s="40"/>
      <c r="I35" s="40"/>
      <c r="J35" s="40"/>
      <c r="K35" s="70">
        <v>4</v>
      </c>
      <c r="L35" s="40"/>
      <c r="M35" s="40"/>
      <c r="N35" s="40"/>
      <c r="O35" s="40"/>
      <c r="P35" s="40"/>
      <c r="Q35" s="40"/>
    </row>
    <row r="36" spans="1:17" ht="20.45" customHeight="1">
      <c r="A36" s="22">
        <v>11</v>
      </c>
      <c r="B36" s="36" t="s">
        <v>443</v>
      </c>
      <c r="C36" s="42" t="s">
        <v>442</v>
      </c>
      <c r="D36" s="24" t="s">
        <v>201</v>
      </c>
      <c r="E36" s="41">
        <v>4</v>
      </c>
      <c r="F36" s="39">
        <v>10.01</v>
      </c>
      <c r="G36" s="40"/>
      <c r="H36" s="40"/>
      <c r="I36" s="40"/>
      <c r="J36" s="40"/>
      <c r="K36" s="70">
        <v>40</v>
      </c>
      <c r="L36" s="40"/>
      <c r="M36" s="40"/>
      <c r="N36" s="40"/>
      <c r="O36" s="40"/>
      <c r="P36" s="40"/>
      <c r="Q36" s="40"/>
    </row>
    <row r="37" spans="1:17" ht="24">
      <c r="A37" s="22">
        <v>12</v>
      </c>
      <c r="B37" s="36" t="s">
        <v>441</v>
      </c>
      <c r="C37" s="42" t="s">
        <v>440</v>
      </c>
      <c r="D37" s="24" t="s">
        <v>186</v>
      </c>
      <c r="E37" s="38">
        <v>0.04</v>
      </c>
      <c r="F37" s="39">
        <v>593.9</v>
      </c>
      <c r="G37" s="39">
        <v>362.38</v>
      </c>
      <c r="H37" s="39">
        <v>153.88</v>
      </c>
      <c r="I37" s="39">
        <v>24.66</v>
      </c>
      <c r="J37" s="40"/>
      <c r="K37" s="70">
        <v>24</v>
      </c>
      <c r="L37" s="40">
        <v>14</v>
      </c>
      <c r="M37" s="40">
        <v>6</v>
      </c>
      <c r="N37" s="40">
        <v>1</v>
      </c>
      <c r="O37" s="40">
        <v>23.2</v>
      </c>
      <c r="P37" s="40">
        <v>0.93</v>
      </c>
      <c r="Q37" s="40"/>
    </row>
    <row r="38" spans="1:17" ht="19.899999999999999" customHeight="1">
      <c r="A38" s="205" t="s">
        <v>439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</row>
    <row r="39" spans="1:17" ht="24">
      <c r="A39" s="22">
        <v>13</v>
      </c>
      <c r="B39" s="36" t="s">
        <v>438</v>
      </c>
      <c r="C39" s="42" t="s">
        <v>437</v>
      </c>
      <c r="D39" s="24" t="s">
        <v>201</v>
      </c>
      <c r="E39" s="41">
        <v>25</v>
      </c>
      <c r="F39" s="39">
        <v>11.9</v>
      </c>
      <c r="G39" s="40"/>
      <c r="H39" s="40"/>
      <c r="I39" s="40"/>
      <c r="J39" s="40"/>
      <c r="K39" s="70">
        <v>298</v>
      </c>
      <c r="L39" s="40"/>
      <c r="M39" s="40"/>
      <c r="N39" s="40"/>
      <c r="O39" s="40"/>
      <c r="P39" s="40"/>
      <c r="Q39" s="40"/>
    </row>
    <row r="40" spans="1:17" ht="72.75">
      <c r="A40" s="22">
        <v>14</v>
      </c>
      <c r="B40" s="36" t="s">
        <v>268</v>
      </c>
      <c r="C40" s="42" t="s">
        <v>267</v>
      </c>
      <c r="D40" s="24" t="s">
        <v>186</v>
      </c>
      <c r="E40" s="41">
        <v>0.25</v>
      </c>
      <c r="F40" s="39">
        <v>3970.4</v>
      </c>
      <c r="G40" s="39">
        <v>482.77</v>
      </c>
      <c r="H40" s="39">
        <v>240.22</v>
      </c>
      <c r="I40" s="39">
        <v>4</v>
      </c>
      <c r="J40" s="40"/>
      <c r="K40" s="70">
        <v>993</v>
      </c>
      <c r="L40" s="40">
        <v>121</v>
      </c>
      <c r="M40" s="40">
        <v>60</v>
      </c>
      <c r="N40" s="40">
        <v>1</v>
      </c>
      <c r="O40" s="40">
        <v>36.44</v>
      </c>
      <c r="P40" s="40">
        <v>9.11</v>
      </c>
      <c r="Q40" s="40"/>
    </row>
    <row r="41" spans="1:17" ht="60">
      <c r="A41" s="22">
        <v>15</v>
      </c>
      <c r="B41" s="36" t="s">
        <v>436</v>
      </c>
      <c r="C41" s="42" t="s">
        <v>435</v>
      </c>
      <c r="D41" s="24" t="s">
        <v>186</v>
      </c>
      <c r="E41" s="41">
        <v>0.25</v>
      </c>
      <c r="F41" s="39">
        <v>676.59</v>
      </c>
      <c r="G41" s="39">
        <v>89.31</v>
      </c>
      <c r="H41" s="39">
        <v>5.85</v>
      </c>
      <c r="I41" s="39">
        <v>0.36</v>
      </c>
      <c r="J41" s="40"/>
      <c r="K41" s="70">
        <v>169</v>
      </c>
      <c r="L41" s="40">
        <v>22</v>
      </c>
      <c r="M41" s="40">
        <v>1</v>
      </c>
      <c r="N41" s="40"/>
      <c r="O41" s="40">
        <v>6.74</v>
      </c>
      <c r="P41" s="40">
        <v>1.69</v>
      </c>
      <c r="Q41" s="40"/>
    </row>
    <row r="42" spans="1:17" ht="72.75">
      <c r="A42" s="22">
        <v>16</v>
      </c>
      <c r="B42" s="36" t="s">
        <v>434</v>
      </c>
      <c r="C42" s="42" t="s">
        <v>433</v>
      </c>
      <c r="D42" s="24" t="s">
        <v>186</v>
      </c>
      <c r="E42" s="38">
        <v>3.05</v>
      </c>
      <c r="F42" s="39">
        <v>191.56</v>
      </c>
      <c r="G42" s="39">
        <v>48.97</v>
      </c>
      <c r="H42" s="39">
        <v>56.09</v>
      </c>
      <c r="I42" s="39">
        <v>24.55</v>
      </c>
      <c r="J42" s="40"/>
      <c r="K42" s="70">
        <v>584</v>
      </c>
      <c r="L42" s="40">
        <v>149</v>
      </c>
      <c r="M42" s="40">
        <v>171</v>
      </c>
      <c r="N42" s="40">
        <v>75</v>
      </c>
      <c r="O42" s="40">
        <v>3.7</v>
      </c>
      <c r="P42" s="40">
        <v>11.29</v>
      </c>
      <c r="Q42" s="40"/>
    </row>
    <row r="43" spans="1:17" ht="25.9" customHeight="1">
      <c r="A43" s="22">
        <v>17</v>
      </c>
      <c r="B43" s="36" t="s">
        <v>432</v>
      </c>
      <c r="C43" s="42" t="s">
        <v>431</v>
      </c>
      <c r="D43" s="24" t="s">
        <v>201</v>
      </c>
      <c r="E43" s="41">
        <v>305</v>
      </c>
      <c r="F43" s="39">
        <v>6.14</v>
      </c>
      <c r="G43" s="40"/>
      <c r="H43" s="40"/>
      <c r="I43" s="40"/>
      <c r="J43" s="40"/>
      <c r="K43" s="70">
        <v>1873</v>
      </c>
      <c r="L43" s="40"/>
      <c r="M43" s="40"/>
      <c r="N43" s="40"/>
      <c r="O43" s="40"/>
      <c r="P43" s="40"/>
      <c r="Q43" s="40"/>
    </row>
    <row r="44" spans="1:17">
      <c r="A44" s="196" t="s">
        <v>91</v>
      </c>
      <c r="B44" s="197"/>
      <c r="C44" s="197"/>
      <c r="D44" s="197"/>
      <c r="E44" s="197"/>
      <c r="F44" s="197"/>
      <c r="G44" s="197"/>
      <c r="H44" s="197"/>
      <c r="I44" s="197"/>
      <c r="J44" s="197"/>
      <c r="K44" s="71">
        <v>367245</v>
      </c>
      <c r="L44" s="39">
        <v>951</v>
      </c>
      <c r="M44" s="39">
        <v>752</v>
      </c>
      <c r="N44" s="39">
        <v>109</v>
      </c>
      <c r="O44" s="40"/>
      <c r="P44" s="39">
        <v>72.11</v>
      </c>
      <c r="Q44" s="40"/>
    </row>
    <row r="45" spans="1:17">
      <c r="A45" s="196" t="s">
        <v>92</v>
      </c>
      <c r="B45" s="197"/>
      <c r="C45" s="197"/>
      <c r="D45" s="197"/>
      <c r="E45" s="197"/>
      <c r="F45" s="197"/>
      <c r="G45" s="197"/>
      <c r="H45" s="197"/>
      <c r="I45" s="197"/>
      <c r="J45" s="197"/>
      <c r="K45" s="71">
        <v>383261</v>
      </c>
      <c r="L45" s="39">
        <v>1339</v>
      </c>
      <c r="M45" s="39">
        <v>1020</v>
      </c>
      <c r="N45" s="39">
        <v>153</v>
      </c>
      <c r="O45" s="40"/>
      <c r="P45" s="39">
        <v>97.34</v>
      </c>
      <c r="Q45" s="40"/>
    </row>
    <row r="46" spans="1:17">
      <c r="A46" s="196" t="s">
        <v>93</v>
      </c>
      <c r="B46" s="197"/>
      <c r="C46" s="197"/>
      <c r="D46" s="197"/>
      <c r="E46" s="197"/>
      <c r="F46" s="197"/>
      <c r="G46" s="197"/>
      <c r="H46" s="197"/>
      <c r="I46" s="197"/>
      <c r="J46" s="197"/>
      <c r="K46" s="70"/>
      <c r="L46" s="40"/>
      <c r="M46" s="40"/>
      <c r="N46" s="40"/>
      <c r="O46" s="40"/>
      <c r="P46" s="40"/>
      <c r="Q46" s="40"/>
    </row>
    <row r="47" spans="1:17">
      <c r="A47" s="196" t="s">
        <v>430</v>
      </c>
      <c r="B47" s="197"/>
      <c r="C47" s="197"/>
      <c r="D47" s="197"/>
      <c r="E47" s="197"/>
      <c r="F47" s="197"/>
      <c r="G47" s="197"/>
      <c r="H47" s="197"/>
      <c r="I47" s="197"/>
      <c r="J47" s="197"/>
      <c r="K47" s="71">
        <v>45</v>
      </c>
      <c r="L47" s="39">
        <v>41</v>
      </c>
      <c r="M47" s="39">
        <v>5</v>
      </c>
      <c r="N47" s="39">
        <v>5</v>
      </c>
      <c r="O47" s="40"/>
      <c r="P47" s="40"/>
      <c r="Q47" s="40"/>
    </row>
    <row r="48" spans="1:17" ht="15" customHeight="1">
      <c r="A48" s="196" t="s">
        <v>429</v>
      </c>
      <c r="B48" s="197"/>
      <c r="C48" s="197"/>
      <c r="D48" s="197"/>
      <c r="E48" s="197"/>
      <c r="F48" s="197"/>
      <c r="G48" s="197"/>
      <c r="H48" s="197"/>
      <c r="I48" s="197"/>
      <c r="J48" s="197"/>
      <c r="K48" s="71">
        <v>37</v>
      </c>
      <c r="L48" s="40"/>
      <c r="M48" s="40"/>
      <c r="N48" s="40"/>
      <c r="O48" s="40"/>
      <c r="P48" s="40"/>
      <c r="Q48" s="40"/>
    </row>
    <row r="49" spans="1:17" ht="15" customHeight="1">
      <c r="A49" s="196" t="s">
        <v>428</v>
      </c>
      <c r="B49" s="197"/>
      <c r="C49" s="197"/>
      <c r="D49" s="197"/>
      <c r="E49" s="197"/>
      <c r="F49" s="197"/>
      <c r="G49" s="197"/>
      <c r="H49" s="197"/>
      <c r="I49" s="197"/>
      <c r="J49" s="197"/>
      <c r="K49" s="71">
        <v>10852</v>
      </c>
      <c r="L49" s="40"/>
      <c r="M49" s="40"/>
      <c r="N49" s="40"/>
      <c r="O49" s="40"/>
      <c r="P49" s="40"/>
      <c r="Q49" s="40"/>
    </row>
    <row r="50" spans="1:17" ht="26.45" customHeight="1">
      <c r="A50" s="196" t="s">
        <v>427</v>
      </c>
      <c r="B50" s="197"/>
      <c r="C50" s="197"/>
      <c r="D50" s="197"/>
      <c r="E50" s="197"/>
      <c r="F50" s="197"/>
      <c r="G50" s="197"/>
      <c r="H50" s="197"/>
      <c r="I50" s="197"/>
      <c r="J50" s="197"/>
      <c r="K50" s="71">
        <v>4471</v>
      </c>
      <c r="L50" s="40"/>
      <c r="M50" s="40"/>
      <c r="N50" s="40"/>
      <c r="O50" s="40"/>
      <c r="P50" s="40"/>
      <c r="Q50" s="40"/>
    </row>
    <row r="51" spans="1:17" ht="30" customHeight="1">
      <c r="A51" s="196" t="s">
        <v>426</v>
      </c>
      <c r="B51" s="197"/>
      <c r="C51" s="197"/>
      <c r="D51" s="197"/>
      <c r="E51" s="197"/>
      <c r="F51" s="197"/>
      <c r="G51" s="197"/>
      <c r="H51" s="197"/>
      <c r="I51" s="197"/>
      <c r="J51" s="197"/>
      <c r="K51" s="71">
        <v>611</v>
      </c>
      <c r="L51" s="39">
        <v>347</v>
      </c>
      <c r="M51" s="39">
        <v>265</v>
      </c>
      <c r="N51" s="39">
        <v>40</v>
      </c>
      <c r="O51" s="40"/>
      <c r="P51" s="39">
        <v>25.238499999999998</v>
      </c>
      <c r="Q51" s="40"/>
    </row>
    <row r="52" spans="1:17">
      <c r="A52" s="196" t="s">
        <v>98</v>
      </c>
      <c r="B52" s="197"/>
      <c r="C52" s="197"/>
      <c r="D52" s="197"/>
      <c r="E52" s="197"/>
      <c r="F52" s="197"/>
      <c r="G52" s="197"/>
      <c r="H52" s="197"/>
      <c r="I52" s="197"/>
      <c r="J52" s="197"/>
      <c r="K52" s="71">
        <v>1394</v>
      </c>
      <c r="L52" s="40"/>
      <c r="M52" s="40"/>
      <c r="N52" s="40"/>
      <c r="O52" s="40"/>
      <c r="P52" s="40"/>
      <c r="Q52" s="40"/>
    </row>
    <row r="53" spans="1:17">
      <c r="A53" s="196" t="s">
        <v>93</v>
      </c>
      <c r="B53" s="197"/>
      <c r="C53" s="197"/>
      <c r="D53" s="197"/>
      <c r="E53" s="197"/>
      <c r="F53" s="197"/>
      <c r="G53" s="197"/>
      <c r="H53" s="197"/>
      <c r="I53" s="197"/>
      <c r="J53" s="197"/>
      <c r="K53" s="70"/>
      <c r="L53" s="40"/>
      <c r="M53" s="40"/>
      <c r="N53" s="40"/>
      <c r="O53" s="40"/>
      <c r="P53" s="40"/>
      <c r="Q53" s="40"/>
    </row>
    <row r="54" spans="1:17">
      <c r="A54" s="196" t="s">
        <v>425</v>
      </c>
      <c r="B54" s="197"/>
      <c r="C54" s="197"/>
      <c r="D54" s="197"/>
      <c r="E54" s="197"/>
      <c r="F54" s="197"/>
      <c r="G54" s="197"/>
      <c r="H54" s="197"/>
      <c r="I54" s="197"/>
      <c r="J54" s="197"/>
      <c r="K54" s="71">
        <v>22</v>
      </c>
      <c r="L54" s="40"/>
      <c r="M54" s="40"/>
      <c r="N54" s="40"/>
      <c r="O54" s="40"/>
      <c r="P54" s="40"/>
      <c r="Q54" s="40"/>
    </row>
    <row r="55" spans="1:17">
      <c r="A55" s="196" t="s">
        <v>424</v>
      </c>
      <c r="B55" s="197"/>
      <c r="C55" s="197"/>
      <c r="D55" s="197"/>
      <c r="E55" s="197"/>
      <c r="F55" s="197"/>
      <c r="G55" s="197"/>
      <c r="H55" s="197"/>
      <c r="I55" s="197"/>
      <c r="J55" s="197"/>
      <c r="K55" s="71">
        <v>726</v>
      </c>
      <c r="L55" s="40"/>
      <c r="M55" s="40"/>
      <c r="N55" s="40"/>
      <c r="O55" s="40"/>
      <c r="P55" s="40"/>
      <c r="Q55" s="40"/>
    </row>
    <row r="56" spans="1:17">
      <c r="A56" s="196" t="s">
        <v>423</v>
      </c>
      <c r="B56" s="197"/>
      <c r="C56" s="197"/>
      <c r="D56" s="197"/>
      <c r="E56" s="197"/>
      <c r="F56" s="197"/>
      <c r="G56" s="197"/>
      <c r="H56" s="197"/>
      <c r="I56" s="197"/>
      <c r="J56" s="197"/>
      <c r="K56" s="71">
        <v>572</v>
      </c>
      <c r="L56" s="40"/>
      <c r="M56" s="40"/>
      <c r="N56" s="40"/>
      <c r="O56" s="40"/>
      <c r="P56" s="40"/>
      <c r="Q56" s="40"/>
    </row>
    <row r="57" spans="1:17">
      <c r="A57" s="196" t="s">
        <v>422</v>
      </c>
      <c r="B57" s="197"/>
      <c r="C57" s="197"/>
      <c r="D57" s="197"/>
      <c r="E57" s="197"/>
      <c r="F57" s="197"/>
      <c r="G57" s="197"/>
      <c r="H57" s="197"/>
      <c r="I57" s="197"/>
      <c r="J57" s="197"/>
      <c r="K57" s="71">
        <v>74</v>
      </c>
      <c r="L57" s="40"/>
      <c r="M57" s="40"/>
      <c r="N57" s="40"/>
      <c r="O57" s="40"/>
      <c r="P57" s="40"/>
      <c r="Q57" s="40"/>
    </row>
    <row r="58" spans="1:17">
      <c r="A58" s="196" t="s">
        <v>99</v>
      </c>
      <c r="B58" s="197"/>
      <c r="C58" s="197"/>
      <c r="D58" s="197"/>
      <c r="E58" s="197"/>
      <c r="F58" s="197"/>
      <c r="G58" s="197"/>
      <c r="H58" s="197"/>
      <c r="I58" s="197"/>
      <c r="J58" s="197"/>
      <c r="K58" s="71">
        <v>968</v>
      </c>
      <c r="L58" s="40"/>
      <c r="M58" s="40"/>
      <c r="N58" s="40"/>
      <c r="O58" s="40"/>
      <c r="P58" s="40"/>
      <c r="Q58" s="40"/>
    </row>
    <row r="59" spans="1:17">
      <c r="A59" s="196" t="s">
        <v>93</v>
      </c>
      <c r="B59" s="197"/>
      <c r="C59" s="197"/>
      <c r="D59" s="197"/>
      <c r="E59" s="197"/>
      <c r="F59" s="197"/>
      <c r="G59" s="197"/>
      <c r="H59" s="197"/>
      <c r="I59" s="197"/>
      <c r="J59" s="197"/>
      <c r="K59" s="70"/>
      <c r="L59" s="40"/>
      <c r="M59" s="40"/>
      <c r="N59" s="40"/>
      <c r="O59" s="40"/>
      <c r="P59" s="40"/>
      <c r="Q59" s="40"/>
    </row>
    <row r="60" spans="1:17">
      <c r="A60" s="196" t="s">
        <v>421</v>
      </c>
      <c r="B60" s="197"/>
      <c r="C60" s="197"/>
      <c r="D60" s="197"/>
      <c r="E60" s="197"/>
      <c r="F60" s="197"/>
      <c r="G60" s="197"/>
      <c r="H60" s="197"/>
      <c r="I60" s="197"/>
      <c r="J60" s="197"/>
      <c r="K60" s="71">
        <v>16</v>
      </c>
      <c r="L60" s="40"/>
      <c r="M60" s="40"/>
      <c r="N60" s="40"/>
      <c r="O60" s="40"/>
      <c r="P60" s="40"/>
      <c r="Q60" s="40"/>
    </row>
    <row r="61" spans="1:17">
      <c r="A61" s="196" t="s">
        <v>420</v>
      </c>
      <c r="B61" s="197"/>
      <c r="C61" s="197"/>
      <c r="D61" s="197"/>
      <c r="E61" s="197"/>
      <c r="F61" s="197"/>
      <c r="G61" s="197"/>
      <c r="H61" s="197"/>
      <c r="I61" s="197"/>
      <c r="J61" s="197"/>
      <c r="K61" s="71">
        <v>952</v>
      </c>
      <c r="L61" s="40"/>
      <c r="M61" s="40"/>
      <c r="N61" s="40"/>
      <c r="O61" s="40"/>
      <c r="P61" s="40"/>
      <c r="Q61" s="40"/>
    </row>
    <row r="62" spans="1:17">
      <c r="A62" s="200" t="s">
        <v>100</v>
      </c>
      <c r="B62" s="197"/>
      <c r="C62" s="197"/>
      <c r="D62" s="197"/>
      <c r="E62" s="197"/>
      <c r="F62" s="197"/>
      <c r="G62" s="197"/>
      <c r="H62" s="197"/>
      <c r="I62" s="197"/>
      <c r="J62" s="197"/>
      <c r="K62" s="70"/>
      <c r="L62" s="40"/>
      <c r="M62" s="40"/>
      <c r="N62" s="40"/>
      <c r="O62" s="40"/>
      <c r="P62" s="40"/>
      <c r="Q62" s="40"/>
    </row>
    <row r="63" spans="1:17">
      <c r="A63" s="196" t="s">
        <v>102</v>
      </c>
      <c r="B63" s="197"/>
      <c r="C63" s="197"/>
      <c r="D63" s="197"/>
      <c r="E63" s="197"/>
      <c r="F63" s="197"/>
      <c r="G63" s="197"/>
      <c r="H63" s="197"/>
      <c r="I63" s="197"/>
      <c r="J63" s="197"/>
      <c r="K63" s="71">
        <v>8562</v>
      </c>
      <c r="L63" s="40"/>
      <c r="M63" s="40"/>
      <c r="N63" s="40"/>
      <c r="O63" s="40"/>
      <c r="P63" s="39">
        <v>97.34</v>
      </c>
      <c r="Q63" s="40"/>
    </row>
    <row r="64" spans="1:17">
      <c r="A64" s="196" t="s">
        <v>103</v>
      </c>
      <c r="B64" s="197"/>
      <c r="C64" s="197"/>
      <c r="D64" s="197"/>
      <c r="E64" s="197"/>
      <c r="F64" s="197"/>
      <c r="G64" s="197"/>
      <c r="H64" s="197"/>
      <c r="I64" s="197"/>
      <c r="J64" s="197"/>
      <c r="K64" s="71">
        <v>377061</v>
      </c>
      <c r="L64" s="40"/>
      <c r="M64" s="40"/>
      <c r="N64" s="40"/>
      <c r="O64" s="40"/>
      <c r="P64" s="40"/>
      <c r="Q64" s="40"/>
    </row>
    <row r="65" spans="1:17">
      <c r="A65" s="196" t="s">
        <v>104</v>
      </c>
      <c r="B65" s="197"/>
      <c r="C65" s="197"/>
      <c r="D65" s="197"/>
      <c r="E65" s="197"/>
      <c r="F65" s="197"/>
      <c r="G65" s="197"/>
      <c r="H65" s="197"/>
      <c r="I65" s="197"/>
      <c r="J65" s="197"/>
      <c r="K65" s="71">
        <v>385623</v>
      </c>
      <c r="L65" s="40"/>
      <c r="M65" s="40"/>
      <c r="N65" s="40"/>
      <c r="O65" s="40"/>
      <c r="P65" s="39">
        <v>97.34</v>
      </c>
      <c r="Q65" s="40"/>
    </row>
    <row r="66" spans="1:17">
      <c r="A66" s="196" t="s">
        <v>105</v>
      </c>
      <c r="B66" s="197"/>
      <c r="C66" s="197"/>
      <c r="D66" s="197"/>
      <c r="E66" s="197"/>
      <c r="F66" s="197"/>
      <c r="G66" s="197"/>
      <c r="H66" s="197"/>
      <c r="I66" s="197"/>
      <c r="J66" s="197"/>
      <c r="K66" s="70"/>
      <c r="L66" s="40"/>
      <c r="M66" s="40"/>
      <c r="N66" s="40"/>
      <c r="O66" s="40"/>
      <c r="P66" s="40"/>
      <c r="Q66" s="40"/>
    </row>
    <row r="67" spans="1:17">
      <c r="A67" s="196" t="s">
        <v>106</v>
      </c>
      <c r="B67" s="197"/>
      <c r="C67" s="197"/>
      <c r="D67" s="197"/>
      <c r="E67" s="197"/>
      <c r="F67" s="197"/>
      <c r="G67" s="197"/>
      <c r="H67" s="197"/>
      <c r="I67" s="197"/>
      <c r="J67" s="197"/>
      <c r="K67" s="71">
        <v>3841</v>
      </c>
      <c r="L67" s="40"/>
      <c r="M67" s="40"/>
      <c r="N67" s="40"/>
      <c r="O67" s="40"/>
      <c r="P67" s="40"/>
      <c r="Q67" s="40"/>
    </row>
    <row r="68" spans="1:17">
      <c r="A68" s="196" t="s">
        <v>107</v>
      </c>
      <c r="B68" s="197"/>
      <c r="C68" s="197"/>
      <c r="D68" s="197"/>
      <c r="E68" s="197"/>
      <c r="F68" s="197"/>
      <c r="G68" s="197"/>
      <c r="H68" s="197"/>
      <c r="I68" s="197"/>
      <c r="J68" s="197"/>
      <c r="K68" s="71">
        <f>1020-N45</f>
        <v>867</v>
      </c>
      <c r="L68" s="40"/>
      <c r="M68" s="40"/>
      <c r="N68" s="40"/>
      <c r="O68" s="40"/>
      <c r="P68" s="40"/>
      <c r="Q68" s="40"/>
    </row>
    <row r="69" spans="1:17">
      <c r="A69" s="196" t="s">
        <v>108</v>
      </c>
      <c r="B69" s="197"/>
      <c r="C69" s="197"/>
      <c r="D69" s="197"/>
      <c r="E69" s="197"/>
      <c r="F69" s="197"/>
      <c r="G69" s="197"/>
      <c r="H69" s="197"/>
      <c r="I69" s="197"/>
      <c r="J69" s="197"/>
      <c r="K69" s="71">
        <v>1492</v>
      </c>
      <c r="L69" s="40"/>
      <c r="M69" s="40"/>
      <c r="N69" s="40"/>
      <c r="O69" s="40"/>
      <c r="P69" s="40"/>
      <c r="Q69" s="40"/>
    </row>
    <row r="70" spans="1:17">
      <c r="A70" s="196" t="s">
        <v>109</v>
      </c>
      <c r="B70" s="197"/>
      <c r="C70" s="197"/>
      <c r="D70" s="197"/>
      <c r="E70" s="197"/>
      <c r="F70" s="197"/>
      <c r="G70" s="197"/>
      <c r="H70" s="197"/>
      <c r="I70" s="197"/>
      <c r="J70" s="197"/>
      <c r="K70" s="71">
        <v>377061</v>
      </c>
      <c r="L70" s="40"/>
      <c r="M70" s="40"/>
      <c r="N70" s="40"/>
      <c r="O70" s="40"/>
      <c r="P70" s="40"/>
      <c r="Q70" s="40"/>
    </row>
    <row r="71" spans="1:17">
      <c r="A71" s="196" t="s">
        <v>110</v>
      </c>
      <c r="B71" s="197"/>
      <c r="C71" s="197"/>
      <c r="D71" s="197"/>
      <c r="E71" s="197"/>
      <c r="F71" s="197"/>
      <c r="G71" s="197"/>
      <c r="H71" s="197"/>
      <c r="I71" s="197"/>
      <c r="J71" s="197"/>
      <c r="K71" s="71">
        <v>1394</v>
      </c>
      <c r="L71" s="40"/>
      <c r="M71" s="40"/>
      <c r="N71" s="40"/>
      <c r="O71" s="40"/>
      <c r="P71" s="40"/>
      <c r="Q71" s="40"/>
    </row>
    <row r="72" spans="1:17">
      <c r="A72" s="196" t="s">
        <v>111</v>
      </c>
      <c r="B72" s="197"/>
      <c r="C72" s="197"/>
      <c r="D72" s="197"/>
      <c r="E72" s="197"/>
      <c r="F72" s="197"/>
      <c r="G72" s="197"/>
      <c r="H72" s="197"/>
      <c r="I72" s="197"/>
      <c r="J72" s="197"/>
      <c r="K72" s="71">
        <v>968</v>
      </c>
      <c r="L72" s="40"/>
      <c r="M72" s="40"/>
      <c r="N72" s="40"/>
      <c r="O72" s="40"/>
      <c r="P72" s="40"/>
      <c r="Q72" s="40"/>
    </row>
    <row r="73" spans="1:17">
      <c r="A73" s="200" t="s">
        <v>112</v>
      </c>
      <c r="B73" s="197"/>
      <c r="C73" s="197"/>
      <c r="D73" s="197"/>
      <c r="E73" s="197"/>
      <c r="F73" s="197"/>
      <c r="G73" s="197"/>
      <c r="H73" s="197"/>
      <c r="I73" s="197"/>
      <c r="J73" s="197"/>
      <c r="K73" s="72">
        <f>SUM(K67:K72)</f>
        <v>385623</v>
      </c>
      <c r="L73" s="40"/>
      <c r="M73" s="40"/>
      <c r="N73" s="40"/>
      <c r="O73" s="40"/>
      <c r="P73" s="43">
        <v>97.34</v>
      </c>
      <c r="Q73" s="40"/>
    </row>
    <row r="74" spans="1:17">
      <c r="F74" s="30"/>
      <c r="G74" s="30"/>
      <c r="H74" s="30"/>
      <c r="I74" s="30"/>
      <c r="J74" s="30"/>
      <c r="K74" s="73"/>
      <c r="L74" s="30"/>
      <c r="M74" s="30"/>
      <c r="N74" s="30"/>
      <c r="O74" s="30"/>
      <c r="P74" s="30"/>
      <c r="Q74" s="30"/>
    </row>
    <row r="76" spans="1:17" customFormat="1" ht="12.75" customHeight="1">
      <c r="A76" s="44"/>
      <c r="B76" s="16" t="s">
        <v>178</v>
      </c>
      <c r="C76" s="16"/>
      <c r="D76" s="16"/>
      <c r="E76" s="16"/>
      <c r="F76" s="16"/>
      <c r="G76" s="16"/>
      <c r="H76" s="16"/>
      <c r="I76" s="16" t="s">
        <v>179</v>
      </c>
      <c r="J76" s="16"/>
      <c r="K76" s="68"/>
      <c r="L76" s="16"/>
      <c r="M76" s="16"/>
      <c r="N76" s="45"/>
      <c r="O76" s="45"/>
      <c r="P76" s="45"/>
    </row>
  </sheetData>
  <mergeCells count="53">
    <mergeCell ref="A21:A23"/>
    <mergeCell ref="C21:C23"/>
    <mergeCell ref="D21:D23"/>
    <mergeCell ref="E21:E23"/>
    <mergeCell ref="B21:B23"/>
    <mergeCell ref="Q21:Q23"/>
    <mergeCell ref="P21:P23"/>
    <mergeCell ref="F22:F23"/>
    <mergeCell ref="F21:I21"/>
    <mergeCell ref="G22:I22"/>
    <mergeCell ref="O21:O23"/>
    <mergeCell ref="J22:J23"/>
    <mergeCell ref="J21:N21"/>
    <mergeCell ref="K22:K23"/>
    <mergeCell ref="L22:N22"/>
    <mergeCell ref="A27:Q27"/>
    <mergeCell ref="A38:Q38"/>
    <mergeCell ref="A44:J44"/>
    <mergeCell ref="A45:J45"/>
    <mergeCell ref="A46:J46"/>
    <mergeCell ref="A59:J59"/>
    <mergeCell ref="A60:J60"/>
    <mergeCell ref="A61:J61"/>
    <mergeCell ref="A62:J62"/>
    <mergeCell ref="A63:J63"/>
    <mergeCell ref="A58:J58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E1:I1"/>
    <mergeCell ref="A71:J71"/>
    <mergeCell ref="A72:J72"/>
    <mergeCell ref="A73:J73"/>
    <mergeCell ref="J13:K13"/>
    <mergeCell ref="J16:K16"/>
    <mergeCell ref="J17:K17"/>
    <mergeCell ref="J15:K15"/>
    <mergeCell ref="J14:K14"/>
    <mergeCell ref="A65:J65"/>
    <mergeCell ref="A66:J66"/>
    <mergeCell ref="A67:J67"/>
    <mergeCell ref="A68:J68"/>
    <mergeCell ref="A69:J69"/>
    <mergeCell ref="A70:J70"/>
    <mergeCell ref="A64:J64"/>
  </mergeCells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2"/>
  <sheetViews>
    <sheetView showGridLines="0" topLeftCell="A56" zoomScaleNormal="100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5" customWidth="1"/>
    <col min="2" max="2" width="13.7109375" style="26" customWidth="1"/>
    <col min="3" max="3" width="34.28515625" style="27" customWidth="1"/>
    <col min="4" max="4" width="9.28515625" style="28" customWidth="1"/>
    <col min="5" max="5" width="10.28515625" style="29" customWidth="1"/>
    <col min="6" max="6" width="7.28515625" style="31" customWidth="1"/>
    <col min="7" max="10" width="6.7109375" style="31" customWidth="1"/>
    <col min="11" max="11" width="7.28515625" style="74" customWidth="1"/>
    <col min="12" max="15" width="6.7109375" style="31" customWidth="1"/>
    <col min="16" max="16" width="10.28515625" style="31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50"/>
      <c r="E1" s="203" t="s">
        <v>128</v>
      </c>
      <c r="F1" s="203"/>
      <c r="G1" s="203"/>
      <c r="H1" s="203"/>
      <c r="I1" s="203"/>
      <c r="J1" s="5"/>
      <c r="K1" s="64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64"/>
      <c r="L2" s="5"/>
      <c r="M2" s="7" t="s">
        <v>129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5"/>
      <c r="K3" s="64"/>
      <c r="L3" s="7"/>
      <c r="M3" s="7" t="s">
        <v>130</v>
      </c>
      <c r="N3" s="5"/>
      <c r="O3" s="5"/>
      <c r="P3" s="5"/>
      <c r="Q3"/>
      <c r="R3"/>
    </row>
    <row r="4" spans="1:18" outlineLevel="1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64"/>
      <c r="L4" s="5"/>
      <c r="M4" s="7" t="s">
        <v>22</v>
      </c>
      <c r="N4" s="5"/>
      <c r="O4" s="5"/>
      <c r="P4" s="5"/>
      <c r="Q4"/>
      <c r="R4"/>
    </row>
    <row r="5" spans="1:18" outlineLevel="1">
      <c r="A5" s="7" t="s">
        <v>131</v>
      </c>
      <c r="B5" s="2"/>
      <c r="C5" s="3"/>
      <c r="D5" s="4"/>
      <c r="E5" s="4"/>
      <c r="F5" s="5"/>
      <c r="G5" s="5"/>
      <c r="H5" s="5"/>
      <c r="I5" s="5"/>
      <c r="J5" s="5"/>
      <c r="K5" s="64"/>
      <c r="L5" s="5"/>
      <c r="M5" s="7" t="s">
        <v>132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133</v>
      </c>
      <c r="H6" s="14"/>
      <c r="I6" s="14"/>
      <c r="J6" s="5"/>
      <c r="K6" s="64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64"/>
      <c r="L7" s="5"/>
      <c r="M7" s="5"/>
      <c r="N7" s="5"/>
      <c r="O7" s="5"/>
      <c r="P7" s="5"/>
    </row>
    <row r="8" spans="1:18">
      <c r="A8" s="8"/>
      <c r="B8" s="2"/>
      <c r="C8" s="4"/>
      <c r="D8" s="6"/>
      <c r="E8" s="5"/>
      <c r="F8" s="5"/>
      <c r="G8" s="8"/>
      <c r="H8" s="8"/>
      <c r="I8" s="8"/>
      <c r="J8" s="5"/>
      <c r="K8" s="64"/>
      <c r="L8" s="5"/>
      <c r="M8" s="5"/>
      <c r="N8" s="5"/>
      <c r="O8" s="5"/>
      <c r="P8" s="5"/>
    </row>
    <row r="9" spans="1:18">
      <c r="A9" s="8"/>
      <c r="B9" s="2"/>
      <c r="C9" s="15" t="s">
        <v>2</v>
      </c>
      <c r="D9" s="51" t="s">
        <v>472</v>
      </c>
      <c r="E9" s="52"/>
      <c r="F9" s="9"/>
      <c r="G9" s="9"/>
      <c r="H9" s="53"/>
      <c r="I9" s="9"/>
      <c r="J9" s="9"/>
      <c r="K9" s="65"/>
      <c r="L9" s="9"/>
      <c r="M9" s="9"/>
      <c r="N9" s="9"/>
      <c r="O9" s="9"/>
      <c r="P9" s="5"/>
      <c r="Q9" s="5"/>
    </row>
    <row r="10" spans="1:18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66"/>
      <c r="L10" s="5"/>
      <c r="M10" s="5"/>
      <c r="N10" s="5"/>
      <c r="O10" s="5"/>
      <c r="P10" s="5"/>
    </row>
    <row r="11" spans="1:18">
      <c r="A11" s="18"/>
      <c r="B11" s="19"/>
      <c r="C11" s="4"/>
      <c r="D11" s="6"/>
      <c r="E11" s="5"/>
      <c r="F11" s="5"/>
      <c r="G11" s="5"/>
      <c r="H11" s="5"/>
      <c r="I11" s="5"/>
      <c r="J11" s="5"/>
      <c r="K11" s="64"/>
      <c r="L11" s="5"/>
      <c r="M11" s="5"/>
      <c r="N11" s="5"/>
      <c r="O11" s="5"/>
      <c r="P11" s="5"/>
    </row>
    <row r="12" spans="1:18">
      <c r="A12" s="8"/>
      <c r="B12" s="2"/>
      <c r="C12" s="4"/>
      <c r="D12" s="16" t="s">
        <v>113</v>
      </c>
      <c r="E12" s="5"/>
      <c r="F12" s="5"/>
      <c r="G12" s="5"/>
      <c r="H12" s="16"/>
      <c r="I12" s="16"/>
      <c r="J12" s="16"/>
      <c r="K12" s="64"/>
      <c r="L12" s="5"/>
      <c r="M12" s="5"/>
      <c r="N12" s="61"/>
      <c r="O12" s="58"/>
      <c r="P12" s="58"/>
      <c r="Q12" s="5"/>
    </row>
    <row r="13" spans="1:18">
      <c r="A13" s="8"/>
      <c r="B13" s="2"/>
      <c r="C13" s="4"/>
      <c r="D13" s="16" t="s">
        <v>121</v>
      </c>
      <c r="E13" s="5"/>
      <c r="F13" s="5"/>
      <c r="G13" s="5"/>
      <c r="H13" s="16"/>
      <c r="I13" s="16"/>
      <c r="J13" s="201" t="s">
        <v>114</v>
      </c>
      <c r="K13" s="202"/>
      <c r="L13" s="7" t="s">
        <v>115</v>
      </c>
      <c r="M13" s="5"/>
      <c r="N13" s="56"/>
      <c r="O13" s="58"/>
      <c r="P13" s="62"/>
    </row>
    <row r="14" spans="1:18" outlineLevel="1">
      <c r="A14" s="8"/>
      <c r="B14" s="2"/>
      <c r="C14" s="4"/>
      <c r="D14" s="16" t="s">
        <v>126</v>
      </c>
      <c r="E14" s="5"/>
      <c r="F14" s="5"/>
      <c r="G14" s="5"/>
      <c r="H14" s="16"/>
      <c r="I14" s="16"/>
      <c r="J14" s="201" t="s">
        <v>127</v>
      </c>
      <c r="K14" s="202"/>
      <c r="L14" s="7" t="s">
        <v>115</v>
      </c>
      <c r="M14" s="5"/>
      <c r="N14" s="56"/>
      <c r="O14" s="58"/>
      <c r="P14" s="62"/>
    </row>
    <row r="15" spans="1:18" outlineLevel="1">
      <c r="A15" s="8"/>
      <c r="B15" s="2"/>
      <c r="C15" s="4"/>
      <c r="D15" s="16" t="s">
        <v>124</v>
      </c>
      <c r="E15" s="5"/>
      <c r="F15" s="5"/>
      <c r="G15" s="5"/>
      <c r="H15" s="16"/>
      <c r="I15" s="16"/>
      <c r="J15" s="201" t="s">
        <v>125</v>
      </c>
      <c r="K15" s="202"/>
      <c r="L15" s="7" t="s">
        <v>115</v>
      </c>
      <c r="M15" s="5"/>
      <c r="N15" s="56"/>
      <c r="O15" s="58"/>
      <c r="P15" s="62"/>
    </row>
    <row r="16" spans="1:18" outlineLevel="1">
      <c r="A16" s="8"/>
      <c r="B16" s="2"/>
      <c r="C16" s="4"/>
      <c r="D16" s="16" t="s">
        <v>122</v>
      </c>
      <c r="E16" s="5"/>
      <c r="F16" s="5"/>
      <c r="G16" s="5"/>
      <c r="H16" s="16"/>
      <c r="I16" s="16"/>
      <c r="J16" s="201" t="s">
        <v>123</v>
      </c>
      <c r="K16" s="202"/>
      <c r="L16" s="7" t="s">
        <v>115</v>
      </c>
      <c r="M16" s="5"/>
      <c r="N16" s="56"/>
      <c r="O16" s="58"/>
      <c r="P16" s="62"/>
    </row>
    <row r="17" spans="1:17">
      <c r="A17" s="8"/>
      <c r="B17" s="2"/>
      <c r="C17" s="4"/>
      <c r="D17" s="16" t="s">
        <v>117</v>
      </c>
      <c r="E17" s="5"/>
      <c r="F17" s="5"/>
      <c r="G17" s="5"/>
      <c r="H17" s="16"/>
      <c r="I17" s="16"/>
      <c r="J17" s="201" t="s">
        <v>116</v>
      </c>
      <c r="K17" s="202"/>
      <c r="L17" s="7" t="s">
        <v>115</v>
      </c>
      <c r="M17" s="5"/>
      <c r="N17" s="56"/>
      <c r="O17" s="58"/>
      <c r="P17" s="62"/>
    </row>
    <row r="18" spans="1:17" outlineLevel="1">
      <c r="A18" s="8"/>
      <c r="B18" s="2"/>
      <c r="C18" s="4"/>
      <c r="D18" s="16" t="s">
        <v>118</v>
      </c>
      <c r="E18" s="5"/>
      <c r="F18" s="5"/>
      <c r="G18" s="5"/>
      <c r="H18" s="16"/>
      <c r="I18" s="16"/>
      <c r="J18" s="201" t="s">
        <v>119</v>
      </c>
      <c r="K18" s="202"/>
      <c r="L18" s="7" t="s">
        <v>120</v>
      </c>
      <c r="M18" s="5"/>
      <c r="N18" s="5"/>
      <c r="O18" s="5"/>
      <c r="P18" s="63"/>
    </row>
    <row r="19" spans="1:17" s="59" customFormat="1" outlineLevel="1">
      <c r="A19" s="54"/>
      <c r="B19" s="55"/>
      <c r="C19" s="34"/>
      <c r="D19" s="16" t="s">
        <v>134</v>
      </c>
      <c r="E19" s="16"/>
      <c r="F19" s="16"/>
      <c r="G19" s="16"/>
      <c r="H19" s="16"/>
      <c r="I19" s="16"/>
      <c r="J19" s="16"/>
      <c r="K19" s="67">
        <f>K73/1000</f>
        <v>71.212000000000003</v>
      </c>
      <c r="L19" s="16" t="s">
        <v>135</v>
      </c>
      <c r="M19" s="49"/>
      <c r="N19" s="56"/>
      <c r="O19" s="57"/>
      <c r="P19" s="62"/>
    </row>
    <row r="20" spans="1:17" customFormat="1">
      <c r="A20" s="54"/>
      <c r="B20" s="55"/>
      <c r="C20" s="34"/>
      <c r="D20" s="60" t="s">
        <v>136</v>
      </c>
      <c r="E20" s="16"/>
      <c r="F20" s="16"/>
      <c r="G20" s="16"/>
      <c r="H20" s="16"/>
      <c r="I20" s="16"/>
      <c r="J20" s="16"/>
      <c r="K20" s="68"/>
      <c r="L20" s="16"/>
      <c r="M20" s="49"/>
      <c r="N20" s="49"/>
      <c r="O20" s="49"/>
      <c r="P20" s="49"/>
    </row>
    <row r="21" spans="1:17">
      <c r="A21" s="8"/>
      <c r="B21" s="2"/>
      <c r="C21" s="3"/>
      <c r="D21" s="4"/>
      <c r="E21" s="8"/>
      <c r="F21" s="5"/>
      <c r="G21" s="5"/>
      <c r="H21" s="5"/>
      <c r="I21" s="5"/>
      <c r="J21" s="5"/>
      <c r="K21" s="64"/>
      <c r="L21" s="5"/>
      <c r="M21" s="5"/>
      <c r="N21" s="5"/>
      <c r="O21" s="5"/>
      <c r="P21" s="5"/>
    </row>
    <row r="22" spans="1:17" ht="19.5" customHeight="1">
      <c r="A22" s="190" t="s">
        <v>4</v>
      </c>
      <c r="B22" s="198" t="s">
        <v>21</v>
      </c>
      <c r="C22" s="190" t="s">
        <v>5</v>
      </c>
      <c r="D22" s="190" t="s">
        <v>6</v>
      </c>
      <c r="E22" s="190" t="s">
        <v>7</v>
      </c>
      <c r="F22" s="190" t="s">
        <v>17</v>
      </c>
      <c r="G22" s="191"/>
      <c r="H22" s="191"/>
      <c r="I22" s="191"/>
      <c r="J22" s="190" t="s">
        <v>18</v>
      </c>
      <c r="K22" s="193"/>
      <c r="L22" s="193"/>
      <c r="M22" s="193"/>
      <c r="N22" s="193"/>
      <c r="O22" s="190" t="s">
        <v>12</v>
      </c>
      <c r="P22" s="190" t="s">
        <v>13</v>
      </c>
      <c r="Q22" s="189" t="s">
        <v>19</v>
      </c>
    </row>
    <row r="23" spans="1:17" ht="18.75" customHeight="1">
      <c r="A23" s="191"/>
      <c r="B23" s="199"/>
      <c r="C23" s="192"/>
      <c r="D23" s="190"/>
      <c r="E23" s="190"/>
      <c r="F23" s="190" t="s">
        <v>8</v>
      </c>
      <c r="G23" s="190" t="s">
        <v>10</v>
      </c>
      <c r="H23" s="191"/>
      <c r="I23" s="191"/>
      <c r="J23" s="190" t="s">
        <v>20</v>
      </c>
      <c r="K23" s="194" t="s">
        <v>8</v>
      </c>
      <c r="L23" s="190" t="s">
        <v>10</v>
      </c>
      <c r="M23" s="191"/>
      <c r="N23" s="191"/>
      <c r="O23" s="190"/>
      <c r="P23" s="190"/>
      <c r="Q23" s="189"/>
    </row>
    <row r="24" spans="1:17" ht="22.5" customHeight="1">
      <c r="A24" s="191"/>
      <c r="B24" s="199"/>
      <c r="C24" s="192"/>
      <c r="D24" s="190"/>
      <c r="E24" s="190"/>
      <c r="F24" s="191"/>
      <c r="G24" s="20" t="s">
        <v>9</v>
      </c>
      <c r="H24" s="20" t="s">
        <v>14</v>
      </c>
      <c r="I24" s="20" t="s">
        <v>11</v>
      </c>
      <c r="J24" s="192"/>
      <c r="K24" s="195"/>
      <c r="L24" s="20" t="s">
        <v>9</v>
      </c>
      <c r="M24" s="20" t="s">
        <v>14</v>
      </c>
      <c r="N24" s="20" t="s">
        <v>11</v>
      </c>
      <c r="O24" s="190"/>
      <c r="P24" s="190"/>
      <c r="Q24" s="189"/>
    </row>
    <row r="25" spans="1:17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69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>
      <c r="A26" s="204" t="s">
        <v>23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</row>
    <row r="27" spans="1:17" ht="36" customHeight="1">
      <c r="A27" s="22">
        <v>1</v>
      </c>
      <c r="B27" s="36" t="s">
        <v>24</v>
      </c>
      <c r="C27" s="37" t="s">
        <v>25</v>
      </c>
      <c r="D27" s="24" t="s">
        <v>26</v>
      </c>
      <c r="E27" s="38">
        <v>0.157</v>
      </c>
      <c r="F27" s="39">
        <v>326.88</v>
      </c>
      <c r="G27" s="39">
        <v>296.64999999999998</v>
      </c>
      <c r="H27" s="39">
        <v>30.23</v>
      </c>
      <c r="I27" s="39">
        <v>11.72</v>
      </c>
      <c r="J27" s="40"/>
      <c r="K27" s="70">
        <v>51</v>
      </c>
      <c r="L27" s="40">
        <v>47</v>
      </c>
      <c r="M27" s="40">
        <v>4</v>
      </c>
      <c r="N27" s="40">
        <v>2</v>
      </c>
      <c r="O27" s="40">
        <v>24.7</v>
      </c>
      <c r="P27" s="40">
        <v>3.88</v>
      </c>
      <c r="Q27" s="40"/>
    </row>
    <row r="28" spans="1:17" ht="65.25">
      <c r="A28" s="22">
        <v>2</v>
      </c>
      <c r="B28" s="36" t="s">
        <v>27</v>
      </c>
      <c r="C28" s="37" t="s">
        <v>29</v>
      </c>
      <c r="D28" s="24" t="s">
        <v>28</v>
      </c>
      <c r="E28" s="41">
        <v>2</v>
      </c>
      <c r="F28" s="39">
        <v>6.15</v>
      </c>
      <c r="G28" s="39">
        <v>5.41</v>
      </c>
      <c r="H28" s="39">
        <v>0.74</v>
      </c>
      <c r="I28" s="40"/>
      <c r="J28" s="40"/>
      <c r="K28" s="70">
        <v>12</v>
      </c>
      <c r="L28" s="40">
        <v>11</v>
      </c>
      <c r="M28" s="40">
        <v>1</v>
      </c>
      <c r="N28" s="40"/>
      <c r="O28" s="40">
        <v>0.43</v>
      </c>
      <c r="P28" s="40">
        <v>0.86</v>
      </c>
      <c r="Q28" s="40"/>
    </row>
    <row r="29" spans="1:17">
      <c r="A29" s="204" t="s">
        <v>30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</row>
    <row r="30" spans="1:17" ht="23.45" customHeight="1">
      <c r="A30" s="22">
        <v>3</v>
      </c>
      <c r="B30" s="36" t="s">
        <v>31</v>
      </c>
      <c r="C30" s="37" t="s">
        <v>32</v>
      </c>
      <c r="D30" s="24" t="s">
        <v>33</v>
      </c>
      <c r="E30" s="41">
        <v>2</v>
      </c>
      <c r="F30" s="39">
        <v>100.35</v>
      </c>
      <c r="G30" s="39">
        <v>78.55</v>
      </c>
      <c r="H30" s="39">
        <v>6.66</v>
      </c>
      <c r="I30" s="39">
        <v>0.18</v>
      </c>
      <c r="J30" s="40"/>
      <c r="K30" s="70">
        <v>201</v>
      </c>
      <c r="L30" s="40">
        <v>157</v>
      </c>
      <c r="M30" s="40">
        <v>13</v>
      </c>
      <c r="N30" s="40"/>
      <c r="O30" s="40">
        <v>6.54</v>
      </c>
      <c r="P30" s="40">
        <v>13.08</v>
      </c>
      <c r="Q30" s="40"/>
    </row>
    <row r="31" spans="1:17" ht="24">
      <c r="A31" s="22">
        <v>4</v>
      </c>
      <c r="B31" s="36" t="s">
        <v>137</v>
      </c>
      <c r="C31" s="37" t="s">
        <v>34</v>
      </c>
      <c r="D31" s="24" t="s">
        <v>35</v>
      </c>
      <c r="E31" s="41">
        <v>2</v>
      </c>
      <c r="F31" s="39">
        <v>3649.67</v>
      </c>
      <c r="G31" s="40"/>
      <c r="H31" s="40"/>
      <c r="I31" s="40"/>
      <c r="J31" s="40"/>
      <c r="K31" s="70">
        <v>7299</v>
      </c>
      <c r="L31" s="40"/>
      <c r="M31" s="40"/>
      <c r="N31" s="40"/>
      <c r="O31" s="40"/>
      <c r="P31" s="40"/>
      <c r="Q31" s="40"/>
    </row>
    <row r="32" spans="1:17" ht="24">
      <c r="A32" s="22">
        <v>5</v>
      </c>
      <c r="B32" s="36" t="s">
        <v>137</v>
      </c>
      <c r="C32" s="37" t="s">
        <v>36</v>
      </c>
      <c r="D32" s="24" t="s">
        <v>35</v>
      </c>
      <c r="E32" s="41">
        <v>4</v>
      </c>
      <c r="F32" s="39">
        <v>643.14</v>
      </c>
      <c r="G32" s="40"/>
      <c r="H32" s="40"/>
      <c r="I32" s="40"/>
      <c r="J32" s="40"/>
      <c r="K32" s="70">
        <v>2573</v>
      </c>
      <c r="L32" s="40"/>
      <c r="M32" s="40"/>
      <c r="N32" s="40"/>
      <c r="O32" s="40"/>
      <c r="P32" s="40"/>
      <c r="Q32" s="40"/>
    </row>
    <row r="33" spans="1:17" ht="24">
      <c r="A33" s="22">
        <v>6</v>
      </c>
      <c r="B33" s="36" t="s">
        <v>37</v>
      </c>
      <c r="C33" s="37" t="s">
        <v>38</v>
      </c>
      <c r="D33" s="24" t="s">
        <v>39</v>
      </c>
      <c r="E33" s="41">
        <v>4</v>
      </c>
      <c r="F33" s="39">
        <v>188.18</v>
      </c>
      <c r="G33" s="39">
        <v>70.010000000000005</v>
      </c>
      <c r="H33" s="39">
        <v>21.99</v>
      </c>
      <c r="I33" s="40"/>
      <c r="J33" s="40"/>
      <c r="K33" s="70">
        <v>753</v>
      </c>
      <c r="L33" s="40">
        <v>280</v>
      </c>
      <c r="M33" s="40">
        <v>88</v>
      </c>
      <c r="N33" s="40"/>
      <c r="O33" s="40">
        <v>6.03</v>
      </c>
      <c r="P33" s="40">
        <v>24.12</v>
      </c>
      <c r="Q33" s="40"/>
    </row>
    <row r="34" spans="1:17" ht="36">
      <c r="A34" s="22">
        <v>7</v>
      </c>
      <c r="B34" s="36" t="s">
        <v>137</v>
      </c>
      <c r="C34" s="37" t="s">
        <v>40</v>
      </c>
      <c r="D34" s="24" t="s">
        <v>35</v>
      </c>
      <c r="E34" s="41">
        <v>4</v>
      </c>
      <c r="F34" s="39">
        <v>8732.18</v>
      </c>
      <c r="G34" s="40"/>
      <c r="H34" s="40"/>
      <c r="I34" s="40"/>
      <c r="J34" s="40"/>
      <c r="K34" s="70">
        <v>34929</v>
      </c>
      <c r="L34" s="40"/>
      <c r="M34" s="40"/>
      <c r="N34" s="40"/>
      <c r="O34" s="40"/>
      <c r="P34" s="40"/>
      <c r="Q34" s="40"/>
    </row>
    <row r="35" spans="1:17" ht="35.450000000000003" customHeight="1">
      <c r="A35" s="22">
        <v>8</v>
      </c>
      <c r="B35" s="36" t="s">
        <v>41</v>
      </c>
      <c r="C35" s="37" t="s">
        <v>42</v>
      </c>
      <c r="D35" s="24" t="s">
        <v>43</v>
      </c>
      <c r="E35" s="38">
        <v>10.6</v>
      </c>
      <c r="F35" s="39">
        <v>378.69</v>
      </c>
      <c r="G35" s="39">
        <v>40.770000000000003</v>
      </c>
      <c r="H35" s="39">
        <v>18.66</v>
      </c>
      <c r="I35" s="40"/>
      <c r="J35" s="40"/>
      <c r="K35" s="70">
        <v>4014</v>
      </c>
      <c r="L35" s="40">
        <v>432</v>
      </c>
      <c r="M35" s="40">
        <v>198</v>
      </c>
      <c r="N35" s="40"/>
      <c r="O35" s="40">
        <v>3.19</v>
      </c>
      <c r="P35" s="40">
        <v>33.81</v>
      </c>
      <c r="Q35" s="40"/>
    </row>
    <row r="36" spans="1:17" ht="24">
      <c r="A36" s="22">
        <v>9</v>
      </c>
      <c r="B36" s="36" t="s">
        <v>137</v>
      </c>
      <c r="C36" s="37" t="s">
        <v>44</v>
      </c>
      <c r="D36" s="24" t="s">
        <v>35</v>
      </c>
      <c r="E36" s="41">
        <v>2</v>
      </c>
      <c r="F36" s="40"/>
      <c r="G36" s="40"/>
      <c r="H36" s="40"/>
      <c r="I36" s="40"/>
      <c r="J36" s="40">
        <v>30599</v>
      </c>
      <c r="K36" s="70">
        <v>30599</v>
      </c>
      <c r="L36" s="40"/>
      <c r="M36" s="40"/>
      <c r="N36" s="40"/>
      <c r="O36" s="40"/>
      <c r="P36" s="40"/>
      <c r="Q36" s="40"/>
    </row>
    <row r="37" spans="1:17" ht="36">
      <c r="A37" s="22">
        <v>10</v>
      </c>
      <c r="B37" s="36" t="s">
        <v>45</v>
      </c>
      <c r="C37" s="37" t="s">
        <v>46</v>
      </c>
      <c r="D37" s="24" t="s">
        <v>47</v>
      </c>
      <c r="E37" s="41">
        <v>4</v>
      </c>
      <c r="F37" s="39">
        <v>41.25</v>
      </c>
      <c r="G37" s="39">
        <v>17.18</v>
      </c>
      <c r="H37" s="39">
        <v>1.95</v>
      </c>
      <c r="I37" s="40"/>
      <c r="J37" s="40"/>
      <c r="K37" s="70">
        <v>165</v>
      </c>
      <c r="L37" s="40">
        <v>69</v>
      </c>
      <c r="M37" s="40">
        <v>8</v>
      </c>
      <c r="N37" s="40"/>
      <c r="O37" s="40">
        <v>1.36</v>
      </c>
      <c r="P37" s="40">
        <v>5.44</v>
      </c>
      <c r="Q37" s="40"/>
    </row>
    <row r="38" spans="1:17" ht="36">
      <c r="A38" s="22">
        <v>11</v>
      </c>
      <c r="B38" s="36" t="s">
        <v>48</v>
      </c>
      <c r="C38" s="37" t="s">
        <v>49</v>
      </c>
      <c r="D38" s="24" t="s">
        <v>35</v>
      </c>
      <c r="E38" s="41">
        <v>4</v>
      </c>
      <c r="F38" s="39">
        <v>443.41</v>
      </c>
      <c r="G38" s="40"/>
      <c r="H38" s="40"/>
      <c r="I38" s="40"/>
      <c r="J38" s="40"/>
      <c r="K38" s="70">
        <v>1774</v>
      </c>
      <c r="L38" s="40"/>
      <c r="M38" s="40"/>
      <c r="N38" s="40"/>
      <c r="O38" s="40"/>
      <c r="P38" s="40"/>
      <c r="Q38" s="40"/>
    </row>
    <row r="39" spans="1:17" ht="60">
      <c r="A39" s="22">
        <v>12</v>
      </c>
      <c r="B39" s="36" t="s">
        <v>50</v>
      </c>
      <c r="C39" s="37" t="s">
        <v>51</v>
      </c>
      <c r="D39" s="24" t="s">
        <v>52</v>
      </c>
      <c r="E39" s="38">
        <v>0.33300000000000002</v>
      </c>
      <c r="F39" s="39">
        <v>2810.67</v>
      </c>
      <c r="G39" s="39">
        <v>2068.04</v>
      </c>
      <c r="H39" s="39">
        <v>170.31</v>
      </c>
      <c r="I39" s="39">
        <v>9.4600000000000009</v>
      </c>
      <c r="J39" s="40"/>
      <c r="K39" s="70">
        <v>936</v>
      </c>
      <c r="L39" s="40">
        <v>689</v>
      </c>
      <c r="M39" s="40">
        <v>57</v>
      </c>
      <c r="N39" s="40">
        <v>3</v>
      </c>
      <c r="O39" s="40">
        <v>167.86</v>
      </c>
      <c r="P39" s="40">
        <v>55.9</v>
      </c>
      <c r="Q39" s="40"/>
    </row>
    <row r="40" spans="1:17" ht="36">
      <c r="A40" s="22">
        <v>13</v>
      </c>
      <c r="B40" s="36" t="s">
        <v>53</v>
      </c>
      <c r="C40" s="37" t="s">
        <v>54</v>
      </c>
      <c r="D40" s="24" t="s">
        <v>55</v>
      </c>
      <c r="E40" s="41">
        <v>33.299999999999997</v>
      </c>
      <c r="F40" s="39">
        <v>347.48</v>
      </c>
      <c r="G40" s="40"/>
      <c r="H40" s="40"/>
      <c r="I40" s="40"/>
      <c r="J40" s="40"/>
      <c r="K40" s="70">
        <v>11571</v>
      </c>
      <c r="L40" s="40"/>
      <c r="M40" s="40"/>
      <c r="N40" s="40"/>
      <c r="O40" s="40"/>
      <c r="P40" s="40"/>
      <c r="Q40" s="40"/>
    </row>
    <row r="41" spans="1:17" ht="34.9" customHeight="1">
      <c r="A41" s="22">
        <v>14</v>
      </c>
      <c r="B41" s="36" t="s">
        <v>56</v>
      </c>
      <c r="C41" s="37" t="s">
        <v>57</v>
      </c>
      <c r="D41" s="24" t="s">
        <v>52</v>
      </c>
      <c r="E41" s="38">
        <v>6.0000000000000001E-3</v>
      </c>
      <c r="F41" s="39">
        <v>4607.6400000000003</v>
      </c>
      <c r="G41" s="39">
        <v>2367.87</v>
      </c>
      <c r="H41" s="39">
        <v>1618.87</v>
      </c>
      <c r="I41" s="39">
        <v>244.91</v>
      </c>
      <c r="J41" s="40"/>
      <c r="K41" s="70">
        <v>28</v>
      </c>
      <c r="L41" s="40">
        <v>14</v>
      </c>
      <c r="M41" s="40">
        <v>10</v>
      </c>
      <c r="N41" s="40">
        <v>1</v>
      </c>
      <c r="O41" s="40">
        <v>187.48</v>
      </c>
      <c r="P41" s="40">
        <v>1.1200000000000001</v>
      </c>
      <c r="Q41" s="40"/>
    </row>
    <row r="42" spans="1:17" ht="24">
      <c r="A42" s="22">
        <v>15</v>
      </c>
      <c r="B42" s="36" t="s">
        <v>58</v>
      </c>
      <c r="C42" s="37" t="s">
        <v>59</v>
      </c>
      <c r="D42" s="24" t="s">
        <v>55</v>
      </c>
      <c r="E42" s="41">
        <v>0.6</v>
      </c>
      <c r="F42" s="39">
        <v>272.33</v>
      </c>
      <c r="G42" s="40"/>
      <c r="H42" s="40"/>
      <c r="I42" s="40"/>
      <c r="J42" s="40"/>
      <c r="K42" s="70">
        <v>163</v>
      </c>
      <c r="L42" s="40"/>
      <c r="M42" s="40"/>
      <c r="N42" s="40"/>
      <c r="O42" s="40"/>
      <c r="P42" s="40"/>
      <c r="Q42" s="40"/>
    </row>
    <row r="43" spans="1:17" ht="45.6" customHeight="1">
      <c r="A43" s="22">
        <v>16</v>
      </c>
      <c r="B43" s="36" t="s">
        <v>60</v>
      </c>
      <c r="C43" s="37" t="s">
        <v>61</v>
      </c>
      <c r="D43" s="24" t="s">
        <v>52</v>
      </c>
      <c r="E43" s="38">
        <v>0.20399999999999999</v>
      </c>
      <c r="F43" s="39">
        <v>2812.85</v>
      </c>
      <c r="G43" s="39">
        <v>2068.04</v>
      </c>
      <c r="H43" s="39">
        <v>172.49</v>
      </c>
      <c r="I43" s="39">
        <v>9.4600000000000009</v>
      </c>
      <c r="J43" s="40"/>
      <c r="K43" s="70">
        <v>574</v>
      </c>
      <c r="L43" s="40">
        <v>422</v>
      </c>
      <c r="M43" s="40">
        <v>35</v>
      </c>
      <c r="N43" s="40">
        <v>2</v>
      </c>
      <c r="O43" s="40">
        <v>167.86</v>
      </c>
      <c r="P43" s="40">
        <v>34.24</v>
      </c>
      <c r="Q43" s="40"/>
    </row>
    <row r="44" spans="1:17" ht="36">
      <c r="A44" s="22">
        <v>17</v>
      </c>
      <c r="B44" s="36" t="s">
        <v>62</v>
      </c>
      <c r="C44" s="37" t="s">
        <v>63</v>
      </c>
      <c r="D44" s="24" t="s">
        <v>55</v>
      </c>
      <c r="E44" s="41">
        <v>20.399999999999999</v>
      </c>
      <c r="F44" s="39">
        <v>251.81</v>
      </c>
      <c r="G44" s="40"/>
      <c r="H44" s="40"/>
      <c r="I44" s="40"/>
      <c r="J44" s="40"/>
      <c r="K44" s="70">
        <v>5137</v>
      </c>
      <c r="L44" s="40"/>
      <c r="M44" s="40"/>
      <c r="N44" s="40"/>
      <c r="O44" s="40"/>
      <c r="P44" s="40"/>
      <c r="Q44" s="40"/>
    </row>
    <row r="45" spans="1:17" ht="44.45" customHeight="1">
      <c r="A45" s="22">
        <v>18</v>
      </c>
      <c r="B45" s="36" t="s">
        <v>64</v>
      </c>
      <c r="C45" s="37" t="s">
        <v>65</v>
      </c>
      <c r="D45" s="24" t="s">
        <v>52</v>
      </c>
      <c r="E45" s="38">
        <v>4.7E-2</v>
      </c>
      <c r="F45" s="39">
        <v>2280.79</v>
      </c>
      <c r="G45" s="39">
        <v>1638.31</v>
      </c>
      <c r="H45" s="39">
        <v>147.6</v>
      </c>
      <c r="I45" s="39">
        <v>4.91</v>
      </c>
      <c r="J45" s="40"/>
      <c r="K45" s="70">
        <v>107</v>
      </c>
      <c r="L45" s="40">
        <v>77</v>
      </c>
      <c r="M45" s="40">
        <v>7</v>
      </c>
      <c r="N45" s="40"/>
      <c r="O45" s="40">
        <v>132.97999999999999</v>
      </c>
      <c r="P45" s="40">
        <v>6.25</v>
      </c>
      <c r="Q45" s="40"/>
    </row>
    <row r="46" spans="1:17" ht="36">
      <c r="A46" s="22">
        <v>19</v>
      </c>
      <c r="B46" s="36" t="s">
        <v>66</v>
      </c>
      <c r="C46" s="37" t="s">
        <v>67</v>
      </c>
      <c r="D46" s="24" t="s">
        <v>55</v>
      </c>
      <c r="E46" s="41">
        <v>4.7</v>
      </c>
      <c r="F46" s="39">
        <v>227.17</v>
      </c>
      <c r="G46" s="40"/>
      <c r="H46" s="40"/>
      <c r="I46" s="40"/>
      <c r="J46" s="40"/>
      <c r="K46" s="70">
        <v>1068</v>
      </c>
      <c r="L46" s="40"/>
      <c r="M46" s="40"/>
      <c r="N46" s="40"/>
      <c r="O46" s="40"/>
      <c r="P46" s="40"/>
      <c r="Q46" s="40"/>
    </row>
    <row r="47" spans="1:17" ht="42" customHeight="1">
      <c r="A47" s="22">
        <v>20</v>
      </c>
      <c r="B47" s="36" t="s">
        <v>64</v>
      </c>
      <c r="C47" s="37" t="s">
        <v>68</v>
      </c>
      <c r="D47" s="24" t="s">
        <v>52</v>
      </c>
      <c r="E47" s="38">
        <v>3.1E-2</v>
      </c>
      <c r="F47" s="39">
        <v>2280.79</v>
      </c>
      <c r="G47" s="39">
        <v>1638.31</v>
      </c>
      <c r="H47" s="39">
        <v>147.6</v>
      </c>
      <c r="I47" s="39">
        <v>4.91</v>
      </c>
      <c r="J47" s="40"/>
      <c r="K47" s="70">
        <v>71</v>
      </c>
      <c r="L47" s="40">
        <v>51</v>
      </c>
      <c r="M47" s="40">
        <v>5</v>
      </c>
      <c r="N47" s="40"/>
      <c r="O47" s="40">
        <v>132.97999999999999</v>
      </c>
      <c r="P47" s="40">
        <v>4.12</v>
      </c>
      <c r="Q47" s="40"/>
    </row>
    <row r="48" spans="1:17" ht="36">
      <c r="A48" s="22">
        <v>21</v>
      </c>
      <c r="B48" s="36" t="s">
        <v>66</v>
      </c>
      <c r="C48" s="37" t="s">
        <v>69</v>
      </c>
      <c r="D48" s="24" t="s">
        <v>55</v>
      </c>
      <c r="E48" s="41">
        <v>3.1</v>
      </c>
      <c r="F48" s="39">
        <v>227.17</v>
      </c>
      <c r="G48" s="40"/>
      <c r="H48" s="40"/>
      <c r="I48" s="40"/>
      <c r="J48" s="40"/>
      <c r="K48" s="70">
        <v>704</v>
      </c>
      <c r="L48" s="40"/>
      <c r="M48" s="40"/>
      <c r="N48" s="40"/>
      <c r="O48" s="40"/>
      <c r="P48" s="40"/>
      <c r="Q48" s="40"/>
    </row>
    <row r="49" spans="1:17" ht="24">
      <c r="A49" s="22">
        <v>22</v>
      </c>
      <c r="B49" s="36" t="s">
        <v>70</v>
      </c>
      <c r="C49" s="37" t="s">
        <v>71</v>
      </c>
      <c r="D49" s="24" t="s">
        <v>72</v>
      </c>
      <c r="E49" s="38">
        <v>2.1999999999999999E-2</v>
      </c>
      <c r="F49" s="39">
        <v>8739.36</v>
      </c>
      <c r="G49" s="40"/>
      <c r="H49" s="40"/>
      <c r="I49" s="40"/>
      <c r="J49" s="40"/>
      <c r="K49" s="70">
        <v>192</v>
      </c>
      <c r="L49" s="40"/>
      <c r="M49" s="40"/>
      <c r="N49" s="40"/>
      <c r="O49" s="40"/>
      <c r="P49" s="40"/>
      <c r="Q49" s="40"/>
    </row>
    <row r="50" spans="1:17" ht="24">
      <c r="A50" s="22">
        <v>23</v>
      </c>
      <c r="B50" s="36" t="s">
        <v>73</v>
      </c>
      <c r="C50" s="37" t="s">
        <v>74</v>
      </c>
      <c r="D50" s="24" t="s">
        <v>75</v>
      </c>
      <c r="E50" s="38">
        <v>0.30499999999999999</v>
      </c>
      <c r="F50" s="39">
        <v>1155.74</v>
      </c>
      <c r="G50" s="39">
        <v>77.900000000000006</v>
      </c>
      <c r="H50" s="39">
        <v>14.44</v>
      </c>
      <c r="I50" s="40"/>
      <c r="J50" s="40"/>
      <c r="K50" s="70">
        <v>353</v>
      </c>
      <c r="L50" s="40">
        <v>24</v>
      </c>
      <c r="M50" s="40">
        <v>4</v>
      </c>
      <c r="N50" s="40"/>
      <c r="O50" s="40">
        <v>6.02</v>
      </c>
      <c r="P50" s="40">
        <v>1.84</v>
      </c>
      <c r="Q50" s="40"/>
    </row>
    <row r="51" spans="1:17" ht="36">
      <c r="A51" s="22">
        <v>24</v>
      </c>
      <c r="B51" s="36" t="s">
        <v>76</v>
      </c>
      <c r="C51" s="37" t="s">
        <v>77</v>
      </c>
      <c r="D51" s="24" t="s">
        <v>26</v>
      </c>
      <c r="E51" s="38">
        <v>0.1</v>
      </c>
      <c r="F51" s="39">
        <v>709.24</v>
      </c>
      <c r="G51" s="39">
        <v>152.38</v>
      </c>
      <c r="H51" s="39">
        <v>3.68</v>
      </c>
      <c r="I51" s="39">
        <v>0.16</v>
      </c>
      <c r="J51" s="40"/>
      <c r="K51" s="70">
        <v>71</v>
      </c>
      <c r="L51" s="40">
        <v>15</v>
      </c>
      <c r="M51" s="40"/>
      <c r="N51" s="40"/>
      <c r="O51" s="40">
        <v>12.21</v>
      </c>
      <c r="P51" s="40">
        <v>1.22</v>
      </c>
      <c r="Q51" s="40"/>
    </row>
    <row r="52" spans="1:17" ht="24">
      <c r="A52" s="22">
        <v>25</v>
      </c>
      <c r="B52" s="36" t="s">
        <v>78</v>
      </c>
      <c r="C52" s="37" t="s">
        <v>79</v>
      </c>
      <c r="D52" s="24" t="s">
        <v>80</v>
      </c>
      <c r="E52" s="38">
        <v>0.25</v>
      </c>
      <c r="F52" s="39">
        <v>24.75</v>
      </c>
      <c r="G52" s="40"/>
      <c r="H52" s="40"/>
      <c r="I52" s="40"/>
      <c r="J52" s="40"/>
      <c r="K52" s="70">
        <v>6</v>
      </c>
      <c r="L52" s="40"/>
      <c r="M52" s="40"/>
      <c r="N52" s="40"/>
      <c r="O52" s="40"/>
      <c r="P52" s="40"/>
      <c r="Q52" s="40"/>
    </row>
    <row r="53" spans="1:17" ht="24">
      <c r="A53" s="22">
        <v>26</v>
      </c>
      <c r="B53" s="36" t="s">
        <v>81</v>
      </c>
      <c r="C53" s="37" t="s">
        <v>82</v>
      </c>
      <c r="D53" s="24" t="s">
        <v>47</v>
      </c>
      <c r="E53" s="41">
        <v>2</v>
      </c>
      <c r="F53" s="39">
        <v>15.88</v>
      </c>
      <c r="G53" s="39">
        <v>14.39</v>
      </c>
      <c r="H53" s="40"/>
      <c r="I53" s="40"/>
      <c r="J53" s="40"/>
      <c r="K53" s="70">
        <v>32</v>
      </c>
      <c r="L53" s="40">
        <v>29</v>
      </c>
      <c r="M53" s="40"/>
      <c r="N53" s="40"/>
      <c r="O53" s="40">
        <v>1.03</v>
      </c>
      <c r="P53" s="40">
        <v>2.06</v>
      </c>
      <c r="Q53" s="40"/>
    </row>
    <row r="54" spans="1:17" ht="24">
      <c r="A54" s="22">
        <v>27</v>
      </c>
      <c r="B54" s="36" t="s">
        <v>83</v>
      </c>
      <c r="C54" s="37" t="s">
        <v>84</v>
      </c>
      <c r="D54" s="24" t="s">
        <v>35</v>
      </c>
      <c r="E54" s="41">
        <v>2</v>
      </c>
      <c r="F54" s="39">
        <v>381.36</v>
      </c>
      <c r="G54" s="40"/>
      <c r="H54" s="40"/>
      <c r="I54" s="40"/>
      <c r="J54" s="40"/>
      <c r="K54" s="70">
        <v>763</v>
      </c>
      <c r="L54" s="40"/>
      <c r="M54" s="40"/>
      <c r="N54" s="40"/>
      <c r="O54" s="40"/>
      <c r="P54" s="40"/>
      <c r="Q54" s="40"/>
    </row>
    <row r="55" spans="1:17" ht="24">
      <c r="A55" s="22">
        <v>28</v>
      </c>
      <c r="B55" s="36" t="s">
        <v>85</v>
      </c>
      <c r="C55" s="37" t="s">
        <v>86</v>
      </c>
      <c r="D55" s="24" t="s">
        <v>35</v>
      </c>
      <c r="E55" s="41">
        <v>4</v>
      </c>
      <c r="F55" s="39">
        <v>16.829999999999998</v>
      </c>
      <c r="G55" s="40"/>
      <c r="H55" s="40"/>
      <c r="I55" s="40"/>
      <c r="J55" s="40"/>
      <c r="K55" s="70">
        <v>67</v>
      </c>
      <c r="L55" s="40"/>
      <c r="M55" s="40"/>
      <c r="N55" s="40"/>
      <c r="O55" s="40"/>
      <c r="P55" s="40"/>
      <c r="Q55" s="40"/>
    </row>
    <row r="56" spans="1:17" ht="36">
      <c r="A56" s="22">
        <v>29</v>
      </c>
      <c r="B56" s="36" t="s">
        <v>87</v>
      </c>
      <c r="C56" s="37" t="s">
        <v>88</v>
      </c>
      <c r="D56" s="24" t="s">
        <v>47</v>
      </c>
      <c r="E56" s="41">
        <v>4</v>
      </c>
      <c r="F56" s="39">
        <v>84.1</v>
      </c>
      <c r="G56" s="39">
        <v>18.79</v>
      </c>
      <c r="H56" s="39">
        <v>4.2300000000000004</v>
      </c>
      <c r="I56" s="40"/>
      <c r="J56" s="40"/>
      <c r="K56" s="70">
        <v>336</v>
      </c>
      <c r="L56" s="40">
        <v>75</v>
      </c>
      <c r="M56" s="40">
        <v>17</v>
      </c>
      <c r="N56" s="40"/>
      <c r="O56" s="40">
        <v>1.47</v>
      </c>
      <c r="P56" s="40">
        <v>5.88</v>
      </c>
      <c r="Q56" s="40"/>
    </row>
    <row r="57" spans="1:17" ht="24">
      <c r="A57" s="22">
        <v>30</v>
      </c>
      <c r="B57" s="36" t="s">
        <v>89</v>
      </c>
      <c r="C57" s="37" t="s">
        <v>90</v>
      </c>
      <c r="D57" s="24" t="s">
        <v>35</v>
      </c>
      <c r="E57" s="41">
        <v>4</v>
      </c>
      <c r="F57" s="39">
        <v>25.14</v>
      </c>
      <c r="G57" s="40"/>
      <c r="H57" s="40"/>
      <c r="I57" s="40"/>
      <c r="J57" s="40"/>
      <c r="K57" s="70">
        <v>101</v>
      </c>
      <c r="L57" s="40"/>
      <c r="M57" s="40"/>
      <c r="N57" s="40"/>
      <c r="O57" s="40"/>
      <c r="P57" s="40"/>
      <c r="Q57" s="40"/>
    </row>
    <row r="58" spans="1:17">
      <c r="A58" s="196" t="s">
        <v>91</v>
      </c>
      <c r="B58" s="197"/>
      <c r="C58" s="197"/>
      <c r="D58" s="197"/>
      <c r="E58" s="197"/>
      <c r="F58" s="197"/>
      <c r="G58" s="197"/>
      <c r="H58" s="197"/>
      <c r="I58" s="197"/>
      <c r="J58" s="197"/>
      <c r="K58" s="71">
        <v>104650</v>
      </c>
      <c r="L58" s="39">
        <v>2392</v>
      </c>
      <c r="M58" s="39">
        <v>447</v>
      </c>
      <c r="N58" s="39">
        <v>8</v>
      </c>
      <c r="O58" s="40"/>
      <c r="P58" s="39">
        <v>193.82</v>
      </c>
      <c r="Q58" s="40"/>
    </row>
    <row r="59" spans="1:17">
      <c r="A59" s="196" t="s">
        <v>92</v>
      </c>
      <c r="B59" s="197"/>
      <c r="C59" s="197"/>
      <c r="D59" s="197"/>
      <c r="E59" s="197"/>
      <c r="F59" s="197"/>
      <c r="G59" s="197"/>
      <c r="H59" s="197"/>
      <c r="I59" s="197"/>
      <c r="J59" s="197"/>
      <c r="K59" s="71">
        <v>106094</v>
      </c>
      <c r="L59" s="39">
        <v>3581</v>
      </c>
      <c r="M59" s="39">
        <v>702</v>
      </c>
      <c r="N59" s="39">
        <v>12</v>
      </c>
      <c r="O59" s="40"/>
      <c r="P59" s="39">
        <v>278.33</v>
      </c>
      <c r="Q59" s="40"/>
    </row>
    <row r="60" spans="1:17">
      <c r="A60" s="196" t="s">
        <v>93</v>
      </c>
      <c r="B60" s="197"/>
      <c r="C60" s="197"/>
      <c r="D60" s="197"/>
      <c r="E60" s="197"/>
      <c r="F60" s="197"/>
      <c r="G60" s="197"/>
      <c r="H60" s="197"/>
      <c r="I60" s="197"/>
      <c r="J60" s="197"/>
      <c r="K60" s="70"/>
      <c r="L60" s="40"/>
      <c r="M60" s="40"/>
      <c r="N60" s="40"/>
      <c r="O60" s="40"/>
      <c r="P60" s="40"/>
      <c r="Q60" s="40"/>
    </row>
    <row r="61" spans="1:17">
      <c r="A61" s="196" t="s">
        <v>94</v>
      </c>
      <c r="B61" s="197"/>
      <c r="C61" s="197"/>
      <c r="D61" s="197"/>
      <c r="E61" s="197"/>
      <c r="F61" s="197"/>
      <c r="G61" s="197"/>
      <c r="H61" s="197"/>
      <c r="I61" s="197"/>
      <c r="J61" s="197"/>
      <c r="K61" s="71">
        <v>102</v>
      </c>
      <c r="L61" s="39">
        <v>102</v>
      </c>
      <c r="M61" s="40"/>
      <c r="N61" s="40"/>
      <c r="O61" s="40"/>
      <c r="P61" s="40"/>
      <c r="Q61" s="40"/>
    </row>
    <row r="62" spans="1:17" ht="24" customHeight="1">
      <c r="A62" s="196" t="s">
        <v>95</v>
      </c>
      <c r="B62" s="197"/>
      <c r="C62" s="197"/>
      <c r="D62" s="197"/>
      <c r="E62" s="197"/>
      <c r="F62" s="197"/>
      <c r="G62" s="197"/>
      <c r="H62" s="197"/>
      <c r="I62" s="197"/>
      <c r="J62" s="197"/>
      <c r="K62" s="71">
        <v>471</v>
      </c>
      <c r="L62" s="39">
        <v>361</v>
      </c>
      <c r="M62" s="39">
        <v>110</v>
      </c>
      <c r="N62" s="39">
        <v>2</v>
      </c>
      <c r="O62" s="40"/>
      <c r="P62" s="39">
        <v>28.053000000000001</v>
      </c>
      <c r="Q62" s="40"/>
    </row>
    <row r="63" spans="1:17" ht="22.9" customHeight="1">
      <c r="A63" s="196" t="s">
        <v>96</v>
      </c>
      <c r="B63" s="197"/>
      <c r="C63" s="197"/>
      <c r="D63" s="197"/>
      <c r="E63" s="197"/>
      <c r="F63" s="197"/>
      <c r="G63" s="197"/>
      <c r="H63" s="197"/>
      <c r="I63" s="197"/>
      <c r="J63" s="197"/>
      <c r="K63" s="71">
        <v>166</v>
      </c>
      <c r="L63" s="39">
        <v>138</v>
      </c>
      <c r="M63" s="39">
        <v>28</v>
      </c>
      <c r="N63" s="40"/>
      <c r="O63" s="40"/>
      <c r="P63" s="39">
        <v>10.7265</v>
      </c>
      <c r="Q63" s="40"/>
    </row>
    <row r="64" spans="1:17" ht="15" customHeight="1">
      <c r="A64" s="196" t="s">
        <v>97</v>
      </c>
      <c r="B64" s="197"/>
      <c r="C64" s="197"/>
      <c r="D64" s="197"/>
      <c r="E64" s="197"/>
      <c r="F64" s="197"/>
      <c r="G64" s="197"/>
      <c r="H64" s="197"/>
      <c r="I64" s="197"/>
      <c r="J64" s="197"/>
      <c r="K64" s="71">
        <v>705</v>
      </c>
      <c r="L64" s="39">
        <v>589</v>
      </c>
      <c r="M64" s="39">
        <v>116</v>
      </c>
      <c r="N64" s="39">
        <v>2</v>
      </c>
      <c r="O64" s="40"/>
      <c r="P64" s="39">
        <v>45.741999999999997</v>
      </c>
      <c r="Q64" s="40"/>
    </row>
    <row r="65" spans="1:17">
      <c r="A65" s="196" t="s">
        <v>98</v>
      </c>
      <c r="B65" s="197"/>
      <c r="C65" s="197"/>
      <c r="D65" s="197"/>
      <c r="E65" s="197"/>
      <c r="F65" s="197"/>
      <c r="G65" s="197"/>
      <c r="H65" s="197"/>
      <c r="I65" s="197"/>
      <c r="J65" s="197"/>
      <c r="K65" s="71">
        <v>4550</v>
      </c>
      <c r="L65" s="40"/>
      <c r="M65" s="40"/>
      <c r="N65" s="40"/>
      <c r="O65" s="40"/>
      <c r="P65" s="40"/>
      <c r="Q65" s="40"/>
    </row>
    <row r="66" spans="1:17">
      <c r="A66" s="196" t="s">
        <v>99</v>
      </c>
      <c r="B66" s="197"/>
      <c r="C66" s="197"/>
      <c r="D66" s="197"/>
      <c r="E66" s="197"/>
      <c r="F66" s="197"/>
      <c r="G66" s="197"/>
      <c r="H66" s="197"/>
      <c r="I66" s="197"/>
      <c r="J66" s="197"/>
      <c r="K66" s="71">
        <v>2952</v>
      </c>
      <c r="L66" s="40"/>
      <c r="M66" s="40"/>
      <c r="N66" s="40"/>
      <c r="O66" s="40"/>
      <c r="P66" s="40"/>
      <c r="Q66" s="40"/>
    </row>
    <row r="67" spans="1:17">
      <c r="A67" s="200" t="s">
        <v>100</v>
      </c>
      <c r="B67" s="197"/>
      <c r="C67" s="197"/>
      <c r="D67" s="197"/>
      <c r="E67" s="197"/>
      <c r="F67" s="197"/>
      <c r="G67" s="197"/>
      <c r="H67" s="197"/>
      <c r="I67" s="197"/>
      <c r="J67" s="197"/>
      <c r="K67" s="70"/>
      <c r="L67" s="40"/>
      <c r="M67" s="40"/>
      <c r="N67" s="40"/>
      <c r="O67" s="40"/>
      <c r="P67" s="40"/>
      <c r="Q67" s="40"/>
    </row>
    <row r="68" spans="1:17">
      <c r="A68" s="196" t="s">
        <v>101</v>
      </c>
      <c r="B68" s="197"/>
      <c r="C68" s="197"/>
      <c r="D68" s="197"/>
      <c r="E68" s="197"/>
      <c r="F68" s="197"/>
      <c r="G68" s="197"/>
      <c r="H68" s="197"/>
      <c r="I68" s="197"/>
      <c r="J68" s="197"/>
      <c r="K68" s="71">
        <v>37175</v>
      </c>
      <c r="L68" s="40"/>
      <c r="M68" s="40"/>
      <c r="N68" s="40"/>
      <c r="O68" s="40"/>
      <c r="P68" s="39">
        <v>275.86</v>
      </c>
      <c r="Q68" s="40"/>
    </row>
    <row r="69" spans="1:17">
      <c r="A69" s="196" t="s">
        <v>102</v>
      </c>
      <c r="B69" s="197"/>
      <c r="C69" s="197"/>
      <c r="D69" s="197"/>
      <c r="E69" s="197"/>
      <c r="F69" s="197"/>
      <c r="G69" s="197"/>
      <c r="H69" s="197"/>
      <c r="I69" s="197"/>
      <c r="J69" s="197"/>
      <c r="K69" s="71">
        <v>45822</v>
      </c>
      <c r="L69" s="40"/>
      <c r="M69" s="40"/>
      <c r="N69" s="40"/>
      <c r="O69" s="40"/>
      <c r="P69" s="39">
        <v>2.4700000000000002</v>
      </c>
      <c r="Q69" s="40"/>
    </row>
    <row r="70" spans="1:17">
      <c r="A70" s="196" t="s">
        <v>103</v>
      </c>
      <c r="B70" s="197"/>
      <c r="C70" s="197"/>
      <c r="D70" s="197"/>
      <c r="E70" s="197"/>
      <c r="F70" s="197"/>
      <c r="G70" s="197"/>
      <c r="H70" s="197"/>
      <c r="I70" s="197"/>
      <c r="J70" s="197"/>
      <c r="K70" s="71">
        <v>30599</v>
      </c>
      <c r="L70" s="40"/>
      <c r="M70" s="40"/>
      <c r="N70" s="40"/>
      <c r="O70" s="40"/>
      <c r="P70" s="40"/>
      <c r="Q70" s="40"/>
    </row>
    <row r="71" spans="1:17">
      <c r="A71" s="196" t="s">
        <v>104</v>
      </c>
      <c r="B71" s="197"/>
      <c r="C71" s="197"/>
      <c r="D71" s="197"/>
      <c r="E71" s="197"/>
      <c r="F71" s="197"/>
      <c r="G71" s="197"/>
      <c r="H71" s="197"/>
      <c r="I71" s="197"/>
      <c r="J71" s="197"/>
      <c r="K71" s="71">
        <v>113596</v>
      </c>
      <c r="L71" s="40"/>
      <c r="M71" s="40"/>
      <c r="N71" s="40"/>
      <c r="O71" s="40"/>
      <c r="P71" s="39">
        <v>278.33</v>
      </c>
      <c r="Q71" s="40"/>
    </row>
    <row r="72" spans="1:17">
      <c r="A72" s="196" t="s">
        <v>105</v>
      </c>
      <c r="B72" s="197"/>
      <c r="C72" s="197"/>
      <c r="D72" s="197"/>
      <c r="E72" s="197"/>
      <c r="F72" s="197"/>
      <c r="G72" s="197"/>
      <c r="H72" s="197"/>
      <c r="I72" s="197"/>
      <c r="J72" s="197"/>
      <c r="K72" s="70"/>
      <c r="L72" s="40"/>
      <c r="M72" s="40"/>
      <c r="N72" s="40"/>
      <c r="O72" s="40"/>
      <c r="P72" s="40"/>
      <c r="Q72" s="40"/>
    </row>
    <row r="73" spans="1:17">
      <c r="A73" s="196" t="s">
        <v>106</v>
      </c>
      <c r="B73" s="197"/>
      <c r="C73" s="197"/>
      <c r="D73" s="197"/>
      <c r="E73" s="197"/>
      <c r="F73" s="197"/>
      <c r="G73" s="197"/>
      <c r="H73" s="197"/>
      <c r="I73" s="197"/>
      <c r="J73" s="197"/>
      <c r="K73" s="71">
        <v>71212</v>
      </c>
      <c r="L73" s="40"/>
      <c r="M73" s="40"/>
      <c r="N73" s="40"/>
      <c r="O73" s="40"/>
      <c r="P73" s="40"/>
      <c r="Q73" s="40"/>
    </row>
    <row r="74" spans="1:17">
      <c r="A74" s="196" t="s">
        <v>107</v>
      </c>
      <c r="B74" s="197"/>
      <c r="C74" s="197"/>
      <c r="D74" s="197"/>
      <c r="E74" s="197"/>
      <c r="F74" s="197"/>
      <c r="G74" s="197"/>
      <c r="H74" s="197"/>
      <c r="I74" s="197"/>
      <c r="J74" s="197"/>
      <c r="K74" s="71">
        <f>702-N59</f>
        <v>690</v>
      </c>
      <c r="L74" s="40"/>
      <c r="M74" s="40"/>
      <c r="N74" s="40"/>
      <c r="O74" s="40"/>
      <c r="P74" s="40"/>
      <c r="Q74" s="40"/>
    </row>
    <row r="75" spans="1:17">
      <c r="A75" s="196" t="s">
        <v>108</v>
      </c>
      <c r="B75" s="197"/>
      <c r="C75" s="197"/>
      <c r="D75" s="197"/>
      <c r="E75" s="197"/>
      <c r="F75" s="197"/>
      <c r="G75" s="197"/>
      <c r="H75" s="197"/>
      <c r="I75" s="197"/>
      <c r="J75" s="197"/>
      <c r="K75" s="71">
        <v>3593</v>
      </c>
      <c r="L75" s="40"/>
      <c r="M75" s="40"/>
      <c r="N75" s="40"/>
      <c r="O75" s="40"/>
      <c r="P75" s="40"/>
      <c r="Q75" s="40"/>
    </row>
    <row r="76" spans="1:17">
      <c r="A76" s="196" t="s">
        <v>109</v>
      </c>
      <c r="B76" s="197"/>
      <c r="C76" s="197"/>
      <c r="D76" s="197"/>
      <c r="E76" s="197"/>
      <c r="F76" s="197"/>
      <c r="G76" s="197"/>
      <c r="H76" s="197"/>
      <c r="I76" s="197"/>
      <c r="J76" s="197"/>
      <c r="K76" s="71">
        <v>30599</v>
      </c>
      <c r="L76" s="40"/>
      <c r="M76" s="40"/>
      <c r="N76" s="40"/>
      <c r="O76" s="40"/>
      <c r="P76" s="40"/>
      <c r="Q76" s="40"/>
    </row>
    <row r="77" spans="1:17">
      <c r="A77" s="196" t="s">
        <v>110</v>
      </c>
      <c r="B77" s="197"/>
      <c r="C77" s="197"/>
      <c r="D77" s="197"/>
      <c r="E77" s="197"/>
      <c r="F77" s="197"/>
      <c r="G77" s="197"/>
      <c r="H77" s="197"/>
      <c r="I77" s="197"/>
      <c r="J77" s="197"/>
      <c r="K77" s="71">
        <v>4550</v>
      </c>
      <c r="L77" s="40"/>
      <c r="M77" s="40"/>
      <c r="N77" s="40"/>
      <c r="O77" s="40"/>
      <c r="P77" s="40"/>
      <c r="Q77" s="40"/>
    </row>
    <row r="78" spans="1:17">
      <c r="A78" s="196" t="s">
        <v>111</v>
      </c>
      <c r="B78" s="197"/>
      <c r="C78" s="197"/>
      <c r="D78" s="197"/>
      <c r="E78" s="197"/>
      <c r="F78" s="197"/>
      <c r="G78" s="197"/>
      <c r="H78" s="197"/>
      <c r="I78" s="197"/>
      <c r="J78" s="197"/>
      <c r="K78" s="71">
        <v>2952</v>
      </c>
      <c r="L78" s="40"/>
      <c r="M78" s="40"/>
      <c r="N78" s="40"/>
      <c r="O78" s="40"/>
      <c r="P78" s="40"/>
      <c r="Q78" s="40"/>
    </row>
    <row r="79" spans="1:17">
      <c r="A79" s="200" t="s">
        <v>112</v>
      </c>
      <c r="B79" s="197"/>
      <c r="C79" s="197"/>
      <c r="D79" s="197"/>
      <c r="E79" s="197"/>
      <c r="F79" s="197"/>
      <c r="G79" s="197"/>
      <c r="H79" s="197"/>
      <c r="I79" s="197"/>
      <c r="J79" s="197"/>
      <c r="K79" s="72">
        <f>SUM(K73:K78)</f>
        <v>113596</v>
      </c>
      <c r="L79" s="40"/>
      <c r="M79" s="40"/>
      <c r="N79" s="40"/>
      <c r="O79" s="40"/>
      <c r="P79" s="43">
        <v>278.33</v>
      </c>
      <c r="Q79" s="40"/>
    </row>
    <row r="80" spans="1:17">
      <c r="F80" s="30"/>
      <c r="G80" s="30"/>
      <c r="H80" s="30"/>
      <c r="I80" s="30"/>
      <c r="J80" s="30"/>
      <c r="K80" s="73"/>
      <c r="L80" s="30"/>
      <c r="M80" s="30"/>
      <c r="N80" s="30"/>
      <c r="O80" s="30"/>
      <c r="P80" s="30"/>
      <c r="Q80" s="30"/>
    </row>
    <row r="81" spans="1:16" customFormat="1" ht="12.75" customHeight="1">
      <c r="A81" s="44"/>
      <c r="B81" s="16" t="s">
        <v>178</v>
      </c>
      <c r="C81" s="16"/>
      <c r="D81" s="16"/>
      <c r="E81" s="16"/>
      <c r="F81" s="16"/>
      <c r="G81" s="16"/>
      <c r="H81" s="16"/>
      <c r="I81" s="16" t="s">
        <v>179</v>
      </c>
      <c r="J81" s="16"/>
      <c r="K81" s="68"/>
      <c r="L81" s="16"/>
      <c r="M81" s="16"/>
      <c r="N81" s="45"/>
      <c r="O81" s="45"/>
      <c r="P81" s="45"/>
    </row>
    <row r="82" spans="1:16" customFormat="1" ht="12.75" customHeight="1">
      <c r="A82" s="44"/>
      <c r="B82" s="46"/>
      <c r="C82" s="47"/>
      <c r="D82" s="48"/>
      <c r="E82" s="46"/>
      <c r="F82" s="46"/>
      <c r="G82" s="47"/>
      <c r="H82" s="49"/>
      <c r="I82" s="16"/>
      <c r="J82" s="16"/>
      <c r="K82" s="68"/>
      <c r="L82" s="16"/>
      <c r="M82" s="16"/>
      <c r="N82" s="45"/>
      <c r="O82" s="45"/>
      <c r="P82" s="45"/>
    </row>
  </sheetData>
  <mergeCells count="46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22:A24"/>
    <mergeCell ref="C22:C24"/>
    <mergeCell ref="D22:D24"/>
    <mergeCell ref="E22:E24"/>
    <mergeCell ref="B22:B24"/>
    <mergeCell ref="A67:J67"/>
    <mergeCell ref="A26:Q26"/>
    <mergeCell ref="A29:Q29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79:J79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E1:I1"/>
    <mergeCell ref="J13:K13"/>
    <mergeCell ref="J17:K17"/>
    <mergeCell ref="J18:K18"/>
    <mergeCell ref="J16:K16"/>
    <mergeCell ref="J15:K15"/>
    <mergeCell ref="J14:K14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4"/>
  <sheetViews>
    <sheetView showGridLines="0" topLeftCell="A37" zoomScaleNormal="75" zoomScaleSheetLayoutView="75" workbookViewId="0">
      <selection activeCell="D8" sqref="D8"/>
    </sheetView>
  </sheetViews>
  <sheetFormatPr defaultColWidth="9.140625" defaultRowHeight="12.75" outlineLevelRow="2"/>
  <cols>
    <col min="1" max="1" width="3.28515625" style="25" customWidth="1"/>
    <col min="2" max="2" width="9.7109375" style="26" customWidth="1"/>
    <col min="3" max="3" width="34.28515625" style="27" customWidth="1"/>
    <col min="4" max="4" width="7.7109375" style="28" customWidth="1"/>
    <col min="5" max="5" width="16.42578125" style="141" customWidth="1"/>
    <col min="6" max="6" width="7.7109375" style="31" customWidth="1"/>
    <col min="7" max="9" width="6.7109375" style="31" customWidth="1"/>
    <col min="10" max="10" width="7.7109375" style="74" customWidth="1"/>
    <col min="11" max="17" width="6.7109375" style="31" customWidth="1"/>
    <col min="18" max="16384" width="9.140625" style="6"/>
  </cols>
  <sheetData>
    <row r="1" spans="1:18" outlineLevel="2">
      <c r="A1" s="1" t="s">
        <v>15</v>
      </c>
      <c r="B1" s="55"/>
      <c r="C1" s="154"/>
      <c r="D1" s="48"/>
      <c r="E1" s="207" t="s">
        <v>128</v>
      </c>
      <c r="F1" s="208"/>
      <c r="G1" s="208"/>
      <c r="H1" s="208"/>
      <c r="I1" s="208"/>
      <c r="J1" s="208"/>
      <c r="K1" s="49"/>
      <c r="L1" s="49"/>
      <c r="M1" s="1" t="s">
        <v>16</v>
      </c>
      <c r="N1" s="5"/>
      <c r="O1" s="5"/>
      <c r="P1" s="5"/>
      <c r="Q1"/>
      <c r="R1"/>
    </row>
    <row r="2" spans="1:18" outlineLevel="1">
      <c r="A2" s="46"/>
      <c r="B2" s="55"/>
      <c r="C2" s="154"/>
      <c r="D2" s="48"/>
      <c r="E2" s="161"/>
      <c r="F2" s="161"/>
      <c r="G2" s="11" t="s">
        <v>0</v>
      </c>
      <c r="H2" s="160"/>
      <c r="I2" s="159"/>
      <c r="J2" s="162"/>
      <c r="K2" s="49"/>
      <c r="L2" s="49"/>
      <c r="M2" s="7" t="s">
        <v>129</v>
      </c>
      <c r="N2" s="5"/>
      <c r="O2" s="5"/>
      <c r="P2" s="5"/>
      <c r="Q2"/>
      <c r="R2"/>
    </row>
    <row r="3" spans="1:18" outlineLevel="1">
      <c r="A3" s="46" t="s">
        <v>226</v>
      </c>
      <c r="B3" s="55"/>
      <c r="C3" s="154"/>
      <c r="D3" s="48"/>
      <c r="E3" s="49"/>
      <c r="F3" s="49"/>
      <c r="G3" s="49"/>
      <c r="H3" s="49"/>
      <c r="I3" s="49"/>
      <c r="J3" s="162"/>
      <c r="K3" s="49"/>
      <c r="L3" s="49"/>
      <c r="M3" s="7" t="s">
        <v>225</v>
      </c>
      <c r="N3" s="5"/>
      <c r="O3" s="5"/>
      <c r="P3" s="5"/>
      <c r="Q3"/>
      <c r="R3"/>
    </row>
    <row r="4" spans="1:18" outlineLevel="1">
      <c r="A4" s="7" t="s">
        <v>224</v>
      </c>
      <c r="B4" s="55"/>
      <c r="C4" s="154"/>
      <c r="D4" s="48"/>
      <c r="E4" s="49"/>
      <c r="F4" s="49"/>
      <c r="G4" s="14" t="s">
        <v>223</v>
      </c>
      <c r="H4" s="158"/>
      <c r="I4" s="49"/>
      <c r="J4" s="162"/>
      <c r="K4" s="49"/>
      <c r="L4" s="49"/>
      <c r="M4" s="9"/>
      <c r="N4" s="9"/>
      <c r="O4" s="157"/>
      <c r="P4" s="5"/>
      <c r="Q4"/>
      <c r="R4"/>
    </row>
    <row r="5" spans="1:18" outlineLevel="1">
      <c r="A5" s="54"/>
      <c r="B5" s="55"/>
      <c r="C5" s="48"/>
      <c r="D5" s="156"/>
      <c r="E5" s="49"/>
      <c r="F5" s="49"/>
      <c r="G5" s="54" t="s">
        <v>1</v>
      </c>
      <c r="H5" s="54"/>
      <c r="I5" s="54"/>
      <c r="J5" s="162"/>
      <c r="K5" s="49"/>
      <c r="L5" s="49"/>
      <c r="M5" s="7" t="s">
        <v>132</v>
      </c>
      <c r="N5" s="5"/>
      <c r="O5" s="5"/>
      <c r="P5" s="5"/>
      <c r="Q5" s="6"/>
      <c r="R5"/>
    </row>
    <row r="6" spans="1:18">
      <c r="A6" s="54"/>
      <c r="B6" s="55"/>
      <c r="C6" s="48"/>
      <c r="D6" s="156"/>
      <c r="E6" s="49"/>
      <c r="F6" s="49"/>
      <c r="G6" s="49"/>
      <c r="H6" s="49"/>
      <c r="I6" s="49"/>
      <c r="J6" s="162"/>
      <c r="K6" s="49"/>
      <c r="L6" s="49"/>
      <c r="M6" s="5"/>
      <c r="N6" s="5"/>
      <c r="O6" s="5"/>
      <c r="P6" s="5"/>
      <c r="Q6" s="6"/>
      <c r="R6"/>
    </row>
    <row r="7" spans="1:18">
      <c r="A7" s="8"/>
      <c r="B7" s="2"/>
      <c r="C7" s="15" t="s">
        <v>2</v>
      </c>
      <c r="D7" s="51" t="s">
        <v>474</v>
      </c>
      <c r="E7" s="16"/>
      <c r="F7" s="5"/>
      <c r="G7" s="5"/>
      <c r="H7" s="8"/>
      <c r="I7" s="5"/>
      <c r="J7" s="64"/>
      <c r="K7" s="9"/>
      <c r="L7" s="9"/>
      <c r="M7" s="9"/>
      <c r="N7" s="5"/>
      <c r="O7" s="5"/>
      <c r="P7" s="5"/>
      <c r="Q7" s="5"/>
      <c r="R7"/>
    </row>
    <row r="8" spans="1:18">
      <c r="A8" s="8"/>
      <c r="B8" s="2"/>
      <c r="C8" s="3"/>
      <c r="D8" s="4"/>
      <c r="E8" s="17"/>
      <c r="F8" s="10"/>
      <c r="G8" s="10"/>
      <c r="H8" s="11" t="s">
        <v>3</v>
      </c>
      <c r="I8" s="11"/>
      <c r="J8" s="163"/>
      <c r="K8" s="13"/>
      <c r="L8" s="5"/>
      <c r="M8" s="5"/>
      <c r="N8" s="5"/>
      <c r="O8" s="5"/>
      <c r="P8" s="5"/>
      <c r="Q8" s="5"/>
      <c r="R8"/>
    </row>
    <row r="9" spans="1:18">
      <c r="A9" s="18"/>
      <c r="B9" s="19"/>
      <c r="C9" s="3"/>
      <c r="D9" s="4"/>
      <c r="E9" s="6"/>
      <c r="F9" s="5"/>
      <c r="G9" s="5"/>
      <c r="H9" s="5"/>
      <c r="I9" s="5"/>
      <c r="J9" s="64"/>
      <c r="K9" s="5"/>
      <c r="L9" s="5"/>
      <c r="M9" s="5"/>
      <c r="N9" s="5"/>
      <c r="O9" s="5"/>
      <c r="P9" s="5"/>
      <c r="Q9" s="5"/>
      <c r="R9"/>
    </row>
    <row r="10" spans="1:18" ht="14.25">
      <c r="A10" s="8"/>
      <c r="B10" s="2"/>
      <c r="C10" s="3"/>
      <c r="D10" s="16" t="s">
        <v>222</v>
      </c>
      <c r="E10" s="8"/>
      <c r="F10" s="5"/>
      <c r="G10" s="5"/>
      <c r="H10" s="5"/>
      <c r="I10" s="16"/>
      <c r="J10" s="68"/>
      <c r="K10" s="5"/>
      <c r="L10" s="5"/>
      <c r="M10" s="5"/>
      <c r="N10" s="61"/>
      <c r="O10" s="58"/>
      <c r="P10" s="58"/>
      <c r="Q10" s="5"/>
      <c r="R10" s="155"/>
    </row>
    <row r="11" spans="1:18">
      <c r="A11" s="8"/>
      <c r="B11" s="2"/>
      <c r="C11" s="3"/>
      <c r="D11" s="16" t="s">
        <v>221</v>
      </c>
      <c r="E11" s="8"/>
      <c r="F11" s="5"/>
      <c r="G11" s="5"/>
      <c r="H11" s="5"/>
      <c r="I11" s="16"/>
      <c r="J11" s="201" t="s">
        <v>220</v>
      </c>
      <c r="K11" s="202"/>
      <c r="L11" s="7" t="s">
        <v>115</v>
      </c>
      <c r="M11" s="5"/>
      <c r="N11" s="56"/>
      <c r="O11" s="58"/>
      <c r="P11" s="62"/>
      <c r="Q11" s="5"/>
    </row>
    <row r="12" spans="1:18">
      <c r="A12" s="8"/>
      <c r="B12" s="2"/>
      <c r="C12" s="3"/>
      <c r="D12" s="16" t="s">
        <v>219</v>
      </c>
      <c r="E12" s="8"/>
      <c r="F12" s="5"/>
      <c r="G12" s="5"/>
      <c r="H12" s="5"/>
      <c r="I12" s="16"/>
      <c r="J12" s="201" t="s">
        <v>218</v>
      </c>
      <c r="K12" s="202"/>
      <c r="L12" s="7" t="s">
        <v>115</v>
      </c>
      <c r="M12" s="5"/>
      <c r="N12" s="56"/>
      <c r="O12" s="58"/>
      <c r="P12" s="58"/>
      <c r="Q12" s="5"/>
    </row>
    <row r="13" spans="1:18" outlineLevel="1">
      <c r="A13" s="8"/>
      <c r="B13" s="2"/>
      <c r="C13" s="3"/>
      <c r="D13" s="16" t="s">
        <v>118</v>
      </c>
      <c r="E13" s="8"/>
      <c r="F13" s="5"/>
      <c r="G13" s="5"/>
      <c r="H13" s="5"/>
      <c r="I13" s="16"/>
      <c r="J13" s="201" t="s">
        <v>217</v>
      </c>
      <c r="K13" s="202"/>
      <c r="L13" s="7" t="s">
        <v>120</v>
      </c>
      <c r="M13" s="5"/>
      <c r="N13" s="56"/>
      <c r="O13" s="58"/>
      <c r="P13" s="58"/>
      <c r="Q13" s="5"/>
    </row>
    <row r="14" spans="1:18">
      <c r="A14" s="54"/>
      <c r="B14" s="55"/>
      <c r="C14" s="154"/>
      <c r="D14" s="16" t="s">
        <v>216</v>
      </c>
      <c r="E14" s="54"/>
      <c r="F14" s="49"/>
      <c r="G14" s="49"/>
      <c r="H14" s="49"/>
      <c r="I14" s="153"/>
      <c r="J14" s="209">
        <f>J45/1000</f>
        <v>10.736000000000001</v>
      </c>
      <c r="K14" s="209"/>
      <c r="L14" s="46" t="s">
        <v>135</v>
      </c>
      <c r="M14" s="49"/>
      <c r="N14" s="56"/>
      <c r="O14" s="57"/>
      <c r="P14" s="62"/>
      <c r="Q14" s="59"/>
      <c r="R14"/>
    </row>
    <row r="15" spans="1:18">
      <c r="A15" s="54"/>
      <c r="B15" s="55"/>
      <c r="C15" s="34"/>
      <c r="D15" s="60" t="s">
        <v>136</v>
      </c>
      <c r="E15" s="16"/>
      <c r="F15" s="16"/>
      <c r="G15" s="16"/>
      <c r="H15" s="16"/>
      <c r="I15" s="16"/>
      <c r="J15" s="68"/>
      <c r="K15" s="16"/>
      <c r="L15" s="16"/>
      <c r="M15" s="49"/>
      <c r="N15" s="49"/>
      <c r="O15" s="49"/>
      <c r="P15" s="49"/>
      <c r="Q15"/>
      <c r="R15"/>
    </row>
    <row r="17" spans="1:17" ht="18" customHeight="1">
      <c r="A17" s="190" t="s">
        <v>4</v>
      </c>
      <c r="B17" s="198" t="s">
        <v>215</v>
      </c>
      <c r="C17" s="190" t="s">
        <v>5</v>
      </c>
      <c r="D17" s="190" t="s">
        <v>6</v>
      </c>
      <c r="E17" s="190" t="s">
        <v>7</v>
      </c>
      <c r="F17" s="190" t="s">
        <v>17</v>
      </c>
      <c r="G17" s="191"/>
      <c r="H17" s="191"/>
      <c r="I17" s="191"/>
      <c r="J17" s="190" t="s">
        <v>18</v>
      </c>
      <c r="K17" s="191"/>
      <c r="L17" s="191"/>
      <c r="M17" s="191"/>
      <c r="N17" s="190" t="s">
        <v>12</v>
      </c>
      <c r="O17" s="190" t="s">
        <v>13</v>
      </c>
      <c r="P17" s="190" t="s">
        <v>214</v>
      </c>
      <c r="Q17" s="190" t="s">
        <v>213</v>
      </c>
    </row>
    <row r="18" spans="1:17" ht="15.75" customHeight="1">
      <c r="A18" s="191"/>
      <c r="B18" s="199"/>
      <c r="C18" s="192"/>
      <c r="D18" s="190"/>
      <c r="E18" s="191"/>
      <c r="F18" s="190" t="s">
        <v>8</v>
      </c>
      <c r="G18" s="190" t="s">
        <v>10</v>
      </c>
      <c r="H18" s="191"/>
      <c r="I18" s="191"/>
      <c r="J18" s="194" t="s">
        <v>8</v>
      </c>
      <c r="K18" s="190" t="s">
        <v>10</v>
      </c>
      <c r="L18" s="191"/>
      <c r="M18" s="191"/>
      <c r="N18" s="190"/>
      <c r="O18" s="190"/>
      <c r="P18" s="190"/>
      <c r="Q18" s="190"/>
    </row>
    <row r="19" spans="1:17" ht="15.75" customHeight="1">
      <c r="A19" s="191"/>
      <c r="B19" s="199"/>
      <c r="C19" s="192"/>
      <c r="D19" s="190"/>
      <c r="E19" s="191"/>
      <c r="F19" s="191"/>
      <c r="G19" s="32" t="s">
        <v>9</v>
      </c>
      <c r="H19" s="32" t="s">
        <v>14</v>
      </c>
      <c r="I19" s="32" t="s">
        <v>11</v>
      </c>
      <c r="J19" s="195"/>
      <c r="K19" s="32" t="s">
        <v>9</v>
      </c>
      <c r="L19" s="32" t="s">
        <v>14</v>
      </c>
      <c r="M19" s="32" t="s">
        <v>11</v>
      </c>
      <c r="N19" s="190"/>
      <c r="O19" s="190"/>
      <c r="P19" s="190"/>
      <c r="Q19" s="190"/>
    </row>
    <row r="20" spans="1:17">
      <c r="A20" s="22">
        <v>1</v>
      </c>
      <c r="B20" s="35">
        <v>2</v>
      </c>
      <c r="C20" s="32">
        <v>3</v>
      </c>
      <c r="D20" s="32">
        <v>4</v>
      </c>
      <c r="E20" s="22">
        <v>5</v>
      </c>
      <c r="F20" s="33">
        <v>6</v>
      </c>
      <c r="G20" s="33">
        <v>7</v>
      </c>
      <c r="H20" s="33">
        <v>8</v>
      </c>
      <c r="I20" s="33">
        <v>9</v>
      </c>
      <c r="J20" s="69">
        <v>10</v>
      </c>
      <c r="K20" s="33">
        <v>11</v>
      </c>
      <c r="L20" s="33">
        <v>12</v>
      </c>
      <c r="M20" s="33">
        <v>13</v>
      </c>
      <c r="N20" s="33">
        <v>14</v>
      </c>
      <c r="O20" s="33">
        <v>15</v>
      </c>
      <c r="P20" s="33">
        <v>16</v>
      </c>
      <c r="Q20" s="33">
        <v>17</v>
      </c>
    </row>
    <row r="21" spans="1:17" ht="19.899999999999999" customHeight="1">
      <c r="A21" s="204" t="s">
        <v>212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</row>
    <row r="22" spans="1:17" ht="55.5">
      <c r="A22" s="22">
        <v>1</v>
      </c>
      <c r="B22" s="36" t="s">
        <v>208</v>
      </c>
      <c r="C22" s="42" t="s">
        <v>211</v>
      </c>
      <c r="D22" s="24" t="s">
        <v>186</v>
      </c>
      <c r="E22" s="38">
        <v>0.04</v>
      </c>
      <c r="F22" s="39">
        <v>550.14</v>
      </c>
      <c r="G22" s="39">
        <v>438.94</v>
      </c>
      <c r="H22" s="39">
        <v>111.2</v>
      </c>
      <c r="I22" s="39">
        <v>2.69</v>
      </c>
      <c r="J22" s="70">
        <v>22</v>
      </c>
      <c r="K22" s="40">
        <v>18</v>
      </c>
      <c r="L22" s="40">
        <v>4</v>
      </c>
      <c r="M22" s="40"/>
      <c r="N22" s="40">
        <v>31.9</v>
      </c>
      <c r="O22" s="40">
        <v>1.28</v>
      </c>
      <c r="P22" s="40">
        <v>0.15</v>
      </c>
      <c r="Q22" s="40">
        <v>0.01</v>
      </c>
    </row>
    <row r="23" spans="1:17" ht="36">
      <c r="A23" s="22">
        <v>2</v>
      </c>
      <c r="B23" s="36" t="s">
        <v>206</v>
      </c>
      <c r="C23" s="42" t="s">
        <v>210</v>
      </c>
      <c r="D23" s="24" t="s">
        <v>204</v>
      </c>
      <c r="E23" s="41">
        <v>4</v>
      </c>
      <c r="F23" s="39">
        <v>7.6</v>
      </c>
      <c r="G23" s="39">
        <v>5.48</v>
      </c>
      <c r="H23" s="39">
        <v>2.12</v>
      </c>
      <c r="I23" s="39">
        <v>7.0000000000000007E-2</v>
      </c>
      <c r="J23" s="70">
        <v>30</v>
      </c>
      <c r="K23" s="40">
        <v>22</v>
      </c>
      <c r="L23" s="40">
        <v>8</v>
      </c>
      <c r="M23" s="40"/>
      <c r="N23" s="40">
        <v>0.4</v>
      </c>
      <c r="O23" s="40">
        <v>1.6</v>
      </c>
      <c r="P23" s="40"/>
      <c r="Q23" s="40"/>
    </row>
    <row r="24" spans="1:17" ht="19.899999999999999" customHeight="1">
      <c r="A24" s="204" t="s">
        <v>209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</row>
    <row r="25" spans="1:17" ht="36">
      <c r="A25" s="22">
        <v>3</v>
      </c>
      <c r="B25" s="36" t="s">
        <v>208</v>
      </c>
      <c r="C25" s="42" t="s">
        <v>207</v>
      </c>
      <c r="D25" s="24" t="s">
        <v>186</v>
      </c>
      <c r="E25" s="38">
        <v>0.36</v>
      </c>
      <c r="F25" s="39">
        <v>10756.23</v>
      </c>
      <c r="G25" s="39">
        <v>1097.3599999999999</v>
      </c>
      <c r="H25" s="39">
        <v>278</v>
      </c>
      <c r="I25" s="39">
        <v>6.73</v>
      </c>
      <c r="J25" s="70">
        <v>3872</v>
      </c>
      <c r="K25" s="40">
        <v>395</v>
      </c>
      <c r="L25" s="40">
        <v>100</v>
      </c>
      <c r="M25" s="40">
        <v>2</v>
      </c>
      <c r="N25" s="40">
        <v>79.75</v>
      </c>
      <c r="O25" s="40">
        <v>28.71</v>
      </c>
      <c r="P25" s="40">
        <v>0.37</v>
      </c>
      <c r="Q25" s="40">
        <v>0.13</v>
      </c>
    </row>
    <row r="26" spans="1:17" ht="36">
      <c r="A26" s="22">
        <v>4</v>
      </c>
      <c r="B26" s="36" t="s">
        <v>206</v>
      </c>
      <c r="C26" s="42" t="s">
        <v>205</v>
      </c>
      <c r="D26" s="24" t="s">
        <v>204</v>
      </c>
      <c r="E26" s="41">
        <v>4</v>
      </c>
      <c r="F26" s="39">
        <v>161.84</v>
      </c>
      <c r="G26" s="39">
        <v>13.69</v>
      </c>
      <c r="H26" s="39">
        <v>5.32</v>
      </c>
      <c r="I26" s="39">
        <v>0.18</v>
      </c>
      <c r="J26" s="70">
        <v>647</v>
      </c>
      <c r="K26" s="40">
        <v>55</v>
      </c>
      <c r="L26" s="40">
        <v>21</v>
      </c>
      <c r="M26" s="40">
        <v>1</v>
      </c>
      <c r="N26" s="40">
        <v>1.01</v>
      </c>
      <c r="O26" s="40">
        <v>4.04</v>
      </c>
      <c r="P26" s="40">
        <v>0.01</v>
      </c>
      <c r="Q26" s="40">
        <v>0.04</v>
      </c>
    </row>
    <row r="27" spans="1:17" ht="22.5" outlineLevel="1">
      <c r="A27" s="150" t="s">
        <v>199</v>
      </c>
      <c r="B27" s="152" t="s">
        <v>203</v>
      </c>
      <c r="C27" s="151" t="s">
        <v>202</v>
      </c>
      <c r="D27" s="150" t="s">
        <v>201</v>
      </c>
      <c r="E27" s="149" t="s">
        <v>200</v>
      </c>
      <c r="F27" s="148">
        <v>48.19</v>
      </c>
      <c r="G27" s="40"/>
      <c r="H27" s="40"/>
      <c r="I27" s="40"/>
      <c r="J27" s="164">
        <v>1927.6</v>
      </c>
      <c r="K27" s="40"/>
      <c r="L27" s="40"/>
      <c r="M27" s="40"/>
      <c r="N27" s="40"/>
      <c r="O27" s="40"/>
      <c r="P27" s="40"/>
      <c r="Q27" s="40"/>
    </row>
    <row r="28" spans="1:17" ht="33.75" outlineLevel="1">
      <c r="A28" s="150" t="s">
        <v>199</v>
      </c>
      <c r="B28" s="152" t="s">
        <v>198</v>
      </c>
      <c r="C28" s="151" t="s">
        <v>197</v>
      </c>
      <c r="D28" s="150" t="s">
        <v>35</v>
      </c>
      <c r="E28" s="149" t="s">
        <v>196</v>
      </c>
      <c r="F28" s="148">
        <v>245.14</v>
      </c>
      <c r="G28" s="40"/>
      <c r="H28" s="40"/>
      <c r="I28" s="40"/>
      <c r="J28" s="164">
        <v>980.56</v>
      </c>
      <c r="K28" s="40"/>
      <c r="L28" s="40"/>
      <c r="M28" s="40"/>
      <c r="N28" s="40"/>
      <c r="O28" s="40"/>
      <c r="P28" s="40"/>
      <c r="Q28" s="40"/>
    </row>
    <row r="29" spans="1:17" ht="36">
      <c r="A29" s="22">
        <v>5</v>
      </c>
      <c r="B29" s="36" t="s">
        <v>195</v>
      </c>
      <c r="C29" s="42" t="s">
        <v>194</v>
      </c>
      <c r="D29" s="24" t="s">
        <v>35</v>
      </c>
      <c r="E29" s="41">
        <v>4</v>
      </c>
      <c r="F29" s="39">
        <v>1080.92</v>
      </c>
      <c r="G29" s="40"/>
      <c r="H29" s="40"/>
      <c r="I29" s="40"/>
      <c r="J29" s="70">
        <v>4324</v>
      </c>
      <c r="K29" s="40"/>
      <c r="L29" s="40"/>
      <c r="M29" s="40"/>
      <c r="N29" s="40"/>
      <c r="O29" s="40"/>
      <c r="P29" s="40"/>
      <c r="Q29" s="40"/>
    </row>
    <row r="30" spans="1:17" ht="24">
      <c r="A30" s="22">
        <v>6</v>
      </c>
      <c r="B30" s="36" t="s">
        <v>193</v>
      </c>
      <c r="C30" s="42" t="s">
        <v>192</v>
      </c>
      <c r="D30" s="24" t="s">
        <v>80</v>
      </c>
      <c r="E30" s="41">
        <v>7.2</v>
      </c>
      <c r="F30" s="39">
        <v>17.02</v>
      </c>
      <c r="G30" s="40"/>
      <c r="H30" s="40"/>
      <c r="I30" s="40"/>
      <c r="J30" s="70">
        <v>123</v>
      </c>
      <c r="K30" s="40"/>
      <c r="L30" s="40"/>
      <c r="M30" s="40"/>
      <c r="N30" s="40"/>
      <c r="O30" s="40"/>
      <c r="P30" s="40"/>
      <c r="Q30" s="40"/>
    </row>
    <row r="31" spans="1:17" ht="36">
      <c r="A31" s="22">
        <v>7</v>
      </c>
      <c r="B31" s="36" t="s">
        <v>191</v>
      </c>
      <c r="C31" s="42" t="s">
        <v>190</v>
      </c>
      <c r="D31" s="24" t="s">
        <v>189</v>
      </c>
      <c r="E31" s="41">
        <v>4</v>
      </c>
      <c r="F31" s="39">
        <v>680.07</v>
      </c>
      <c r="G31" s="39">
        <v>101.08</v>
      </c>
      <c r="H31" s="39">
        <v>14.56</v>
      </c>
      <c r="I31" s="39">
        <v>0.36</v>
      </c>
      <c r="J31" s="70">
        <v>2720</v>
      </c>
      <c r="K31" s="40">
        <v>404</v>
      </c>
      <c r="L31" s="40">
        <v>58</v>
      </c>
      <c r="M31" s="40">
        <v>1</v>
      </c>
      <c r="N31" s="40">
        <v>7.46</v>
      </c>
      <c r="O31" s="40">
        <v>29.84</v>
      </c>
      <c r="P31" s="40">
        <v>0.02</v>
      </c>
      <c r="Q31" s="40">
        <v>0.08</v>
      </c>
    </row>
    <row r="32" spans="1:17" ht="48">
      <c r="A32" s="22">
        <v>8</v>
      </c>
      <c r="B32" s="36" t="s">
        <v>188</v>
      </c>
      <c r="C32" s="42" t="s">
        <v>187</v>
      </c>
      <c r="D32" s="24" t="s">
        <v>186</v>
      </c>
      <c r="E32" s="38">
        <v>0.36</v>
      </c>
      <c r="F32" s="39">
        <v>104.4</v>
      </c>
      <c r="G32" s="39">
        <v>82.16</v>
      </c>
      <c r="H32" s="39">
        <v>15.29</v>
      </c>
      <c r="I32" s="40"/>
      <c r="J32" s="70">
        <v>38</v>
      </c>
      <c r="K32" s="40">
        <v>30</v>
      </c>
      <c r="L32" s="40">
        <v>6</v>
      </c>
      <c r="M32" s="40"/>
      <c r="N32" s="40">
        <v>5.01</v>
      </c>
      <c r="O32" s="40">
        <v>1.8</v>
      </c>
      <c r="P32" s="40"/>
      <c r="Q32" s="40"/>
    </row>
    <row r="33" spans="1:17" ht="24">
      <c r="A33" s="22">
        <v>9</v>
      </c>
      <c r="B33" s="36" t="s">
        <v>185</v>
      </c>
      <c r="C33" s="42" t="s">
        <v>184</v>
      </c>
      <c r="D33" s="24" t="s">
        <v>26</v>
      </c>
      <c r="E33" s="38">
        <v>0.1656</v>
      </c>
      <c r="F33" s="39">
        <v>1003.82</v>
      </c>
      <c r="G33" s="39">
        <v>506.56</v>
      </c>
      <c r="H33" s="39">
        <v>3.68</v>
      </c>
      <c r="I33" s="39">
        <v>0.16</v>
      </c>
      <c r="J33" s="70">
        <v>166</v>
      </c>
      <c r="K33" s="40">
        <v>84</v>
      </c>
      <c r="L33" s="40">
        <v>1</v>
      </c>
      <c r="M33" s="40"/>
      <c r="N33" s="40">
        <v>40.590000000000003</v>
      </c>
      <c r="O33" s="40">
        <v>6.72</v>
      </c>
      <c r="P33" s="40">
        <v>0.01</v>
      </c>
      <c r="Q33" s="40"/>
    </row>
    <row r="34" spans="1:17">
      <c r="A34" s="196" t="s">
        <v>91</v>
      </c>
      <c r="B34" s="197"/>
      <c r="C34" s="197"/>
      <c r="D34" s="197"/>
      <c r="E34" s="197"/>
      <c r="F34" s="197"/>
      <c r="G34" s="197"/>
      <c r="H34" s="197"/>
      <c r="I34" s="197"/>
      <c r="J34" s="71">
        <v>11942</v>
      </c>
      <c r="K34" s="39">
        <v>1008</v>
      </c>
      <c r="L34" s="39">
        <v>198</v>
      </c>
      <c r="M34" s="39">
        <v>4</v>
      </c>
      <c r="N34" s="40"/>
      <c r="O34" s="39">
        <v>73.989999999999995</v>
      </c>
      <c r="P34" s="40"/>
      <c r="Q34" s="39">
        <v>0.26</v>
      </c>
    </row>
    <row r="35" spans="1:17">
      <c r="A35" s="196" t="s">
        <v>92</v>
      </c>
      <c r="B35" s="197"/>
      <c r="C35" s="197"/>
      <c r="D35" s="197"/>
      <c r="E35" s="197"/>
      <c r="F35" s="197"/>
      <c r="G35" s="197"/>
      <c r="H35" s="197"/>
      <c r="I35" s="197"/>
      <c r="J35" s="71">
        <v>12428</v>
      </c>
      <c r="K35" s="39">
        <v>1402</v>
      </c>
      <c r="L35" s="39">
        <v>290</v>
      </c>
      <c r="M35" s="39">
        <v>6</v>
      </c>
      <c r="N35" s="40"/>
      <c r="O35" s="39">
        <v>98.46</v>
      </c>
      <c r="P35" s="40"/>
      <c r="Q35" s="39">
        <v>0.38</v>
      </c>
    </row>
    <row r="36" spans="1:17">
      <c r="A36" s="196" t="s">
        <v>93</v>
      </c>
      <c r="B36" s="197"/>
      <c r="C36" s="197"/>
      <c r="D36" s="197"/>
      <c r="E36" s="197"/>
      <c r="F36" s="197"/>
      <c r="G36" s="197"/>
      <c r="H36" s="197"/>
      <c r="I36" s="197"/>
      <c r="J36" s="70"/>
      <c r="K36" s="40"/>
      <c r="L36" s="40"/>
      <c r="M36" s="40"/>
      <c r="N36" s="40"/>
      <c r="O36" s="40"/>
      <c r="P36" s="40"/>
      <c r="Q36" s="40"/>
    </row>
    <row r="37" spans="1:17">
      <c r="A37" s="196" t="s">
        <v>183</v>
      </c>
      <c r="B37" s="197"/>
      <c r="C37" s="197"/>
      <c r="D37" s="197"/>
      <c r="E37" s="197"/>
      <c r="F37" s="197"/>
      <c r="G37" s="197"/>
      <c r="H37" s="197"/>
      <c r="I37" s="197"/>
      <c r="J37" s="71">
        <v>44</v>
      </c>
      <c r="K37" s="39">
        <v>43</v>
      </c>
      <c r="L37" s="40"/>
      <c r="M37" s="40"/>
      <c r="N37" s="40"/>
      <c r="O37" s="40"/>
      <c r="P37" s="40"/>
      <c r="Q37" s="40"/>
    </row>
    <row r="38" spans="1:17" ht="30" customHeight="1">
      <c r="A38" s="196" t="s">
        <v>182</v>
      </c>
      <c r="B38" s="197"/>
      <c r="C38" s="197"/>
      <c r="D38" s="197"/>
      <c r="E38" s="197"/>
      <c r="F38" s="197"/>
      <c r="G38" s="197"/>
      <c r="H38" s="197"/>
      <c r="I38" s="197"/>
      <c r="J38" s="71">
        <v>184</v>
      </c>
      <c r="K38" s="39">
        <v>138</v>
      </c>
      <c r="L38" s="39">
        <v>46</v>
      </c>
      <c r="M38" s="39">
        <v>1</v>
      </c>
      <c r="N38" s="40"/>
      <c r="O38" s="39">
        <v>9.6585000000000001</v>
      </c>
      <c r="P38" s="40"/>
      <c r="Q38" s="39">
        <v>6.25E-2</v>
      </c>
    </row>
    <row r="39" spans="1:17" ht="15" customHeight="1">
      <c r="A39" s="196" t="s">
        <v>181</v>
      </c>
      <c r="B39" s="197"/>
      <c r="C39" s="197"/>
      <c r="D39" s="197"/>
      <c r="E39" s="197"/>
      <c r="F39" s="197"/>
      <c r="G39" s="197"/>
      <c r="H39" s="197"/>
      <c r="I39" s="197"/>
      <c r="J39" s="71">
        <v>258</v>
      </c>
      <c r="K39" s="39">
        <v>212</v>
      </c>
      <c r="L39" s="39">
        <v>46</v>
      </c>
      <c r="M39" s="39">
        <v>1</v>
      </c>
      <c r="N39" s="40"/>
      <c r="O39" s="39">
        <v>14.81</v>
      </c>
      <c r="P39" s="40"/>
      <c r="Q39" s="39">
        <v>6.2E-2</v>
      </c>
    </row>
    <row r="40" spans="1:17">
      <c r="A40" s="196" t="s">
        <v>98</v>
      </c>
      <c r="B40" s="197"/>
      <c r="C40" s="197"/>
      <c r="D40" s="197"/>
      <c r="E40" s="197"/>
      <c r="F40" s="197"/>
      <c r="G40" s="197"/>
      <c r="H40" s="197"/>
      <c r="I40" s="197"/>
      <c r="J40" s="71">
        <v>1782</v>
      </c>
      <c r="K40" s="40"/>
      <c r="L40" s="40"/>
      <c r="M40" s="40"/>
      <c r="N40" s="40"/>
      <c r="O40" s="40"/>
      <c r="P40" s="40"/>
      <c r="Q40" s="40"/>
    </row>
    <row r="41" spans="1:17">
      <c r="A41" s="196" t="s">
        <v>99</v>
      </c>
      <c r="B41" s="197"/>
      <c r="C41" s="197"/>
      <c r="D41" s="197"/>
      <c r="E41" s="197"/>
      <c r="F41" s="197"/>
      <c r="G41" s="197"/>
      <c r="H41" s="197"/>
      <c r="I41" s="197"/>
      <c r="J41" s="71">
        <v>972</v>
      </c>
      <c r="K41" s="40"/>
      <c r="L41" s="40"/>
      <c r="M41" s="40"/>
      <c r="N41" s="40"/>
      <c r="O41" s="40"/>
      <c r="P41" s="40"/>
      <c r="Q41" s="40"/>
    </row>
    <row r="42" spans="1:17">
      <c r="A42" s="200" t="s">
        <v>100</v>
      </c>
      <c r="B42" s="197"/>
      <c r="C42" s="197"/>
      <c r="D42" s="197"/>
      <c r="E42" s="197"/>
      <c r="F42" s="197"/>
      <c r="G42" s="197"/>
      <c r="H42" s="197"/>
      <c r="I42" s="197"/>
      <c r="J42" s="70"/>
      <c r="K42" s="40"/>
      <c r="L42" s="40"/>
      <c r="M42" s="40"/>
      <c r="N42" s="40"/>
      <c r="O42" s="40"/>
      <c r="P42" s="40"/>
      <c r="Q42" s="40"/>
    </row>
    <row r="43" spans="1:17">
      <c r="A43" s="196" t="s">
        <v>104</v>
      </c>
      <c r="B43" s="197"/>
      <c r="C43" s="197"/>
      <c r="D43" s="197"/>
      <c r="E43" s="197"/>
      <c r="F43" s="197"/>
      <c r="G43" s="197"/>
      <c r="H43" s="197"/>
      <c r="I43" s="197"/>
      <c r="J43" s="71">
        <v>15182</v>
      </c>
      <c r="K43" s="40"/>
      <c r="L43" s="40"/>
      <c r="M43" s="40"/>
      <c r="N43" s="40"/>
      <c r="O43" s="39">
        <v>98.46</v>
      </c>
      <c r="P43" s="40"/>
      <c r="Q43" s="39">
        <v>0.38</v>
      </c>
    </row>
    <row r="44" spans="1:17">
      <c r="A44" s="196" t="s">
        <v>105</v>
      </c>
      <c r="B44" s="197"/>
      <c r="C44" s="197"/>
      <c r="D44" s="197"/>
      <c r="E44" s="197"/>
      <c r="F44" s="197"/>
      <c r="G44" s="197"/>
      <c r="H44" s="197"/>
      <c r="I44" s="197"/>
      <c r="J44" s="70"/>
      <c r="K44" s="40"/>
      <c r="L44" s="40"/>
      <c r="M44" s="40"/>
      <c r="N44" s="40"/>
      <c r="O44" s="40"/>
      <c r="P44" s="40"/>
      <c r="Q44" s="40"/>
    </row>
    <row r="45" spans="1:17">
      <c r="A45" s="196" t="s">
        <v>106</v>
      </c>
      <c r="B45" s="197"/>
      <c r="C45" s="197"/>
      <c r="D45" s="197"/>
      <c r="E45" s="197"/>
      <c r="F45" s="197"/>
      <c r="G45" s="197"/>
      <c r="H45" s="197"/>
      <c r="I45" s="197"/>
      <c r="J45" s="71">
        <v>10736</v>
      </c>
      <c r="K45" s="40"/>
      <c r="L45" s="40"/>
      <c r="M45" s="40"/>
      <c r="N45" s="40"/>
      <c r="O45" s="40"/>
      <c r="P45" s="40"/>
      <c r="Q45" s="40"/>
    </row>
    <row r="46" spans="1:17">
      <c r="A46" s="196" t="s">
        <v>107</v>
      </c>
      <c r="B46" s="197"/>
      <c r="C46" s="197"/>
      <c r="D46" s="197"/>
      <c r="E46" s="197"/>
      <c r="F46" s="197"/>
      <c r="G46" s="197"/>
      <c r="H46" s="197"/>
      <c r="I46" s="197"/>
      <c r="J46" s="71">
        <f>290-6</f>
        <v>284</v>
      </c>
      <c r="K46" s="40"/>
      <c r="L46" s="40"/>
      <c r="M46" s="40"/>
      <c r="N46" s="40"/>
      <c r="O46" s="40"/>
      <c r="P46" s="40"/>
      <c r="Q46" s="40"/>
    </row>
    <row r="47" spans="1:17">
      <c r="A47" s="196" t="s">
        <v>108</v>
      </c>
      <c r="B47" s="197"/>
      <c r="C47" s="197"/>
      <c r="D47" s="197"/>
      <c r="E47" s="197"/>
      <c r="F47" s="197"/>
      <c r="G47" s="197"/>
      <c r="H47" s="197"/>
      <c r="I47" s="197"/>
      <c r="J47" s="71">
        <v>1408</v>
      </c>
      <c r="K47" s="40"/>
      <c r="L47" s="40"/>
      <c r="M47" s="40"/>
      <c r="N47" s="40"/>
      <c r="O47" s="40"/>
      <c r="P47" s="40"/>
      <c r="Q47" s="40"/>
    </row>
    <row r="48" spans="1:17">
      <c r="A48" s="196" t="s">
        <v>110</v>
      </c>
      <c r="B48" s="197"/>
      <c r="C48" s="197"/>
      <c r="D48" s="197"/>
      <c r="E48" s="197"/>
      <c r="F48" s="197"/>
      <c r="G48" s="197"/>
      <c r="H48" s="197"/>
      <c r="I48" s="197"/>
      <c r="J48" s="71">
        <v>1782</v>
      </c>
      <c r="K48" s="40"/>
      <c r="L48" s="40"/>
      <c r="M48" s="40"/>
      <c r="N48" s="40"/>
      <c r="O48" s="40"/>
      <c r="P48" s="40"/>
      <c r="Q48" s="40"/>
    </row>
    <row r="49" spans="1:17">
      <c r="A49" s="196" t="s">
        <v>111</v>
      </c>
      <c r="B49" s="197"/>
      <c r="C49" s="197"/>
      <c r="D49" s="197"/>
      <c r="E49" s="197"/>
      <c r="F49" s="197"/>
      <c r="G49" s="197"/>
      <c r="H49" s="197"/>
      <c r="I49" s="197"/>
      <c r="J49" s="71">
        <v>972</v>
      </c>
      <c r="K49" s="40"/>
      <c r="L49" s="40"/>
      <c r="M49" s="40"/>
      <c r="N49" s="40"/>
      <c r="O49" s="40"/>
      <c r="P49" s="40"/>
      <c r="Q49" s="40"/>
    </row>
    <row r="50" spans="1:17">
      <c r="A50" s="200" t="s">
        <v>112</v>
      </c>
      <c r="B50" s="197"/>
      <c r="C50" s="197"/>
      <c r="D50" s="197"/>
      <c r="E50" s="197"/>
      <c r="F50" s="197"/>
      <c r="G50" s="197"/>
      <c r="H50" s="197"/>
      <c r="I50" s="197"/>
      <c r="J50" s="72">
        <v>15182</v>
      </c>
      <c r="K50" s="40"/>
      <c r="L50" s="40"/>
      <c r="M50" s="40"/>
      <c r="N50" s="40"/>
      <c r="O50" s="43">
        <v>98.46</v>
      </c>
      <c r="P50" s="40"/>
      <c r="Q50" s="43">
        <v>0.38</v>
      </c>
    </row>
    <row r="51" spans="1:17">
      <c r="A51" s="8"/>
      <c r="B51" s="2"/>
      <c r="C51" s="3"/>
      <c r="D51" s="147"/>
      <c r="E51" s="8"/>
      <c r="F51" s="5"/>
      <c r="G51" s="5"/>
      <c r="H51" s="5"/>
      <c r="I51" s="5"/>
      <c r="J51" s="64"/>
      <c r="K51" s="5"/>
      <c r="L51" s="5"/>
      <c r="M51" s="5"/>
      <c r="N51" s="5"/>
      <c r="O51" s="5"/>
      <c r="P51" s="5"/>
      <c r="Q51" s="5"/>
    </row>
    <row r="52" spans="1:17">
      <c r="A52" s="146"/>
      <c r="B52" s="145" t="s">
        <v>180</v>
      </c>
      <c r="C52" s="144"/>
      <c r="D52" s="144"/>
      <c r="E52" s="144"/>
      <c r="F52" s="144"/>
      <c r="G52" s="144"/>
      <c r="H52" s="144"/>
      <c r="I52" s="144"/>
      <c r="J52" s="165"/>
      <c r="K52" s="143"/>
      <c r="L52" s="143"/>
      <c r="M52" s="143"/>
      <c r="N52" s="143"/>
      <c r="O52" s="142"/>
      <c r="P52" s="143"/>
      <c r="Q52" s="142"/>
    </row>
    <row r="54" spans="1:17" customFormat="1" ht="12.75" customHeight="1">
      <c r="A54" s="44"/>
      <c r="B54" s="16" t="s">
        <v>178</v>
      </c>
      <c r="C54" s="16"/>
      <c r="D54" s="16"/>
      <c r="E54" s="16"/>
      <c r="F54" s="16"/>
      <c r="G54" s="16"/>
      <c r="H54" s="16"/>
      <c r="I54" s="16" t="s">
        <v>179</v>
      </c>
      <c r="J54" s="16"/>
      <c r="K54" s="68"/>
      <c r="L54" s="16"/>
      <c r="M54" s="16"/>
      <c r="N54" s="45"/>
      <c r="O54" s="45"/>
      <c r="P54" s="45"/>
    </row>
  </sheetData>
  <mergeCells count="39">
    <mergeCell ref="E1:J1"/>
    <mergeCell ref="J14:K14"/>
    <mergeCell ref="J13:K13"/>
    <mergeCell ref="A48:I48"/>
    <mergeCell ref="A49:I49"/>
    <mergeCell ref="A35:I35"/>
    <mergeCell ref="A36:I36"/>
    <mergeCell ref="A37:I37"/>
    <mergeCell ref="A17:A19"/>
    <mergeCell ref="C17:C19"/>
    <mergeCell ref="A40:I40"/>
    <mergeCell ref="A41:I41"/>
    <mergeCell ref="A42:I42"/>
    <mergeCell ref="A21:Q21"/>
    <mergeCell ref="A24:Q24"/>
    <mergeCell ref="A34:I34"/>
    <mergeCell ref="A50:I50"/>
    <mergeCell ref="J11:K11"/>
    <mergeCell ref="J12:K12"/>
    <mergeCell ref="A43:I43"/>
    <mergeCell ref="A44:I44"/>
    <mergeCell ref="A45:I45"/>
    <mergeCell ref="A46:I46"/>
    <mergeCell ref="A47:I47"/>
    <mergeCell ref="A38:I38"/>
    <mergeCell ref="A39:I39"/>
    <mergeCell ref="D17:D19"/>
    <mergeCell ref="E17:E19"/>
    <mergeCell ref="B17:B19"/>
    <mergeCell ref="F18:F19"/>
    <mergeCell ref="F17:I17"/>
    <mergeCell ref="G18:I18"/>
    <mergeCell ref="O17:O19"/>
    <mergeCell ref="N17:N19"/>
    <mergeCell ref="Q17:Q19"/>
    <mergeCell ref="J18:J19"/>
    <mergeCell ref="K18:M18"/>
    <mergeCell ref="J17:M17"/>
    <mergeCell ref="P17:P1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E28"/>
  <sheetViews>
    <sheetView tabSelected="1" zoomScaleNormal="100" zoomScaleSheetLayoutView="75" workbookViewId="0">
      <selection activeCell="E7" sqref="E7"/>
    </sheetView>
  </sheetViews>
  <sheetFormatPr defaultColWidth="20.140625" defaultRowHeight="12.75"/>
  <cols>
    <col min="1" max="1" width="46.85546875" style="75" customWidth="1"/>
    <col min="2" max="3" width="21.5703125" style="75" customWidth="1"/>
    <col min="4" max="4" width="22.28515625" style="76" customWidth="1"/>
    <col min="5" max="5" width="30.7109375" style="75" bestFit="1" customWidth="1"/>
    <col min="6" max="16384" width="20.140625" style="75"/>
  </cols>
  <sheetData>
    <row r="1" spans="1:5" s="92" customFormat="1" ht="18.75" customHeight="1">
      <c r="A1" s="210" t="s">
        <v>159</v>
      </c>
      <c r="B1" s="210"/>
      <c r="C1" s="210"/>
      <c r="D1" s="210"/>
    </row>
    <row r="2" spans="1:5" s="92" customFormat="1" ht="12.75" customHeight="1">
      <c r="A2" s="107"/>
      <c r="B2" s="107"/>
      <c r="C2" s="107"/>
      <c r="D2" s="107"/>
    </row>
    <row r="3" spans="1:5" s="92" customFormat="1" ht="20.25" customHeight="1">
      <c r="A3" s="211" t="s">
        <v>158</v>
      </c>
      <c r="B3" s="211"/>
      <c r="C3" s="211"/>
      <c r="D3" s="211"/>
    </row>
    <row r="4" spans="1:5" s="92" customFormat="1" ht="12.75" customHeight="1">
      <c r="A4" s="105"/>
      <c r="B4" s="106"/>
      <c r="C4" s="105"/>
      <c r="D4" s="104"/>
    </row>
    <row r="5" spans="1:5" s="101" customFormat="1" ht="40.5" customHeight="1">
      <c r="A5" s="212" t="s">
        <v>157</v>
      </c>
      <c r="B5" s="212"/>
      <c r="C5" s="212"/>
      <c r="D5" s="212"/>
      <c r="E5" s="102"/>
    </row>
    <row r="6" spans="1:5" s="101" customFormat="1" ht="12.75" customHeight="1">
      <c r="A6" s="103"/>
      <c r="B6" s="103"/>
      <c r="C6" s="103"/>
      <c r="D6" s="103"/>
      <c r="E6" s="102"/>
    </row>
    <row r="7" spans="1:5" s="96" customFormat="1" ht="18" customHeight="1">
      <c r="A7" s="100" t="s">
        <v>156</v>
      </c>
      <c r="B7" s="99"/>
      <c r="C7" s="98"/>
      <c r="D7" s="97" t="s">
        <v>155</v>
      </c>
    </row>
    <row r="8" spans="1:5" s="92" customFormat="1" ht="59.25" customHeight="1">
      <c r="A8" s="174" t="s">
        <v>154</v>
      </c>
      <c r="B8" s="91" t="s">
        <v>153</v>
      </c>
      <c r="C8" s="91" t="s">
        <v>152</v>
      </c>
      <c r="D8" s="179" t="s">
        <v>151</v>
      </c>
    </row>
    <row r="9" spans="1:5" s="92" customFormat="1" ht="15.75">
      <c r="A9" s="175" t="s">
        <v>150</v>
      </c>
      <c r="B9" s="95" t="s">
        <v>149</v>
      </c>
      <c r="C9" s="94" t="s">
        <v>148</v>
      </c>
      <c r="D9" s="93" t="s">
        <v>147</v>
      </c>
    </row>
    <row r="10" spans="1:5" s="77" customFormat="1" ht="45" customHeight="1">
      <c r="A10" s="173" t="s">
        <v>465</v>
      </c>
      <c r="B10" s="90">
        <f>'24629-2'!K53</f>
        <v>5460</v>
      </c>
      <c r="C10" s="89">
        <f>ROUND('сводка 292А-3'!D11*5.56+'сводка 292А-3'!E11*5.56+'сводка 292А-3'!F11*4.19,0)</f>
        <v>30358</v>
      </c>
      <c r="D10" s="91" t="s">
        <v>146</v>
      </c>
    </row>
    <row r="11" spans="1:5" s="77" customFormat="1" ht="45" customHeight="1">
      <c r="A11" s="173" t="s">
        <v>468</v>
      </c>
      <c r="B11" s="90">
        <f>'24534-2'!K100</f>
        <v>283288</v>
      </c>
      <c r="C11" s="89">
        <f>ROUND('сводка 292А-3'!D12*5.56+'сводка 292А-3'!E12*5.56+'сводка 292А-3'!F12*4.19,0)</f>
        <v>1514233</v>
      </c>
      <c r="D11" s="84" t="s">
        <v>145</v>
      </c>
    </row>
    <row r="12" spans="1:5" s="77" customFormat="1" ht="45" customHeight="1">
      <c r="A12" s="176" t="s">
        <v>469</v>
      </c>
      <c r="B12" s="90">
        <f>'24553-2'!K103</f>
        <v>146039</v>
      </c>
      <c r="C12" s="89">
        <f>ROUND('сводка 292А-3'!D13*5.56+'сводка 292А-3'!E13*5.56+'сводка 292А-3'!F13*4.19,0)</f>
        <v>737638</v>
      </c>
      <c r="D12" s="84" t="s">
        <v>144</v>
      </c>
    </row>
    <row r="13" spans="1:5" s="77" customFormat="1" ht="45" customHeight="1">
      <c r="A13" s="173" t="s">
        <v>471</v>
      </c>
      <c r="B13" s="90">
        <f>'24653'!K73</f>
        <v>385623</v>
      </c>
      <c r="C13" s="89">
        <f>ROUND('сводка 292А-3'!D14*5.56+'сводка 292А-3'!E14*5.56+'сводка 292А-3'!F14*4.19,0)</f>
        <v>1627490</v>
      </c>
      <c r="D13" s="84" t="s">
        <v>143</v>
      </c>
    </row>
    <row r="14" spans="1:5" s="77" customFormat="1" ht="45" customHeight="1">
      <c r="A14" s="173" t="s">
        <v>473</v>
      </c>
      <c r="B14" s="90">
        <f>'24524'!K79</f>
        <v>113596</v>
      </c>
      <c r="C14" s="89">
        <f>ROUND('сводка 292А-3'!D15*5.56+'сводка 292А-3'!E15*5.56+'сводка 292А-3'!F15*4.19,0)</f>
        <v>589673</v>
      </c>
      <c r="D14" s="84" t="s">
        <v>142</v>
      </c>
    </row>
    <row r="15" spans="1:5" s="77" customFormat="1" ht="45" customHeight="1">
      <c r="A15" s="173" t="s">
        <v>475</v>
      </c>
      <c r="B15" s="90">
        <f>'24506'!J50</f>
        <v>15182</v>
      </c>
      <c r="C15" s="89">
        <f>ROUND('сводка 292А-3'!D16*5.56+'сводка 292А-3'!E16*5.56+'сводка 292А-3'!F16*4.19,0)</f>
        <v>84412</v>
      </c>
      <c r="D15" s="84" t="s">
        <v>141</v>
      </c>
    </row>
    <row r="16" spans="1:5" s="77" customFormat="1" ht="30" customHeight="1">
      <c r="A16" s="177" t="s">
        <v>140</v>
      </c>
      <c r="B16" s="88">
        <f>SUM(B10:B15)</f>
        <v>949188</v>
      </c>
      <c r="C16" s="87">
        <f>SUM(C10:C15)</f>
        <v>4583804</v>
      </c>
      <c r="D16" s="84"/>
    </row>
    <row r="17" spans="1:4" s="77" customFormat="1" ht="30" customHeight="1">
      <c r="A17" s="172" t="s">
        <v>139</v>
      </c>
      <c r="B17" s="86"/>
      <c r="C17" s="85">
        <f>ROUND(C16*18%,2)</f>
        <v>825084.72</v>
      </c>
      <c r="D17" s="84"/>
    </row>
    <row r="18" spans="1:4" s="77" customFormat="1" ht="30" customHeight="1">
      <c r="A18" s="178" t="s">
        <v>138</v>
      </c>
      <c r="B18" s="83"/>
      <c r="C18" s="82">
        <f>SUM(C16:C17)</f>
        <v>5408888.7199999997</v>
      </c>
      <c r="D18" s="81"/>
    </row>
    <row r="19" spans="1:4" s="77" customFormat="1" ht="12.75" customHeight="1">
      <c r="A19" s="80"/>
      <c r="B19" s="79"/>
      <c r="C19" s="79"/>
      <c r="D19" s="78"/>
    </row>
    <row r="20" spans="1:4" s="77" customFormat="1" ht="12.75" customHeight="1">
      <c r="A20" s="80"/>
      <c r="B20" s="79"/>
      <c r="C20" s="79"/>
      <c r="D20" s="78"/>
    </row>
    <row r="22" spans="1:4" s="100" customFormat="1" ht="15.75">
      <c r="A22" s="100" t="s">
        <v>479</v>
      </c>
      <c r="D22" s="181"/>
    </row>
    <row r="23" spans="1:4" s="100" customFormat="1" ht="15.75">
      <c r="A23" s="100" t="s">
        <v>480</v>
      </c>
      <c r="B23" s="99"/>
      <c r="C23" s="182" t="s">
        <v>481</v>
      </c>
      <c r="D23" s="181"/>
    </row>
    <row r="24" spans="1:4" s="100" customFormat="1" ht="26.25" customHeight="1">
      <c r="C24" s="182"/>
      <c r="D24" s="181"/>
    </row>
    <row r="25" spans="1:4" s="100" customFormat="1" ht="15.75">
      <c r="A25" s="100" t="s">
        <v>482</v>
      </c>
      <c r="B25" s="99"/>
      <c r="C25" s="182" t="s">
        <v>483</v>
      </c>
      <c r="D25" s="181"/>
    </row>
    <row r="26" spans="1:4" s="100" customFormat="1" ht="15.75">
      <c r="D26" s="181"/>
    </row>
    <row r="27" spans="1:4" s="100" customFormat="1" ht="15.75">
      <c r="D27" s="181"/>
    </row>
    <row r="28" spans="1:4" s="100" customFormat="1" ht="15.75">
      <c r="A28" s="100" t="s">
        <v>485</v>
      </c>
      <c r="B28" s="99"/>
      <c r="C28" s="182" t="s">
        <v>486</v>
      </c>
      <c r="D28" s="181"/>
    </row>
  </sheetData>
  <mergeCells count="3">
    <mergeCell ref="A1:D1"/>
    <mergeCell ref="A3:D3"/>
    <mergeCell ref="A5:D5"/>
  </mergeCells>
  <printOptions horizontalCentered="1"/>
  <pageMargins left="0.5" right="0.14000000000000001" top="0.23" bottom="0.24" header="0.14000000000000001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H26"/>
  <sheetViews>
    <sheetView topLeftCell="A10" workbookViewId="0">
      <selection activeCell="J21" sqref="J21"/>
    </sheetView>
  </sheetViews>
  <sheetFormatPr defaultRowHeight="12.75"/>
  <cols>
    <col min="1" max="1" width="5" style="76" customWidth="1"/>
    <col min="2" max="2" width="24.85546875" style="76" customWidth="1"/>
    <col min="3" max="3" width="34.5703125" style="75" customWidth="1"/>
    <col min="4" max="8" width="15.7109375" style="75" customWidth="1"/>
  </cols>
  <sheetData>
    <row r="1" spans="1:8" ht="14.25">
      <c r="A1" s="140"/>
      <c r="B1" s="140"/>
      <c r="C1" s="139"/>
      <c r="D1" s="139"/>
      <c r="E1" s="214" t="s">
        <v>484</v>
      </c>
      <c r="F1" s="215"/>
      <c r="G1" s="215"/>
      <c r="H1" s="215"/>
    </row>
    <row r="2" spans="1:8" ht="14.25">
      <c r="A2" s="140"/>
      <c r="B2" s="140"/>
      <c r="C2" s="139"/>
      <c r="D2" s="139"/>
      <c r="E2" s="183"/>
      <c r="F2" s="183"/>
      <c r="G2" s="183"/>
      <c r="H2" s="183"/>
    </row>
    <row r="3" spans="1:8" ht="18.75" customHeight="1">
      <c r="A3" s="221" t="s">
        <v>159</v>
      </c>
      <c r="B3" s="221"/>
      <c r="C3" s="221"/>
      <c r="D3" s="221"/>
      <c r="E3" s="221"/>
      <c r="F3" s="221"/>
      <c r="G3" s="221"/>
      <c r="H3" s="221"/>
    </row>
    <row r="4" spans="1:8" ht="21" customHeight="1">
      <c r="A4" s="222" t="s">
        <v>177</v>
      </c>
      <c r="B4" s="222"/>
      <c r="C4" s="222"/>
      <c r="D4" s="222"/>
      <c r="E4" s="222"/>
      <c r="F4" s="222"/>
      <c r="G4" s="222"/>
      <c r="H4" s="222"/>
    </row>
    <row r="5" spans="1:8" ht="15.75">
      <c r="A5" s="213" t="s">
        <v>176</v>
      </c>
      <c r="B5" s="213"/>
      <c r="C5" s="213"/>
      <c r="D5" s="213"/>
      <c r="E5" s="213"/>
      <c r="F5" s="213"/>
      <c r="G5" s="213"/>
      <c r="H5" s="213"/>
    </row>
    <row r="6" spans="1:8" ht="15.75">
      <c r="A6" s="213" t="s">
        <v>175</v>
      </c>
      <c r="B6" s="213"/>
      <c r="C6" s="213"/>
      <c r="D6" s="213"/>
      <c r="E6" s="213"/>
      <c r="F6" s="213"/>
      <c r="G6" s="213"/>
      <c r="H6" s="213"/>
    </row>
    <row r="7" spans="1:8" ht="30" customHeight="1">
      <c r="A7" s="138" t="s">
        <v>174</v>
      </c>
      <c r="B7" s="137"/>
      <c r="C7" s="135"/>
      <c r="D7" s="136"/>
      <c r="E7" s="135"/>
      <c r="F7" s="135"/>
      <c r="G7" s="135"/>
      <c r="H7" s="134"/>
    </row>
    <row r="8" spans="1:8" ht="15.75" customHeight="1">
      <c r="A8" s="216" t="s">
        <v>173</v>
      </c>
      <c r="B8" s="216" t="s">
        <v>172</v>
      </c>
      <c r="C8" s="216" t="s">
        <v>171</v>
      </c>
      <c r="D8" s="218" t="s">
        <v>170</v>
      </c>
      <c r="E8" s="219"/>
      <c r="F8" s="219"/>
      <c r="G8" s="220"/>
      <c r="H8" s="216" t="s">
        <v>169</v>
      </c>
    </row>
    <row r="9" spans="1:8" ht="45">
      <c r="A9" s="217"/>
      <c r="B9" s="217"/>
      <c r="C9" s="217"/>
      <c r="D9" s="133" t="s">
        <v>168</v>
      </c>
      <c r="E9" s="132" t="s">
        <v>167</v>
      </c>
      <c r="F9" s="131" t="s">
        <v>166</v>
      </c>
      <c r="G9" s="130" t="s">
        <v>165</v>
      </c>
      <c r="H9" s="217"/>
    </row>
    <row r="10" spans="1:8" ht="15">
      <c r="A10" s="129" t="s">
        <v>150</v>
      </c>
      <c r="B10" s="128" t="s">
        <v>149</v>
      </c>
      <c r="C10" s="127" t="s">
        <v>148</v>
      </c>
      <c r="D10" s="125" t="s">
        <v>147</v>
      </c>
      <c r="E10" s="125" t="s">
        <v>164</v>
      </c>
      <c r="F10" s="126" t="s">
        <v>163</v>
      </c>
      <c r="G10" s="125" t="s">
        <v>162</v>
      </c>
      <c r="H10" s="124" t="s">
        <v>161</v>
      </c>
    </row>
    <row r="11" spans="1:8" ht="39.75" customHeight="1">
      <c r="A11" s="119">
        <v>1</v>
      </c>
      <c r="B11" s="91" t="s">
        <v>146</v>
      </c>
      <c r="C11" s="173" t="s">
        <v>465</v>
      </c>
      <c r="D11" s="123">
        <v>0</v>
      </c>
      <c r="E11" s="123">
        <f>'24629-2'!K53</f>
        <v>5460</v>
      </c>
      <c r="F11" s="123">
        <v>0</v>
      </c>
      <c r="G11" s="123">
        <v>0</v>
      </c>
      <c r="H11" s="123">
        <f t="shared" ref="H11:H18" si="0">SUM(D11:G11)</f>
        <v>5460</v>
      </c>
    </row>
    <row r="12" spans="1:8" ht="39.75" customHeight="1">
      <c r="A12" s="119">
        <v>2</v>
      </c>
      <c r="B12" s="84" t="s">
        <v>145</v>
      </c>
      <c r="C12" s="173" t="s">
        <v>468</v>
      </c>
      <c r="D12" s="123">
        <v>0</v>
      </c>
      <c r="E12" s="123">
        <f>'24534-2'!K90</f>
        <v>238873</v>
      </c>
      <c r="F12" s="123">
        <f>'24534-2'!K91</f>
        <v>44415</v>
      </c>
      <c r="G12" s="123">
        <v>0</v>
      </c>
      <c r="H12" s="123">
        <f t="shared" si="0"/>
        <v>283288</v>
      </c>
    </row>
    <row r="13" spans="1:8" ht="44.25" customHeight="1">
      <c r="A13" s="119">
        <v>3</v>
      </c>
      <c r="B13" s="84" t="s">
        <v>144</v>
      </c>
      <c r="C13" s="176" t="s">
        <v>469</v>
      </c>
      <c r="D13" s="123">
        <v>0</v>
      </c>
      <c r="E13" s="123">
        <f>'24553-2'!K93</f>
        <v>91777</v>
      </c>
      <c r="F13" s="123">
        <f>'24553-2'!K94</f>
        <v>54262</v>
      </c>
      <c r="G13" s="123">
        <v>0</v>
      </c>
      <c r="H13" s="123">
        <f>SUM(D13:G13)</f>
        <v>146039</v>
      </c>
    </row>
    <row r="14" spans="1:8" ht="39.75" customHeight="1">
      <c r="A14" s="119">
        <v>4</v>
      </c>
      <c r="B14" s="84" t="s">
        <v>143</v>
      </c>
      <c r="C14" s="173" t="s">
        <v>471</v>
      </c>
      <c r="D14" s="123">
        <v>0</v>
      </c>
      <c r="E14" s="123">
        <f>'24653'!K63</f>
        <v>8562</v>
      </c>
      <c r="F14" s="123">
        <f>'24653'!K64</f>
        <v>377061</v>
      </c>
      <c r="G14" s="123">
        <v>0</v>
      </c>
      <c r="H14" s="123">
        <f t="shared" si="0"/>
        <v>385623</v>
      </c>
    </row>
    <row r="15" spans="1:8" ht="55.5" customHeight="1">
      <c r="A15" s="119">
        <v>5</v>
      </c>
      <c r="B15" s="84" t="s">
        <v>142</v>
      </c>
      <c r="C15" s="173" t="s">
        <v>473</v>
      </c>
      <c r="D15" s="123">
        <f>'24524'!K68</f>
        <v>37175</v>
      </c>
      <c r="E15" s="123">
        <f>'24524'!K69</f>
        <v>45822</v>
      </c>
      <c r="F15" s="123">
        <f>'24524'!K70</f>
        <v>30599</v>
      </c>
      <c r="G15" s="123">
        <v>0</v>
      </c>
      <c r="H15" s="123">
        <f t="shared" si="0"/>
        <v>113596</v>
      </c>
    </row>
    <row r="16" spans="1:8" ht="42" customHeight="1">
      <c r="A16" s="119">
        <v>6</v>
      </c>
      <c r="B16" s="84" t="s">
        <v>141</v>
      </c>
      <c r="C16" s="173" t="s">
        <v>475</v>
      </c>
      <c r="D16" s="123">
        <f>'24506'!J50</f>
        <v>15182</v>
      </c>
      <c r="E16" s="123">
        <v>0</v>
      </c>
      <c r="F16" s="123">
        <v>0</v>
      </c>
      <c r="G16" s="123">
        <v>0</v>
      </c>
      <c r="H16" s="123">
        <f t="shared" si="0"/>
        <v>15182</v>
      </c>
    </row>
    <row r="17" spans="1:8" ht="33" customHeight="1">
      <c r="A17" s="119"/>
      <c r="B17" s="118"/>
      <c r="C17" s="117" t="s">
        <v>160</v>
      </c>
      <c r="D17" s="121">
        <f>SUM(D11:D16)</f>
        <v>52357</v>
      </c>
      <c r="E17" s="121">
        <f>SUM(E11:E16)</f>
        <v>390494</v>
      </c>
      <c r="F17" s="121">
        <f>SUM(F11:F16)</f>
        <v>506337</v>
      </c>
      <c r="G17" s="121">
        <f>SUM(G11:G16)</f>
        <v>0</v>
      </c>
      <c r="H17" s="115">
        <f t="shared" si="0"/>
        <v>949188</v>
      </c>
    </row>
    <row r="18" spans="1:8" ht="36.75" customHeight="1">
      <c r="A18" s="119"/>
      <c r="B18" s="118"/>
      <c r="C18" s="122" t="s">
        <v>476</v>
      </c>
      <c r="D18" s="121">
        <f>ROUND(D17*5.56,0)</f>
        <v>291105</v>
      </c>
      <c r="E18" s="121">
        <f>ROUND(E17*5.56,0)</f>
        <v>2171147</v>
      </c>
      <c r="F18" s="121">
        <f>ROUND(F17*4.19,0)</f>
        <v>2121552</v>
      </c>
      <c r="G18" s="121">
        <v>0</v>
      </c>
      <c r="H18" s="115">
        <f t="shared" si="0"/>
        <v>4583804</v>
      </c>
    </row>
    <row r="19" spans="1:8" ht="22.5" customHeight="1">
      <c r="A19" s="119"/>
      <c r="B19" s="118"/>
      <c r="C19" s="120" t="s">
        <v>139</v>
      </c>
      <c r="D19" s="116">
        <f>D18*18%</f>
        <v>52398.9</v>
      </c>
      <c r="E19" s="116">
        <f>E18*18%</f>
        <v>390806.45999999996</v>
      </c>
      <c r="F19" s="116">
        <f>F18*18%</f>
        <v>381879.36</v>
      </c>
      <c r="G19" s="116">
        <f>G18*18%</f>
        <v>0</v>
      </c>
      <c r="H19" s="115">
        <f>ROUND(H18*18%,2)</f>
        <v>825084.72</v>
      </c>
    </row>
    <row r="20" spans="1:8" ht="21" customHeight="1">
      <c r="A20" s="119"/>
      <c r="B20" s="118"/>
      <c r="C20" s="117" t="s">
        <v>138</v>
      </c>
      <c r="D20" s="116">
        <f>D18+D19</f>
        <v>343503.9</v>
      </c>
      <c r="E20" s="116">
        <f>E18+E19</f>
        <v>2561953.46</v>
      </c>
      <c r="F20" s="116">
        <f>F18+F19</f>
        <v>2503431.36</v>
      </c>
      <c r="G20" s="116">
        <f>G18+G19</f>
        <v>0</v>
      </c>
      <c r="H20" s="115">
        <f>H18+H19</f>
        <v>5408888.7199999997</v>
      </c>
    </row>
    <row r="21" spans="1:8" ht="8.1" customHeight="1">
      <c r="A21" s="114"/>
      <c r="B21" s="113"/>
      <c r="C21" s="112"/>
      <c r="D21" s="110"/>
      <c r="E21" s="110"/>
      <c r="F21" s="111"/>
      <c r="G21" s="110"/>
      <c r="H21" s="109"/>
    </row>
    <row r="24" spans="1:8">
      <c r="C24" s="180" t="s">
        <v>477</v>
      </c>
      <c r="F24" s="180" t="s">
        <v>478</v>
      </c>
    </row>
    <row r="26" spans="1:8">
      <c r="F26" s="108"/>
    </row>
  </sheetData>
  <mergeCells count="10">
    <mergeCell ref="A5:H5"/>
    <mergeCell ref="E1:H1"/>
    <mergeCell ref="C8:C9"/>
    <mergeCell ref="D8:G8"/>
    <mergeCell ref="H8:H9"/>
    <mergeCell ref="A8:A9"/>
    <mergeCell ref="B8:B9"/>
    <mergeCell ref="A3:H3"/>
    <mergeCell ref="A4:H4"/>
    <mergeCell ref="A6:H6"/>
  </mergeCells>
  <pageMargins left="1.0629921259842521" right="0.39370078740157483" top="0.19685039370078741" bottom="0.23622047244094491" header="0.15748031496062992" footer="0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37</vt:i4>
      </vt:variant>
    </vt:vector>
  </HeadingPairs>
  <TitlesOfParts>
    <vt:vector size="45" baseType="lpstr">
      <vt:lpstr>24629-2</vt:lpstr>
      <vt:lpstr>24534-2</vt:lpstr>
      <vt:lpstr>24553-2</vt:lpstr>
      <vt:lpstr>24653</vt:lpstr>
      <vt:lpstr>24524</vt:lpstr>
      <vt:lpstr>24506</vt:lpstr>
      <vt:lpstr>НМЦ</vt:lpstr>
      <vt:lpstr>сводка 292А-3</vt:lpstr>
      <vt:lpstr>'24506'!Constr</vt:lpstr>
      <vt:lpstr>'24524'!Constr</vt:lpstr>
      <vt:lpstr>'24534-2'!Constr</vt:lpstr>
      <vt:lpstr>'24553-2'!Constr</vt:lpstr>
      <vt:lpstr>'24629-2'!Constr</vt:lpstr>
      <vt:lpstr>'24653'!Constr</vt:lpstr>
      <vt:lpstr>'24506'!FOT</vt:lpstr>
      <vt:lpstr>'24524'!FOT</vt:lpstr>
      <vt:lpstr>'24534-2'!FOT</vt:lpstr>
      <vt:lpstr>'24553-2'!FOT</vt:lpstr>
      <vt:lpstr>'24629-2'!FOT</vt:lpstr>
      <vt:lpstr>'24653'!FOT</vt:lpstr>
      <vt:lpstr>'24506'!Ind</vt:lpstr>
      <vt:lpstr>'24524'!Ind</vt:lpstr>
      <vt:lpstr>'24534-2'!Ind</vt:lpstr>
      <vt:lpstr>'24553-2'!Ind</vt:lpstr>
      <vt:lpstr>'24629-2'!Ind</vt:lpstr>
      <vt:lpstr>'24653'!Obj</vt:lpstr>
      <vt:lpstr>'24506'!Obosn</vt:lpstr>
      <vt:lpstr>'24524'!Obosn</vt:lpstr>
      <vt:lpstr>'24534-2'!Obosn</vt:lpstr>
      <vt:lpstr>'24553-2'!Obosn</vt:lpstr>
      <vt:lpstr>'24629-2'!Obosn</vt:lpstr>
      <vt:lpstr>'24653'!Obosn</vt:lpstr>
      <vt:lpstr>'24506'!SmPr</vt:lpstr>
      <vt:lpstr>'24524'!SmPr</vt:lpstr>
      <vt:lpstr>'24534-2'!SmPr</vt:lpstr>
      <vt:lpstr>'24553-2'!SmPr</vt:lpstr>
      <vt:lpstr>'24629-2'!SmPr</vt:lpstr>
      <vt:lpstr>'24653'!SmPr</vt:lpstr>
      <vt:lpstr>'24506'!Заголовки_для_печати</vt:lpstr>
      <vt:lpstr>'24524'!Заголовки_для_печати</vt:lpstr>
      <vt:lpstr>'24534-2'!Заголовки_для_печати</vt:lpstr>
      <vt:lpstr>'24553-2'!Заголовки_для_печати</vt:lpstr>
      <vt:lpstr>'24629-2'!Заголовки_для_печати</vt:lpstr>
      <vt:lpstr>'24653'!Заголовки_для_печати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2012-11-13T02:25:38Z</cp:lastPrinted>
  <dcterms:created xsi:type="dcterms:W3CDTF">2002-02-11T05:58:42Z</dcterms:created>
  <dcterms:modified xsi:type="dcterms:W3CDTF">2012-11-13T03:11:47Z</dcterms:modified>
</cp:coreProperties>
</file>