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7" i="1"/>
  <c r="K27"/>
  <c r="K26"/>
  <c r="K25"/>
  <c r="K24"/>
  <c r="K23"/>
  <c r="K22"/>
  <c r="K21"/>
  <c r="K20"/>
  <c r="K19"/>
  <c r="K18"/>
  <c r="K16"/>
  <c r="K15"/>
  <c r="K14"/>
  <c r="K28" l="1"/>
  <c r="K29" s="1"/>
</calcChain>
</file>

<file path=xl/sharedStrings.xml><?xml version="1.0" encoding="utf-8"?>
<sst xmlns="http://schemas.openxmlformats.org/spreadsheetml/2006/main" count="113" uniqueCount="89">
  <si>
    <t>Приложение № 1</t>
  </si>
  <si>
    <t xml:space="preserve">                 СПЕЦИФИКАЦИЯ  № _________ от ____________ г.    </t>
  </si>
  <si>
    <t xml:space="preserve">                                                                 к Договору поставки  между ОАО "ППГХО" и __________________________   </t>
  </si>
  <si>
    <t xml:space="preserve">                   № 10-05/________ от "   "_____20__г.</t>
  </si>
  <si>
    <t xml:space="preserve">                                             Основание: Заявка ОАО "ППГХО" на ОНМ и ОРМ на 1 квартал 2012г.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</si>
  <si>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</si>
  <si>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</si>
  <si>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</si>
  <si>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</si>
  <si>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</si>
  <si>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Технические характеристики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</si>
  <si>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</si>
  <si>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</si>
  <si>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</si>
  <si>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</si>
  <si>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</si>
  <si>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КОМБИНЕЗОН КАСПЕР</t>
  </si>
  <si>
    <t>ШТ</t>
  </si>
  <si>
    <t>ПАР</t>
  </si>
  <si>
    <t>НАРУКАВНИКИ ВИНИЛОВЫЕ ПВХ</t>
  </si>
  <si>
    <t>Предназначены для защиты рук от воды и растворов нетоксичных веществ, нефти и нефтепродуктов, растворов кислот и щелочей (до 30%), общих производственных загрязнений, органических растворителей, токсичных веществ. Материал: 100% поливинилхлорид (ПВХ), цвета: белый, голубой. Размеры: толщина 0,203мм, длина 46 см. Соответствует требованиям: ТУ 17 РСФСР 06-7362-86.</t>
  </si>
  <si>
    <t>ПЕРЧАТКИ "ХАЙЛАЙТ" (ПОЛНОЕ ПОКРЫТИЕ МАНЖЕТА)</t>
  </si>
  <si>
    <t>Конструктивные особенности: Пятипалые шитые из трикотажного полотна, с  притачными трикотажными манжетами, полностью покрытые  полимерным покрытием. Длина перчаток 290 мм. Основа: хлопчатобумажный трикотаж 100% с антибактериальной обработкой Sanitized/Actifresh. Химическая стойкость: кислота и щелочи (40-50%), неорганические растворители, спирты, метанол, газовый конденсат. Антиэлектростатические свойства. Перчатки должны иметь следующие технические характеристики: Износоустойчивость  3 (среднее число циклов до разрыва до 8000), Устойчивость к разрезам 1 (минимум средний индекс 1,5), Прочность на разрыв 1 (минимум 20 Н), Устойчивость к проколу 1 (минимум 53Н). Температурный режим: +45ºС … –10ºС. Покрытие: нитрилбутадиеновое. Свойства: КЩС (50%), МБС, ВО. Модель: 47-402 (полное покрытие с манжетой). Обязательная сертификация на соответствие: ГОСТ 12.4.010-75, ГОСТ 12.4.183-91, ГОСТ 12.4.124-83, EN 388, EN 420. Размер: 8, 9, 10.</t>
  </si>
  <si>
    <t>ПЕРЧАТКИ БАЙ КОЛОР</t>
  </si>
  <si>
    <t>ПЕРЧАТКИ ДЛЯ ЗАЩИТЫ ОТ ВИБРАЦИИ</t>
  </si>
  <si>
    <t>Предназначены для защиты кистей рук от вибрации при работе с ручным инструментом. Обеспечивают снижение колебаний в диапазоне 8-31,5 Гц –83%,  в диапазоне 31,5-200 Гц –74%, в диапазоне 200-1000 Гц –  38%. Имеют вибродемпфирующую гелевую прокладку «Gelfom». Покрытие – нитрилбутадиеновый каучук. Перчатки на запястье с ладонной стороны стянуты эластичной тесьмой, с тыльной стороны текстильная застежка.  Антистатичны. Антибактериальная обработка. Длина 240мм. Размеры: 10, 11. Модель: 7-112. Соответствует требованиям: ГОСТ 12.4.002-97, 12.4.124-83.</t>
  </si>
  <si>
    <t>ПЕРЧАТКИ КОЖАНЫЕ</t>
  </si>
  <si>
    <t>Технические характеристики: Разрывная нагрузка шва - 380Н. Разрывная нагрузка материала - 1600Н. Стойкость к истиранию плоскости - более 10000 циклов. Стойкость к проколу - 110Н. Сопротивление порезу - 30 Н/мм. Материал верха: натуральная лицевая кожа. Материал подкладки: ткань. Цвет желтый. Длина перчатки- 25мм. Соответствие требованиям: ГОСТ 12.4.010-75. Отличительные характеристики: Особенно устойчивы к истиранию. Мягкие, комфортные, надежны при защите от механических воздействий. Размер: 10, 11.</t>
  </si>
  <si>
    <t>ПЕРЧАТКИ КОНФОРМ</t>
  </si>
  <si>
    <t xml:space="preserve">Конструктивные особенности: Перчатки пятипалые пленочные для работ в лабораториях с оборудованием при наличии кислот и щелочей до 30%. Манжета: круглая. Толщина: не менее 0,12 мм. Материал: латекс. Длина перчаток не менее 240 мм. Манжета: круглая. Сертификация на соответствие: ГОСТ 20.010-93, ГОСТ 12.4.183-91, ГОСТ 12.4.246-2008, ТУ 38.106140-91. Дополнительная сертификация: EN 388, EN 374, EN 420.Свойства: КЩС, МБС, специальное рифление для устойчивого влажного захвата в лабораторных условиях. Цвет: натуральный, синий. Размер: 7, 8, 9, 10. </t>
  </si>
  <si>
    <t>ПЕРЧАТКИ НЕОТОП</t>
  </si>
  <si>
    <t>Конструктивные особенности: Удлиненные пятипалые неопреновые, химически стойкие, обладают повышенной стойкостью к кислотам и щелочам концентрацией до 99%, органическим соединениям, спиртам, жирам. Рифленая ладонная часть. Хлопчатобумажная основа с антибактериальной пропиткой Sanitized/Actifresh. Технические характеристики: Износоустойчивость  х, Устойчивость к разрезам 1, Прочность на разрыв 2, Устойчивость к проколу 1. Толщина: 0,75мм. Длина: 300мм. Модель: 29-500. Материал: неопреновая смесь. Температурный режим эксплуатации: +45ºС … –20ºС. Материал подкладки: хлопок 100%. Обязательная сертификация на соответствие: ГОСТ 20010-93, ГОСТ 12.4.183-91, ГОСТ Р 51121-97, ГОСТ 12.4.246-2008, EN 374 обязательное наличие маркировки JKL на химическую стойкость по EN 374, EN 420. Цвет: черный. Размер: 8, 9, 10, 11.</t>
  </si>
  <si>
    <t>ПЕРЧАТКИ ПОЛАР ГРИП</t>
  </si>
  <si>
    <t>Конструктивные особенности: Пятипалые шитые из трикотажного полотна, с  притачными манжетами крага, полностью покрытые  полимерным покрытием. Длина перчаток 290 мм. Основа: хлопчатобумажный трикотаж 100% с антибактериальной обработкой Sanitized/Actifresh. Химическая стойкость: кислота и щелочи (40-50%), неорганические растворители, спирты, метанол, газовый конденсат, нефтепродукты. Антиэлектростатические свойства. Перчатки должны иметь следующие технические характеристики: Износоустойчивость  4 (среднее число циклов до разрыва более 20000), Устойчивость к разрезам 2 (минимум средний индекс 3.0), Прочность на разрыв 2 (минимум 26 Н), Устойчивость к проколу 1 (минимум 53Н). Температурный режим: +85ºС … –20ºС. Покрытие: нитрилбутадиеновый каучук. Свойства: КЩС (50%), МБС, ВО. Модель: 27-805 (полное покрытие с крагой). Обязательная сертификация на соответствие: ГОСТ 12.4.010-75, ГОСТ 12.4.183-91, ГОСТ 12.4.124-83, ГОСТ 51121097, ГОСТ 12.4.246-2008, ТУ 106346-86, ТУ 1-49281003, EN 388, EN 420. Размер: 9, 10, 11.</t>
  </si>
  <si>
    <t>ПЕРЧАТКИ ХЛОПЧАТОБУМАЖНЫЕ С ТОЧЕЧНЫМ ПВХ- ПОКРЫТИЕМ</t>
  </si>
  <si>
    <t>Перчатки трикотажные с ПВХ (поливинилхлоридным) напылением для защиты от истирания. Перчатки одинарные с прямоугольным напульсником с точечным покрытием на наладоннике. Материал: хлопок/ лен/ вискоза/ полиэфир. Цвет: белый. Размер: 9,10. Соответствует требованиям: ТУ 8440-108-54927561-2005.</t>
  </si>
  <si>
    <t>РЕМЕНЬ БРЮЧНЫЙ</t>
  </si>
  <si>
    <t xml:space="preserve">Описание модели: Ремень поясной цельнокроеный, без подкладки с гладкой бахтармяной стороной, обрезной, с металлической пряжкой. Материал: Натуральная шорно-седельная кожа вида Л или юфть шорно-седельная кожа. Размер: 1 (100-115 см.), 2 (115-130 см.), 3 (130-150 см.), 4 (150-180 см.). Ширина: от 3 до 4 см. Соответствие требованиям: ГОСТ 28754-90, эскизу и описанию. Цвет: коричневый, черный. </t>
  </si>
  <si>
    <t>ГОСТ 28754-90, эскизу и описанию.</t>
  </si>
  <si>
    <t>РУКАВИЦЫ МЕХОВЫЕ</t>
  </si>
  <si>
    <t xml:space="preserve">Рукавицы защитные от пониженных температур. Предназначены для работы в условиях пониженных температур. Утеплитель — натуральный мех. Верх – плотная хлопчатобумажная ткань. Размер: 2,3. Соответствует требованиям: ГОСТ 12.4.010-75. </t>
  </si>
  <si>
    <t>ФАРТУК ОБЛЕГЧЕННЫЙ ПВХ</t>
  </si>
  <si>
    <t>Рекомендуется для использования при работе с растворами кислот и щелочей. Облегченный влагоустойчивый фартук. Места прикрепления завязок усилены. Химически стойкий: защищает от кислот, щелочей концентрацией от 20% до 40%, от животных жиров, неорганических растворителей, маслобензостойкий. Соответствует требованиям: ГОСТ 12.4.029-76, EN340, EN467. Материал: поливинилхлорид (ПВХ) — 100%. Толщина: 0,152 мм. Размер: 90х120 см. Цвет: белый, голубой.</t>
  </si>
  <si>
    <t>Итого:</t>
  </si>
  <si>
    <t>Всего:</t>
  </si>
  <si>
    <t>Итого с учетом НДС :___ (___)  в т.ч. НДС (ХХ%): __</t>
  </si>
  <si>
    <t>От Поставщика</t>
  </si>
  <si>
    <t xml:space="preserve"> от Покупателя</t>
  </si>
  <si>
    <t>_____________________________</t>
  </si>
  <si>
    <t>ОАО "ППГХО"</t>
  </si>
  <si>
    <t>Генеральный директор ОАО "ППГХО"</t>
  </si>
  <si>
    <t>________________  /________________/</t>
  </si>
  <si>
    <t>________________  /В.С.Святецкий /</t>
  </si>
  <si>
    <t>м.п</t>
  </si>
  <si>
    <t>"    "______________201_ г</t>
  </si>
  <si>
    <t xml:space="preserve">                                        м.п.        "   "_______________201_г</t>
  </si>
  <si>
    <t xml:space="preserve">Количество  </t>
  </si>
  <si>
    <t>Защитные свойства: Защита от пыли, распыляемой краски, незначительных загрязнений. Одноразовый. Конструктивные особенности: Комбинезон с застежкой на молнии, притачным капюшоном. Соответствует требованиям: ТУ 8575-003-86546719-2010. Материал: спанбонд, полипропилен — 100%. Цвет: белый, темно-синий. Размер: 88/92 — 120/124. Рост: 170/176.</t>
  </si>
  <si>
    <t>Конструктивные особенности: Пятипалые пленочные, маслобензостойкие, двухслойные с напылением с внутренней стороны. Рифленая ладонная часть. Хлопчатобумажная основа с антибактериальной пропиткой Sanitized/Actifresh.  Стойкость к кислотам (50-70%), щелочи (50-70%), неорганические растворители, спирты, токсичные вещества. Перчатки должны иметь следующие технические характеристики: Износоустойчивость  х, Устойчивость к разрезам 1, Прочность на разрыв 2, Устойчивость к проколу 1. Толщина 0,68мм. Длина 323мм. Материал: 100% латекс / неопрен. Температурный режим эксплуатации: +45ºС … –20ºС. Обязательная сертификация на соответствие: ГОСТ 200010-93, ГОСТ 12.4.183-91, EN 374, EN 420. Модель: 87-900. Размер: 8, 9, 10.</t>
  </si>
  <si>
    <t>ГОСТ 12.4.010-75, ГОСТ 12.4.183-91, ГОСТ 12.4.124-83, EN 388, EN 420 и техническому описанию</t>
  </si>
  <si>
    <t>ГОСТ 200010-93, ГОСТ 12.4.183-91, EN 374, EN 420 и техническому описанию</t>
  </si>
  <si>
    <t>ГОСТ 12.4.002-97, 12.4.124-83 и техническому описанию</t>
  </si>
  <si>
    <t>ГОСТ 12.4.010-75 и техническому описанию</t>
  </si>
  <si>
    <t>ГОСТ 20.010-93, ГОСТ 12.4.183-91, ГОСТ 12.4.246-2008. Дополнительная сертификация: EN 388, EN 374, EN 420 и техническому описанию</t>
  </si>
  <si>
    <t>ГОСТ 20010-93, ГОСТ 12.4.183-91, ГОСТ Р 51121-97, ГОСТ 12.4.246-2008, EN 374 обязательное наличие маркировки JKL на химическую стойкость по EN 374, EN 420 и техническому описанию</t>
  </si>
  <si>
    <t>ГОСТ 12.4.010-75, ГОСТ 12.4.183-91, ГОСТ 12.4.124-83, ГОСТ 51121097, ГОСТ 12.4.246-2008,  EN 388, EN 420 и техническому описанию</t>
  </si>
  <si>
    <t>ГОСТ 12.4.029-76, EN340, EN467 и техническому описанию</t>
  </si>
  <si>
    <t>210                           (8 -110,                         9 -100)</t>
  </si>
  <si>
    <t>263                               (р.10 -150,                     р.11 -113)</t>
  </si>
  <si>
    <t>76                                  (р.10 -76.)</t>
  </si>
  <si>
    <t>6760                                 (р.8 -1630,                 р.9 -1630,                    р.10 -3500.)</t>
  </si>
  <si>
    <t>500                            (р.8 -100,            р. 9 -150,        р.10 -150,           р.11 -100.)</t>
  </si>
  <si>
    <t>104                        (р.9 -25,                 р. 10 -50,            р.11 -29.)</t>
  </si>
  <si>
    <t>3819                          (р.9 -1910,             р.10 -1909.)</t>
  </si>
  <si>
    <t>948                         (р.3 (130-150 см.) -600,                р. 4 (150-180 см.) -348.)</t>
  </si>
  <si>
    <t>1640                          (р.2 -1000,              р.3 -640.)</t>
  </si>
  <si>
    <t>500                               (р.7 -270,                   р.8 -170,                    р.9 -60.)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</si>
  <si>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</si>
  <si>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16                           (52-54(5 р.) - 8 ,          56-58(3 р.) -8.)</t>
  </si>
  <si>
    <t>06.01.2.136</t>
  </si>
  <si>
    <t>1. Способ доставки: ж/д транспортом до ст. Краснокаменск, Забайкальской ж/д</t>
  </si>
  <si>
    <t>2. Срок доставки:в течении 30 дней с момента подписания договора представителями сторон</t>
  </si>
  <si>
    <t>3. Транспортные расходы и прочие расходы включены в цену ТМЦ.</t>
  </si>
  <si>
    <t>4. До отгрузки обязательно предоставление документов подтверждающих происхождение товара, качество (сертификаты, паспорта).</t>
  </si>
  <si>
    <t>НДС18 %:</t>
  </si>
  <si>
    <t>Все указания на товарные знаки, места происхождения товара по тексту сопровождаются словами «или эквивалент»</t>
  </si>
  <si>
    <t>ТУ 8575-003-86546719-2010 и техническому описанию или эквивалент</t>
  </si>
  <si>
    <t>ТУ 17 РСФСР 06-7362-86 и техническому описанию или эквивалент</t>
  </si>
  <si>
    <t>ТУ 8440-108-54927561-2005 и техническому описанию или эквивалент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</si>
</sst>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1">
    <xf numFmtId="0" fontId="0" fillId="0" borderId="0" xfId="0"/>
    <xf numFmtId="0" fontId="5" fillId="0" borderId="3" xfId="0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2" borderId="2" xfId="1" applyNumberFormat="1" applyFill="1" applyBorder="1" applyAlignment="1">
      <alignment horizontal="left" vertical="center" wrapText="1"/>
    </xf>
    <xf numFmtId="0" fontId="4" fillId="0" borderId="2" xfId="1" applyNumberFormat="1" applyBorder="1" applyAlignment="1">
      <alignment horizontal="left" vertical="center" wrapText="1"/>
    </xf>
    <xf numFmtId="49" fontId="4" fillId="0" borderId="2" xfId="1" applyNumberFormat="1" applyBorder="1" applyAlignment="1">
      <alignment horizontal="left" vertical="center" wrapText="1"/>
    </xf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/>
    <xf numFmtId="0" fontId="5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vertical="center"/>
    </xf>
    <xf numFmtId="0" fontId="7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2" fontId="3" fillId="0" borderId="2" xfId="0" applyNumberFormat="1" applyFont="1" applyBorder="1" applyAlignment="1">
      <alignment horizontal="center" vertical="center" wrapText="1"/>
    </xf>
    <xf numFmtId="2" fontId="3" fillId="0" borderId="2" xfId="0" applyNumberFormat="1" applyFont="1" applyBorder="1"/>
    <xf numFmtId="2" fontId="3" fillId="0" borderId="2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/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5"/>
  <sheetViews>
    <sheetView tabSelected="1" view="pageBreakPreview" zoomScale="85" zoomScaleNormal="100" zoomScaleSheetLayoutView="85" workbookViewId="0">
      <selection activeCell="F26" sqref="F26"/>
    </sheetView>
  </sheetViews>
  <sheetFormatPr defaultRowHeight="15"/>
  <cols>
    <col min="1" max="1" width="6" customWidth="1"/>
    <col min="2" max="2" width="11.42578125" customWidth="1"/>
    <col min="3" max="3" width="12.5703125" customWidth="1"/>
    <col min="4" max="4" width="17.140625" customWidth="1"/>
    <col min="5" max="5" width="68.140625" customWidth="1"/>
    <col min="6" max="6" width="17.85546875" customWidth="1"/>
    <col min="7" max="8" width="15.5703125" customWidth="1"/>
    <col min="9" max="9" width="14.85546875" customWidth="1"/>
    <col min="10" max="10" width="10.42578125" customWidth="1"/>
    <col min="11" max="11" width="18.85546875" bestFit="1" customWidth="1"/>
  </cols>
  <sheetData>
    <row r="1" spans="1:12">
      <c r="K1" s="2" t="s">
        <v>0</v>
      </c>
    </row>
    <row r="3" spans="1:12">
      <c r="I3" s="3"/>
    </row>
    <row r="4" spans="1:12">
      <c r="I4" s="3"/>
    </row>
    <row r="5" spans="1:12">
      <c r="A5" s="4"/>
      <c r="B5" s="5"/>
      <c r="C5" s="5"/>
      <c r="D5" s="36" t="s">
        <v>1</v>
      </c>
      <c r="E5" s="36"/>
      <c r="F5" s="36"/>
      <c r="G5" s="36"/>
      <c r="H5" s="36"/>
      <c r="I5" s="36"/>
      <c r="J5" s="36"/>
      <c r="K5" s="4"/>
    </row>
    <row r="6" spans="1:12">
      <c r="A6" s="4"/>
      <c r="B6" s="6"/>
      <c r="C6" s="6"/>
      <c r="D6" s="6" t="s">
        <v>2</v>
      </c>
      <c r="E6" s="6"/>
      <c r="F6" s="6"/>
      <c r="G6" s="6"/>
      <c r="H6" s="6"/>
      <c r="I6" s="6"/>
      <c r="J6" s="6"/>
      <c r="K6" s="4"/>
    </row>
    <row r="7" spans="1:12">
      <c r="A7" s="4"/>
      <c r="B7" s="36" t="s">
        <v>3</v>
      </c>
      <c r="C7" s="36"/>
      <c r="D7" s="36"/>
      <c r="E7" s="36"/>
      <c r="F7" s="36"/>
      <c r="G7" s="36"/>
      <c r="H7" s="36"/>
      <c r="I7" s="36"/>
      <c r="J7" s="36"/>
      <c r="K7" s="4"/>
    </row>
    <row r="8" spans="1:12">
      <c r="A8" s="4"/>
      <c r="B8" s="4"/>
      <c r="C8" s="4"/>
      <c r="D8" s="7" t="s">
        <v>4</v>
      </c>
      <c r="E8" s="7"/>
      <c r="F8" s="8"/>
      <c r="G8" s="8"/>
      <c r="H8" s="8"/>
      <c r="I8" s="7"/>
      <c r="J8" s="4"/>
      <c r="K8" s="4"/>
    </row>
    <row r="9" spans="1:12">
      <c r="A9" s="5" t="s">
        <v>5</v>
      </c>
      <c r="B9" s="6"/>
      <c r="C9" s="6"/>
      <c r="D9" s="6"/>
      <c r="E9" s="6"/>
      <c r="F9" s="6"/>
      <c r="G9" s="6"/>
      <c r="H9" s="6"/>
      <c r="I9" s="6"/>
      <c r="J9" s="6"/>
      <c r="K9" s="4"/>
    </row>
    <row r="10" spans="1:12" ht="15.75">
      <c r="A10" s="5"/>
      <c r="B10" s="26" t="s">
        <v>85</v>
      </c>
      <c r="C10" s="27"/>
      <c r="D10" s="27"/>
      <c r="E10" s="27"/>
      <c r="F10" s="6"/>
      <c r="G10" s="6"/>
      <c r="H10" s="6"/>
      <c r="I10" s="6"/>
      <c r="J10" s="6"/>
      <c r="K10" s="4"/>
    </row>
    <row r="11" spans="1:12" ht="15" customHeight="1">
      <c r="A11" s="31" t="s">
        <v>6</v>
      </c>
      <c r="B11" s="31" t="s">
        <v>7</v>
      </c>
      <c r="C11" s="31" t="s">
        <v>8</v>
      </c>
      <c r="D11" s="37" t="s">
        <v>9</v>
      </c>
      <c r="E11" s="37" t="s">
        <v>10</v>
      </c>
      <c r="F11" s="31" t="s">
        <v>11</v>
      </c>
      <c r="G11" s="31" t="s">
        <v>12</v>
      </c>
      <c r="H11" s="38" t="s">
        <v>13</v>
      </c>
      <c r="I11" s="31" t="s">
        <v>56</v>
      </c>
      <c r="J11" s="31" t="s">
        <v>14</v>
      </c>
      <c r="K11" s="31" t="s">
        <v>15</v>
      </c>
      <c r="L11" s="5"/>
    </row>
    <row r="12" spans="1:12" ht="15" customHeight="1">
      <c r="A12" s="34"/>
      <c r="B12" s="34"/>
      <c r="C12" s="34"/>
      <c r="D12" s="37"/>
      <c r="E12" s="37"/>
      <c r="F12" s="34"/>
      <c r="G12" s="34"/>
      <c r="H12" s="39"/>
      <c r="I12" s="32"/>
      <c r="J12" s="34"/>
      <c r="K12" s="34"/>
      <c r="L12" s="5"/>
    </row>
    <row r="13" spans="1:12" ht="26.25" customHeight="1">
      <c r="A13" s="35"/>
      <c r="B13" s="35"/>
      <c r="C13" s="35"/>
      <c r="D13" s="37"/>
      <c r="E13" s="37"/>
      <c r="F13" s="35"/>
      <c r="G13" s="35"/>
      <c r="H13" s="40"/>
      <c r="I13" s="33"/>
      <c r="J13" s="35"/>
      <c r="K13" s="35"/>
      <c r="L13" s="5"/>
    </row>
    <row r="14" spans="1:12" ht="78" customHeight="1">
      <c r="A14" s="9">
        <v>1</v>
      </c>
      <c r="B14" s="10" t="s">
        <v>79</v>
      </c>
      <c r="C14" s="11">
        <v>8572000089</v>
      </c>
      <c r="D14" s="11" t="s">
        <v>16</v>
      </c>
      <c r="E14" s="11" t="s">
        <v>57</v>
      </c>
      <c r="F14" s="12" t="s">
        <v>86</v>
      </c>
      <c r="G14" s="13"/>
      <c r="H14" s="13" t="s">
        <v>17</v>
      </c>
      <c r="I14" s="23" t="s">
        <v>78</v>
      </c>
      <c r="J14" s="25">
        <v>89.312203389830501</v>
      </c>
      <c r="K14" s="25">
        <f>J14*16</f>
        <v>1428.995254237288</v>
      </c>
      <c r="L14" s="5"/>
    </row>
    <row r="15" spans="1:12" ht="75.75" customHeight="1">
      <c r="A15" s="9">
        <v>2</v>
      </c>
      <c r="B15" s="10" t="s">
        <v>79</v>
      </c>
      <c r="C15" s="11">
        <v>8578000001</v>
      </c>
      <c r="D15" s="11" t="s">
        <v>19</v>
      </c>
      <c r="E15" s="11" t="s">
        <v>20</v>
      </c>
      <c r="F15" s="12" t="s">
        <v>87</v>
      </c>
      <c r="G15" s="13"/>
      <c r="H15" s="13" t="s">
        <v>18</v>
      </c>
      <c r="I15" s="23">
        <v>112</v>
      </c>
      <c r="J15" s="25">
        <v>86.753898305084746</v>
      </c>
      <c r="K15" s="25">
        <f>J15*112</f>
        <v>9716.4366101694923</v>
      </c>
      <c r="L15" s="5"/>
    </row>
    <row r="16" spans="1:12" ht="194.25" customHeight="1">
      <c r="A16" s="9">
        <v>3</v>
      </c>
      <c r="B16" s="10" t="s">
        <v>79</v>
      </c>
      <c r="C16" s="11">
        <v>8578000062</v>
      </c>
      <c r="D16" s="11" t="s">
        <v>21</v>
      </c>
      <c r="E16" s="11" t="s">
        <v>22</v>
      </c>
      <c r="F16" s="12" t="s">
        <v>59</v>
      </c>
      <c r="G16" s="13"/>
      <c r="H16" s="13" t="s">
        <v>18</v>
      </c>
      <c r="I16" s="23" t="s">
        <v>70</v>
      </c>
      <c r="J16" s="25">
        <v>124.10056497175141</v>
      </c>
      <c r="K16" s="25">
        <f>J16*6760</f>
        <v>838919.81920903956</v>
      </c>
      <c r="L16" s="5"/>
    </row>
    <row r="17" spans="1:12" ht="153.75" customHeight="1">
      <c r="A17" s="9">
        <v>4</v>
      </c>
      <c r="B17" s="10" t="s">
        <v>79</v>
      </c>
      <c r="C17" s="11">
        <v>8578000004</v>
      </c>
      <c r="D17" s="11" t="s">
        <v>23</v>
      </c>
      <c r="E17" s="11" t="s">
        <v>58</v>
      </c>
      <c r="F17" s="12" t="s">
        <v>60</v>
      </c>
      <c r="G17" s="13"/>
      <c r="H17" s="13" t="s">
        <v>18</v>
      </c>
      <c r="I17" s="23" t="s">
        <v>67</v>
      </c>
      <c r="J17" s="25">
        <v>71.918870056497184</v>
      </c>
      <c r="K17" s="25">
        <f>J17*210</f>
        <v>15102.962711864409</v>
      </c>
      <c r="L17" s="5"/>
    </row>
    <row r="18" spans="1:12" ht="114" customHeight="1">
      <c r="A18" s="9">
        <v>5</v>
      </c>
      <c r="B18" s="10" t="s">
        <v>79</v>
      </c>
      <c r="C18" s="11">
        <v>8578000056</v>
      </c>
      <c r="D18" s="11" t="s">
        <v>24</v>
      </c>
      <c r="E18" s="11" t="s">
        <v>25</v>
      </c>
      <c r="F18" s="12" t="s">
        <v>61</v>
      </c>
      <c r="G18" s="13"/>
      <c r="H18" s="13" t="s">
        <v>18</v>
      </c>
      <c r="I18" s="23" t="s">
        <v>68</v>
      </c>
      <c r="J18" s="25">
        <v>1857.4866666666669</v>
      </c>
      <c r="K18" s="25">
        <f>J18*263</f>
        <v>488518.9933333334</v>
      </c>
      <c r="L18" s="5"/>
    </row>
    <row r="19" spans="1:12" ht="107.25" customHeight="1">
      <c r="A19" s="9">
        <v>6</v>
      </c>
      <c r="B19" s="10" t="s">
        <v>79</v>
      </c>
      <c r="C19" s="11">
        <v>8578000006</v>
      </c>
      <c r="D19" s="11" t="s">
        <v>26</v>
      </c>
      <c r="E19" s="11" t="s">
        <v>27</v>
      </c>
      <c r="F19" s="12" t="s">
        <v>62</v>
      </c>
      <c r="G19" s="13"/>
      <c r="H19" s="13" t="s">
        <v>18</v>
      </c>
      <c r="I19" s="23" t="s">
        <v>69</v>
      </c>
      <c r="J19" s="25">
        <v>249.96389830508477</v>
      </c>
      <c r="K19" s="25">
        <f>J19*76</f>
        <v>18997.256271186441</v>
      </c>
      <c r="L19" s="5"/>
    </row>
    <row r="20" spans="1:12" ht="114" customHeight="1">
      <c r="A20" s="9">
        <v>7</v>
      </c>
      <c r="B20" s="10" t="s">
        <v>79</v>
      </c>
      <c r="C20" s="11">
        <v>8578000011</v>
      </c>
      <c r="D20" s="11" t="s">
        <v>28</v>
      </c>
      <c r="E20" s="11" t="s">
        <v>29</v>
      </c>
      <c r="F20" s="12" t="s">
        <v>63</v>
      </c>
      <c r="G20" s="13"/>
      <c r="H20" s="13" t="s">
        <v>18</v>
      </c>
      <c r="I20" s="23" t="s">
        <v>76</v>
      </c>
      <c r="J20" s="25">
        <v>6.0922033898305088</v>
      </c>
      <c r="K20" s="25">
        <f>J20*500</f>
        <v>3046.1016949152545</v>
      </c>
      <c r="L20" s="5"/>
    </row>
    <row r="21" spans="1:12" ht="167.25" customHeight="1">
      <c r="A21" s="9">
        <v>8</v>
      </c>
      <c r="B21" s="10" t="s">
        <v>79</v>
      </c>
      <c r="C21" s="11">
        <v>8578000055</v>
      </c>
      <c r="D21" s="11" t="s">
        <v>30</v>
      </c>
      <c r="E21" s="11" t="s">
        <v>31</v>
      </c>
      <c r="F21" s="12" t="s">
        <v>64</v>
      </c>
      <c r="G21" s="13"/>
      <c r="H21" s="13" t="s">
        <v>18</v>
      </c>
      <c r="I21" s="23" t="s">
        <v>71</v>
      </c>
      <c r="J21" s="25">
        <v>103.41666666666666</v>
      </c>
      <c r="K21" s="25">
        <f>J21*500</f>
        <v>51708.333333333328</v>
      </c>
      <c r="L21" s="5"/>
    </row>
    <row r="22" spans="1:12" ht="207.75" customHeight="1">
      <c r="A22" s="9">
        <v>9</v>
      </c>
      <c r="B22" s="10" t="s">
        <v>79</v>
      </c>
      <c r="C22" s="11">
        <v>8578000058</v>
      </c>
      <c r="D22" s="11" t="s">
        <v>32</v>
      </c>
      <c r="E22" s="11" t="s">
        <v>33</v>
      </c>
      <c r="F22" s="12" t="s">
        <v>65</v>
      </c>
      <c r="G22" s="13"/>
      <c r="H22" s="13" t="s">
        <v>18</v>
      </c>
      <c r="I22" s="23" t="s">
        <v>72</v>
      </c>
      <c r="J22" s="25">
        <v>554.59943502824865</v>
      </c>
      <c r="K22" s="25">
        <f>J22*104</f>
        <v>57678.341242937859</v>
      </c>
      <c r="L22" s="5"/>
    </row>
    <row r="23" spans="1:12" ht="72.75" customHeight="1">
      <c r="A23" s="9">
        <v>10</v>
      </c>
      <c r="B23" s="10" t="s">
        <v>79</v>
      </c>
      <c r="C23" s="11">
        <v>8578000060</v>
      </c>
      <c r="D23" s="11" t="s">
        <v>34</v>
      </c>
      <c r="E23" s="11" t="s">
        <v>35</v>
      </c>
      <c r="F23" s="12" t="s">
        <v>88</v>
      </c>
      <c r="G23" s="13"/>
      <c r="H23" s="13" t="s">
        <v>18</v>
      </c>
      <c r="I23" s="23" t="s">
        <v>73</v>
      </c>
      <c r="J23" s="25">
        <v>14.391129943502827</v>
      </c>
      <c r="K23" s="25">
        <f>J23*3819</f>
        <v>54959.725254237295</v>
      </c>
      <c r="L23" s="5"/>
    </row>
    <row r="24" spans="1:12" ht="82.5" customHeight="1">
      <c r="A24" s="9">
        <v>11</v>
      </c>
      <c r="B24" s="10" t="s">
        <v>79</v>
      </c>
      <c r="C24" s="11">
        <v>8786000001</v>
      </c>
      <c r="D24" s="11" t="s">
        <v>36</v>
      </c>
      <c r="E24" s="11" t="s">
        <v>37</v>
      </c>
      <c r="F24" s="12" t="s">
        <v>38</v>
      </c>
      <c r="G24" s="13"/>
      <c r="H24" s="13" t="s">
        <v>17</v>
      </c>
      <c r="I24" s="23" t="s">
        <v>74</v>
      </c>
      <c r="J24" s="25">
        <v>241.19338983050849</v>
      </c>
      <c r="K24" s="25">
        <f>J24*948</f>
        <v>228651.33355932205</v>
      </c>
      <c r="L24" s="5"/>
    </row>
    <row r="25" spans="1:12" ht="51.75" customHeight="1">
      <c r="A25" s="9">
        <v>12</v>
      </c>
      <c r="B25" s="10" t="s">
        <v>79</v>
      </c>
      <c r="C25" s="11">
        <v>8785600007</v>
      </c>
      <c r="D25" s="11" t="s">
        <v>39</v>
      </c>
      <c r="E25" s="11" t="s">
        <v>40</v>
      </c>
      <c r="F25" s="12" t="s">
        <v>62</v>
      </c>
      <c r="G25" s="13"/>
      <c r="H25" s="13" t="s">
        <v>18</v>
      </c>
      <c r="I25" s="23" t="s">
        <v>75</v>
      </c>
      <c r="J25" s="25">
        <v>251.52999999999997</v>
      </c>
      <c r="K25" s="25">
        <f>J25*1640</f>
        <v>412509.19999999995</v>
      </c>
      <c r="L25" s="5"/>
    </row>
    <row r="26" spans="1:12" ht="94.5" customHeight="1">
      <c r="A26" s="9">
        <v>13</v>
      </c>
      <c r="B26" s="10" t="s">
        <v>79</v>
      </c>
      <c r="C26" s="11">
        <v>8577000043</v>
      </c>
      <c r="D26" s="11" t="s">
        <v>41</v>
      </c>
      <c r="E26" s="11" t="s">
        <v>42</v>
      </c>
      <c r="F26" s="12" t="s">
        <v>66</v>
      </c>
      <c r="G26" s="13"/>
      <c r="H26" s="13" t="s">
        <v>17</v>
      </c>
      <c r="I26" s="23">
        <v>12</v>
      </c>
      <c r="J26" s="25">
        <v>131.63999999999999</v>
      </c>
      <c r="K26" s="25">
        <f>J26*12</f>
        <v>1579.6799999999998</v>
      </c>
      <c r="L26" s="5"/>
    </row>
    <row r="27" spans="1:12" ht="21.75" customHeight="1">
      <c r="A27" s="1" t="s">
        <v>43</v>
      </c>
      <c r="B27" s="28"/>
      <c r="C27" s="28"/>
      <c r="D27" s="28"/>
      <c r="E27" s="28"/>
      <c r="F27" s="28"/>
      <c r="G27" s="28"/>
      <c r="H27" s="28"/>
      <c r="I27" s="28"/>
      <c r="J27" s="29"/>
      <c r="K27" s="24">
        <f>SUM(K14:K26)</f>
        <v>2182817.1784745767</v>
      </c>
      <c r="L27" s="5"/>
    </row>
    <row r="28" spans="1:12">
      <c r="A28" s="1" t="s">
        <v>84</v>
      </c>
      <c r="B28" s="28"/>
      <c r="C28" s="28"/>
      <c r="D28" s="28"/>
      <c r="E28" s="28"/>
      <c r="F28" s="28"/>
      <c r="G28" s="28"/>
      <c r="H28" s="28"/>
      <c r="I28" s="28"/>
      <c r="J28" s="29"/>
      <c r="K28" s="14">
        <f>(K27*1.18)-K27</f>
        <v>392907.09212542372</v>
      </c>
      <c r="L28" s="5"/>
    </row>
    <row r="29" spans="1:12">
      <c r="A29" s="1" t="s">
        <v>44</v>
      </c>
      <c r="B29" s="28"/>
      <c r="C29" s="28"/>
      <c r="D29" s="28"/>
      <c r="E29" s="28"/>
      <c r="F29" s="28"/>
      <c r="G29" s="28"/>
      <c r="H29" s="28"/>
      <c r="I29" s="28"/>
      <c r="J29" s="29"/>
      <c r="K29" s="24">
        <f>SUM(K27:K28)</f>
        <v>2575724.2706000004</v>
      </c>
      <c r="L29" s="5"/>
    </row>
    <row r="30" spans="1:12">
      <c r="A30" s="15" t="s">
        <v>45</v>
      </c>
      <c r="B30" s="15"/>
      <c r="C30" s="15"/>
      <c r="D30" s="15"/>
      <c r="E30" s="15"/>
      <c r="F30" s="6"/>
      <c r="G30" s="6"/>
      <c r="H30" s="6"/>
      <c r="I30" s="6"/>
      <c r="J30" s="6"/>
      <c r="K30" s="5"/>
      <c r="L30" s="5"/>
    </row>
    <row r="32" spans="1:12">
      <c r="A32" s="5" t="s">
        <v>80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</row>
    <row r="33" spans="1:12">
      <c r="A33" s="16" t="s">
        <v>81</v>
      </c>
      <c r="B33" s="17"/>
      <c r="C33" s="17"/>
      <c r="D33" s="17"/>
      <c r="E33" s="17"/>
      <c r="F33" s="5"/>
      <c r="G33" s="5"/>
      <c r="H33" s="5"/>
      <c r="I33" s="5"/>
      <c r="J33" s="5"/>
      <c r="K33" s="5"/>
      <c r="L33" s="5"/>
    </row>
    <row r="34" spans="1:12">
      <c r="A34" s="16" t="s">
        <v>82</v>
      </c>
      <c r="B34" s="17"/>
      <c r="C34" s="17"/>
      <c r="D34" s="17"/>
      <c r="E34" s="17"/>
      <c r="F34" s="5"/>
      <c r="G34" s="5"/>
      <c r="H34" s="5"/>
      <c r="I34" s="5"/>
      <c r="J34" s="5"/>
      <c r="K34" s="5"/>
      <c r="L34" s="5"/>
    </row>
    <row r="35" spans="1:12" ht="16.5" customHeight="1">
      <c r="A35" s="16" t="s">
        <v>83</v>
      </c>
      <c r="B35" s="17"/>
      <c r="C35" s="17"/>
      <c r="D35" s="17"/>
      <c r="E35" s="17"/>
      <c r="F35" s="5"/>
      <c r="G35" s="5"/>
      <c r="H35" s="5"/>
      <c r="I35" s="5"/>
      <c r="J35" s="5"/>
      <c r="K35" s="5"/>
      <c r="L35" s="5"/>
    </row>
    <row r="36" spans="1:12" ht="36" customHeight="1">
      <c r="A36" s="30" t="s">
        <v>77</v>
      </c>
      <c r="B36" s="30"/>
      <c r="C36" s="30"/>
      <c r="D36" s="30"/>
      <c r="E36" s="30"/>
      <c r="F36" s="30"/>
      <c r="G36" s="30"/>
      <c r="H36" s="30"/>
      <c r="I36" s="18"/>
      <c r="J36" s="18"/>
      <c r="K36" s="5"/>
      <c r="L36" s="5"/>
    </row>
    <row r="37" spans="1:12" ht="18.75">
      <c r="A37" s="19" t="s">
        <v>46</v>
      </c>
      <c r="B37" s="5"/>
      <c r="C37" s="5"/>
      <c r="D37" s="20"/>
      <c r="E37" s="20"/>
      <c r="F37" s="20"/>
      <c r="I37" s="16" t="s">
        <v>47</v>
      </c>
      <c r="J37" s="16"/>
    </row>
    <row r="38" spans="1:12" ht="18.75">
      <c r="A38" s="16" t="s">
        <v>48</v>
      </c>
      <c r="B38" s="16"/>
      <c r="C38" s="16"/>
      <c r="D38" s="20"/>
      <c r="E38" s="20"/>
      <c r="F38" s="20"/>
      <c r="I38" s="16" t="s">
        <v>49</v>
      </c>
      <c r="J38" s="16"/>
    </row>
    <row r="39" spans="1:12" ht="18.75">
      <c r="A39" s="6"/>
      <c r="B39" s="19"/>
      <c r="C39" s="19"/>
      <c r="D39" s="20"/>
      <c r="E39" s="20"/>
      <c r="F39" s="20"/>
      <c r="I39" s="19"/>
      <c r="J39" s="19"/>
    </row>
    <row r="40" spans="1:12" ht="18.75">
      <c r="A40" s="6"/>
      <c r="B40" s="19"/>
      <c r="C40" s="19"/>
      <c r="D40" s="20"/>
      <c r="E40" s="20"/>
      <c r="F40" s="20"/>
      <c r="I40" s="5" t="s">
        <v>50</v>
      </c>
      <c r="J40" s="5"/>
    </row>
    <row r="41" spans="1:12" ht="18.75">
      <c r="A41" s="5"/>
      <c r="B41" s="5"/>
      <c r="C41" s="5"/>
      <c r="D41" s="20"/>
      <c r="E41" s="20"/>
      <c r="F41" s="20"/>
      <c r="I41" s="5"/>
      <c r="J41" s="5"/>
    </row>
    <row r="42" spans="1:12" ht="18.75">
      <c r="A42" s="5" t="s">
        <v>51</v>
      </c>
      <c r="B42" s="5"/>
      <c r="C42" s="5"/>
      <c r="D42" s="20"/>
      <c r="E42" s="20"/>
      <c r="F42" s="20"/>
      <c r="I42" s="6" t="s">
        <v>52</v>
      </c>
      <c r="J42" s="6"/>
    </row>
    <row r="43" spans="1:12">
      <c r="A43" s="4" t="s">
        <v>53</v>
      </c>
      <c r="B43" s="4" t="s">
        <v>54</v>
      </c>
      <c r="C43" s="4"/>
      <c r="D43" s="21"/>
      <c r="E43" s="21"/>
      <c r="F43" s="21"/>
      <c r="I43" s="22" t="s">
        <v>55</v>
      </c>
      <c r="J43" s="22"/>
    </row>
    <row r="44" spans="1:12">
      <c r="K44" s="6"/>
      <c r="L44" s="6"/>
    </row>
    <row r="45" spans="1:12" ht="15.75">
      <c r="K45" s="18"/>
      <c r="L45" s="5"/>
    </row>
  </sheetData>
  <mergeCells count="17">
    <mergeCell ref="K11:K13"/>
    <mergeCell ref="A27:J27"/>
    <mergeCell ref="D5:J5"/>
    <mergeCell ref="B7:J7"/>
    <mergeCell ref="A11:A13"/>
    <mergeCell ref="B11:B13"/>
    <mergeCell ref="C11:C13"/>
    <mergeCell ref="D11:D13"/>
    <mergeCell ref="E11:E13"/>
    <mergeCell ref="F11:F13"/>
    <mergeCell ref="G11:G13"/>
    <mergeCell ref="H11:H13"/>
    <mergeCell ref="A28:J28"/>
    <mergeCell ref="A29:J29"/>
    <mergeCell ref="A36:H36"/>
    <mergeCell ref="I11:I13"/>
    <mergeCell ref="J11:J13"/>
  </mergeCells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AbramovaNS</dc:creator>
  <cp:lastModifiedBy> </cp:lastModifiedBy>
  <cp:lastPrinted>2012-03-19T03:07:40Z</cp:lastPrinted>
  <dcterms:created xsi:type="dcterms:W3CDTF">2012-02-07T23:27:49Z</dcterms:created>
  <dcterms:modified xsi:type="dcterms:W3CDTF">2012-04-05T11:56:15Z</dcterms:modified>
</cp:coreProperties>
</file>