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7" i="1"/>
  <c r="F7" s="1"/>
  <c r="E8"/>
  <c r="F8" s="1"/>
  <c r="E9"/>
  <c r="F9" s="1"/>
  <c r="E10"/>
  <c r="F10" s="1"/>
  <c r="E11"/>
  <c r="F11" s="1"/>
  <c r="E12"/>
  <c r="F12" s="1"/>
  <c r="E13"/>
  <c r="F13" s="1"/>
  <c r="E14"/>
  <c r="F14" s="1"/>
  <c r="E6"/>
  <c r="D16"/>
  <c r="C16"/>
  <c r="A7"/>
  <c r="A8" s="1"/>
  <c r="A9" s="1"/>
  <c r="A10" s="1"/>
  <c r="A11" s="1"/>
  <c r="A12" s="1"/>
  <c r="A13" s="1"/>
  <c r="A14" s="1"/>
  <c r="E16" l="1"/>
  <c r="F6"/>
  <c r="F16" l="1"/>
  <c r="F17" l="1"/>
  <c r="F18" s="1"/>
  <c r="F19" s="1"/>
  <c r="F20" s="1"/>
</calcChain>
</file>

<file path=xl/sharedStrings.xml><?xml version="1.0" encoding="utf-8"?>
<sst xmlns="http://schemas.openxmlformats.org/spreadsheetml/2006/main" count="23" uniqueCount="22">
  <si>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</si>
  <si>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</si>
  <si>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</si>
  <si>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</si>
  <si>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</si>
  <si>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</si>
  <si>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</si>
  <si>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</si>
  <si>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</si>
  <si>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</si>
  <si>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Цех 16. Капитальный ремонт с заменой участка трубопровода гидровыгрузки ХВО-2 Инв. №508098 (№ 6/1-14)</t>
  </si>
  <si>
    <t>Цех 16. Капитальный ремонт с заменой трубопроводов с воронок катионовых фильтров ХВО-2 Инв. №508098 (№ 5/1-14)</t>
  </si>
  <si>
    <t>Цех 16. Капитальный ремонт с заменой участка трубопровода декарбонизированной воды с декарбонизаторов до гребенки  Инв. №100212 (№ 12/2-14)</t>
  </si>
  <si>
    <t>Цех 16. Текущий ремонт бака аккумулятора №5 Инв. 503882 (№ 7/1-14)</t>
  </si>
  <si>
    <t>Цех 16. Капитальный ремонт противопожарного трубопровода ВК-2 (замена трубопровода) инв.№100330 (№ 13/2-14)</t>
  </si>
  <si>
    <t>Цех 16. Капитальный ремонт с заменой трубопровода раствора кислоты ХВО-2 Инв. №100202 ( № 4-14)</t>
  </si>
  <si>
    <t>Цех 16. Капитальный ремонт участка напорного коллектора трубопровода декарбонизированной воды ф219 L=10м                     (№ 3-14)</t>
  </si>
  <si>
    <t>Цех 16. Капитальный ремонт поверхностей нагрева котлоагрегата ст.№15 инв.№400248 (№ 2-14)</t>
  </si>
  <si>
    <t>Цех 16. Ремонт и наладка автоматизированной системы контроля и управления установками приточной вентиляции ПУ-9 ( № 1-14)</t>
  </si>
  <si>
    <t>Сметная стоимость строительства в текущем уровне цен на  2013г., руб.</t>
  </si>
  <si>
    <t>Обоснование начальной (максимальной) цены договора  по объекту «Работы по капитальному ремонту оборудования, подготовка к отопительному сезону объектов ОАО ЧМЗ»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</si>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</sst>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3">
    <numFmt numFmtId="164" formatCode="0.00000000000"/>
    <numFmt numFmtId="165" formatCode="#,##0.00000"/>
    <numFmt numFmtId="166" formatCode="0.0000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4"/>
  <sheetViews>
    <sheetView tabSelected="1" view="pageBreakPreview" zoomScale="110" zoomScaleSheetLayoutView="110" workbookViewId="0">
      <selection activeCell="D17" sqref="D17:E17"/>
    </sheetView>
  </sheetViews>
  <sheetFormatPr defaultRowHeight="15.7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>
      <c r="C1" s="31" t="s">
        <v>21</v>
      </c>
      <c r="D1" s="31"/>
      <c r="E1" s="31"/>
      <c r="F1" s="31"/>
    </row>
    <row r="2" spans="1:6">
      <c r="E2" s="14"/>
      <c r="F2" s="14"/>
    </row>
    <row r="3" spans="1:6" s="16" customFormat="1" ht="81.75" customHeight="1">
      <c r="A3" s="28" t="s">
        <v>20</v>
      </c>
      <c r="B3" s="29"/>
      <c r="C3" s="29"/>
      <c r="D3" s="29"/>
      <c r="E3" s="29"/>
      <c r="F3" s="29"/>
    </row>
    <row r="4" spans="1:6" s="1" customFormat="1" ht="12.75">
      <c r="A4" s="2"/>
      <c r="C4" s="2"/>
      <c r="D4" s="2"/>
    </row>
    <row r="5" spans="1:6" s="16" customFormat="1" ht="85.5" customHeight="1">
      <c r="A5" s="23" t="s">
        <v>0</v>
      </c>
      <c r="B5" s="24" t="s">
        <v>1</v>
      </c>
      <c r="C5" s="23" t="s">
        <v>5</v>
      </c>
      <c r="D5" s="23" t="s">
        <v>19</v>
      </c>
      <c r="E5" s="23" t="s">
        <v>7</v>
      </c>
      <c r="F5" s="23" t="s">
        <v>6</v>
      </c>
    </row>
    <row r="6" spans="1:6" s="16" customFormat="1" ht="44.25" customHeight="1">
      <c r="A6" s="23">
        <v>1</v>
      </c>
      <c r="B6" s="27" t="s">
        <v>10</v>
      </c>
      <c r="C6" s="19">
        <v>44087</v>
      </c>
      <c r="D6" s="19">
        <v>234539</v>
      </c>
      <c r="E6" s="19">
        <f>D6</f>
        <v>234539</v>
      </c>
      <c r="F6" s="19">
        <f t="shared" ref="F6" si="0">E6</f>
        <v>234539</v>
      </c>
    </row>
    <row r="7" spans="1:6" s="16" customFormat="1" ht="57" customHeight="1">
      <c r="A7" s="23">
        <f>A6+1</f>
        <v>2</v>
      </c>
      <c r="B7" s="27" t="s">
        <v>11</v>
      </c>
      <c r="C7" s="19">
        <v>58240</v>
      </c>
      <c r="D7" s="19">
        <v>302960</v>
      </c>
      <c r="E7" s="19">
        <f t="shared" ref="E7:E14" si="1">D7</f>
        <v>302960</v>
      </c>
      <c r="F7" s="19">
        <f t="shared" ref="F7:F14" si="2">E7</f>
        <v>302960</v>
      </c>
    </row>
    <row r="8" spans="1:6" s="16" customFormat="1" ht="70.5" customHeight="1">
      <c r="A8" s="23">
        <f t="shared" ref="A8:A14" si="3">A7+1</f>
        <v>3</v>
      </c>
      <c r="B8" s="27" t="s">
        <v>12</v>
      </c>
      <c r="C8" s="19">
        <v>51481</v>
      </c>
      <c r="D8" s="19">
        <v>313380</v>
      </c>
      <c r="E8" s="19">
        <f t="shared" si="1"/>
        <v>313380</v>
      </c>
      <c r="F8" s="19">
        <f t="shared" si="2"/>
        <v>313380</v>
      </c>
    </row>
    <row r="9" spans="1:6" s="16" customFormat="1" ht="44.25" customHeight="1">
      <c r="A9" s="23">
        <f t="shared" si="3"/>
        <v>4</v>
      </c>
      <c r="B9" s="27" t="s">
        <v>13</v>
      </c>
      <c r="C9" s="19">
        <v>411321</v>
      </c>
      <c r="D9" s="19">
        <v>3371212</v>
      </c>
      <c r="E9" s="19">
        <f t="shared" si="1"/>
        <v>3371212</v>
      </c>
      <c r="F9" s="19">
        <f t="shared" si="2"/>
        <v>3371212</v>
      </c>
    </row>
    <row r="10" spans="1:6" s="16" customFormat="1" ht="66.75" customHeight="1">
      <c r="A10" s="23">
        <f t="shared" si="3"/>
        <v>5</v>
      </c>
      <c r="B10" s="27" t="s">
        <v>14</v>
      </c>
      <c r="C10" s="19">
        <v>86171</v>
      </c>
      <c r="D10" s="19">
        <v>580973</v>
      </c>
      <c r="E10" s="19">
        <f t="shared" si="1"/>
        <v>580973</v>
      </c>
      <c r="F10" s="19">
        <f t="shared" si="2"/>
        <v>580973</v>
      </c>
    </row>
    <row r="11" spans="1:6" s="16" customFormat="1" ht="44.25" customHeight="1">
      <c r="A11" s="23">
        <f t="shared" si="3"/>
        <v>6</v>
      </c>
      <c r="B11" s="27" t="s">
        <v>15</v>
      </c>
      <c r="C11" s="19">
        <v>62540</v>
      </c>
      <c r="D11" s="19">
        <v>376717</v>
      </c>
      <c r="E11" s="19">
        <f t="shared" si="1"/>
        <v>376717</v>
      </c>
      <c r="F11" s="19">
        <f t="shared" si="2"/>
        <v>376717</v>
      </c>
    </row>
    <row r="12" spans="1:6" s="16" customFormat="1" ht="57.75" customHeight="1">
      <c r="A12" s="23">
        <f t="shared" si="3"/>
        <v>7</v>
      </c>
      <c r="B12" s="27" t="s">
        <v>16</v>
      </c>
      <c r="C12" s="19">
        <v>16250</v>
      </c>
      <c r="D12" s="19">
        <v>121396</v>
      </c>
      <c r="E12" s="19">
        <f t="shared" si="1"/>
        <v>121396</v>
      </c>
      <c r="F12" s="19">
        <f t="shared" si="2"/>
        <v>121396</v>
      </c>
    </row>
    <row r="13" spans="1:6" s="16" customFormat="1" ht="44.25" customHeight="1">
      <c r="A13" s="23">
        <f t="shared" si="3"/>
        <v>8</v>
      </c>
      <c r="B13" s="27" t="s">
        <v>17</v>
      </c>
      <c r="C13" s="19">
        <v>59781</v>
      </c>
      <c r="D13" s="19">
        <v>509325</v>
      </c>
      <c r="E13" s="19">
        <f t="shared" si="1"/>
        <v>509325</v>
      </c>
      <c r="F13" s="19">
        <f t="shared" si="2"/>
        <v>509325</v>
      </c>
    </row>
    <row r="14" spans="1:6" s="16" customFormat="1" ht="72.75" customHeight="1">
      <c r="A14" s="23">
        <f t="shared" si="3"/>
        <v>9</v>
      </c>
      <c r="B14" s="27" t="s">
        <v>18</v>
      </c>
      <c r="C14" s="19">
        <v>17612</v>
      </c>
      <c r="D14" s="19">
        <v>150937</v>
      </c>
      <c r="E14" s="19">
        <f t="shared" si="1"/>
        <v>150937</v>
      </c>
      <c r="F14" s="19">
        <f t="shared" si="2"/>
        <v>150937</v>
      </c>
    </row>
    <row r="15" spans="1:6" s="16" customFormat="1" ht="15.75" customHeight="1">
      <c r="A15" s="23"/>
      <c r="B15" s="27"/>
      <c r="C15" s="19"/>
      <c r="D15" s="19"/>
      <c r="E15" s="19"/>
      <c r="F15" s="19"/>
    </row>
    <row r="16" spans="1:6" s="17" customFormat="1" ht="20.25" customHeight="1">
      <c r="A16" s="12"/>
      <c r="B16" s="25" t="s">
        <v>4</v>
      </c>
      <c r="C16" s="13">
        <f>SUM(C6:C14)</f>
        <v>807483</v>
      </c>
      <c r="D16" s="13">
        <f t="shared" ref="D16:F16" si="4">SUM(D6:D14)</f>
        <v>5961439</v>
      </c>
      <c r="E16" s="13">
        <f t="shared" si="4"/>
        <v>5961439</v>
      </c>
      <c r="F16" s="13">
        <f t="shared" si="4"/>
        <v>5961439</v>
      </c>
    </row>
    <row r="17" spans="1:6" s="22" customFormat="1" ht="30.75" customHeight="1">
      <c r="A17" s="21"/>
      <c r="B17" s="20" t="s">
        <v>9</v>
      </c>
      <c r="C17" s="26"/>
      <c r="D17" s="30">
        <v>0.99900000050000004</v>
      </c>
      <c r="E17" s="30"/>
      <c r="F17" s="13">
        <f>F16*D17</f>
        <v>5955477.5599999996</v>
      </c>
    </row>
    <row r="18" spans="1:6" s="17" customFormat="1" ht="20.25" customHeight="1">
      <c r="A18" s="12"/>
      <c r="B18" s="20" t="s">
        <v>9</v>
      </c>
      <c r="C18" s="13"/>
      <c r="D18" s="30">
        <v>0.86642765099999997</v>
      </c>
      <c r="E18" s="30"/>
      <c r="F18" s="13">
        <f>ROUND(F17*D18,2)</f>
        <v>5159990.43</v>
      </c>
    </row>
    <row r="19" spans="1:6" s="17" customFormat="1" ht="20.25" customHeight="1">
      <c r="A19" s="12"/>
      <c r="B19" s="25" t="s">
        <v>3</v>
      </c>
      <c r="C19" s="13"/>
      <c r="D19" s="13"/>
      <c r="E19" s="18"/>
      <c r="F19" s="13">
        <f>ROUND(F18*0.18,2)</f>
        <v>928798.28</v>
      </c>
    </row>
    <row r="20" spans="1:6" s="17" customFormat="1" ht="20.25" customHeight="1">
      <c r="A20" s="12"/>
      <c r="B20" s="25" t="s">
        <v>2</v>
      </c>
      <c r="C20" s="13"/>
      <c r="D20" s="13"/>
      <c r="E20" s="18"/>
      <c r="F20" s="13">
        <f>F19+F18</f>
        <v>6088788.71</v>
      </c>
    </row>
    <row r="21" spans="1:6" s="17" customFormat="1" ht="14.25">
      <c r="A21" s="8"/>
      <c r="B21" s="9"/>
      <c r="C21" s="10"/>
      <c r="D21" s="10"/>
      <c r="E21" s="11"/>
      <c r="F21" s="11"/>
    </row>
    <row r="22" spans="1:6" s="1" customFormat="1" ht="12.75">
      <c r="A22" s="2"/>
      <c r="B22" s="3"/>
      <c r="C22" s="4"/>
      <c r="D22" s="5"/>
    </row>
    <row r="23" spans="1:6" s="1" customFormat="1" ht="12.75">
      <c r="A23" s="2"/>
      <c r="C23" s="4"/>
      <c r="D23" s="2"/>
      <c r="E23" s="1" t="s">
        <v>8</v>
      </c>
    </row>
    <row r="24" spans="1:6" s="1" customFormat="1" ht="12.75">
      <c r="A24" s="2"/>
      <c r="C24" s="6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  <row r="91" spans="1:4" s="1" customFormat="1" ht="12.75">
      <c r="A91" s="2"/>
      <c r="C91" s="2"/>
      <c r="D91" s="2"/>
    </row>
    <row r="92" spans="1:4" s="1" customFormat="1" ht="12.75">
      <c r="A92" s="2"/>
      <c r="C92" s="2"/>
      <c r="D92" s="2"/>
    </row>
    <row r="93" spans="1:4" s="1" customFormat="1" ht="12.75">
      <c r="A93" s="2"/>
      <c r="C93" s="2"/>
      <c r="D93" s="2"/>
    </row>
    <row r="94" spans="1:4" s="1" customFormat="1" ht="12.75">
      <c r="A94" s="2"/>
      <c r="C94" s="2"/>
      <c r="D94" s="2"/>
    </row>
  </sheetData>
  <mergeCells count="4">
    <mergeCell ref="A3:F3"/>
    <mergeCell ref="D18:E18"/>
    <mergeCell ref="D17:E17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2014-06-10T08:32:44Z</cp:lastPrinted>
  <dcterms:created xsi:type="dcterms:W3CDTF">2011-10-12T11:09:13Z</dcterms:created>
  <dcterms:modified xsi:type="dcterms:W3CDTF">2014-06-10T08:32:47Z</dcterms:modified>
</cp:coreProperties>
</file>