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T18" i="1" l="1"/>
  <c r="T19" i="1"/>
  <c r="U11" i="1"/>
  <c r="U12" i="1"/>
  <c r="U13" i="1"/>
  <c r="U14" i="1"/>
  <c r="U15" i="1"/>
  <c r="U16" i="1"/>
  <c r="U17" i="1"/>
  <c r="U18" i="1"/>
  <c r="U19" i="1"/>
  <c r="T11" i="1"/>
  <c r="T12" i="1"/>
  <c r="T13" i="1"/>
  <c r="T14" i="1"/>
  <c r="T15" i="1"/>
  <c r="T16" i="1"/>
  <c r="T17" i="1"/>
  <c r="U10" i="1"/>
  <c r="T10" i="1"/>
  <c r="N17" i="1"/>
  <c r="J17" i="1"/>
  <c r="F17" i="1"/>
  <c r="Q12" i="1" l="1"/>
  <c r="S10" i="1"/>
  <c r="S11" i="1"/>
  <c r="Q11" i="1" s="1"/>
  <c r="S12" i="1"/>
  <c r="S13" i="1"/>
  <c r="Q13" i="1" s="1"/>
  <c r="S14" i="1"/>
  <c r="S15" i="1"/>
  <c r="Q15" i="1" s="1"/>
  <c r="S16" i="1"/>
  <c r="S17" i="1"/>
  <c r="S18" i="1"/>
  <c r="S19" i="1"/>
  <c r="Q19" i="1" s="1"/>
  <c r="M19" i="1"/>
  <c r="M18" i="1"/>
  <c r="M17" i="1"/>
  <c r="M16" i="1"/>
  <c r="M15" i="1"/>
  <c r="M14" i="1"/>
  <c r="M13" i="1"/>
  <c r="M12" i="1"/>
  <c r="M11" i="1"/>
  <c r="M10" i="1"/>
  <c r="I19" i="1"/>
  <c r="I18" i="1"/>
  <c r="I17" i="1"/>
  <c r="I16" i="1"/>
  <c r="I15" i="1"/>
  <c r="I14" i="1"/>
  <c r="I13" i="1"/>
  <c r="I12" i="1"/>
  <c r="I11" i="1"/>
  <c r="I10" i="1"/>
  <c r="E10" i="1"/>
  <c r="E11" i="1"/>
  <c r="E12" i="1"/>
  <c r="E13" i="1"/>
  <c r="E14" i="1"/>
  <c r="E15" i="1"/>
  <c r="E16" i="1"/>
  <c r="E17" i="1"/>
  <c r="E18" i="1"/>
  <c r="E19" i="1"/>
  <c r="Q17" i="1" l="1"/>
  <c r="Q16" i="1"/>
  <c r="Q18" i="1"/>
  <c r="Q14" i="1"/>
  <c r="Q10" i="1"/>
  <c r="Q20" i="1" l="1"/>
  <c r="Q21" i="1" s="1"/>
  <c r="Q22" i="1" s="1"/>
</calcChain>
</file>

<file path=xl/sharedStrings.xml><?xml version="1.0" encoding="utf-8"?>
<sst xmlns="http://schemas.openxmlformats.org/spreadsheetml/2006/main" count="54" uniqueCount="42">
  <si>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</si>
  <si>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</si>
  <si>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</si>
  <si>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</si>
  <si>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</si>
  <si>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Всего</t>
  </si>
  <si>
    <t>СМР</t>
  </si>
  <si>
    <t>Оборудование</t>
  </si>
  <si>
    <t>Прочие</t>
  </si>
  <si>
    <t>Остаток сметной стоимости в базисном уровне цен на дату проведения процедуры  закупки</t>
  </si>
  <si>
    <t>Архитектурно-строительные решения</t>
  </si>
  <si>
    <t>Итого:</t>
  </si>
  <si>
    <t>НДС18%:</t>
  </si>
  <si>
    <t>Всего с НДС:</t>
  </si>
  <si>
    <t>г. Лесной ФГУП "Комбинат "Электрохимприбор"</t>
  </si>
  <si>
    <t>Расчет начальной (максимальной) цены</t>
  </si>
  <si>
    <t>Способ закупки: открытый запрос предложений  в электронной форме</t>
  </si>
  <si>
    <t>Инженер по проектно-сметной работе  2 кат.</t>
  </si>
  <si>
    <t>Л.Г.Бушманова</t>
  </si>
  <si>
    <t xml:space="preserve">В расчете использованы индексы: </t>
  </si>
  <si>
    <t>пр-во, цех, отд.</t>
  </si>
  <si>
    <t xml:space="preserve"> № здания</t>
  </si>
  <si>
    <t>Вид работ</t>
  </si>
  <si>
    <t>№ инвентарный</t>
  </si>
  <si>
    <t>Водопровод и канализация</t>
  </si>
  <si>
    <t>Отопление и вентиляция</t>
  </si>
  <si>
    <t>И.О.Начальника отдела капитального строительства</t>
  </si>
  <si>
    <t>С.С.Батаев</t>
  </si>
  <si>
    <t>10,05 - индекс изменения сметной стоимости пусконаладочных затрат к ТЕР 2001 (письмо Минстроя России от 06.02.2015г. № 3004-ЛС/08 приложение 1, прочие объекты)</t>
  </si>
  <si>
    <t>5,74 -индекс изменения сметной стоимости СМР к ТЕР 2001(письмо Минстроя России от 06.02.2015г. № 3004-ЛС/08 приложение 1, прочие объекты)</t>
  </si>
  <si>
    <t>на выполнение работ по реконструкции здания 714</t>
  </si>
  <si>
    <t>015</t>
  </si>
  <si>
    <t>714</t>
  </si>
  <si>
    <t>Архитектурно-строительные решения. Место для разряжания и заряжания оружия</t>
  </si>
  <si>
    <t xml:space="preserve">Электрическое освещение. </t>
  </si>
  <si>
    <t xml:space="preserve">Силовое электрооборудование. </t>
  </si>
  <si>
    <t xml:space="preserve">Наружное Электроосвещение. </t>
  </si>
  <si>
    <t xml:space="preserve">ПНР. Электрическое освещение. </t>
  </si>
  <si>
    <t xml:space="preserve">ПНР. Силовое электрооборудование. </t>
  </si>
  <si>
    <t>9912190</t>
  </si>
  <si>
    <t xml:space="preserve">В том числе по годам строительства - 2015год           </t>
  </si>
  <si>
    <t>Согласовано: 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</si>
</sst>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3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2" fillId="0" borderId="0" applyAlignment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0" borderId="0"/>
    <xf numFmtId="0" fontId="25" fillId="0" borderId="0" applyNumberFormat="0" applyFill="0" applyBorder="0" applyAlignment="0" applyProtection="0">
      <alignment vertical="top"/>
      <protection locked="0"/>
    </xf>
    <xf numFmtId="44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43" fontId="2" fillId="0" borderId="0" applyFont="0" applyFill="0" applyBorder="0" applyAlignment="0" applyProtection="0"/>
    <xf numFmtId="0" fontId="21" fillId="0" borderId="0"/>
    <xf numFmtId="0" fontId="29" fillId="0" borderId="0">
      <alignment horizontal="left" vertical="center"/>
    </xf>
    <xf numFmtId="0" fontId="29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left" vertical="center"/>
    </xf>
    <xf numFmtId="0" fontId="2" fillId="0" borderId="0"/>
  </cellStyleXfs>
  <cellXfs count="61">
    <xf numFmtId="0" fontId="0" fillId="0" borderId="0" xfId="0"/>
    <xf numFmtId="0" fontId="22" fillId="0" borderId="0" xfId="87" applyFont="1" applyFill="1" applyAlignment="1">
      <alignment horizontal="center" vertical="center" wrapText="1"/>
    </xf>
    <xf numFmtId="0" fontId="23" fillId="0" borderId="0" xfId="98" applyFont="1" applyAlignment="1">
      <alignment wrapText="1"/>
    </xf>
    <xf numFmtId="0" fontId="24" fillId="0" borderId="0" xfId="98" applyFont="1"/>
    <xf numFmtId="0" fontId="24" fillId="0" borderId="0" xfId="93" applyFont="1" applyFill="1"/>
    <xf numFmtId="0" fontId="3" fillId="0" borderId="0" xfId="98" applyFont="1"/>
    <xf numFmtId="0" fontId="30" fillId="0" borderId="0" xfId="0" applyFont="1" applyAlignment="1">
      <alignment wrapText="1"/>
    </xf>
    <xf numFmtId="43" fontId="30" fillId="0" borderId="0" xfId="1" applyFont="1"/>
    <xf numFmtId="43" fontId="31" fillId="0" borderId="0" xfId="1" applyFont="1"/>
    <xf numFmtId="0" fontId="30" fillId="0" borderId="0" xfId="0" applyFont="1"/>
    <xf numFmtId="43" fontId="30" fillId="0" borderId="10" xfId="1" applyFont="1" applyBorder="1" applyAlignment="1">
      <alignment horizontal="center" vertical="center"/>
    </xf>
    <xf numFmtId="0" fontId="27" fillId="0" borderId="0" xfId="0" applyFont="1"/>
    <xf numFmtId="4" fontId="3" fillId="0" borderId="12" xfId="87" applyNumberFormat="1" applyFont="1" applyFill="1" applyBorder="1" applyAlignment="1">
      <alignment horizontal="center" vertical="center" wrapText="1"/>
    </xf>
    <xf numFmtId="43" fontId="3" fillId="0" borderId="12" xfId="1" applyFont="1" applyFill="1" applyBorder="1" applyAlignment="1">
      <alignment horizontal="center" vertical="center" wrapText="1"/>
    </xf>
    <xf numFmtId="0" fontId="3" fillId="0" borderId="0" xfId="93" applyFont="1" applyFill="1" applyAlignment="1">
      <alignment horizontal="center" vertical="center"/>
    </xf>
    <xf numFmtId="49" fontId="23" fillId="0" borderId="0" xfId="93" applyNumberFormat="1" applyFont="1" applyFill="1" applyAlignment="1">
      <alignment horizontal="center" vertical="center" wrapText="1"/>
    </xf>
    <xf numFmtId="49" fontId="32" fillId="24" borderId="10" xfId="96" applyNumberFormat="1" applyFont="1" applyFill="1" applyBorder="1" applyAlignment="1">
      <alignment horizontal="center" vertical="center" wrapText="1"/>
    </xf>
    <xf numFmtId="0" fontId="32" fillId="24" borderId="10" xfId="96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93" applyFont="1" applyFill="1"/>
    <xf numFmtId="0" fontId="0" fillId="0" borderId="0" xfId="0" applyFont="1"/>
    <xf numFmtId="0" fontId="24" fillId="0" borderId="0" xfId="93" applyFont="1" applyFill="1" applyAlignment="1">
      <alignment horizontal="center" vertical="center"/>
    </xf>
    <xf numFmtId="0" fontId="24" fillId="0" borderId="0" xfId="98" applyFont="1" applyAlignment="1"/>
    <xf numFmtId="0" fontId="33" fillId="0" borderId="0" xfId="0" applyFont="1"/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43" fontId="33" fillId="0" borderId="0" xfId="1" applyFont="1"/>
    <xf numFmtId="0" fontId="24" fillId="0" borderId="0" xfId="93" applyFont="1" applyFill="1" applyBorder="1"/>
    <xf numFmtId="0" fontId="24" fillId="0" borderId="0" xfId="93" applyFont="1" applyFill="1" applyBorder="1" applyAlignment="1">
      <alignment horizontal="center" vertical="center"/>
    </xf>
    <xf numFmtId="0" fontId="24" fillId="0" borderId="0" xfId="98" applyFont="1" applyBorder="1"/>
    <xf numFmtId="0" fontId="1" fillId="0" borderId="0" xfId="0" applyFont="1"/>
    <xf numFmtId="43" fontId="3" fillId="0" borderId="10" xfId="1" applyFont="1" applyFill="1" applyBorder="1" applyAlignment="1">
      <alignment vertical="center" wrapText="1"/>
    </xf>
    <xf numFmtId="0" fontId="22" fillId="0" borderId="0" xfId="93" applyFont="1" applyFill="1"/>
    <xf numFmtId="0" fontId="22" fillId="0" borderId="0" xfId="98" applyFont="1"/>
    <xf numFmtId="0" fontId="22" fillId="0" borderId="0" xfId="93" applyFont="1" applyFill="1" applyAlignment="1">
      <alignment horizontal="center" vertical="center"/>
    </xf>
    <xf numFmtId="0" fontId="34" fillId="0" borderId="0" xfId="0" applyFont="1"/>
    <xf numFmtId="0" fontId="22" fillId="0" borderId="0" xfId="93" applyFont="1" applyFill="1" applyAlignment="1">
      <alignment horizontal="left" indent="1"/>
    </xf>
    <xf numFmtId="0" fontId="22" fillId="0" borderId="0" xfId="93" applyFont="1" applyFill="1" applyBorder="1"/>
    <xf numFmtId="0" fontId="35" fillId="0" borderId="0" xfId="98" applyFont="1"/>
    <xf numFmtId="0" fontId="22" fillId="0" borderId="0" xfId="98" applyFont="1" applyAlignment="1"/>
    <xf numFmtId="49" fontId="3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49" fontId="3" fillId="0" borderId="10" xfId="96" applyNumberFormat="1" applyFont="1" applyFill="1" applyBorder="1" applyAlignment="1">
      <alignment horizontal="center" vertical="center" wrapText="1"/>
    </xf>
    <xf numFmtId="49" fontId="3" fillId="0" borderId="15" xfId="96" applyNumberFormat="1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wrapText="1"/>
    </xf>
    <xf numFmtId="0" fontId="30" fillId="0" borderId="12" xfId="0" applyFont="1" applyBorder="1" applyAlignment="1">
      <alignment wrapText="1"/>
    </xf>
    <xf numFmtId="49" fontId="36" fillId="0" borderId="0" xfId="93" applyNumberFormat="1" applyFont="1" applyFill="1" applyAlignment="1">
      <alignment horizontal="center" vertical="center"/>
    </xf>
    <xf numFmtId="0" fontId="27" fillId="0" borderId="0" xfId="0" applyFont="1" applyAlignment="1"/>
    <xf numFmtId="49" fontId="36" fillId="0" borderId="0" xfId="93" applyNumberFormat="1" applyFont="1" applyFill="1" applyAlignment="1">
      <alignment horizontal="center" vertical="center" wrapText="1"/>
    </xf>
    <xf numFmtId="0" fontId="24" fillId="0" borderId="0" xfId="93" applyFont="1" applyFill="1" applyAlignment="1">
      <alignment horizontal="center" vertical="center"/>
    </xf>
    <xf numFmtId="0" fontId="24" fillId="0" borderId="0" xfId="98" applyFont="1" applyAlignment="1"/>
    <xf numFmtId="0" fontId="33" fillId="0" borderId="0" xfId="0" applyFont="1" applyAlignment="1"/>
    <xf numFmtId="4" fontId="3" fillId="0" borderId="15" xfId="87" applyNumberFormat="1" applyFont="1" applyFill="1" applyBorder="1" applyAlignment="1">
      <alignment horizontal="center" vertical="center" wrapText="1"/>
    </xf>
    <xf numFmtId="4" fontId="3" fillId="0" borderId="12" xfId="87" applyNumberFormat="1" applyFont="1" applyFill="1" applyBorder="1" applyAlignment="1">
      <alignment horizontal="center" vertical="center" wrapText="1"/>
    </xf>
    <xf numFmtId="4" fontId="3" fillId="0" borderId="13" xfId="87" applyNumberFormat="1" applyFont="1" applyFill="1" applyBorder="1" applyAlignment="1">
      <alignment horizontal="center" vertical="center" wrapText="1"/>
    </xf>
    <xf numFmtId="4" fontId="3" fillId="0" borderId="14" xfId="87" applyNumberFormat="1" applyFont="1" applyFill="1" applyBorder="1" applyAlignment="1">
      <alignment horizontal="center" vertical="center" wrapText="1"/>
    </xf>
    <xf numFmtId="4" fontId="3" fillId="0" borderId="11" xfId="87" applyNumberFormat="1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</cellXfs>
  <cellStyles count="99">
    <cellStyle name="20% - Акцент1 2" xfId="3"/>
    <cellStyle name="20% - Акцент1 3" xfId="4"/>
    <cellStyle name="20% - Акцент2 2" xfId="5"/>
    <cellStyle name="20% - Акцент2 3" xfId="6"/>
    <cellStyle name="20% - Акцент3 2" xfId="7"/>
    <cellStyle name="20% - Акцент3 3" xfId="8"/>
    <cellStyle name="20% - Акцент4 2" xfId="9"/>
    <cellStyle name="20% - Акцент4 3" xfId="10"/>
    <cellStyle name="20% - Акцент5 2" xfId="11"/>
    <cellStyle name="20% - Акцент5 3" xfId="12"/>
    <cellStyle name="20% - Акцент6 2" xfId="13"/>
    <cellStyle name="20% - Акцент6 3" xfId="14"/>
    <cellStyle name="40% - Акцент1 2" xfId="15"/>
    <cellStyle name="40% - Акцент1 3" xfId="16"/>
    <cellStyle name="40% - Акцент2 2" xfId="17"/>
    <cellStyle name="40% - Акцент2 3" xfId="18"/>
    <cellStyle name="40% - Акцент3 2" xfId="19"/>
    <cellStyle name="40% - Акцент3 3" xfId="20"/>
    <cellStyle name="40% - Акцент4 2" xfId="21"/>
    <cellStyle name="40% - Акцент4 3" xfId="22"/>
    <cellStyle name="40% - Акцент5 2" xfId="23"/>
    <cellStyle name="40% - Акцент5 3" xfId="24"/>
    <cellStyle name="40% - Акцент6 2" xfId="25"/>
    <cellStyle name="40% - Акцент6 3" xfId="26"/>
    <cellStyle name="60% - Акцент1 2" xfId="27"/>
    <cellStyle name="60% - Акцент1 3" xfId="28"/>
    <cellStyle name="60% - Акцент2 2" xfId="29"/>
    <cellStyle name="60% - Акцент2 3" xfId="30"/>
    <cellStyle name="60% - Акцент3 2" xfId="31"/>
    <cellStyle name="60% - Акцент3 3" xfId="32"/>
    <cellStyle name="60% - Акцент4 2" xfId="33"/>
    <cellStyle name="60% - Акцент4 3" xfId="34"/>
    <cellStyle name="60% - Акцент5 2" xfId="35"/>
    <cellStyle name="60% - Акцент5 3" xfId="36"/>
    <cellStyle name="60% - Акцент6 2" xfId="37"/>
    <cellStyle name="60% - Акцент6 3" xfId="38"/>
    <cellStyle name="S10" xfId="97"/>
    <cellStyle name="S5" xfId="96"/>
    <cellStyle name="S7" xfId="95"/>
    <cellStyle name="S8" xfId="94"/>
    <cellStyle name="Акцент1 2" xfId="39"/>
    <cellStyle name="Акцент1 3" xfId="40"/>
    <cellStyle name="Акцент2 2" xfId="41"/>
    <cellStyle name="Акцент2 3" xfId="42"/>
    <cellStyle name="Акцент3 2" xfId="43"/>
    <cellStyle name="Акцент3 3" xfId="44"/>
    <cellStyle name="Акцент4 2" xfId="45"/>
    <cellStyle name="Акцент4 3" xfId="46"/>
    <cellStyle name="Акцент5 2" xfId="47"/>
    <cellStyle name="Акцент5 3" xfId="48"/>
    <cellStyle name="Акцент6 2" xfId="49"/>
    <cellStyle name="Акцент6 3" xfId="50"/>
    <cellStyle name="Ввод  2" xfId="51"/>
    <cellStyle name="Ввод  3" xfId="52"/>
    <cellStyle name="Вывод 2" xfId="53"/>
    <cellStyle name="Вывод 3" xfId="54"/>
    <cellStyle name="Вычисление 2" xfId="55"/>
    <cellStyle name="Вычисление 3" xfId="56"/>
    <cellStyle name="Гиперссылка 2" xfId="88"/>
    <cellStyle name="Денежный 2" xfId="89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2 2" xfId="91"/>
    <cellStyle name="Обычный 2 3" xfId="98"/>
    <cellStyle name="Обычный 3" xfId="87"/>
    <cellStyle name="Обычный 4" xfId="2"/>
    <cellStyle name="Обычный_Сводка затрат 153 с НМЦ для Катаева" xfId="9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Финансовый" xfId="1" builtinId="3"/>
    <cellStyle name="Финансовый 2" xfId="90"/>
    <cellStyle name="Финансовый 3" xfId="92"/>
    <cellStyle name="Хороший 2" xfId="85"/>
    <cellStyle name="Хороши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workbookViewId="0">
      <selection activeCell="V27" sqref="V27"/>
    </sheetView>
  </sheetViews>
  <sheetFormatPr defaultRowHeight="15" x14ac:dyDescent="0.25"/>
  <cols>
    <col min="1" max="1" width="5.85546875" style="9" customWidth="1"/>
    <col min="2" max="2" width="8.85546875" style="9" customWidth="1"/>
    <col min="3" max="3" width="24.42578125" style="9" customWidth="1"/>
    <col min="4" max="4" width="8.5703125" style="9" customWidth="1"/>
    <col min="5" max="5" width="11" style="9" customWidth="1"/>
    <col min="6" max="6" width="11.140625" style="9" customWidth="1"/>
    <col min="7" max="7" width="8.42578125" style="9" customWidth="1"/>
    <col min="8" max="8" width="9.85546875" style="9" customWidth="1"/>
    <col min="9" max="9" width="11.140625" style="9" customWidth="1"/>
    <col min="10" max="10" width="11.42578125" style="9" customWidth="1"/>
    <col min="11" max="11" width="8.5703125" style="9" customWidth="1"/>
    <col min="12" max="12" width="10.42578125" style="9" customWidth="1"/>
    <col min="13" max="14" width="11" style="9" customWidth="1"/>
    <col min="15" max="15" width="8" style="9" customWidth="1"/>
    <col min="16" max="16" width="10" style="9" customWidth="1"/>
    <col min="17" max="17" width="17.140625" style="9" customWidth="1"/>
    <col min="18" max="18" width="11.42578125" style="9" customWidth="1"/>
    <col min="19" max="19" width="12.42578125" style="9" customWidth="1"/>
    <col min="20" max="20" width="12.7109375" style="9" customWidth="1"/>
    <col min="21" max="21" width="10.5703125" style="9" customWidth="1"/>
    <col min="22" max="22" width="9.140625" style="23"/>
  </cols>
  <sheetData>
    <row r="1" spans="1:22" s="20" customFormat="1" x14ac:dyDescent="0.25">
      <c r="A1" s="23"/>
      <c r="B1" s="23"/>
      <c r="C1" s="51" t="s">
        <v>14</v>
      </c>
      <c r="D1" s="51"/>
      <c r="E1" s="52"/>
      <c r="F1" s="52"/>
      <c r="G1" s="52"/>
      <c r="H1" s="52"/>
      <c r="I1" s="52"/>
      <c r="J1" s="52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23"/>
    </row>
    <row r="2" spans="1:22" s="20" customFormat="1" x14ac:dyDescent="0.25">
      <c r="A2" s="23"/>
      <c r="B2" s="23"/>
      <c r="C2" s="3"/>
      <c r="D2" s="3"/>
      <c r="E2" s="21"/>
      <c r="F2" s="21"/>
      <c r="G2" s="21"/>
      <c r="H2" s="21"/>
      <c r="I2" s="21"/>
      <c r="J2" s="22"/>
      <c r="K2" s="3"/>
      <c r="L2" s="3"/>
      <c r="M2" s="3"/>
      <c r="N2" s="3"/>
      <c r="O2" s="3"/>
      <c r="P2" s="3"/>
      <c r="Q2" s="3"/>
      <c r="R2" s="3"/>
      <c r="S2" s="23"/>
      <c r="T2" s="23"/>
      <c r="U2" s="23"/>
      <c r="V2" s="23"/>
    </row>
    <row r="3" spans="1:22" s="37" customFormat="1" ht="15.75" x14ac:dyDescent="0.25">
      <c r="A3" s="40" t="s">
        <v>16</v>
      </c>
      <c r="B3" s="11"/>
      <c r="C3" s="11"/>
      <c r="D3" s="40"/>
      <c r="E3" s="36"/>
      <c r="F3" s="36"/>
      <c r="G3" s="36"/>
      <c r="H3" s="36"/>
      <c r="I3" s="36"/>
      <c r="J3" s="41"/>
      <c r="K3" s="35"/>
      <c r="L3" s="35"/>
      <c r="M3" s="35"/>
      <c r="N3" s="35"/>
      <c r="O3" s="35"/>
      <c r="P3" s="35"/>
      <c r="Q3" s="35"/>
      <c r="R3" s="35"/>
      <c r="S3" s="11"/>
      <c r="T3" s="11"/>
      <c r="U3" s="11"/>
      <c r="V3" s="11"/>
    </row>
    <row r="4" spans="1:22" s="37" customFormat="1" ht="15.75" x14ac:dyDescent="0.25">
      <c r="A4" s="11"/>
      <c r="B4" s="11"/>
      <c r="C4" s="35"/>
      <c r="D4" s="35"/>
      <c r="E4" s="36"/>
      <c r="F4" s="36"/>
      <c r="G4" s="36"/>
      <c r="H4" s="36"/>
      <c r="I4" s="36"/>
      <c r="J4" s="41"/>
      <c r="K4" s="35"/>
      <c r="L4" s="35"/>
      <c r="M4" s="35"/>
      <c r="N4" s="35"/>
      <c r="O4" s="35"/>
      <c r="P4" s="35"/>
      <c r="Q4" s="35"/>
      <c r="R4" s="35"/>
      <c r="S4" s="11"/>
      <c r="T4" s="11"/>
      <c r="U4" s="11"/>
      <c r="V4" s="11"/>
    </row>
    <row r="5" spans="1:22" s="37" customFormat="1" ht="15.75" x14ac:dyDescent="0.25">
      <c r="A5" s="11"/>
      <c r="B5" s="11"/>
      <c r="C5" s="48" t="s">
        <v>15</v>
      </c>
      <c r="D5" s="48"/>
      <c r="E5" s="48"/>
      <c r="F5" s="48"/>
      <c r="G5" s="48"/>
      <c r="H5" s="48"/>
      <c r="I5" s="48"/>
      <c r="J5" s="48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11"/>
    </row>
    <row r="6" spans="1:22" s="37" customFormat="1" ht="15" customHeight="1" x14ac:dyDescent="0.25">
      <c r="A6" s="11"/>
      <c r="B6" s="11"/>
      <c r="C6" s="50" t="s">
        <v>30</v>
      </c>
      <c r="D6" s="50"/>
      <c r="E6" s="50"/>
      <c r="F6" s="50"/>
      <c r="G6" s="50"/>
      <c r="H6" s="50"/>
      <c r="I6" s="50"/>
      <c r="J6" s="50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11"/>
    </row>
    <row r="7" spans="1:22" x14ac:dyDescent="0.25">
      <c r="C7" s="15"/>
      <c r="D7" s="15"/>
      <c r="E7" s="2"/>
      <c r="F7" s="2"/>
      <c r="G7" s="2"/>
      <c r="H7" s="2"/>
      <c r="I7" s="2"/>
      <c r="J7" s="2"/>
      <c r="K7" s="5"/>
      <c r="L7" s="5"/>
      <c r="M7" s="5"/>
      <c r="N7" s="5"/>
      <c r="O7" s="5"/>
      <c r="P7" s="5"/>
      <c r="Q7" s="5"/>
      <c r="R7" s="5"/>
    </row>
    <row r="8" spans="1:22" ht="43.5" customHeight="1" x14ac:dyDescent="0.25">
      <c r="A8" s="43" t="s">
        <v>0</v>
      </c>
      <c r="B8" s="43"/>
      <c r="C8" s="43"/>
      <c r="D8" s="59" t="s">
        <v>23</v>
      </c>
      <c r="E8" s="56" t="s">
        <v>1</v>
      </c>
      <c r="F8" s="57"/>
      <c r="G8" s="57"/>
      <c r="H8" s="58"/>
      <c r="I8" s="56" t="s">
        <v>9</v>
      </c>
      <c r="J8" s="57"/>
      <c r="K8" s="57"/>
      <c r="L8" s="58"/>
      <c r="M8" s="56" t="s">
        <v>2</v>
      </c>
      <c r="N8" s="57"/>
      <c r="O8" s="57"/>
      <c r="P8" s="58"/>
      <c r="Q8" s="54" t="s">
        <v>3</v>
      </c>
      <c r="R8" s="54" t="s">
        <v>4</v>
      </c>
      <c r="S8" s="56" t="s">
        <v>40</v>
      </c>
      <c r="T8" s="57"/>
      <c r="U8" s="58"/>
      <c r="V8" s="1"/>
    </row>
    <row r="9" spans="1:22" ht="39" customHeight="1" x14ac:dyDescent="0.25">
      <c r="A9" s="16" t="s">
        <v>20</v>
      </c>
      <c r="B9" s="17" t="s">
        <v>21</v>
      </c>
      <c r="C9" s="18" t="s">
        <v>22</v>
      </c>
      <c r="D9" s="60"/>
      <c r="E9" s="12" t="s">
        <v>5</v>
      </c>
      <c r="F9" s="12" t="s">
        <v>6</v>
      </c>
      <c r="G9" s="12" t="s">
        <v>7</v>
      </c>
      <c r="H9" s="12" t="s">
        <v>8</v>
      </c>
      <c r="I9" s="12" t="s">
        <v>5</v>
      </c>
      <c r="J9" s="12" t="s">
        <v>6</v>
      </c>
      <c r="K9" s="12" t="s">
        <v>7</v>
      </c>
      <c r="L9" s="12" t="s">
        <v>8</v>
      </c>
      <c r="M9" s="12" t="s">
        <v>5</v>
      </c>
      <c r="N9" s="12" t="s">
        <v>6</v>
      </c>
      <c r="O9" s="12" t="s">
        <v>7</v>
      </c>
      <c r="P9" s="12" t="s">
        <v>8</v>
      </c>
      <c r="Q9" s="55"/>
      <c r="R9" s="55"/>
      <c r="S9" s="12" t="s">
        <v>6</v>
      </c>
      <c r="T9" s="12" t="s">
        <v>7</v>
      </c>
      <c r="U9" s="12" t="s">
        <v>8</v>
      </c>
      <c r="V9" s="1"/>
    </row>
    <row r="10" spans="1:22" ht="25.5" x14ac:dyDescent="0.25">
      <c r="A10" s="42" t="s">
        <v>31</v>
      </c>
      <c r="B10" s="44" t="s">
        <v>32</v>
      </c>
      <c r="C10" s="24" t="s">
        <v>10</v>
      </c>
      <c r="D10" s="45" t="s">
        <v>39</v>
      </c>
      <c r="E10" s="13">
        <f t="shared" ref="E10:E19" si="0">F10+G10+H10</f>
        <v>65281</v>
      </c>
      <c r="F10" s="33">
        <v>65281</v>
      </c>
      <c r="G10" s="10"/>
      <c r="H10" s="10"/>
      <c r="I10" s="13">
        <f t="shared" ref="I10:I19" si="1">J10+K10+L10</f>
        <v>65281</v>
      </c>
      <c r="J10" s="33">
        <v>65281</v>
      </c>
      <c r="K10" s="10"/>
      <c r="L10" s="10"/>
      <c r="M10" s="13">
        <f t="shared" ref="M10:M19" si="2">N10+O10+P10</f>
        <v>65281</v>
      </c>
      <c r="N10" s="33">
        <v>65281</v>
      </c>
      <c r="O10" s="10"/>
      <c r="P10" s="10"/>
      <c r="Q10" s="13">
        <f t="shared" ref="Q10:Q19" si="3">S10+T10+U10</f>
        <v>374713</v>
      </c>
      <c r="R10" s="25">
        <v>25781</v>
      </c>
      <c r="S10" s="13">
        <f t="shared" ref="S10:S19" si="4">ROUND(N10*5.74,0)</f>
        <v>374713</v>
      </c>
      <c r="T10" s="13">
        <f>ROUND(O10*3.76,0)</f>
        <v>0</v>
      </c>
      <c r="U10" s="13">
        <f>ROUND(P10*10.05,0)</f>
        <v>0</v>
      </c>
    </row>
    <row r="11" spans="1:22" ht="25.5" customHeight="1" x14ac:dyDescent="0.25">
      <c r="A11" s="43"/>
      <c r="B11" s="43"/>
      <c r="C11" s="24" t="s">
        <v>10</v>
      </c>
      <c r="D11" s="46"/>
      <c r="E11" s="13">
        <f t="shared" si="0"/>
        <v>829361</v>
      </c>
      <c r="F11" s="33">
        <v>829361</v>
      </c>
      <c r="G11" s="10"/>
      <c r="H11" s="10"/>
      <c r="I11" s="13">
        <f t="shared" si="1"/>
        <v>829361</v>
      </c>
      <c r="J11" s="33">
        <v>829361</v>
      </c>
      <c r="K11" s="10"/>
      <c r="L11" s="10"/>
      <c r="M11" s="13">
        <f t="shared" si="2"/>
        <v>829361</v>
      </c>
      <c r="N11" s="33">
        <v>829361</v>
      </c>
      <c r="O11" s="10"/>
      <c r="P11" s="10"/>
      <c r="Q11" s="13">
        <f t="shared" si="3"/>
        <v>4760532</v>
      </c>
      <c r="R11" s="25">
        <v>25779</v>
      </c>
      <c r="S11" s="13">
        <f t="shared" si="4"/>
        <v>4760532</v>
      </c>
      <c r="T11" s="13">
        <f t="shared" ref="T11:T19" si="5">ROUND(O11*3.76,0)</f>
        <v>0</v>
      </c>
      <c r="U11" s="13">
        <f t="shared" ref="U11:U19" si="6">ROUND(P11*10.05,0)</f>
        <v>0</v>
      </c>
    </row>
    <row r="12" spans="1:22" ht="51" x14ac:dyDescent="0.25">
      <c r="A12" s="43"/>
      <c r="B12" s="43"/>
      <c r="C12" s="24" t="s">
        <v>33</v>
      </c>
      <c r="D12" s="46"/>
      <c r="E12" s="13">
        <f t="shared" si="0"/>
        <v>7791</v>
      </c>
      <c r="F12" s="33">
        <v>7791</v>
      </c>
      <c r="G12" s="10"/>
      <c r="H12" s="10"/>
      <c r="I12" s="13">
        <f t="shared" si="1"/>
        <v>7791</v>
      </c>
      <c r="J12" s="33">
        <v>7791</v>
      </c>
      <c r="K12" s="10"/>
      <c r="L12" s="10"/>
      <c r="M12" s="13">
        <f t="shared" si="2"/>
        <v>7791</v>
      </c>
      <c r="N12" s="33">
        <v>7791</v>
      </c>
      <c r="O12" s="10"/>
      <c r="P12" s="10"/>
      <c r="Q12" s="13">
        <f t="shared" si="3"/>
        <v>44720</v>
      </c>
      <c r="R12" s="25">
        <v>25785</v>
      </c>
      <c r="S12" s="13">
        <f t="shared" si="4"/>
        <v>44720</v>
      </c>
      <c r="T12" s="13">
        <f t="shared" si="5"/>
        <v>0</v>
      </c>
      <c r="U12" s="13">
        <f t="shared" si="6"/>
        <v>0</v>
      </c>
    </row>
    <row r="13" spans="1:22" x14ac:dyDescent="0.25">
      <c r="A13" s="43"/>
      <c r="B13" s="43"/>
      <c r="C13" s="24" t="s">
        <v>24</v>
      </c>
      <c r="D13" s="46"/>
      <c r="E13" s="13">
        <f t="shared" si="0"/>
        <v>47174</v>
      </c>
      <c r="F13" s="33">
        <v>47174</v>
      </c>
      <c r="G13" s="10"/>
      <c r="H13" s="10"/>
      <c r="I13" s="13">
        <f t="shared" si="1"/>
        <v>47174</v>
      </c>
      <c r="J13" s="33">
        <v>47174</v>
      </c>
      <c r="K13" s="10"/>
      <c r="L13" s="10"/>
      <c r="M13" s="13">
        <f t="shared" si="2"/>
        <v>47174</v>
      </c>
      <c r="N13" s="33">
        <v>47174</v>
      </c>
      <c r="O13" s="10"/>
      <c r="P13" s="10"/>
      <c r="Q13" s="13">
        <f t="shared" si="3"/>
        <v>270779</v>
      </c>
      <c r="R13" s="25">
        <v>25758</v>
      </c>
      <c r="S13" s="13">
        <f t="shared" si="4"/>
        <v>270779</v>
      </c>
      <c r="T13" s="13">
        <f t="shared" si="5"/>
        <v>0</v>
      </c>
      <c r="U13" s="13">
        <f t="shared" si="6"/>
        <v>0</v>
      </c>
    </row>
    <row r="14" spans="1:22" x14ac:dyDescent="0.25">
      <c r="A14" s="43"/>
      <c r="B14" s="43"/>
      <c r="C14" s="24" t="s">
        <v>25</v>
      </c>
      <c r="D14" s="46"/>
      <c r="E14" s="13">
        <f t="shared" si="0"/>
        <v>29891</v>
      </c>
      <c r="F14" s="33">
        <v>29891</v>
      </c>
      <c r="G14" s="10"/>
      <c r="H14" s="10"/>
      <c r="I14" s="13">
        <f t="shared" si="1"/>
        <v>29891</v>
      </c>
      <c r="J14" s="33">
        <v>29891</v>
      </c>
      <c r="K14" s="10"/>
      <c r="L14" s="10"/>
      <c r="M14" s="13">
        <f t="shared" si="2"/>
        <v>29891</v>
      </c>
      <c r="N14" s="33">
        <v>29891</v>
      </c>
      <c r="O14" s="10"/>
      <c r="P14" s="10"/>
      <c r="Q14" s="13">
        <f t="shared" si="3"/>
        <v>171574</v>
      </c>
      <c r="R14" s="25">
        <v>25752</v>
      </c>
      <c r="S14" s="13">
        <f t="shared" si="4"/>
        <v>171574</v>
      </c>
      <c r="T14" s="13">
        <f t="shared" si="5"/>
        <v>0</v>
      </c>
      <c r="U14" s="13">
        <f t="shared" si="6"/>
        <v>0</v>
      </c>
    </row>
    <row r="15" spans="1:22" x14ac:dyDescent="0.25">
      <c r="A15" s="43"/>
      <c r="B15" s="43"/>
      <c r="C15" s="24" t="s">
        <v>34</v>
      </c>
      <c r="D15" s="46"/>
      <c r="E15" s="13">
        <f t="shared" si="0"/>
        <v>165547</v>
      </c>
      <c r="F15" s="33">
        <v>165547</v>
      </c>
      <c r="G15" s="10"/>
      <c r="H15" s="10"/>
      <c r="I15" s="13">
        <f t="shared" si="1"/>
        <v>165547</v>
      </c>
      <c r="J15" s="33">
        <v>165547</v>
      </c>
      <c r="K15" s="10"/>
      <c r="L15" s="10"/>
      <c r="M15" s="13">
        <f t="shared" si="2"/>
        <v>165547</v>
      </c>
      <c r="N15" s="33">
        <v>165547</v>
      </c>
      <c r="O15" s="10"/>
      <c r="P15" s="10"/>
      <c r="Q15" s="13">
        <f t="shared" si="3"/>
        <v>950240</v>
      </c>
      <c r="R15" s="25">
        <v>25740</v>
      </c>
      <c r="S15" s="13">
        <f t="shared" si="4"/>
        <v>950240</v>
      </c>
      <c r="T15" s="13">
        <f t="shared" si="5"/>
        <v>0</v>
      </c>
      <c r="U15" s="13">
        <f t="shared" si="6"/>
        <v>0</v>
      </c>
    </row>
    <row r="16" spans="1:22" ht="25.5" x14ac:dyDescent="0.25">
      <c r="A16" s="43"/>
      <c r="B16" s="43"/>
      <c r="C16" s="24" t="s">
        <v>35</v>
      </c>
      <c r="D16" s="46"/>
      <c r="E16" s="13">
        <f t="shared" si="0"/>
        <v>77741</v>
      </c>
      <c r="F16" s="33">
        <v>77741</v>
      </c>
      <c r="G16" s="10"/>
      <c r="H16" s="10"/>
      <c r="I16" s="13">
        <f t="shared" si="1"/>
        <v>77741</v>
      </c>
      <c r="J16" s="33">
        <v>77741</v>
      </c>
      <c r="K16" s="10"/>
      <c r="L16" s="10"/>
      <c r="M16" s="13">
        <f t="shared" si="2"/>
        <v>77741</v>
      </c>
      <c r="N16" s="33">
        <v>77741</v>
      </c>
      <c r="O16" s="10"/>
      <c r="P16" s="10"/>
      <c r="Q16" s="13">
        <f t="shared" si="3"/>
        <v>446233</v>
      </c>
      <c r="R16" s="25">
        <v>25734</v>
      </c>
      <c r="S16" s="13">
        <f t="shared" si="4"/>
        <v>446233</v>
      </c>
      <c r="T16" s="13">
        <f t="shared" si="5"/>
        <v>0</v>
      </c>
      <c r="U16" s="13">
        <f t="shared" si="6"/>
        <v>0</v>
      </c>
    </row>
    <row r="17" spans="1:22" ht="25.5" x14ac:dyDescent="0.25">
      <c r="A17" s="43"/>
      <c r="B17" s="43"/>
      <c r="C17" s="24" t="s">
        <v>36</v>
      </c>
      <c r="D17" s="46"/>
      <c r="E17" s="13">
        <f t="shared" si="0"/>
        <v>77434</v>
      </c>
      <c r="F17" s="33">
        <f>87+76887</f>
        <v>76974</v>
      </c>
      <c r="G17" s="10"/>
      <c r="H17" s="33">
        <v>460</v>
      </c>
      <c r="I17" s="13">
        <f t="shared" si="1"/>
        <v>77434</v>
      </c>
      <c r="J17" s="33">
        <f>87+76887</f>
        <v>76974</v>
      </c>
      <c r="K17" s="10"/>
      <c r="L17" s="33">
        <v>460</v>
      </c>
      <c r="M17" s="13">
        <f t="shared" si="2"/>
        <v>77434</v>
      </c>
      <c r="N17" s="33">
        <f>87+76887</f>
        <v>76974</v>
      </c>
      <c r="O17" s="10"/>
      <c r="P17" s="33">
        <v>460</v>
      </c>
      <c r="Q17" s="13">
        <f t="shared" si="3"/>
        <v>446454</v>
      </c>
      <c r="R17" s="25">
        <v>25775</v>
      </c>
      <c r="S17" s="13">
        <f t="shared" si="4"/>
        <v>441831</v>
      </c>
      <c r="T17" s="13">
        <f t="shared" si="5"/>
        <v>0</v>
      </c>
      <c r="U17" s="13">
        <f t="shared" si="6"/>
        <v>4623</v>
      </c>
    </row>
    <row r="18" spans="1:22" ht="25.5" x14ac:dyDescent="0.25">
      <c r="A18" s="43"/>
      <c r="B18" s="43"/>
      <c r="C18" s="24" t="s">
        <v>37</v>
      </c>
      <c r="D18" s="46"/>
      <c r="E18" s="13">
        <f t="shared" si="0"/>
        <v>6121</v>
      </c>
      <c r="F18" s="10"/>
      <c r="G18" s="10"/>
      <c r="H18" s="33">
        <v>6121</v>
      </c>
      <c r="I18" s="13">
        <f t="shared" si="1"/>
        <v>6121</v>
      </c>
      <c r="J18" s="10"/>
      <c r="K18" s="10"/>
      <c r="L18" s="33">
        <v>6121</v>
      </c>
      <c r="M18" s="13">
        <f t="shared" si="2"/>
        <v>6121</v>
      </c>
      <c r="N18" s="10"/>
      <c r="O18" s="10"/>
      <c r="P18" s="33">
        <v>6121</v>
      </c>
      <c r="Q18" s="13">
        <f t="shared" si="3"/>
        <v>61516</v>
      </c>
      <c r="R18" s="25">
        <v>25763</v>
      </c>
      <c r="S18" s="13">
        <f t="shared" si="4"/>
        <v>0</v>
      </c>
      <c r="T18" s="13">
        <f t="shared" si="5"/>
        <v>0</v>
      </c>
      <c r="U18" s="13">
        <f t="shared" si="6"/>
        <v>61516</v>
      </c>
    </row>
    <row r="19" spans="1:22" ht="25.5" x14ac:dyDescent="0.25">
      <c r="A19" s="43"/>
      <c r="B19" s="43"/>
      <c r="C19" s="24" t="s">
        <v>38</v>
      </c>
      <c r="D19" s="47"/>
      <c r="E19" s="13">
        <f t="shared" si="0"/>
        <v>2686</v>
      </c>
      <c r="F19" s="10"/>
      <c r="G19" s="10"/>
      <c r="H19" s="33">
        <v>2686</v>
      </c>
      <c r="I19" s="13">
        <f t="shared" si="1"/>
        <v>2686</v>
      </c>
      <c r="J19" s="10"/>
      <c r="K19" s="10"/>
      <c r="L19" s="33">
        <v>2686</v>
      </c>
      <c r="M19" s="13">
        <f t="shared" si="2"/>
        <v>2686</v>
      </c>
      <c r="N19" s="10"/>
      <c r="O19" s="10"/>
      <c r="P19" s="33">
        <v>2686</v>
      </c>
      <c r="Q19" s="13">
        <f t="shared" si="3"/>
        <v>26994</v>
      </c>
      <c r="R19" s="25">
        <v>25764</v>
      </c>
      <c r="S19" s="13">
        <f t="shared" si="4"/>
        <v>0</v>
      </c>
      <c r="T19" s="13">
        <f t="shared" si="5"/>
        <v>0</v>
      </c>
      <c r="U19" s="13">
        <f t="shared" si="6"/>
        <v>26994</v>
      </c>
    </row>
    <row r="20" spans="1:22" x14ac:dyDescent="0.25"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 t="s">
        <v>11</v>
      </c>
      <c r="Q20" s="8">
        <f>SUM(Q10:Q19)</f>
        <v>7553755</v>
      </c>
      <c r="S20" s="7"/>
      <c r="T20" s="7"/>
      <c r="U20" s="7"/>
    </row>
    <row r="21" spans="1:22" x14ac:dyDescent="0.25"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 t="s">
        <v>12</v>
      </c>
      <c r="Q21" s="8">
        <f>Q20*0.18</f>
        <v>1359675.9</v>
      </c>
      <c r="S21" s="7"/>
      <c r="T21" s="7"/>
      <c r="U21" s="7"/>
    </row>
    <row r="22" spans="1:22" x14ac:dyDescent="0.25"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 t="s">
        <v>13</v>
      </c>
      <c r="Q22" s="8">
        <f>Q20+Q21</f>
        <v>8913430.9000000004</v>
      </c>
      <c r="S22" s="7"/>
      <c r="T22" s="7"/>
      <c r="U22" s="7"/>
    </row>
    <row r="23" spans="1:22" x14ac:dyDescent="0.25">
      <c r="C23" s="6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S23" s="7"/>
      <c r="T23" s="7"/>
      <c r="U23" s="7"/>
    </row>
    <row r="24" spans="1:22" s="32" customFormat="1" x14ac:dyDescent="0.25">
      <c r="A24" s="3" t="s">
        <v>19</v>
      </c>
      <c r="B24" s="23"/>
      <c r="C24" s="23"/>
      <c r="D24" s="3"/>
      <c r="E24" s="29"/>
      <c r="F24" s="29"/>
      <c r="G24" s="29"/>
      <c r="H24" s="29"/>
      <c r="I24" s="30"/>
      <c r="J24" s="31"/>
      <c r="K24" s="3"/>
      <c r="L24" s="3"/>
      <c r="M24" s="28"/>
      <c r="N24" s="28"/>
      <c r="O24" s="28"/>
      <c r="P24" s="28"/>
      <c r="Q24" s="28"/>
      <c r="R24" s="23"/>
      <c r="S24" s="23"/>
      <c r="T24" s="23"/>
      <c r="U24" s="23"/>
      <c r="V24" s="23"/>
    </row>
    <row r="25" spans="1:22" s="32" customFormat="1" x14ac:dyDescent="0.25">
      <c r="A25" s="26" t="s">
        <v>29</v>
      </c>
      <c r="B25" s="26"/>
      <c r="C25" s="26"/>
      <c r="D25" s="26"/>
      <c r="E25" s="4"/>
      <c r="F25" s="4"/>
      <c r="G25" s="4"/>
      <c r="H25" s="27"/>
      <c r="I25" s="4"/>
      <c r="J25" s="26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2" s="32" customFormat="1" x14ac:dyDescent="0.25">
      <c r="A26" s="3" t="s">
        <v>28</v>
      </c>
      <c r="B26" s="23"/>
      <c r="C26" s="23"/>
      <c r="D26" s="3"/>
      <c r="E26" s="4"/>
      <c r="F26" s="4"/>
      <c r="G26" s="4"/>
      <c r="H26" s="4"/>
      <c r="I26" s="21"/>
      <c r="J26" s="3"/>
      <c r="K26" s="3"/>
      <c r="L26" s="3"/>
      <c r="M26" s="23"/>
      <c r="N26" s="23"/>
      <c r="O26" s="23"/>
      <c r="P26" s="23"/>
      <c r="Q26" s="23"/>
      <c r="R26" s="23"/>
      <c r="S26" s="23"/>
      <c r="T26" s="23"/>
      <c r="U26" s="23"/>
      <c r="V26" s="23"/>
    </row>
    <row r="27" spans="1:22" s="32" customFormat="1" x14ac:dyDescent="0.25">
      <c r="A27" s="23"/>
      <c r="B27" s="23"/>
      <c r="C27" s="3"/>
      <c r="D27" s="3"/>
      <c r="E27" s="4"/>
      <c r="F27" s="4"/>
      <c r="G27" s="4"/>
      <c r="H27" s="4"/>
      <c r="I27" s="21"/>
      <c r="J27" s="3"/>
      <c r="K27" s="3"/>
      <c r="L27" s="3"/>
      <c r="M27" s="23"/>
      <c r="N27" s="23"/>
      <c r="O27" s="23"/>
      <c r="P27" s="23"/>
      <c r="Q27" s="23"/>
      <c r="R27" s="23"/>
      <c r="S27" s="23"/>
      <c r="T27" s="23"/>
      <c r="U27" s="23"/>
      <c r="V27" s="23"/>
    </row>
    <row r="28" spans="1:22" s="32" customFormat="1" x14ac:dyDescent="0.25">
      <c r="A28" s="23"/>
      <c r="B28" s="23"/>
      <c r="C28" s="3"/>
      <c r="D28" s="3"/>
      <c r="E28" s="4"/>
      <c r="F28" s="4"/>
      <c r="G28" s="4"/>
      <c r="H28" s="4"/>
      <c r="I28" s="21"/>
      <c r="J28" s="3"/>
      <c r="K28" s="3"/>
      <c r="L28" s="3"/>
      <c r="M28" s="23"/>
      <c r="N28" s="23"/>
      <c r="O28" s="23"/>
      <c r="P28" s="23"/>
      <c r="Q28" s="23"/>
      <c r="R28" s="23"/>
      <c r="S28" s="23"/>
      <c r="T28" s="23"/>
      <c r="U28" s="23"/>
      <c r="V28" s="23"/>
    </row>
    <row r="29" spans="1:22" s="37" customFormat="1" ht="15.75" x14ac:dyDescent="0.25">
      <c r="A29" s="11"/>
      <c r="B29" s="11"/>
      <c r="C29" s="34" t="s">
        <v>26</v>
      </c>
      <c r="D29" s="35"/>
      <c r="E29" s="34"/>
      <c r="F29" s="34"/>
      <c r="G29" s="34"/>
      <c r="H29" s="34"/>
      <c r="I29" s="36"/>
      <c r="J29" s="35"/>
      <c r="K29" s="35"/>
      <c r="L29" s="35" t="s">
        <v>27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s="37" customFormat="1" ht="15.75" x14ac:dyDescent="0.25">
      <c r="A30" s="11"/>
      <c r="B30" s="11"/>
      <c r="C30" s="35"/>
      <c r="D30" s="35"/>
      <c r="E30" s="34"/>
      <c r="F30" s="34"/>
      <c r="G30" s="34"/>
      <c r="H30" s="34"/>
      <c r="I30" s="36"/>
      <c r="J30" s="35"/>
      <c r="K30" s="35"/>
      <c r="L30" s="35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s="11" customFormat="1" ht="15.75" x14ac:dyDescent="0.25">
      <c r="C31" s="34" t="s">
        <v>17</v>
      </c>
      <c r="E31" s="34"/>
      <c r="H31" s="34"/>
      <c r="I31" s="34"/>
      <c r="J31" s="35"/>
      <c r="K31" s="35"/>
      <c r="L31" s="35" t="s">
        <v>18</v>
      </c>
      <c r="P31" s="34"/>
    </row>
    <row r="32" spans="1:22" s="11" customFormat="1" ht="15.75" x14ac:dyDescent="0.25">
      <c r="E32" s="34"/>
      <c r="F32" s="35"/>
      <c r="H32" s="34"/>
      <c r="I32" s="38"/>
      <c r="J32" s="35"/>
      <c r="K32" s="35"/>
      <c r="L32" s="35"/>
      <c r="P32" s="34"/>
    </row>
    <row r="33" spans="1:21" s="11" customFormat="1" ht="15.75" x14ac:dyDescent="0.25">
      <c r="C33" s="34" t="s">
        <v>41</v>
      </c>
      <c r="E33" s="34"/>
      <c r="F33" s="35"/>
      <c r="H33" s="34"/>
      <c r="I33" s="38"/>
      <c r="J33" s="35"/>
      <c r="K33" s="35"/>
      <c r="L33" s="35"/>
      <c r="P33" s="34"/>
    </row>
    <row r="34" spans="1:21" s="11" customFormat="1" ht="15.75" x14ac:dyDescent="0.25">
      <c r="E34" s="34"/>
      <c r="H34" s="39"/>
      <c r="I34" s="36"/>
      <c r="J34" s="35"/>
      <c r="K34" s="35"/>
      <c r="L34" s="35"/>
      <c r="P34" s="39"/>
    </row>
    <row r="35" spans="1:21" s="11" customFormat="1" ht="15.75" x14ac:dyDescent="0.25">
      <c r="A35" s="9"/>
      <c r="B35" s="9"/>
      <c r="C35" s="9"/>
      <c r="D35" s="9"/>
      <c r="E35" s="19"/>
      <c r="F35" s="5"/>
      <c r="G35" s="9"/>
      <c r="H35" s="19"/>
      <c r="I35" s="14"/>
      <c r="J35" s="5"/>
      <c r="K35" s="5"/>
      <c r="L35" s="5"/>
      <c r="M35" s="9"/>
      <c r="N35" s="9"/>
      <c r="O35" s="9"/>
      <c r="P35" s="19"/>
      <c r="Q35" s="9"/>
      <c r="R35" s="9"/>
      <c r="S35" s="9"/>
      <c r="T35" s="9"/>
      <c r="U35" s="9"/>
    </row>
    <row r="36" spans="1:21" s="11" customFormat="1" ht="15.75" x14ac:dyDescent="0.25">
      <c r="A36" s="9"/>
      <c r="B36" s="9"/>
      <c r="C36" s="9"/>
      <c r="D36" s="9"/>
      <c r="E36" s="19"/>
      <c r="F36" s="5"/>
      <c r="G36" s="9"/>
      <c r="H36" s="19"/>
      <c r="I36" s="14"/>
      <c r="J36" s="5"/>
      <c r="K36" s="5"/>
      <c r="L36" s="5"/>
      <c r="M36" s="9"/>
      <c r="N36" s="9"/>
      <c r="O36" s="9"/>
      <c r="P36" s="19"/>
      <c r="Q36" s="9"/>
      <c r="R36" s="9"/>
      <c r="S36" s="9"/>
      <c r="T36" s="9"/>
      <c r="U36" s="9"/>
    </row>
    <row r="37" spans="1:21" s="11" customFormat="1" ht="15.75" x14ac:dyDescent="0.25">
      <c r="A37" s="9"/>
      <c r="B37" s="9"/>
      <c r="C37" s="9"/>
      <c r="D37" s="9"/>
      <c r="E37" s="19"/>
      <c r="G37" s="9"/>
      <c r="H37" s="19"/>
      <c r="I37" s="14"/>
      <c r="J37" s="5"/>
      <c r="K37" s="5"/>
      <c r="L37" s="5"/>
      <c r="M37" s="9"/>
      <c r="N37" s="9"/>
      <c r="O37" s="9"/>
      <c r="P37" s="19"/>
      <c r="Q37" s="9"/>
      <c r="R37" s="9"/>
      <c r="S37" s="9"/>
      <c r="T37" s="9"/>
      <c r="U37" s="9"/>
    </row>
    <row r="38" spans="1:21" s="11" customFormat="1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</sheetData>
  <mergeCells count="14">
    <mergeCell ref="C1:U1"/>
    <mergeCell ref="Q8:Q9"/>
    <mergeCell ref="E8:H8"/>
    <mergeCell ref="I8:L8"/>
    <mergeCell ref="S8:U8"/>
    <mergeCell ref="R8:R9"/>
    <mergeCell ref="M8:P8"/>
    <mergeCell ref="A8:C8"/>
    <mergeCell ref="D8:D9"/>
    <mergeCell ref="A10:A19"/>
    <mergeCell ref="B10:B19"/>
    <mergeCell ref="D10:D19"/>
    <mergeCell ref="C5:U5"/>
    <mergeCell ref="C6:U6"/>
  </mergeCells>
  <pageMargins left="0.25" right="0.25" top="0.75" bottom="0.75" header="0.3" footer="0.3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2015-06-11T07:01:22Z</cp:lastPrinted>
  <dcterms:created xsi:type="dcterms:W3CDTF">2014-06-16T04:15:17Z</dcterms:created>
  <dcterms:modified xsi:type="dcterms:W3CDTF">2015-06-11T07:02:43Z</dcterms:modified>
</cp:coreProperties>
</file>