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№1'!$A$1:$S$36</definedName>
  </definedNames>
  <calcPr calcId="125725" refMode="R1C1"/>
</workbook>
</file>

<file path=xl/calcChain.xml><?xml version="1.0" encoding="utf-8"?>
<calcChain xmlns="http://schemas.openxmlformats.org/spreadsheetml/2006/main">
  <c r="Q10" i="1"/>
  <c r="S10"/>
  <c r="Q11"/>
  <c r="S11" s="1"/>
  <c r="Q12"/>
  <c r="S12" s="1"/>
  <c r="Q13"/>
  <c r="S13" s="1"/>
  <c r="Q14"/>
  <c r="S14" s="1"/>
  <c r="Q15"/>
  <c r="S15" s="1"/>
  <c r="Q16"/>
  <c r="S16" s="1"/>
  <c r="Q17"/>
  <c r="S17" s="1"/>
  <c r="Q18"/>
  <c r="S18" s="1"/>
  <c r="Q19"/>
  <c r="S19" s="1"/>
  <c r="Q20"/>
  <c r="S20" s="1"/>
  <c r="Q21"/>
  <c r="S21" s="1"/>
  <c r="Q22"/>
  <c r="S22" s="1"/>
  <c r="Q23"/>
  <c r="S23" s="1"/>
  <c r="Q24"/>
  <c r="S24" s="1"/>
  <c r="Q9"/>
  <c r="S9" s="1"/>
  <c r="T25"/>
  <c r="S25" l="1"/>
  <c r="S26" s="1"/>
  <c r="W25"/>
  <c r="U25" l="1"/>
</calcChain>
</file>

<file path=xl/sharedStrings.xml><?xml version="1.0" encoding="utf-8"?>
<sst xmlns="http://schemas.openxmlformats.org/spreadsheetml/2006/main" count="85" uniqueCount="68">
  <si>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</si>
  <si>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</si>
  <si>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</si>
  <si>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</si>
  <si>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</si>
  <si>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</si>
  <si>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</si>
  <si>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</si>
  <si>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</si>
  <si>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</si>
  <si>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</si>
  <si>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</si>
  <si>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</si>
  <si>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</si>
  <si>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</si>
  <si>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</si>
  <si>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</si>
  <si>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</si>
  <si>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</si>
  <si>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</si>
  <si>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</si>
  <si>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</si>
  <si>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</si>
  <si>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</si>
  <si>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</si>
  <si>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</si>
  <si>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</si>
  <si>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</si>
  <si>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</si>
  <si>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</si>
  <si>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</si>
  <si>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Громкоговоритель переносной HH3002</t>
  </si>
  <si>
    <t>Ствол пожарнй СВПР</t>
  </si>
  <si>
    <t>подставка для огнетушителей П 15/2</t>
  </si>
  <si>
    <t xml:space="preserve">Защитный костюм модульного типа ЗКМТ  </t>
  </si>
  <si>
    <t>Фонарь ФОС</t>
  </si>
  <si>
    <t xml:space="preserve">Компрессор для дыхательного воздуха. Компрессор ПТС-120, BAUER </t>
  </si>
  <si>
    <t>Пенообразователь  «Натиск»</t>
  </si>
  <si>
    <t xml:space="preserve">Напорные  пожарные рукава Д 77 мм в скатках  </t>
  </si>
  <si>
    <t xml:space="preserve">Напорные  пожарные рукава Д 66 мм в скатках  </t>
  </si>
  <si>
    <t xml:space="preserve">Напорные  пожарные рукава Д 51 мм в скатках  </t>
  </si>
  <si>
    <t>Огнетушители ОП-5(з)</t>
  </si>
  <si>
    <t>Лента оградительная сигнальная</t>
  </si>
  <si>
    <t>Огнетушитель углекислотный  ОУ-5</t>
  </si>
  <si>
    <t>Пожарный щит (с сеткой рабица)</t>
  </si>
  <si>
    <t xml:space="preserve"> В том числе НДС 18%:</t>
  </si>
  <si>
    <t>5. В стоимость товара включены транспортные расходы.</t>
  </si>
  <si>
    <t>ГОСТ Р 22.9.09.2005</t>
  </si>
  <si>
    <t>ГОСТ  29074-91</t>
  </si>
  <si>
    <t>ГОСТ  Р 50588-93</t>
  </si>
  <si>
    <t>ГОСТ Р 51049-97</t>
  </si>
  <si>
    <t>ГОСТ P51057-2001,</t>
  </si>
  <si>
    <t>ГОСТ Р 51057-2001</t>
  </si>
  <si>
    <r>
      <t>ГОСТ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 51330.13-99.</t>
    </r>
  </si>
  <si>
    <t>ГОСТ Р 51844-2009</t>
  </si>
  <si>
    <t>шт</t>
  </si>
  <si>
    <t xml:space="preserve"> м3 </t>
  </si>
  <si>
    <t>Количество на 2013 год</t>
  </si>
  <si>
    <t>Цена за единицу с НДС, руб.</t>
  </si>
  <si>
    <t>Сумма с НДС, руб.</t>
  </si>
  <si>
    <t>ГОСТ Р52350.0</t>
  </si>
  <si>
    <t>ТУ 29.2-31916216-018.2005 или эквивалент</t>
  </si>
  <si>
    <t>ГОСТ Р 53263-2009</t>
  </si>
  <si>
    <t>Подставка напольная под огнетушитель ОП-5, ОП-8, ОУ-3. Размер 200*300*200. Материал: металл.</t>
  </si>
  <si>
    <t xml:space="preserve">Цвет: бело-красный, толщина: 50 мкр, размер: 50 мм * 200 м. Неклейкая  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</si>
  <si>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50., ЦБ МТС ОАО "Хиагда"  </t>
  </si>
  <si>
    <t>Противогазы  ГДЗК (самоспасатели)</t>
  </si>
  <si>
    <t>Огнетушитель порошковый  ОП-5(г)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</si>
</sst>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2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/>
    <xf numFmtId="0" fontId="6" fillId="0" borderId="2" xfId="0" applyFont="1" applyBorder="1" applyAlignment="1">
      <alignment horizontal="right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4" fontId="1" fillId="2" borderId="1" xfId="4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 wrapText="1"/>
    </xf>
    <xf numFmtId="44" fontId="1" fillId="2" borderId="1" xfId="5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2" fontId="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</cellXfs>
  <cellStyles count="6">
    <cellStyle name="Обычный" xfId="0" builtinId="0"/>
    <cellStyle name="Обычный 10" xfId="4"/>
    <cellStyle name="Обычный 19" xfId="3"/>
    <cellStyle name="Обычный 2" xfId="2"/>
    <cellStyle name="Обычный 23" xfId="5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7"/>
  <sheetViews>
    <sheetView tabSelected="1" view="pageBreakPreview" topLeftCell="A4" zoomScale="55" zoomScaleNormal="69" zoomScaleSheetLayoutView="55" workbookViewId="0">
      <selection activeCell="P14" sqref="P14"/>
    </sheetView>
  </sheetViews>
  <sheetFormatPr defaultRowHeight="18.75"/>
  <cols>
    <col min="1" max="1" width="6.5703125" style="3" customWidth="1"/>
    <col min="2" max="2" width="61.7109375" style="3" customWidth="1"/>
    <col min="3" max="3" width="35.85546875" style="3" customWidth="1"/>
    <col min="4" max="4" width="9.42578125" style="3" customWidth="1"/>
    <col min="5" max="5" width="7.85546875" style="3" bestFit="1" customWidth="1"/>
    <col min="6" max="6" width="9.140625" style="3" bestFit="1" customWidth="1"/>
    <col min="7" max="7" width="7.42578125" style="3" customWidth="1"/>
    <col min="8" max="8" width="7.140625" style="3" customWidth="1"/>
    <col min="9" max="9" width="9" style="3" customWidth="1"/>
    <col min="10" max="10" width="7.42578125" style="3" customWidth="1"/>
    <col min="11" max="11" width="7.7109375" style="3" customWidth="1"/>
    <col min="12" max="12" width="9.140625" style="3" customWidth="1"/>
    <col min="13" max="13" width="10.42578125" style="3" customWidth="1"/>
    <col min="14" max="14" width="8.7109375" style="3" customWidth="1"/>
    <col min="15" max="15" width="8.28515625" style="3" customWidth="1"/>
    <col min="16" max="16" width="8.42578125" style="3" customWidth="1"/>
    <col min="17" max="17" width="12.7109375" style="3" customWidth="1"/>
    <col min="18" max="18" width="16.140625" style="3" customWidth="1"/>
    <col min="19" max="19" width="16.5703125" style="3" customWidth="1"/>
    <col min="20" max="20" width="11.5703125" style="3" hidden="1" customWidth="1"/>
    <col min="21" max="21" width="13.28515625" style="3" hidden="1" customWidth="1"/>
    <col min="22" max="22" width="0" style="3" hidden="1" customWidth="1"/>
    <col min="23" max="23" width="0.7109375" style="3" customWidth="1"/>
    <col min="24" max="16384" width="9.140625" style="3"/>
  </cols>
  <sheetData>
    <row r="1" spans="1:19" s="2" customFormat="1">
      <c r="S1" s="20" t="s">
        <v>19</v>
      </c>
    </row>
    <row r="3" spans="1:19" ht="20.25">
      <c r="A3" s="46" t="s">
        <v>16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>
      <c r="A5" s="50" t="s">
        <v>23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>
      <c r="A6" s="54" t="s">
        <v>1</v>
      </c>
      <c r="B6" s="54" t="s">
        <v>17</v>
      </c>
      <c r="C6" s="54" t="s">
        <v>29</v>
      </c>
      <c r="D6" s="47" t="s">
        <v>15</v>
      </c>
      <c r="E6" s="51" t="s">
        <v>14</v>
      </c>
      <c r="F6" s="52"/>
      <c r="G6" s="52"/>
      <c r="H6" s="52"/>
      <c r="I6" s="52"/>
      <c r="J6" s="52"/>
      <c r="K6" s="52"/>
      <c r="L6" s="52"/>
      <c r="M6" s="52"/>
      <c r="N6" s="52"/>
      <c r="O6" s="52"/>
      <c r="P6" s="53"/>
      <c r="Q6" s="48" t="s">
        <v>57</v>
      </c>
      <c r="R6" s="48" t="s">
        <v>58</v>
      </c>
      <c r="S6" s="48" t="s">
        <v>59</v>
      </c>
    </row>
    <row r="7" spans="1:19" ht="18.75" customHeight="1">
      <c r="A7" s="54"/>
      <c r="B7" s="54"/>
      <c r="C7" s="54"/>
      <c r="D7" s="47"/>
      <c r="E7" s="49" t="s">
        <v>25</v>
      </c>
      <c r="F7" s="49"/>
      <c r="G7" s="49"/>
      <c r="H7" s="49" t="s">
        <v>2</v>
      </c>
      <c r="I7" s="49"/>
      <c r="J7" s="49"/>
      <c r="K7" s="49" t="s">
        <v>3</v>
      </c>
      <c r="L7" s="49"/>
      <c r="M7" s="49"/>
      <c r="N7" s="49" t="s">
        <v>10</v>
      </c>
      <c r="O7" s="49"/>
      <c r="P7" s="49"/>
      <c r="Q7" s="48"/>
      <c r="R7" s="48"/>
      <c r="S7" s="48"/>
    </row>
    <row r="8" spans="1:19" ht="32.25" customHeight="1">
      <c r="A8" s="54"/>
      <c r="B8" s="54"/>
      <c r="C8" s="54"/>
      <c r="D8" s="47"/>
      <c r="E8" s="23" t="s">
        <v>26</v>
      </c>
      <c r="F8" s="23" t="s">
        <v>28</v>
      </c>
      <c r="G8" s="23" t="s">
        <v>27</v>
      </c>
      <c r="H8" s="13" t="s">
        <v>4</v>
      </c>
      <c r="I8" s="13" t="s">
        <v>5</v>
      </c>
      <c r="J8" s="13" t="s">
        <v>6</v>
      </c>
      <c r="K8" s="13" t="s">
        <v>7</v>
      </c>
      <c r="L8" s="13" t="s">
        <v>8</v>
      </c>
      <c r="M8" s="13" t="s">
        <v>9</v>
      </c>
      <c r="N8" s="13" t="s">
        <v>11</v>
      </c>
      <c r="O8" s="13" t="s">
        <v>12</v>
      </c>
      <c r="P8" s="13" t="s">
        <v>13</v>
      </c>
      <c r="Q8" s="48"/>
      <c r="R8" s="48"/>
      <c r="S8" s="48"/>
    </row>
    <row r="9" spans="1:19" ht="32.25" customHeight="1">
      <c r="A9" s="25">
        <v>1</v>
      </c>
      <c r="B9" s="26" t="s">
        <v>31</v>
      </c>
      <c r="C9" s="30" t="s">
        <v>60</v>
      </c>
      <c r="D9" s="33" t="s">
        <v>55</v>
      </c>
      <c r="E9" s="32"/>
      <c r="F9" s="32"/>
      <c r="G9" s="32"/>
      <c r="H9" s="32"/>
      <c r="I9" s="55"/>
      <c r="J9" s="32"/>
      <c r="K9" s="32">
        <v>1</v>
      </c>
      <c r="L9" s="32"/>
      <c r="M9" s="32"/>
      <c r="N9" s="32"/>
      <c r="O9" s="32"/>
      <c r="P9" s="32"/>
      <c r="Q9" s="24">
        <f>SUM(E9:P9)</f>
        <v>1</v>
      </c>
      <c r="R9" s="39">
        <v>2906.0666666666671</v>
      </c>
      <c r="S9" s="39">
        <f>Q9*R9</f>
        <v>2906.0666666666671</v>
      </c>
    </row>
    <row r="10" spans="1:19" ht="32.25" customHeight="1">
      <c r="A10" s="25">
        <v>2</v>
      </c>
      <c r="B10" s="26" t="s">
        <v>32</v>
      </c>
      <c r="C10" s="30" t="s">
        <v>61</v>
      </c>
      <c r="D10" s="33" t="s">
        <v>55</v>
      </c>
      <c r="E10" s="32"/>
      <c r="F10" s="32"/>
      <c r="G10" s="32"/>
      <c r="H10" s="32"/>
      <c r="I10" s="55"/>
      <c r="J10" s="32"/>
      <c r="K10" s="32">
        <v>2</v>
      </c>
      <c r="L10" s="32"/>
      <c r="M10" s="32"/>
      <c r="N10" s="32"/>
      <c r="O10" s="32"/>
      <c r="P10" s="32"/>
      <c r="Q10" s="29">
        <f>SUM(E10:P10)</f>
        <v>2</v>
      </c>
      <c r="R10" s="39">
        <v>5042.5333333333328</v>
      </c>
      <c r="S10" s="39">
        <f t="shared" ref="S10:S24" si="0">Q10*R10</f>
        <v>10085.066666666666</v>
      </c>
    </row>
    <row r="11" spans="1:19" ht="68.25" customHeight="1">
      <c r="A11" s="25">
        <v>3</v>
      </c>
      <c r="B11" s="26" t="s">
        <v>33</v>
      </c>
      <c r="C11" s="30" t="s">
        <v>63</v>
      </c>
      <c r="D11" s="34" t="s">
        <v>55</v>
      </c>
      <c r="E11" s="32"/>
      <c r="F11" s="32"/>
      <c r="G11" s="32"/>
      <c r="H11" s="32"/>
      <c r="I11" s="55"/>
      <c r="J11" s="32"/>
      <c r="K11" s="32">
        <v>20</v>
      </c>
      <c r="L11" s="32"/>
      <c r="M11" s="32"/>
      <c r="N11" s="32"/>
      <c r="O11" s="32"/>
      <c r="P11" s="32"/>
      <c r="Q11" s="29">
        <f t="shared" ref="Q10:Q24" si="1">SUM(E11:P11)</f>
        <v>20</v>
      </c>
      <c r="R11" s="39">
        <v>289.66666666666669</v>
      </c>
      <c r="S11" s="39">
        <f t="shared" si="0"/>
        <v>5793.3333333333339</v>
      </c>
    </row>
    <row r="12" spans="1:19" ht="32.25" customHeight="1">
      <c r="A12" s="25">
        <v>4</v>
      </c>
      <c r="B12" s="26" t="s">
        <v>66</v>
      </c>
      <c r="C12" s="30" t="s">
        <v>47</v>
      </c>
      <c r="D12" s="33" t="s">
        <v>55</v>
      </c>
      <c r="E12" s="37"/>
      <c r="F12" s="37"/>
      <c r="G12" s="37"/>
      <c r="H12" s="37"/>
      <c r="I12" s="55"/>
      <c r="J12" s="37"/>
      <c r="K12" s="32">
        <v>10</v>
      </c>
      <c r="L12" s="37"/>
      <c r="M12" s="37"/>
      <c r="N12" s="37"/>
      <c r="O12" s="37"/>
      <c r="P12" s="37"/>
      <c r="Q12" s="29">
        <f t="shared" si="1"/>
        <v>10</v>
      </c>
      <c r="R12" s="39">
        <v>37829.166666666664</v>
      </c>
      <c r="S12" s="39">
        <f t="shared" si="0"/>
        <v>378291.66666666663</v>
      </c>
    </row>
    <row r="13" spans="1:19" ht="32.25" customHeight="1">
      <c r="A13" s="25">
        <v>5</v>
      </c>
      <c r="B13" s="26" t="s">
        <v>34</v>
      </c>
      <c r="C13" s="31" t="s">
        <v>48</v>
      </c>
      <c r="D13" s="35" t="s">
        <v>55</v>
      </c>
      <c r="E13" s="32"/>
      <c r="F13" s="32"/>
      <c r="G13" s="32"/>
      <c r="H13" s="32"/>
      <c r="I13" s="55"/>
      <c r="J13" s="32"/>
      <c r="K13" s="32">
        <v>1</v>
      </c>
      <c r="L13" s="32"/>
      <c r="M13" s="32"/>
      <c r="N13" s="32"/>
      <c r="O13" s="32"/>
      <c r="P13" s="32"/>
      <c r="Q13" s="29">
        <f t="shared" si="1"/>
        <v>1</v>
      </c>
      <c r="R13" s="39">
        <v>102533.33333333333</v>
      </c>
      <c r="S13" s="39">
        <f t="shared" si="0"/>
        <v>102533.33333333333</v>
      </c>
    </row>
    <row r="14" spans="1:19" ht="32.25" customHeight="1">
      <c r="A14" s="25">
        <v>6</v>
      </c>
      <c r="B14" s="26" t="s">
        <v>35</v>
      </c>
      <c r="C14" s="31" t="s">
        <v>53</v>
      </c>
      <c r="D14" s="33" t="s">
        <v>55</v>
      </c>
      <c r="E14" s="32"/>
      <c r="F14" s="32"/>
      <c r="G14" s="32"/>
      <c r="H14" s="32"/>
      <c r="I14" s="55"/>
      <c r="J14" s="32"/>
      <c r="K14" s="32">
        <v>3</v>
      </c>
      <c r="L14" s="32"/>
      <c r="M14" s="32"/>
      <c r="N14" s="32"/>
      <c r="O14" s="32"/>
      <c r="P14" s="32"/>
      <c r="Q14" s="29">
        <f t="shared" si="1"/>
        <v>3</v>
      </c>
      <c r="R14" s="39">
        <v>1923.3333333333333</v>
      </c>
      <c r="S14" s="39">
        <f t="shared" si="0"/>
        <v>5770</v>
      </c>
    </row>
    <row r="15" spans="1:19" ht="32.25" customHeight="1">
      <c r="A15" s="25">
        <v>7</v>
      </c>
      <c r="B15" s="26" t="s">
        <v>36</v>
      </c>
      <c r="C15" s="30" t="s">
        <v>62</v>
      </c>
      <c r="D15" s="35" t="s">
        <v>55</v>
      </c>
      <c r="E15" s="37"/>
      <c r="F15" s="37"/>
      <c r="G15" s="37"/>
      <c r="H15" s="37"/>
      <c r="I15" s="55"/>
      <c r="J15" s="38"/>
      <c r="K15" s="32">
        <v>1</v>
      </c>
      <c r="L15" s="37"/>
      <c r="M15" s="37"/>
      <c r="N15" s="37"/>
      <c r="O15" s="37"/>
      <c r="P15" s="37"/>
      <c r="Q15" s="29">
        <f t="shared" si="1"/>
        <v>1</v>
      </c>
      <c r="R15" s="39">
        <v>9861</v>
      </c>
      <c r="S15" s="39">
        <f t="shared" si="0"/>
        <v>9861</v>
      </c>
    </row>
    <row r="16" spans="1:19" ht="32.25" customHeight="1">
      <c r="A16" s="25">
        <v>8</v>
      </c>
      <c r="B16" s="27" t="s">
        <v>37</v>
      </c>
      <c r="C16" s="32" t="s">
        <v>49</v>
      </c>
      <c r="D16" s="36" t="s">
        <v>56</v>
      </c>
      <c r="E16" s="37"/>
      <c r="F16" s="37"/>
      <c r="G16" s="37"/>
      <c r="H16" s="37"/>
      <c r="I16" s="55"/>
      <c r="J16" s="38"/>
      <c r="K16" s="32">
        <v>2</v>
      </c>
      <c r="L16" s="37"/>
      <c r="M16" s="37"/>
      <c r="N16" s="37"/>
      <c r="O16" s="37"/>
      <c r="P16" s="37"/>
      <c r="Q16" s="29">
        <f t="shared" si="1"/>
        <v>2</v>
      </c>
      <c r="R16" s="39">
        <v>42752.833333333336</v>
      </c>
      <c r="S16" s="39">
        <f t="shared" si="0"/>
        <v>85505.666666666672</v>
      </c>
    </row>
    <row r="17" spans="1:23" ht="32.25" customHeight="1">
      <c r="A17" s="25">
        <v>9</v>
      </c>
      <c r="B17" s="26" t="s">
        <v>38</v>
      </c>
      <c r="C17" s="32" t="s">
        <v>50</v>
      </c>
      <c r="D17" s="35" t="s">
        <v>55</v>
      </c>
      <c r="E17" s="37"/>
      <c r="F17" s="37"/>
      <c r="G17" s="37"/>
      <c r="H17" s="37"/>
      <c r="I17" s="55"/>
      <c r="J17" s="38"/>
      <c r="K17" s="32">
        <v>13</v>
      </c>
      <c r="L17" s="37"/>
      <c r="M17" s="37"/>
      <c r="N17" s="37"/>
      <c r="O17" s="37"/>
      <c r="P17" s="37"/>
      <c r="Q17" s="29">
        <f t="shared" si="1"/>
        <v>13</v>
      </c>
      <c r="R17" s="39">
        <v>1828.5833333333333</v>
      </c>
      <c r="S17" s="39">
        <f t="shared" si="0"/>
        <v>23771.583333333332</v>
      </c>
    </row>
    <row r="18" spans="1:23" ht="32.25" customHeight="1">
      <c r="A18" s="25">
        <v>10</v>
      </c>
      <c r="B18" s="26" t="s">
        <v>39</v>
      </c>
      <c r="C18" s="32" t="s">
        <v>50</v>
      </c>
      <c r="D18" s="35" t="s">
        <v>55</v>
      </c>
      <c r="E18" s="37"/>
      <c r="F18" s="37"/>
      <c r="G18" s="37"/>
      <c r="H18" s="37"/>
      <c r="I18" s="55"/>
      <c r="J18" s="38"/>
      <c r="K18" s="32">
        <v>6</v>
      </c>
      <c r="L18" s="37"/>
      <c r="M18" s="37"/>
      <c r="N18" s="37"/>
      <c r="O18" s="37"/>
      <c r="P18" s="37"/>
      <c r="Q18" s="29">
        <f t="shared" si="1"/>
        <v>6</v>
      </c>
      <c r="R18" s="39">
        <v>1555.6833333333334</v>
      </c>
      <c r="S18" s="39">
        <f t="shared" si="0"/>
        <v>9334.1</v>
      </c>
    </row>
    <row r="19" spans="1:23" ht="32.25" customHeight="1">
      <c r="A19" s="25">
        <v>11</v>
      </c>
      <c r="B19" s="26" t="s">
        <v>40</v>
      </c>
      <c r="C19" s="32" t="s">
        <v>50</v>
      </c>
      <c r="D19" s="35" t="s">
        <v>55</v>
      </c>
      <c r="E19" s="37"/>
      <c r="F19" s="37"/>
      <c r="G19" s="37"/>
      <c r="H19" s="37"/>
      <c r="I19" s="55"/>
      <c r="J19" s="38"/>
      <c r="K19" s="32">
        <v>12</v>
      </c>
      <c r="L19" s="37"/>
      <c r="M19" s="37"/>
      <c r="N19" s="37"/>
      <c r="O19" s="37"/>
      <c r="P19" s="37"/>
      <c r="Q19" s="29">
        <f t="shared" si="1"/>
        <v>12</v>
      </c>
      <c r="R19" s="39">
        <v>1057.2333333333333</v>
      </c>
      <c r="S19" s="39">
        <f t="shared" si="0"/>
        <v>12686.8</v>
      </c>
    </row>
    <row r="20" spans="1:23" ht="32.25" customHeight="1">
      <c r="A20" s="25">
        <v>12</v>
      </c>
      <c r="B20" s="27" t="s">
        <v>41</v>
      </c>
      <c r="C20" s="32" t="s">
        <v>50</v>
      </c>
      <c r="D20" s="33" t="s">
        <v>55</v>
      </c>
      <c r="E20" s="37"/>
      <c r="F20" s="37"/>
      <c r="G20" s="37"/>
      <c r="H20" s="37"/>
      <c r="I20" s="55"/>
      <c r="J20" s="38"/>
      <c r="K20" s="32">
        <v>35</v>
      </c>
      <c r="L20" s="37"/>
      <c r="M20" s="37"/>
      <c r="N20" s="37"/>
      <c r="O20" s="37"/>
      <c r="P20" s="37"/>
      <c r="Q20" s="29">
        <f t="shared" si="1"/>
        <v>35</v>
      </c>
      <c r="R20" s="39">
        <v>955</v>
      </c>
      <c r="S20" s="39">
        <f t="shared" si="0"/>
        <v>33425</v>
      </c>
    </row>
    <row r="21" spans="1:23" ht="53.25" customHeight="1">
      <c r="A21" s="25">
        <v>13</v>
      </c>
      <c r="B21" s="26" t="s">
        <v>42</v>
      </c>
      <c r="C21" s="30" t="s">
        <v>64</v>
      </c>
      <c r="D21" s="33" t="s">
        <v>55</v>
      </c>
      <c r="E21" s="37"/>
      <c r="F21" s="37"/>
      <c r="G21" s="37"/>
      <c r="H21" s="37"/>
      <c r="I21" s="37"/>
      <c r="J21" s="37"/>
      <c r="K21" s="30">
        <v>2</v>
      </c>
      <c r="L21" s="37"/>
      <c r="M21" s="37"/>
      <c r="N21" s="37"/>
      <c r="O21" s="37"/>
      <c r="P21" s="37"/>
      <c r="Q21" s="29">
        <f t="shared" si="1"/>
        <v>2</v>
      </c>
      <c r="R21" s="39">
        <v>712.0333333333333</v>
      </c>
      <c r="S21" s="39">
        <f t="shared" si="0"/>
        <v>1424.0666666666666</v>
      </c>
    </row>
    <row r="22" spans="1:23" ht="32.25" customHeight="1">
      <c r="A22" s="25">
        <v>14</v>
      </c>
      <c r="B22" s="26" t="s">
        <v>67</v>
      </c>
      <c r="C22" s="30" t="s">
        <v>51</v>
      </c>
      <c r="D22" s="33" t="s">
        <v>55</v>
      </c>
      <c r="E22" s="37"/>
      <c r="F22" s="37"/>
      <c r="G22" s="37"/>
      <c r="H22" s="37"/>
      <c r="I22" s="37"/>
      <c r="J22" s="37"/>
      <c r="K22" s="30">
        <v>5</v>
      </c>
      <c r="L22" s="37"/>
      <c r="M22" s="37"/>
      <c r="N22" s="37"/>
      <c r="O22" s="37"/>
      <c r="P22" s="37"/>
      <c r="Q22" s="29">
        <f t="shared" si="1"/>
        <v>5</v>
      </c>
      <c r="R22" s="39">
        <v>956.66666666666663</v>
      </c>
      <c r="S22" s="39">
        <f t="shared" si="0"/>
        <v>4783.333333333333</v>
      </c>
    </row>
    <row r="23" spans="1:23" ht="32.25" customHeight="1">
      <c r="A23" s="25">
        <v>15</v>
      </c>
      <c r="B23" s="28" t="s">
        <v>43</v>
      </c>
      <c r="C23" s="28" t="s">
        <v>52</v>
      </c>
      <c r="D23" s="33" t="s">
        <v>55</v>
      </c>
      <c r="E23" s="37"/>
      <c r="F23" s="37"/>
      <c r="G23" s="37"/>
      <c r="H23" s="37"/>
      <c r="I23" s="37"/>
      <c r="J23" s="37"/>
      <c r="K23" s="30">
        <v>10</v>
      </c>
      <c r="L23" s="37"/>
      <c r="M23" s="37"/>
      <c r="N23" s="37"/>
      <c r="O23" s="37"/>
      <c r="P23" s="37"/>
      <c r="Q23" s="29">
        <f t="shared" si="1"/>
        <v>10</v>
      </c>
      <c r="R23" s="39">
        <v>1912.3333333333333</v>
      </c>
      <c r="S23" s="39">
        <f t="shared" si="0"/>
        <v>19123.333333333332</v>
      </c>
    </row>
    <row r="24" spans="1:23" ht="32.25" customHeight="1">
      <c r="A24" s="25">
        <v>16</v>
      </c>
      <c r="B24" s="26" t="s">
        <v>44</v>
      </c>
      <c r="C24" s="30" t="s">
        <v>54</v>
      </c>
      <c r="D24" s="33" t="s">
        <v>55</v>
      </c>
      <c r="E24" s="32"/>
      <c r="F24" s="32"/>
      <c r="G24" s="32"/>
      <c r="H24" s="32"/>
      <c r="I24" s="32"/>
      <c r="J24" s="32"/>
      <c r="K24" s="32">
        <v>15</v>
      </c>
      <c r="L24" s="32"/>
      <c r="M24" s="32"/>
      <c r="N24" s="32"/>
      <c r="O24" s="32"/>
      <c r="P24" s="32"/>
      <c r="Q24" s="29">
        <f t="shared" si="1"/>
        <v>15</v>
      </c>
      <c r="R24" s="39">
        <v>5793</v>
      </c>
      <c r="S24" s="39">
        <f t="shared" si="0"/>
        <v>86895</v>
      </c>
    </row>
    <row r="25" spans="1:23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40">
        <f>SUM(S9:S24)</f>
        <v>792189.35000000009</v>
      </c>
      <c r="T25" s="8" t="e">
        <f>SUM(#REF!)</f>
        <v>#REF!</v>
      </c>
      <c r="U25" s="8" t="e">
        <f>T25-S25</f>
        <v>#REF!</v>
      </c>
      <c r="W25" s="8" t="e">
        <f>SUM(#REF!)</f>
        <v>#REF!</v>
      </c>
    </row>
    <row r="26" spans="1:23">
      <c r="A26" s="41" t="s">
        <v>45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0">
        <f>(S25*18)/118</f>
        <v>120842.44322033899</v>
      </c>
    </row>
    <row r="27" spans="1:23">
      <c r="A27" s="42" t="s">
        <v>24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</row>
    <row r="28" spans="1:23">
      <c r="A28" s="9"/>
      <c r="B28" s="9"/>
      <c r="C28" s="6"/>
      <c r="D28" s="5"/>
    </row>
    <row r="29" spans="1:23" ht="24" customHeight="1">
      <c r="A29" s="43" t="s">
        <v>65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</row>
    <row r="30" spans="1:23">
      <c r="A30" s="45" t="s">
        <v>22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</row>
    <row r="31" spans="1:23">
      <c r="A31" s="44" t="s">
        <v>30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</row>
    <row r="32" spans="1:23">
      <c r="A32" s="2" t="s">
        <v>46</v>
      </c>
      <c r="B32" s="4"/>
      <c r="C32" s="2"/>
      <c r="D32" s="7"/>
      <c r="F32" s="12"/>
      <c r="G32" s="2"/>
      <c r="I32" s="12"/>
      <c r="J32" s="2"/>
      <c r="L32" s="12"/>
      <c r="M32" s="2"/>
    </row>
    <row r="33" spans="1:17">
      <c r="A33" s="2"/>
      <c r="B33" s="14" t="s">
        <v>20</v>
      </c>
      <c r="C33" s="5"/>
      <c r="D33" s="2"/>
      <c r="F33" s="10"/>
      <c r="G33" s="5"/>
      <c r="I33" s="10"/>
      <c r="J33" s="5"/>
      <c r="L33" s="15" t="s">
        <v>21</v>
      </c>
      <c r="M33" s="5"/>
    </row>
    <row r="34" spans="1:17">
      <c r="A34" s="2"/>
      <c r="B34" s="5"/>
      <c r="C34" s="5"/>
      <c r="D34" s="11"/>
      <c r="F34" s="5"/>
      <c r="G34" s="5"/>
      <c r="I34" s="5"/>
      <c r="J34" s="5"/>
      <c r="L34" s="5"/>
      <c r="M34" s="5"/>
    </row>
    <row r="35" spans="1:17">
      <c r="B35" s="5"/>
      <c r="C35" s="5"/>
      <c r="D35" s="2"/>
      <c r="F35" s="5"/>
      <c r="G35" s="5"/>
      <c r="I35" s="5"/>
      <c r="J35" s="5"/>
      <c r="L35" s="5" t="s">
        <v>18</v>
      </c>
      <c r="M35" s="5"/>
    </row>
    <row r="36" spans="1:17" ht="54.75" customHeight="1">
      <c r="B36" s="5"/>
      <c r="C36" s="5"/>
      <c r="D36" s="5"/>
      <c r="F36" s="5"/>
      <c r="G36" s="5"/>
      <c r="I36" s="5"/>
      <c r="J36" s="5"/>
      <c r="L36" s="5"/>
      <c r="M36" s="5"/>
    </row>
    <row r="37" spans="1:17">
      <c r="B37" s="16"/>
      <c r="C37" s="17"/>
      <c r="D37" s="18"/>
      <c r="E37"/>
      <c r="F37" s="19"/>
      <c r="G37" s="17"/>
      <c r="H37"/>
      <c r="I37" s="19"/>
      <c r="J37" s="17"/>
      <c r="K37"/>
      <c r="L37" s="19"/>
      <c r="M37" s="17"/>
      <c r="N37"/>
      <c r="O37"/>
      <c r="P37"/>
      <c r="Q37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25:R25"/>
    <mergeCell ref="A26:R26"/>
    <mergeCell ref="A27:S27"/>
    <mergeCell ref="A29:S29"/>
    <mergeCell ref="A31:S31"/>
    <mergeCell ref="A30:S30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2013-04-24T04:47:40Z</dcterms:modified>
</cp:coreProperties>
</file>