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240" yWindow="165" windowWidth="14805" windowHeight="7950"/>
  </bookViews>
  <sheets>
    <sheet name="материалы" sheetId="2" r:id="rId1"/>
  </sheets>
  <calcPr calcId="124519"/>
</workbook>
</file>

<file path=xl/calcChain.xml><?xml version="1.0" encoding="utf-8"?>
<calcChain xmlns="http://schemas.openxmlformats.org/spreadsheetml/2006/main">
  <c r="V34" i="2"/>
  <c r="V29"/>
  <c r="A14"/>
  <c r="A15" s="1"/>
  <c r="A16" s="1"/>
  <c r="A17" s="1"/>
  <c r="A18" s="1"/>
  <c r="V37"/>
  <c r="V36"/>
  <c r="V35"/>
  <c r="V33"/>
  <c r="V32"/>
  <c r="V31"/>
  <c r="V30"/>
  <c r="V28"/>
  <c r="V27"/>
  <c r="V26"/>
  <c r="V25"/>
  <c r="V24"/>
  <c r="V23"/>
  <c r="V22"/>
  <c r="V21"/>
  <c r="V20"/>
  <c r="V19"/>
  <c r="V18"/>
  <c r="V17"/>
  <c r="V16"/>
  <c r="V15"/>
  <c r="V14"/>
  <c r="V13"/>
  <c r="A19" l="1"/>
  <c r="A20" s="1"/>
  <c r="A21" s="1"/>
  <c r="A22" s="1"/>
  <c r="A23" s="1"/>
  <c r="A24" s="1"/>
  <c r="V38"/>
  <c r="V40" s="1"/>
  <c r="A25" l="1"/>
  <c r="A26" s="1"/>
  <c r="A27" s="1"/>
  <c r="A28" s="1"/>
  <c r="V39"/>
  <c r="A29" l="1"/>
  <c r="A30" s="1"/>
  <c r="A31" s="1"/>
  <c r="A32" l="1"/>
  <c r="A33" s="1"/>
  <c r="A34" s="1"/>
  <c r="A35" s="1"/>
  <c r="A36" s="1"/>
  <c r="A37" s="1"/>
</calcChain>
</file>

<file path=xl/sharedStrings.xml><?xml version="1.0" encoding="utf-8"?>
<sst xmlns="http://schemas.openxmlformats.org/spreadsheetml/2006/main" count="119" uniqueCount="87">
  <si>
    <t>Приложение №1</t>
  </si>
  <si>
    <t>к Договору поставки №099/12-03/____ от ___.___.2012</t>
  </si>
  <si>
    <t xml:space="preserve">                 СПЕЦИФИКАЦИЯ  № 1 от ________2012 г.    </t>
  </si>
  <si>
    <t xml:space="preserve">                                             </t>
  </si>
  <si>
    <t>1.  Поставщик  обязуется  поставить,  а  Покупатель  принять  и  оплатить  следующие  ТМЦ:</t>
  </si>
  <si>
    <t>№ п/п</t>
  </si>
  <si>
    <r>
      <t xml:space="preserve">Код ЕБК </t>
    </r>
    <r>
      <rPr>
        <i/>
        <sz val="10"/>
        <rFont val="Times New Roman"/>
        <family val="1"/>
        <charset val="204"/>
      </rPr>
      <t>(указывается в заявке ЗАО "Далур")</t>
    </r>
  </si>
  <si>
    <t>Номенклатурный номер Товара Покупателя (указывается в заявке ЗАО "Далур")</t>
  </si>
  <si>
    <t>Наименование ТМЦ</t>
  </si>
  <si>
    <t>Технические характеристики</t>
  </si>
  <si>
    <t>Обозначение нормативного документа (ГОСТ, ТУ, ОСТ и т.п.)</t>
  </si>
  <si>
    <t>Ед.изм.</t>
  </si>
  <si>
    <t>Количество</t>
  </si>
  <si>
    <t>Цена за единицу с НДС, руб.</t>
  </si>
  <si>
    <t>Сумма с НДС, руб.</t>
  </si>
  <si>
    <t>Итого:</t>
  </si>
  <si>
    <t>НДС 18%:</t>
  </si>
  <si>
    <t>Всего:</t>
  </si>
  <si>
    <t xml:space="preserve">Итого с учетом НДС :___ (___)руб 00 коп  в т.ч. НДС (18%): </t>
  </si>
  <si>
    <t>3. Способ доставки: Транспортом Поставщика до местонахождения Покупателя. Юридический адрес:
Россия, 641750, Курганская область., Далматовский район
с. Уксянское, ул. Ленина, дом 42</t>
  </si>
  <si>
    <t>5. Транспортные расходы и прочие расходы включены в цену ТМЦ.</t>
  </si>
  <si>
    <t>6. Объём ТМЦ, подлежащих поставке, могут меняться в зависимости от минимальной нормы отгрузки ± 10% (для материалов по удельным нормам)</t>
  </si>
  <si>
    <t>Поставщик</t>
  </si>
  <si>
    <t xml:space="preserve"> Покупатель</t>
  </si>
  <si>
    <t>_____________________________</t>
  </si>
  <si>
    <t xml:space="preserve">ЗАО "Далур" </t>
  </si>
  <si>
    <t>________________  /________________/</t>
  </si>
  <si>
    <t>________________  /А.А. Дементьев /</t>
  </si>
  <si>
    <t>м.п</t>
  </si>
  <si>
    <t>"    "______________2012 г</t>
  </si>
  <si>
    <t xml:space="preserve">                                        м.п.        "   "_______________2012 г</t>
  </si>
  <si>
    <t xml:space="preserve">Высококачественная сталь толщиной 0,9-1,5 мм.
Окрашен качественной порошковой краской. 
Габаритные размеры 1900*686*845 мм. 
Оцинкованная (G) столешница. </t>
  </si>
  <si>
    <t>Минимальная высота 905 мм 
Максимальная высота 1910 мм 
Ширина 720 мм 
Педальная помпа 
Хромированная штанга 
Система автовозврата 
Вес 70 кг.</t>
  </si>
  <si>
    <t>Тележка гидравлическая передвижная грузоподъемностью 700 кг. 
 Предназначена для снятия, установки и транспортировки колес грузовых автомобилей. 
 Оборудована ручным храповым механизмом подъема. 
 Высота подъема 170 мм 
 Диаметр обслуживаемых колес 850-1300 мм 
 Габаритные размеры 1160х820х920 мм. 
 Масса 80-100 кг</t>
  </si>
  <si>
    <t>Масса брутто - 77,2 кг. Габаритные размеры: [ШхГхВ] 1390x686x845мм.</t>
  </si>
  <si>
    <t>Высококачественная сталь толщиной 0,9-1,5 мм.
Окрашен качественной порошковой краской. 
Оцинкованная (G) столешница. 
Столешница - 1 шт. 1010×700×55 мм.
Ширина и глубина по столешнице, высота до верха столешницы - 1000×686×848 мм.</t>
  </si>
  <si>
    <t xml:space="preserve">Стеллаж грузовой МК 255 (металлический, складской) 4 полки (яруса). В качестве настила специальная влагостойкая фанера. Шаг перфорации на стойках - 50 мм. Все металлические элементы стеллажа покрыты полимерно-порошковым покрытием. Цвет стоек - синий (RAL 5015), цвет балок - светло-серый (RAL 7035). Максимально допустимая равномерно распределенная нагрузка на один ярус - 300 кг, на всю секцию стеллажа - 1500 кг. </t>
  </si>
  <si>
    <t>Стеллаж многофункциональный (стел 01) (Стандарт)
Шкаф снабжен полками или выкатными ящиками. Внутреннее пространство снабжено полками, верхняя часть открыта, нижняя закрывается распашными створками.
Ширина 1175 мм Глубина 400 мм Высота 1920 мм
Фасад : МДФ+Пленка ПВХ
Корпус: ЛДСП
Полки: ЛДСП
Опора: Хром / Пластик
Кромка : ПВХ 2 мм
Фурнитура: Люкс</t>
  </si>
  <si>
    <t>Стеллаж полочный для деталей</t>
  </si>
  <si>
    <t>к Договору поставки № 099/2012/12-03/________от "      "______2012 г.</t>
  </si>
  <si>
    <t>2 .Оплата  стоимости товара  производится в течение 15 календарных дней   после поставки товара при наличии оригиналов счет-фактуры и товарной накладной.</t>
  </si>
  <si>
    <t>Изготовитель (производитель), страна происхождения, описание товара</t>
  </si>
  <si>
    <t xml:space="preserve"> Габариты 1300х500х2067мм.
Максимально допустимая равномерно распределенная нагрузка на один ярус - 150 кг.
Все металлические элементы стеллажа покрыты полимерно-порошковым покрытием. 4 полки, цинк.</t>
  </si>
  <si>
    <t xml:space="preserve"> Габариты 900х520х1850мм. Нагр. На полку 80 кг; Нагр. на ящик 10кг.</t>
  </si>
  <si>
    <t>Габариты 1390х686х845 Масса - 62,2 кг. Дверца убирается</t>
  </si>
  <si>
    <t xml:space="preserve">SL-100 - установка предназначена для проверки любых свечей зажигания автомобилей под давлением до 10бар, в двух режимах - 1000 об/мин и 5000 об/мин. 
Давление в камере проверки создается встроенным компрессором, который при достижении 10 бар автоматически отключается. Данные возможности установки позволяют проверить свечу зажигания практически во всех режимах работы двигателя автомобиля. Окно осмотра имеет большой диаметр, благодаря чему, отлично просматриваются рабочая часть свечи. Установка SL-100 имеет компактные размеры и 12-ти вольтовое питание от аккумулятора обслуживаемого автомобиля.
</t>
  </si>
  <si>
    <t xml:space="preserve">Технические характеристики
Min диаметр сверления 1 мм
Max диаметр сверления 16 мм
Материал обработки древесина 
Мощность 650 Вт
Напряжение 220 В
Частота вращения шпинделя 120-3000 об/мин
Диаметр сверления 16 мм
Число скоростей 16 
Размер рабочего стола 290x290 мм
Размер платформы 460x275 мм
Ход шпинделя 80 мм
Конус шпинделя №2 
Тип электродвигателя асинхронный 
Передача ременная 
Габариты 810x500x290 мм
Вес брутто 70 кг
Вес 67 кг
</t>
  </si>
  <si>
    <t xml:space="preserve">Предназначен для ремонта тракторных, грузовых и легковых шин и камер.
    Конструкция вулканизатора позволяет ремонтировать шины с посадочным диаметром 12..30 дюйма и шириной профиля до 760 мм на беговой дорожке, плече и боковой поверхности.
    Таймер и нагревательные элементы изготовлены из импортных комплектующих, с высокой точностью обеспечивают необходимое технологическое время и температурный режи
Технические характеристики:
Напряжение питания.............................220 В 
Номинальная мощность.......................900 Вт 
Рабочая температура...........................160 С 
Усилие прижима...................................8600 Н 
Таймер..................................................0-10 ч 
Масса....................................................50 кг 
Габаритные размеры..........................1200x600x160 мм
</t>
  </si>
  <si>
    <t>Габаритные размеры  900х510х780                                                                                                                                              Объем - 130 литров. 
Габариты - 900х510х780 мм.
Масса - 34 кг.
Материал - сталь.</t>
  </si>
  <si>
    <t xml:space="preserve">Стенд для очистки деталей 150 литров </t>
  </si>
  <si>
    <t xml:space="preserve">Рабочее напряжение, В 220/50
Емкость, л 150
Мах производительность, л/м 20
Вес нетто, кг 42
Вес брутто, кг 45
Габариты в упаковке ДхШхВ, мм 1140х550х330 
</t>
  </si>
  <si>
    <t xml:space="preserve">Основа изделия – цельносварной металлокаркас из стальной профильной трубы квадратного сечения (25х25) и (25х50) окрашенный методом порошкового напыления. Основание: ЛДСП, подкладка: поролон плотностью 23-30, обивка: винилисс-кожа импортного производства, способная выдерживать многократные обработки дезинфицирующими растворами, подголовник может изменять угол наклона.
Длина: 1900мм
Ширина: 620.0мм
Высота: 500 мм
</t>
  </si>
  <si>
    <t xml:space="preserve">Кушетка смотровая медицинская </t>
  </si>
  <si>
    <t xml:space="preserve">Напряжение 220 В.
Потребляемая мощность зарядка/пуск 1600/10000 Вт. 
Выходное напряжение 12/24 В. 
Ток зарядки Eff 75 А. 
Ток зарядки EN 60335 50 А. 
Start MAX 400 A. 
Start EN 60335 300 A. 
Расчетная емкость аккумуляторов 20-1000 А/часов. 
Габаритные размеры 330х360х650 мм. 
Вес 16,3 кг.
</t>
  </si>
  <si>
    <t xml:space="preserve">Ремонтный лежак с подъёмом Сорокин, 6 колёс 24.110 используется во время ремонтных и диагно-стических работ в автомастерской. Предусмотрены шесть колесиков для удобного перемещения устройства. Регулируемый угол наклона подголовника. Обшит масло-бензостойким материалом.
Технические характеристики
Габариты 1030х440х120 мм
Вес                  7.5 кг
</t>
  </si>
  <si>
    <t xml:space="preserve">— две секции             
 — четыре двери                                                                         
 — перекладина для вешалки                            
Размеры  600х500х1860
</t>
  </si>
  <si>
    <t xml:space="preserve">с одним ящиком, серия "Стандарт"
С комплектом крючков для инструмента (07.113G – 10шт, 07.114G – 10шт). Имеет заднюю перфориро-ванную стенку. Дверь открывается только направо. Оснащен замком Евролок. Цвет может быть красный RAL3000, синий RAL5015, зелёный RAL6011, серый RAL7001. Дверь всегда красится в цвет корпуса.
</t>
  </si>
  <si>
    <t xml:space="preserve">Предназначение: смазки вязкостью до NLGI 2 
Производительность/ход : 10 cm3 
Давление смазки: 25 атм 
Привод: ручным насосом 
Диаметр емкости: 220 mm 
Высота емкости: 380 mm 
Заполнение: вручную 
Раздаточный шланг: высокого давления 
11 x 1500 mm 
Исполнение: все стальные части оцинкованы 
Головка насоса: ударопрочный литой цинк 
Лакировка корпус и крышка: RAL 7040, серый матовый 
Спецификация 
• шланг высокого давления 
11 x 1500 mm 
• Изогнутая трубка M 10 x 1, 150 mm 
• Наконечник 4-лепестковый, M 10 x 1 
• Запорный вентиль 
• два колеса и упор для ноги 
• маслостойкая лакировка 
• переносной, с ручкой
</t>
  </si>
  <si>
    <t>Подставки под машину регулируемые</t>
  </si>
  <si>
    <t>Грузоподъемность, т 6 
Мин. высота, мм 400
Макс. высота, мм 605 (2 шт. в комплекте)</t>
  </si>
  <si>
    <t xml:space="preserve">Грузоподъемность, т 3 
Мин. высота, мм 295
Макс. высота, мм 425.
(2 шт в комплекте)
</t>
  </si>
  <si>
    <t xml:space="preserve">1/2"Dк.торцевые головки шестигранные 10,12,13,14,15,17,18,19,21,22,24,27,30,32 мм.
 1/2"DR. удлинитель125 мм.
 1/2"DR. удлинитель 250 мм.
 1/2"Dк.T-образный вороток 250 мм.
 Карданный шарнир 1/2"Dr.
 1/2"Dr. свечная головка16 мм.
 1/2"Dr. свечная головка 21 мм.
 1/4"Dr. торцевые головки шестигранные 6,7,8,9,10,11,12,13 мм.
 1/4"Dr. торцевые головки удлинённые шестигранные 6, 8,10,12,13 мм.
 1/4"Dr. Трещотка 32 зуба
 1/4"Dr. удлинитель 75 мм.
 1/4"Dr. отвёрточная рукоятка
 1/4"Dr. T-образный вороток
 Карданный шарнир 1/4"Dr.
 1/4"Dr.адаптер для бит (BIT HOLDER)
 Биты 1/4"Dr. SL3,SL4,SL5,SL6
 Биты 1/4"Dr. T10,T15,T20,T25,T27,T30,T40
 Биты 1/4"Dr. PH0,PH1,PH2,PH3
 Биты 1/4"Dr. шестигранные 3, 4,5,6,8 мм.
 Ключи комбинированные 8,10,12,13,14,15,17,19,22 мм.
 Клещи переставные 250 мм.
 Пассатижи 175 мм.
 Молоток 500 г. GS-стандарт
 Отвёртки PH #1*75, PH#2*100, PH#3*125
 Отвёртки SL(-)3,2*75, (-)6*100
</t>
  </si>
  <si>
    <t xml:space="preserve">  1/2"Dr.торцевые головки шестигранные 10,12,13,14,15,17,18,19,21,22,24,27,30,32 мм. 
  1/2"Dr.торцевые головки удлинённые шестигранные 12,13,14,17,19,21 мм. 
  Трещотка 1/2"Dr. 32 зуба 
  1/2"Dr. удлинитель 125 мм. 
  1/2"Dr. удлинитель 250 мм. 
  1/2"Dr. адаптер для удлинителя под вороток 3/8"(F)x1/2"(M) 
  Вороток гибкая рукоятка 375 мм. 
  Шарнир карданный 1/2 Dr. 
  1/2Dr. свечная головка 16 мм. 
  1/2"Dr. свечная головка 21 мм.         
  1/4"Dr. торцевые головки шестигранные 6,7,8,9,10,11,12,13 мм. 
  1/4"Dr. торцевые головки удлинённые шестигранные 6, 8,10,12,13 мм. 
  Трещотка 1/4" Dr. 32 зуба 
  1/4"Dr. удлинитель 75 мм. 
  1/4Dr. гибкий удлинитель  
  1/4" Dr. отвёрточная рукоятка 
  1/4" Dr. T-образный вороток 
  Карданный шарнир 1/4" Dr. 
  1/4"Dr.адаптер для вставок (BIT HOLDER) 
  Биты 1/4 dr SL3,SL4,SL5,SL6 
  Биты 1/4Dr. T10,T15,T20,T25,T27,T30,T40 
  Биты 1/4Dr. PH0,PH1,PH2,PH3 
  Биты 1/4Dr. шестигранные 3, 4,5,6,8 мм. 
  Ключи комбинированные 6,7,8,9,10,11,12,13,14,15,17,18,19,22,24 мм. 
  Клещи переставные 250 мм. 
  Пассатижи 175 мм. 
  Молоток 500 гр. GS-стандарт 
  Отвёртки PH #1*75, PH#2*100, PH#2*38, PH#3*125 
  Отвёртки SL (-)3,2*75; (-)6*100, (-)6*38 
  9 ключей Г-образных шестигранных с шаром 
  9 ключей Г-образных с профилем TORX
</t>
  </si>
  <si>
    <t>Стеллаж металлический полочный для деталей СТ-031 *</t>
  </si>
  <si>
    <t>Шкаф инструментальный  ВШИ - 246 *</t>
  </si>
  <si>
    <t>Верстак однотумбовый FERRUM 01.101-XY *</t>
  </si>
  <si>
    <t>Установка для проверки свечей зажигания SL - 100 *</t>
  </si>
  <si>
    <t>Станок сверлильный "Корвет 43" *</t>
  </si>
  <si>
    <t>Минимастер Вулканизатор. Ремонт шин и камер грузовых и легковых автомобилей. 12…22,5", 220 Вт, 600 Вт *</t>
  </si>
  <si>
    <t xml:space="preserve">Ванна для проверки камер КС-013 *
</t>
  </si>
  <si>
    <t>Тележка 1160х820х920мм П254 *</t>
  </si>
  <si>
    <t>Стеллаж многофункциональный медицинский (стел 01) *</t>
  </si>
  <si>
    <t>Пускозарядное устройство Dynamik 420 12/24В, 75/400А. *</t>
  </si>
  <si>
    <t>Верстак с 2 тумбами и 5 ящиками FERRUM 01.205-XY  *</t>
  </si>
  <si>
    <t>Верстак с 1 тумбой и 5 ящиками FERRUM 01.105-XY *</t>
  </si>
  <si>
    <t>Верстак бестумбовый FERRUM 01.001-XY *</t>
  </si>
  <si>
    <t xml:space="preserve">Шкаф для одежды FERRUM
03.224П *
</t>
  </si>
  <si>
    <t xml:space="preserve"> Шкаф настенный для инструмента FERRUM 03.001S *</t>
  </si>
  <si>
    <t xml:space="preserve">Лежак
 ремонтный 24.110 *
</t>
  </si>
  <si>
    <t>Солидолонагентатель ручной 16 литровp Rressol *</t>
  </si>
  <si>
    <t>Стойка трансмиссионная одноступенчатая г.п. 1,5т.WERTHER 111 OMA 608 *</t>
  </si>
  <si>
    <t>SKS00077 * Универcальный набор инст-румента 77 предметов 1/4" и 1/2"dr</t>
  </si>
  <si>
    <t>SKS00095 * Универcальный набор инструмента 95 предметов 1/4" и 1/2"dr.</t>
  </si>
  <si>
    <t>* -  Товарные знаки, места происхождения товара по тексту сопровождаются словами «или эквивалент»</t>
  </si>
  <si>
    <t>шт.</t>
  </si>
  <si>
    <t>набор</t>
  </si>
  <si>
    <t>4. Срок поставки: до 15 декабря 2012г.</t>
  </si>
</sst>
</file>

<file path=xl/styles.xml><?xml version="1.0" encoding="utf-8"?>
<styleSheet xmlns="http://schemas.openxmlformats.org/spreadsheetml/2006/main">
  <numFmts count="2">
    <numFmt numFmtId="43" formatCode="_-* #,##0.00_р_._-;\-* #,##0.00_р_._-;_-* &quot;-&quot;??_р_._-;_-@_-"/>
    <numFmt numFmtId="164" formatCode="#,##0.00_р_."/>
  </numFmts>
  <fonts count="15">
    <font>
      <sz val="11"/>
      <color theme="1"/>
      <name val="Calibri"/>
      <family val="2"/>
      <scheme val="minor"/>
    </font>
    <font>
      <sz val="11"/>
      <color theme="1"/>
      <name val="Calibri"/>
      <family val="2"/>
      <scheme val="minor"/>
    </font>
    <font>
      <sz val="11"/>
      <color theme="1"/>
      <name val="Times New Roman"/>
      <family val="1"/>
      <charset val="204"/>
    </font>
    <font>
      <sz val="10"/>
      <name val="Times New Roman"/>
      <family val="1"/>
      <charset val="204"/>
    </font>
    <font>
      <sz val="10"/>
      <color theme="1"/>
      <name val="Times New Roman"/>
      <family val="1"/>
      <charset val="204"/>
    </font>
    <font>
      <i/>
      <sz val="10"/>
      <name val="Times New Roman"/>
      <family val="1"/>
      <charset val="204"/>
    </font>
    <font>
      <sz val="8"/>
      <name val="Times New Roman"/>
      <family val="1"/>
      <charset val="204"/>
    </font>
    <font>
      <sz val="7"/>
      <name val="Times New Roman"/>
      <family val="1"/>
      <charset val="204"/>
    </font>
    <font>
      <b/>
      <sz val="10"/>
      <name val="Times New Roman"/>
      <family val="1"/>
      <charset val="204"/>
    </font>
    <font>
      <sz val="12"/>
      <name val="Times New Roman"/>
      <family val="1"/>
      <charset val="204"/>
    </font>
    <font>
      <sz val="14"/>
      <name val="Times New Roman"/>
      <family val="1"/>
      <charset val="204"/>
    </font>
    <font>
      <sz val="11"/>
      <name val="Calibri"/>
      <family val="2"/>
      <scheme val="minor"/>
    </font>
    <font>
      <sz val="10"/>
      <color rgb="FFFF0000"/>
      <name val="Times New Roman"/>
      <family val="1"/>
      <charset val="204"/>
    </font>
    <font>
      <sz val="8"/>
      <color theme="1"/>
      <name val="Times New Roman"/>
      <family val="1"/>
      <charset val="204"/>
    </font>
    <font>
      <b/>
      <sz val="14"/>
      <name val="Times New Roman"/>
      <family val="1"/>
      <charset val="204"/>
    </font>
  </fonts>
  <fills count="3">
    <fill>
      <patternFill patternType="none"/>
    </fill>
    <fill>
      <patternFill patternType="gray125"/>
    </fill>
    <fill>
      <patternFill patternType="solid">
        <fgColor theme="0"/>
        <bgColor indexed="64"/>
      </patternFill>
    </fill>
  </fills>
  <borders count="17">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2">
    <xf numFmtId="0" fontId="0" fillId="0" borderId="0"/>
    <xf numFmtId="43" fontId="1" fillId="0" borderId="0" applyFont="0" applyFill="0" applyBorder="0" applyAlignment="0" applyProtection="0"/>
  </cellStyleXfs>
  <cellXfs count="82">
    <xf numFmtId="0" fontId="0" fillId="0" borderId="0" xfId="0"/>
    <xf numFmtId="0" fontId="2" fillId="0" borderId="0" xfId="0" applyFont="1" applyAlignment="1">
      <alignment horizontal="right"/>
    </xf>
    <xf numFmtId="0" fontId="2" fillId="0" borderId="0" xfId="0" applyFont="1"/>
    <xf numFmtId="0" fontId="2" fillId="0" borderId="0" xfId="0" applyFont="1" applyAlignment="1">
      <alignment horizontal="left"/>
    </xf>
    <xf numFmtId="0" fontId="4" fillId="0" borderId="0" xfId="0" applyFont="1"/>
    <xf numFmtId="0" fontId="4" fillId="0" borderId="0" xfId="0" applyFont="1" applyAlignment="1"/>
    <xf numFmtId="0" fontId="4" fillId="0" borderId="0" xfId="0" applyFont="1" applyAlignment="1">
      <alignment horizontal="center" vertical="center"/>
    </xf>
    <xf numFmtId="0" fontId="3" fillId="0" borderId="0" xfId="0" applyFont="1"/>
    <xf numFmtId="0" fontId="3" fillId="0" borderId="0" xfId="0" applyFont="1" applyAlignment="1"/>
    <xf numFmtId="164" fontId="3" fillId="0" borderId="10" xfId="0" applyNumberFormat="1" applyFont="1" applyBorder="1" applyAlignment="1">
      <alignment horizontal="center" vertical="center"/>
    </xf>
    <xf numFmtId="49" fontId="6" fillId="0" borderId="10" xfId="0" applyNumberFormat="1" applyFont="1" applyFill="1" applyBorder="1" applyAlignment="1">
      <alignment horizontal="left" vertical="center" wrapText="1"/>
    </xf>
    <xf numFmtId="0" fontId="7" fillId="0" borderId="10" xfId="0" applyFont="1" applyFill="1" applyBorder="1" applyAlignment="1">
      <alignment horizontal="left" vertical="center" wrapText="1"/>
    </xf>
    <xf numFmtId="0" fontId="6" fillId="0" borderId="10" xfId="0" applyFont="1" applyFill="1" applyBorder="1" applyAlignment="1">
      <alignment horizontal="center" vertical="center" wrapText="1"/>
    </xf>
    <xf numFmtId="43" fontId="3" fillId="0" borderId="10" xfId="1" applyFont="1" applyBorder="1" applyAlignment="1">
      <alignment horizontal="center" vertical="center" wrapText="1"/>
    </xf>
    <xf numFmtId="43" fontId="3" fillId="0" borderId="10" xfId="1" applyFont="1" applyBorder="1" applyAlignment="1">
      <alignment vertical="center" wrapText="1"/>
    </xf>
    <xf numFmtId="43" fontId="3" fillId="0" borderId="10" xfId="0" applyNumberFormat="1" applyFont="1" applyBorder="1" applyAlignment="1">
      <alignment vertical="center"/>
    </xf>
    <xf numFmtId="43" fontId="3" fillId="0" borderId="10" xfId="0" applyNumberFormat="1" applyFont="1" applyBorder="1"/>
    <xf numFmtId="43" fontId="0" fillId="0" borderId="0" xfId="0" applyNumberFormat="1"/>
    <xf numFmtId="0" fontId="8" fillId="0" borderId="0" xfId="0" applyFont="1" applyAlignment="1"/>
    <xf numFmtId="0" fontId="3" fillId="0" borderId="0" xfId="0" applyFont="1" applyAlignment="1">
      <alignment horizontal="left" vertical="center"/>
    </xf>
    <xf numFmtId="0" fontId="3" fillId="0" borderId="0" xfId="0" applyFont="1" applyAlignment="1">
      <alignment horizontal="left"/>
    </xf>
    <xf numFmtId="0" fontId="9" fillId="0" borderId="0" xfId="0" applyFont="1" applyAlignment="1">
      <alignment horizontal="center" vertical="center"/>
    </xf>
    <xf numFmtId="0" fontId="9" fillId="0" borderId="0" xfId="0" applyFont="1" applyAlignment="1">
      <alignment horizontal="left"/>
    </xf>
    <xf numFmtId="0" fontId="9" fillId="0" borderId="0" xfId="0" applyFont="1"/>
    <xf numFmtId="0" fontId="3" fillId="0" borderId="0" xfId="0" applyFont="1" applyAlignment="1">
      <alignment vertical="center"/>
    </xf>
    <xf numFmtId="0" fontId="10" fillId="0" borderId="0" xfId="0" applyFont="1"/>
    <xf numFmtId="0" fontId="3" fillId="0" borderId="0" xfId="0" applyFont="1" applyAlignment="1">
      <alignment horizontal="center" vertical="center"/>
    </xf>
    <xf numFmtId="0" fontId="4" fillId="0" borderId="0" xfId="0" applyFont="1" applyAlignment="1">
      <alignment horizontal="center"/>
    </xf>
    <xf numFmtId="0" fontId="3" fillId="2" borderId="10" xfId="0" applyFont="1" applyFill="1" applyBorder="1" applyAlignment="1">
      <alignment horizontal="center" vertical="center"/>
    </xf>
    <xf numFmtId="164" fontId="3" fillId="2" borderId="10" xfId="0" applyNumberFormat="1" applyFont="1" applyFill="1" applyBorder="1" applyAlignment="1">
      <alignment horizontal="center" vertical="center"/>
    </xf>
    <xf numFmtId="0" fontId="7" fillId="2" borderId="10" xfId="0" applyFont="1" applyFill="1" applyBorder="1" applyAlignment="1">
      <alignment horizontal="left" vertical="center" wrapText="1"/>
    </xf>
    <xf numFmtId="0" fontId="6" fillId="2" borderId="10" xfId="0" applyFont="1" applyFill="1" applyBorder="1" applyAlignment="1">
      <alignment horizontal="center" vertical="center" wrapText="1"/>
    </xf>
    <xf numFmtId="43" fontId="3" fillId="2" borderId="10" xfId="1" applyFont="1" applyFill="1" applyBorder="1" applyAlignment="1">
      <alignment horizontal="center" vertical="center" wrapText="1"/>
    </xf>
    <xf numFmtId="43" fontId="3" fillId="2" borderId="10" xfId="1" applyFont="1" applyFill="1" applyBorder="1" applyAlignment="1">
      <alignment vertical="center" wrapText="1"/>
    </xf>
    <xf numFmtId="43" fontId="3" fillId="2" borderId="10" xfId="0" applyNumberFormat="1" applyFont="1" applyFill="1" applyBorder="1" applyAlignment="1">
      <alignment vertical="center"/>
    </xf>
    <xf numFmtId="0" fontId="3" fillId="2" borderId="0" xfId="0" applyFont="1" applyFill="1"/>
    <xf numFmtId="0" fontId="0" fillId="2" borderId="0" xfId="0" applyFill="1"/>
    <xf numFmtId="0" fontId="11" fillId="2" borderId="0" xfId="0" applyFont="1" applyFill="1"/>
    <xf numFmtId="164" fontId="7" fillId="0" borderId="10" xfId="0" applyNumberFormat="1" applyFont="1" applyBorder="1" applyAlignment="1">
      <alignment horizontal="center" vertical="center" wrapText="1"/>
    </xf>
    <xf numFmtId="0" fontId="0" fillId="0" borderId="0" xfId="0" applyFill="1"/>
    <xf numFmtId="0" fontId="2" fillId="0" borderId="0" xfId="0" applyFont="1" applyFill="1"/>
    <xf numFmtId="0" fontId="4" fillId="0" borderId="0" xfId="0" applyFont="1" applyFill="1" applyAlignment="1"/>
    <xf numFmtId="0" fontId="3" fillId="0" borderId="0" xfId="0" applyFont="1" applyFill="1" applyAlignment="1"/>
    <xf numFmtId="0" fontId="8" fillId="0" borderId="0" xfId="0" applyFont="1" applyFill="1" applyAlignment="1"/>
    <xf numFmtId="0" fontId="3" fillId="0" borderId="0" xfId="0" applyFont="1" applyFill="1" applyAlignment="1">
      <alignment horizontal="left"/>
    </xf>
    <xf numFmtId="0" fontId="9" fillId="0" borderId="0" xfId="0" applyFont="1" applyFill="1" applyAlignment="1">
      <alignment horizontal="left"/>
    </xf>
    <xf numFmtId="0" fontId="10" fillId="0" borderId="0" xfId="0" applyFont="1" applyFill="1"/>
    <xf numFmtId="164" fontId="12" fillId="2" borderId="10" xfId="0" applyNumberFormat="1" applyFont="1" applyFill="1" applyBorder="1" applyAlignment="1">
      <alignment horizontal="center" vertical="center"/>
    </xf>
    <xf numFmtId="0" fontId="3" fillId="0" borderId="0" xfId="0" applyFont="1" applyFill="1" applyAlignment="1">
      <alignment horizontal="left" vertical="center"/>
    </xf>
    <xf numFmtId="43" fontId="3" fillId="0" borderId="10" xfId="1" applyFont="1" applyFill="1" applyBorder="1" applyAlignment="1">
      <alignment horizontal="center" vertical="center" wrapText="1"/>
    </xf>
    <xf numFmtId="0" fontId="3" fillId="0" borderId="0" xfId="0" applyFont="1" applyFill="1"/>
    <xf numFmtId="0" fontId="9" fillId="0" borderId="0" xfId="0" applyFont="1" applyFill="1"/>
    <xf numFmtId="0" fontId="13" fillId="0" borderId="11" xfId="0" applyFont="1" applyBorder="1" applyAlignment="1">
      <alignment vertical="center" wrapText="1"/>
    </xf>
    <xf numFmtId="0" fontId="8" fillId="0" borderId="0" xfId="0" applyFont="1" applyBorder="1" applyAlignment="1">
      <alignment horizontal="right" vertical="center"/>
    </xf>
    <xf numFmtId="43" fontId="3" fillId="0" borderId="0" xfId="0" applyNumberFormat="1" applyFont="1" applyBorder="1"/>
    <xf numFmtId="0" fontId="14" fillId="0" borderId="0" xfId="0" applyFont="1" applyBorder="1" applyAlignment="1">
      <alignment horizontal="right" vertical="center"/>
    </xf>
    <xf numFmtId="0" fontId="8" fillId="0" borderId="6" xfId="0" applyFont="1" applyBorder="1" applyAlignment="1">
      <alignment horizontal="right" vertical="center"/>
    </xf>
    <xf numFmtId="0" fontId="8" fillId="0" borderId="7" xfId="0" applyFont="1" applyBorder="1" applyAlignment="1">
      <alignment horizontal="right" vertical="center"/>
    </xf>
    <xf numFmtId="0" fontId="8" fillId="0" borderId="8" xfId="0" applyFont="1" applyBorder="1" applyAlignment="1">
      <alignment horizontal="right" vertical="center"/>
    </xf>
    <xf numFmtId="0" fontId="3" fillId="0" borderId="0" xfId="0" applyFont="1" applyAlignment="1">
      <alignment horizontal="left" vertical="top" wrapText="1"/>
    </xf>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3" fillId="0" borderId="9" xfId="0" applyFont="1" applyBorder="1" applyAlignment="1">
      <alignment horizontal="center" vertical="center"/>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0" fontId="3" fillId="0" borderId="9"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0" fillId="0" borderId="15" xfId="0" applyBorder="1" applyAlignment="1">
      <alignment horizontal="center" vertical="center"/>
    </xf>
    <xf numFmtId="0" fontId="0" fillId="0" borderId="0" xfId="0" applyAlignment="1">
      <alignment horizontal="center" vertical="center"/>
    </xf>
    <xf numFmtId="0" fontId="0" fillId="0" borderId="16"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2" fillId="0" borderId="0" xfId="0" applyFont="1" applyAlignment="1">
      <alignment wrapText="1"/>
    </xf>
    <xf numFmtId="0" fontId="0" fillId="0" borderId="0" xfId="0" applyAlignment="1">
      <alignment wrapText="1"/>
    </xf>
    <xf numFmtId="0" fontId="3" fillId="0" borderId="0" xfId="0" applyFont="1" applyAlignment="1">
      <alignment horizontal="center"/>
    </xf>
    <xf numFmtId="0" fontId="2" fillId="0" borderId="0" xfId="0" applyFont="1" applyAlignment="1">
      <alignment horizontal="center"/>
    </xf>
    <xf numFmtId="0" fontId="3" fillId="0" borderId="1"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9" xfId="0" applyFont="1" applyFill="1" applyBorder="1" applyAlignment="1">
      <alignment horizontal="center" vertical="center" wrapText="1"/>
    </xf>
  </cellXfs>
  <cellStyles count="2">
    <cellStyle name="Обычный" xfId="0" builtinId="0"/>
    <cellStyle name="Финансовый" xfId="1" builtin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X56"/>
  <sheetViews>
    <sheetView tabSelected="1" workbookViewId="0">
      <selection activeCell="D10" sqref="D10:D12"/>
    </sheetView>
  </sheetViews>
  <sheetFormatPr defaultRowHeight="15"/>
  <cols>
    <col min="1" max="1" width="8.5703125" customWidth="1"/>
    <col min="2" max="2" width="9.5703125" customWidth="1"/>
    <col min="3" max="3" width="15.140625" customWidth="1"/>
    <col min="4" max="4" width="46.7109375" style="39" customWidth="1"/>
    <col min="5" max="5" width="75.28515625" customWidth="1"/>
    <col min="6" max="6" width="14.5703125" customWidth="1"/>
    <col min="7" max="7" width="14.140625" customWidth="1"/>
    <col min="8" max="8" width="6.85546875" customWidth="1"/>
    <col min="9" max="9" width="9.42578125" hidden="1" customWidth="1"/>
    <col min="10" max="10" width="9.28515625" hidden="1" customWidth="1"/>
    <col min="11" max="15" width="9.7109375" hidden="1" customWidth="1"/>
    <col min="16" max="16" width="11.140625" style="39" customWidth="1"/>
    <col min="17" max="20" width="9.7109375" hidden="1" customWidth="1"/>
    <col min="21" max="21" width="17.5703125" customWidth="1"/>
    <col min="22" max="22" width="17.42578125" customWidth="1"/>
    <col min="24" max="24" width="9.7109375" bestFit="1" customWidth="1"/>
  </cols>
  <sheetData>
    <row r="1" spans="1:23">
      <c r="V1" s="1" t="s">
        <v>0</v>
      </c>
    </row>
    <row r="2" spans="1:23" s="2" customFormat="1">
      <c r="D2" s="40"/>
      <c r="H2" s="75" t="s">
        <v>1</v>
      </c>
      <c r="I2" s="76"/>
      <c r="J2" s="76"/>
      <c r="K2" s="76"/>
      <c r="L2" s="76"/>
      <c r="M2" s="76"/>
      <c r="N2" s="76"/>
      <c r="O2" s="76"/>
      <c r="P2" s="76"/>
      <c r="Q2" s="76"/>
      <c r="R2" s="76"/>
      <c r="S2" s="76"/>
      <c r="T2" s="76"/>
      <c r="U2" s="76"/>
      <c r="V2" s="76"/>
      <c r="W2" s="76"/>
    </row>
    <row r="3" spans="1:23">
      <c r="R3" s="3"/>
      <c r="S3" s="3"/>
      <c r="T3" s="3"/>
    </row>
    <row r="4" spans="1:23">
      <c r="R4" s="3"/>
      <c r="S4" s="3"/>
      <c r="T4" s="3"/>
    </row>
    <row r="5" spans="1:23">
      <c r="A5" s="77" t="s">
        <v>2</v>
      </c>
      <c r="B5" s="77"/>
      <c r="C5" s="77"/>
      <c r="D5" s="77"/>
      <c r="E5" s="77"/>
      <c r="F5" s="77"/>
      <c r="G5" s="77"/>
      <c r="H5" s="77"/>
      <c r="I5" s="77"/>
      <c r="J5" s="77"/>
      <c r="K5" s="77"/>
      <c r="L5" s="77"/>
      <c r="M5" s="77"/>
      <c r="N5" s="77"/>
      <c r="O5" s="77"/>
      <c r="P5" s="77"/>
      <c r="Q5" s="77"/>
      <c r="R5" s="77"/>
      <c r="S5" s="77"/>
      <c r="T5" s="77"/>
      <c r="U5" s="77"/>
      <c r="V5" s="77"/>
    </row>
    <row r="6" spans="1:23">
      <c r="A6" s="78" t="s">
        <v>39</v>
      </c>
      <c r="B6" s="78"/>
      <c r="C6" s="78"/>
      <c r="D6" s="78"/>
      <c r="E6" s="78"/>
      <c r="F6" s="78"/>
      <c r="G6" s="78"/>
      <c r="H6" s="78"/>
      <c r="I6" s="78"/>
      <c r="J6" s="78"/>
      <c r="K6" s="78"/>
      <c r="L6" s="78"/>
      <c r="M6" s="78"/>
      <c r="N6" s="78"/>
      <c r="O6" s="78"/>
      <c r="P6" s="78"/>
      <c r="Q6" s="78"/>
      <c r="R6" s="78"/>
      <c r="S6" s="78"/>
      <c r="T6" s="78"/>
      <c r="U6" s="78"/>
      <c r="V6" s="78"/>
    </row>
    <row r="7" spans="1:23">
      <c r="A7" s="4"/>
      <c r="B7" s="77"/>
      <c r="C7" s="77"/>
      <c r="D7" s="77"/>
      <c r="E7" s="77"/>
      <c r="F7" s="77"/>
      <c r="G7" s="77"/>
      <c r="H7" s="77"/>
      <c r="I7" s="77"/>
      <c r="J7" s="77"/>
      <c r="K7" s="77"/>
      <c r="L7" s="77"/>
      <c r="M7" s="77"/>
      <c r="N7" s="77"/>
      <c r="O7" s="77"/>
      <c r="P7" s="77"/>
      <c r="Q7" s="77"/>
      <c r="R7" s="77"/>
      <c r="S7" s="77"/>
      <c r="T7" s="77"/>
      <c r="U7" s="77"/>
      <c r="V7" s="4"/>
    </row>
    <row r="8" spans="1:23">
      <c r="A8" s="4"/>
      <c r="B8" s="4"/>
      <c r="C8" s="4"/>
      <c r="D8" s="41" t="s">
        <v>3</v>
      </c>
      <c r="E8" s="6"/>
      <c r="F8" s="6"/>
      <c r="G8" s="6"/>
      <c r="H8" s="5"/>
      <c r="I8" s="5"/>
      <c r="J8" s="5"/>
      <c r="K8" s="5"/>
      <c r="L8" s="5"/>
      <c r="M8" s="5"/>
      <c r="N8" s="5"/>
      <c r="O8" s="5"/>
      <c r="P8" s="41"/>
      <c r="Q8" s="5"/>
      <c r="R8" s="5"/>
      <c r="S8" s="5"/>
      <c r="T8" s="5"/>
      <c r="U8" s="4"/>
      <c r="V8" s="4"/>
    </row>
    <row r="9" spans="1:23">
      <c r="A9" s="7" t="s">
        <v>4</v>
      </c>
      <c r="B9" s="8"/>
      <c r="C9" s="8"/>
      <c r="D9" s="42"/>
      <c r="E9" s="8"/>
      <c r="F9" s="8"/>
      <c r="G9" s="8"/>
      <c r="H9" s="8"/>
      <c r="I9" s="8"/>
      <c r="J9" s="8"/>
      <c r="K9" s="8"/>
      <c r="L9" s="8"/>
      <c r="M9" s="8"/>
      <c r="N9" s="8"/>
      <c r="O9" s="8"/>
      <c r="P9" s="42"/>
      <c r="Q9" s="8"/>
      <c r="R9" s="8"/>
      <c r="S9" s="8"/>
      <c r="T9" s="8"/>
      <c r="U9" s="8"/>
      <c r="V9" s="4"/>
    </row>
    <row r="10" spans="1:23" ht="26.25" customHeight="1">
      <c r="A10" s="63" t="s">
        <v>5</v>
      </c>
      <c r="B10" s="63" t="s">
        <v>6</v>
      </c>
      <c r="C10" s="63" t="s">
        <v>7</v>
      </c>
      <c r="D10" s="79" t="s">
        <v>8</v>
      </c>
      <c r="E10" s="63" t="s">
        <v>9</v>
      </c>
      <c r="F10" s="63" t="s">
        <v>10</v>
      </c>
      <c r="G10" s="63" t="s">
        <v>41</v>
      </c>
      <c r="H10" s="60" t="s">
        <v>11</v>
      </c>
      <c r="I10" s="66" t="s">
        <v>12</v>
      </c>
      <c r="J10" s="67"/>
      <c r="K10" s="67"/>
      <c r="L10" s="67"/>
      <c r="M10" s="67"/>
      <c r="N10" s="67"/>
      <c r="O10" s="67"/>
      <c r="P10" s="67"/>
      <c r="Q10" s="67"/>
      <c r="R10" s="67"/>
      <c r="S10" s="67"/>
      <c r="T10" s="68"/>
      <c r="U10" s="63" t="s">
        <v>13</v>
      </c>
      <c r="V10" s="63" t="s">
        <v>14</v>
      </c>
      <c r="W10" s="7"/>
    </row>
    <row r="11" spans="1:23" ht="28.5" customHeight="1">
      <c r="A11" s="64"/>
      <c r="B11" s="64"/>
      <c r="C11" s="64"/>
      <c r="D11" s="80"/>
      <c r="E11" s="64"/>
      <c r="F11" s="64"/>
      <c r="G11" s="64"/>
      <c r="H11" s="61"/>
      <c r="I11" s="69"/>
      <c r="J11" s="70"/>
      <c r="K11" s="70"/>
      <c r="L11" s="70"/>
      <c r="M11" s="70"/>
      <c r="N11" s="70"/>
      <c r="O11" s="70"/>
      <c r="P11" s="70"/>
      <c r="Q11" s="70"/>
      <c r="R11" s="70"/>
      <c r="S11" s="70"/>
      <c r="T11" s="71"/>
      <c r="U11" s="64"/>
      <c r="V11" s="64"/>
      <c r="W11" s="7"/>
    </row>
    <row r="12" spans="1:23" ht="69.75" customHeight="1">
      <c r="A12" s="65"/>
      <c r="B12" s="65"/>
      <c r="C12" s="65"/>
      <c r="D12" s="81"/>
      <c r="E12" s="65"/>
      <c r="F12" s="65"/>
      <c r="G12" s="65"/>
      <c r="H12" s="62"/>
      <c r="I12" s="72"/>
      <c r="J12" s="73"/>
      <c r="K12" s="73"/>
      <c r="L12" s="73"/>
      <c r="M12" s="73"/>
      <c r="N12" s="73"/>
      <c r="O12" s="73"/>
      <c r="P12" s="73"/>
      <c r="Q12" s="73"/>
      <c r="R12" s="73"/>
      <c r="S12" s="73"/>
      <c r="T12" s="74"/>
      <c r="U12" s="65"/>
      <c r="V12" s="65"/>
      <c r="W12" s="7"/>
    </row>
    <row r="13" spans="1:23" s="36" customFormat="1" ht="42">
      <c r="A13" s="28">
        <v>1</v>
      </c>
      <c r="B13" s="29"/>
      <c r="C13" s="29"/>
      <c r="D13" s="10" t="s">
        <v>38</v>
      </c>
      <c r="E13" s="30" t="s">
        <v>36</v>
      </c>
      <c r="F13" s="31"/>
      <c r="G13" s="29"/>
      <c r="H13" s="29" t="s">
        <v>84</v>
      </c>
      <c r="I13" s="32"/>
      <c r="J13" s="32"/>
      <c r="K13" s="32"/>
      <c r="L13" s="33"/>
      <c r="M13" s="32"/>
      <c r="N13" s="32"/>
      <c r="O13" s="32"/>
      <c r="P13" s="49">
        <v>2</v>
      </c>
      <c r="Q13" s="32"/>
      <c r="R13" s="32"/>
      <c r="S13" s="32"/>
      <c r="T13" s="32"/>
      <c r="U13" s="29">
        <v>11630.8</v>
      </c>
      <c r="V13" s="34">
        <f>P13*U13</f>
        <v>23261.599999999999</v>
      </c>
      <c r="W13" s="35"/>
    </row>
    <row r="14" spans="1:23" s="36" customFormat="1" ht="31.5">
      <c r="A14" s="28">
        <f>A13+1</f>
        <v>2</v>
      </c>
      <c r="B14" s="29"/>
      <c r="C14" s="29"/>
      <c r="D14" s="10" t="s">
        <v>63</v>
      </c>
      <c r="E14" s="30" t="s">
        <v>42</v>
      </c>
      <c r="F14" s="31"/>
      <c r="G14" s="29"/>
      <c r="H14" s="29" t="s">
        <v>84</v>
      </c>
      <c r="I14" s="32"/>
      <c r="J14" s="32"/>
      <c r="K14" s="32"/>
      <c r="L14" s="33"/>
      <c r="M14" s="32"/>
      <c r="N14" s="32"/>
      <c r="O14" s="32"/>
      <c r="P14" s="49">
        <v>1</v>
      </c>
      <c r="Q14" s="32"/>
      <c r="R14" s="32"/>
      <c r="S14" s="32"/>
      <c r="T14" s="32"/>
      <c r="U14" s="29">
        <v>5460.46</v>
      </c>
      <c r="V14" s="34">
        <f>P14*U14</f>
        <v>5460.46</v>
      </c>
      <c r="W14" s="35"/>
    </row>
    <row r="15" spans="1:23" s="36" customFormat="1">
      <c r="A15" s="28">
        <f t="shared" ref="A15:A37" si="0">A14+1</f>
        <v>3</v>
      </c>
      <c r="B15" s="29"/>
      <c r="C15" s="29"/>
      <c r="D15" s="10" t="s">
        <v>64</v>
      </c>
      <c r="E15" s="30" t="s">
        <v>43</v>
      </c>
      <c r="F15" s="31"/>
      <c r="G15" s="29"/>
      <c r="H15" s="29" t="s">
        <v>84</v>
      </c>
      <c r="I15" s="32"/>
      <c r="J15" s="32"/>
      <c r="K15" s="32"/>
      <c r="L15" s="33"/>
      <c r="M15" s="32"/>
      <c r="N15" s="32"/>
      <c r="O15" s="32"/>
      <c r="P15" s="49">
        <v>2</v>
      </c>
      <c r="Q15" s="32"/>
      <c r="R15" s="32"/>
      <c r="S15" s="32"/>
      <c r="T15" s="32"/>
      <c r="U15" s="29">
        <v>31550</v>
      </c>
      <c r="V15" s="34">
        <f>P15*U15</f>
        <v>63100</v>
      </c>
      <c r="W15" s="35"/>
    </row>
    <row r="16" spans="1:23" s="36" customFormat="1">
      <c r="A16" s="28">
        <f t="shared" si="0"/>
        <v>4</v>
      </c>
      <c r="B16" s="29"/>
      <c r="C16" s="29"/>
      <c r="D16" s="10" t="s">
        <v>65</v>
      </c>
      <c r="E16" s="30" t="s">
        <v>44</v>
      </c>
      <c r="F16" s="31"/>
      <c r="G16" s="29"/>
      <c r="H16" s="29" t="s">
        <v>84</v>
      </c>
      <c r="I16" s="32"/>
      <c r="J16" s="32"/>
      <c r="K16" s="32"/>
      <c r="L16" s="33"/>
      <c r="M16" s="32"/>
      <c r="N16" s="32"/>
      <c r="O16" s="32"/>
      <c r="P16" s="49">
        <v>1</v>
      </c>
      <c r="Q16" s="32"/>
      <c r="R16" s="32"/>
      <c r="S16" s="32"/>
      <c r="T16" s="32"/>
      <c r="U16" s="29">
        <v>17790</v>
      </c>
      <c r="V16" s="34">
        <f t="shared" ref="V16:V37" si="1">P16*U16</f>
        <v>17790</v>
      </c>
      <c r="W16" s="35"/>
    </row>
    <row r="17" spans="1:23" ht="73.5">
      <c r="A17" s="28">
        <f t="shared" si="0"/>
        <v>5</v>
      </c>
      <c r="B17" s="9"/>
      <c r="C17" s="9"/>
      <c r="D17" s="10" t="s">
        <v>66</v>
      </c>
      <c r="E17" s="11" t="s">
        <v>45</v>
      </c>
      <c r="F17" s="12"/>
      <c r="G17" s="9"/>
      <c r="H17" s="29" t="s">
        <v>84</v>
      </c>
      <c r="I17" s="13"/>
      <c r="J17" s="13"/>
      <c r="K17" s="13"/>
      <c r="L17" s="14"/>
      <c r="M17" s="13"/>
      <c r="N17" s="13"/>
      <c r="O17" s="13"/>
      <c r="P17" s="49">
        <v>1</v>
      </c>
      <c r="Q17" s="13"/>
      <c r="R17" s="13"/>
      <c r="S17" s="13"/>
      <c r="T17" s="13"/>
      <c r="U17" s="9">
        <v>23900</v>
      </c>
      <c r="V17" s="15">
        <f t="shared" si="1"/>
        <v>23900</v>
      </c>
      <c r="W17" s="7"/>
    </row>
    <row r="18" spans="1:23" ht="199.5">
      <c r="A18" s="28">
        <f t="shared" si="0"/>
        <v>6</v>
      </c>
      <c r="B18" s="9"/>
      <c r="C18" s="9"/>
      <c r="D18" s="10" t="s">
        <v>67</v>
      </c>
      <c r="E18" s="11" t="s">
        <v>46</v>
      </c>
      <c r="F18" s="12"/>
      <c r="G18" s="9"/>
      <c r="H18" s="29" t="s">
        <v>84</v>
      </c>
      <c r="I18" s="13"/>
      <c r="J18" s="13"/>
      <c r="K18" s="13"/>
      <c r="L18" s="14"/>
      <c r="M18" s="13"/>
      <c r="N18" s="13"/>
      <c r="O18" s="13"/>
      <c r="P18" s="49">
        <v>1</v>
      </c>
      <c r="Q18" s="13"/>
      <c r="R18" s="13"/>
      <c r="S18" s="13"/>
      <c r="T18" s="13"/>
      <c r="U18" s="9">
        <v>27930.5</v>
      </c>
      <c r="V18" s="15">
        <f t="shared" si="1"/>
        <v>27930.5</v>
      </c>
      <c r="W18" s="7"/>
    </row>
    <row r="19" spans="1:23" ht="147">
      <c r="A19" s="28">
        <f t="shared" si="0"/>
        <v>7</v>
      </c>
      <c r="B19" s="9"/>
      <c r="C19" s="9"/>
      <c r="D19" s="10" t="s">
        <v>68</v>
      </c>
      <c r="E19" s="11" t="s">
        <v>47</v>
      </c>
      <c r="F19" s="12"/>
      <c r="G19" s="9"/>
      <c r="H19" s="29" t="s">
        <v>84</v>
      </c>
      <c r="I19" s="13"/>
      <c r="J19" s="13"/>
      <c r="K19" s="13"/>
      <c r="L19" s="14"/>
      <c r="M19" s="13"/>
      <c r="N19" s="13"/>
      <c r="O19" s="13"/>
      <c r="P19" s="49">
        <v>1</v>
      </c>
      <c r="Q19" s="13"/>
      <c r="R19" s="13"/>
      <c r="S19" s="13"/>
      <c r="T19" s="13"/>
      <c r="U19" s="9">
        <v>30970.5</v>
      </c>
      <c r="V19" s="15">
        <f t="shared" si="1"/>
        <v>30970.5</v>
      </c>
      <c r="W19" s="7"/>
    </row>
    <row r="20" spans="1:23" ht="52.5">
      <c r="A20" s="28">
        <f t="shared" si="0"/>
        <v>8</v>
      </c>
      <c r="B20" s="9"/>
      <c r="C20" s="9"/>
      <c r="D20" s="10" t="s">
        <v>69</v>
      </c>
      <c r="E20" s="11" t="s">
        <v>48</v>
      </c>
      <c r="F20" s="12"/>
      <c r="G20" s="9"/>
      <c r="H20" s="29" t="s">
        <v>84</v>
      </c>
      <c r="I20" s="13"/>
      <c r="J20" s="13"/>
      <c r="K20" s="13"/>
      <c r="L20" s="14"/>
      <c r="M20" s="13"/>
      <c r="N20" s="13"/>
      <c r="O20" s="13"/>
      <c r="P20" s="49">
        <v>1</v>
      </c>
      <c r="Q20" s="13"/>
      <c r="R20" s="13"/>
      <c r="S20" s="13"/>
      <c r="T20" s="13"/>
      <c r="U20" s="9">
        <v>8878</v>
      </c>
      <c r="V20" s="15">
        <f t="shared" si="1"/>
        <v>8878</v>
      </c>
      <c r="W20" s="7"/>
    </row>
    <row r="21" spans="1:23" ht="73.5">
      <c r="A21" s="28">
        <f t="shared" si="0"/>
        <v>9</v>
      </c>
      <c r="B21" s="9"/>
      <c r="C21" s="9"/>
      <c r="D21" s="10" t="s">
        <v>49</v>
      </c>
      <c r="E21" s="11" t="s">
        <v>50</v>
      </c>
      <c r="F21" s="12"/>
      <c r="G21" s="9"/>
      <c r="H21" s="29" t="s">
        <v>84</v>
      </c>
      <c r="I21" s="13"/>
      <c r="J21" s="13"/>
      <c r="K21" s="13"/>
      <c r="L21" s="14"/>
      <c r="M21" s="13"/>
      <c r="N21" s="13"/>
      <c r="O21" s="13"/>
      <c r="P21" s="49">
        <v>1</v>
      </c>
      <c r="Q21" s="13"/>
      <c r="R21" s="13"/>
      <c r="S21" s="13"/>
      <c r="T21" s="13"/>
      <c r="U21" s="9">
        <v>15970</v>
      </c>
      <c r="V21" s="15">
        <f t="shared" si="1"/>
        <v>15970</v>
      </c>
      <c r="W21" s="7"/>
    </row>
    <row r="22" spans="1:23" ht="73.5">
      <c r="A22" s="28">
        <f t="shared" si="0"/>
        <v>10</v>
      </c>
      <c r="B22" s="9"/>
      <c r="C22" s="9"/>
      <c r="D22" s="10" t="s">
        <v>70</v>
      </c>
      <c r="E22" s="11" t="s">
        <v>33</v>
      </c>
      <c r="F22" s="12"/>
      <c r="G22" s="9"/>
      <c r="H22" s="29" t="s">
        <v>84</v>
      </c>
      <c r="I22" s="13"/>
      <c r="J22" s="13"/>
      <c r="K22" s="13"/>
      <c r="L22" s="14"/>
      <c r="M22" s="13"/>
      <c r="N22" s="13"/>
      <c r="O22" s="13"/>
      <c r="P22" s="49">
        <v>1</v>
      </c>
      <c r="Q22" s="13"/>
      <c r="R22" s="13"/>
      <c r="S22" s="13"/>
      <c r="T22" s="13"/>
      <c r="U22" s="9">
        <v>36655.9</v>
      </c>
      <c r="V22" s="15">
        <f t="shared" si="1"/>
        <v>36655.9</v>
      </c>
      <c r="W22" s="7"/>
    </row>
    <row r="23" spans="1:23" ht="105">
      <c r="A23" s="28">
        <f t="shared" si="0"/>
        <v>11</v>
      </c>
      <c r="B23" s="9"/>
      <c r="C23" s="9"/>
      <c r="D23" s="10" t="s">
        <v>71</v>
      </c>
      <c r="E23" s="11" t="s">
        <v>37</v>
      </c>
      <c r="F23" s="12"/>
      <c r="G23" s="38"/>
      <c r="H23" s="29" t="s">
        <v>84</v>
      </c>
      <c r="I23" s="13"/>
      <c r="J23" s="13"/>
      <c r="K23" s="13"/>
      <c r="L23" s="14"/>
      <c r="M23" s="13"/>
      <c r="N23" s="13"/>
      <c r="O23" s="13"/>
      <c r="P23" s="49">
        <v>1</v>
      </c>
      <c r="Q23" s="13"/>
      <c r="R23" s="13"/>
      <c r="S23" s="13"/>
      <c r="T23" s="13"/>
      <c r="U23" s="9">
        <v>11895</v>
      </c>
      <c r="V23" s="15">
        <f t="shared" si="1"/>
        <v>11895</v>
      </c>
      <c r="W23" s="7"/>
    </row>
    <row r="24" spans="1:23" ht="84">
      <c r="A24" s="28">
        <f t="shared" si="0"/>
        <v>12</v>
      </c>
      <c r="B24" s="9"/>
      <c r="C24" s="9"/>
      <c r="D24" s="10" t="s">
        <v>52</v>
      </c>
      <c r="E24" s="11" t="s">
        <v>51</v>
      </c>
      <c r="F24" s="12"/>
      <c r="G24" s="9"/>
      <c r="H24" s="29" t="s">
        <v>84</v>
      </c>
      <c r="I24" s="13"/>
      <c r="J24" s="13"/>
      <c r="K24" s="13"/>
      <c r="L24" s="14"/>
      <c r="M24" s="13"/>
      <c r="N24" s="13"/>
      <c r="O24" s="13"/>
      <c r="P24" s="49">
        <v>1</v>
      </c>
      <c r="Q24" s="13"/>
      <c r="R24" s="13"/>
      <c r="S24" s="13"/>
      <c r="T24" s="13"/>
      <c r="U24" s="9">
        <v>5635.6</v>
      </c>
      <c r="V24" s="15">
        <f t="shared" si="1"/>
        <v>5635.6</v>
      </c>
      <c r="W24" s="7"/>
    </row>
    <row r="25" spans="1:23" ht="115.5">
      <c r="A25" s="28">
        <f t="shared" si="0"/>
        <v>13</v>
      </c>
      <c r="B25" s="9"/>
      <c r="C25" s="9"/>
      <c r="D25" s="10" t="s">
        <v>72</v>
      </c>
      <c r="E25" s="11" t="s">
        <v>53</v>
      </c>
      <c r="F25" s="12"/>
      <c r="G25" s="9"/>
      <c r="H25" s="29" t="s">
        <v>84</v>
      </c>
      <c r="I25" s="13"/>
      <c r="J25" s="13"/>
      <c r="K25" s="13"/>
      <c r="L25" s="14"/>
      <c r="M25" s="13"/>
      <c r="N25" s="13"/>
      <c r="O25" s="13"/>
      <c r="P25" s="49">
        <v>1</v>
      </c>
      <c r="Q25" s="13"/>
      <c r="R25" s="13"/>
      <c r="S25" s="13"/>
      <c r="T25" s="13"/>
      <c r="U25" s="9">
        <v>14563</v>
      </c>
      <c r="V25" s="15">
        <f t="shared" si="1"/>
        <v>14563</v>
      </c>
      <c r="W25" s="7"/>
    </row>
    <row r="26" spans="1:23" ht="42">
      <c r="A26" s="28">
        <f t="shared" si="0"/>
        <v>14</v>
      </c>
      <c r="B26" s="9"/>
      <c r="C26" s="9"/>
      <c r="D26" s="10" t="s">
        <v>73</v>
      </c>
      <c r="E26" s="11" t="s">
        <v>31</v>
      </c>
      <c r="F26" s="12"/>
      <c r="G26" s="9"/>
      <c r="H26" s="29" t="s">
        <v>84</v>
      </c>
      <c r="I26" s="13"/>
      <c r="J26" s="13"/>
      <c r="K26" s="13"/>
      <c r="L26" s="14"/>
      <c r="M26" s="13"/>
      <c r="N26" s="13"/>
      <c r="O26" s="13"/>
      <c r="P26" s="49">
        <v>2</v>
      </c>
      <c r="Q26" s="13"/>
      <c r="R26" s="13"/>
      <c r="S26" s="13"/>
      <c r="T26" s="13"/>
      <c r="U26" s="9">
        <v>31685.3</v>
      </c>
      <c r="V26" s="15">
        <f t="shared" si="1"/>
        <v>63370.6</v>
      </c>
      <c r="W26" s="7"/>
    </row>
    <row r="27" spans="1:23">
      <c r="A27" s="28">
        <f t="shared" si="0"/>
        <v>15</v>
      </c>
      <c r="B27" s="9"/>
      <c r="C27" s="9"/>
      <c r="D27" s="10" t="s">
        <v>74</v>
      </c>
      <c r="E27" s="11" t="s">
        <v>34</v>
      </c>
      <c r="F27" s="12"/>
      <c r="G27" s="9"/>
      <c r="H27" s="29" t="s">
        <v>84</v>
      </c>
      <c r="I27" s="13"/>
      <c r="J27" s="13"/>
      <c r="K27" s="13"/>
      <c r="L27" s="14"/>
      <c r="M27" s="13"/>
      <c r="N27" s="13"/>
      <c r="O27" s="13"/>
      <c r="P27" s="49">
        <v>2</v>
      </c>
      <c r="Q27" s="13"/>
      <c r="R27" s="13"/>
      <c r="S27" s="13"/>
      <c r="T27" s="13"/>
      <c r="U27" s="9">
        <v>21845.3</v>
      </c>
      <c r="V27" s="15">
        <f t="shared" si="1"/>
        <v>43690.6</v>
      </c>
      <c r="W27" s="7"/>
    </row>
    <row r="28" spans="1:23" ht="52.5">
      <c r="A28" s="28">
        <f t="shared" si="0"/>
        <v>16</v>
      </c>
      <c r="B28" s="9"/>
      <c r="C28" s="9"/>
      <c r="D28" s="10" t="s">
        <v>75</v>
      </c>
      <c r="E28" s="11" t="s">
        <v>35</v>
      </c>
      <c r="F28" s="12"/>
      <c r="G28" s="9"/>
      <c r="H28" s="29" t="s">
        <v>84</v>
      </c>
      <c r="I28" s="13"/>
      <c r="J28" s="13"/>
      <c r="K28" s="13"/>
      <c r="L28" s="14"/>
      <c r="M28" s="13"/>
      <c r="N28" s="13"/>
      <c r="O28" s="13"/>
      <c r="P28" s="49">
        <v>2</v>
      </c>
      <c r="Q28" s="13"/>
      <c r="R28" s="13"/>
      <c r="S28" s="13"/>
      <c r="T28" s="13"/>
      <c r="U28" s="9">
        <v>8828.75</v>
      </c>
      <c r="V28" s="15">
        <f t="shared" si="1"/>
        <v>17657.5</v>
      </c>
      <c r="W28" s="7"/>
    </row>
    <row r="29" spans="1:23" s="36" customFormat="1" ht="73.5">
      <c r="A29" s="28">
        <f t="shared" si="0"/>
        <v>17</v>
      </c>
      <c r="B29" s="29"/>
      <c r="C29" s="29"/>
      <c r="D29" s="10" t="s">
        <v>78</v>
      </c>
      <c r="E29" s="30" t="s">
        <v>54</v>
      </c>
      <c r="F29" s="31"/>
      <c r="G29" s="29"/>
      <c r="H29" s="29" t="s">
        <v>84</v>
      </c>
      <c r="I29" s="32"/>
      <c r="J29" s="32"/>
      <c r="K29" s="32"/>
      <c r="L29" s="33"/>
      <c r="M29" s="32"/>
      <c r="N29" s="32"/>
      <c r="O29" s="32"/>
      <c r="P29" s="49">
        <v>2</v>
      </c>
      <c r="Q29" s="32"/>
      <c r="R29" s="32"/>
      <c r="S29" s="32"/>
      <c r="T29" s="32"/>
      <c r="U29" s="29">
        <v>3595.8</v>
      </c>
      <c r="V29" s="34">
        <f t="shared" si="1"/>
        <v>7191.6</v>
      </c>
      <c r="W29" s="35"/>
    </row>
    <row r="30" spans="1:23" ht="52.5">
      <c r="A30" s="28">
        <f>A29+1</f>
        <v>18</v>
      </c>
      <c r="B30" s="9"/>
      <c r="C30" s="9"/>
      <c r="D30" s="10" t="s">
        <v>76</v>
      </c>
      <c r="E30" s="11" t="s">
        <v>55</v>
      </c>
      <c r="F30" s="12"/>
      <c r="G30" s="9"/>
      <c r="H30" s="29" t="s">
        <v>84</v>
      </c>
      <c r="I30" s="13"/>
      <c r="J30" s="13"/>
      <c r="K30" s="13"/>
      <c r="L30" s="14"/>
      <c r="M30" s="13"/>
      <c r="N30" s="13"/>
      <c r="O30" s="13"/>
      <c r="P30" s="49">
        <v>6</v>
      </c>
      <c r="Q30" s="13"/>
      <c r="R30" s="13"/>
      <c r="S30" s="13"/>
      <c r="T30" s="13"/>
      <c r="U30" s="9">
        <v>12975.5</v>
      </c>
      <c r="V30" s="15">
        <f t="shared" si="1"/>
        <v>77853</v>
      </c>
      <c r="W30" s="7"/>
    </row>
    <row r="31" spans="1:23" ht="52.5">
      <c r="A31" s="28">
        <f t="shared" si="0"/>
        <v>19</v>
      </c>
      <c r="B31" s="9"/>
      <c r="C31" s="9"/>
      <c r="D31" s="10" t="s">
        <v>77</v>
      </c>
      <c r="E31" s="11" t="s">
        <v>56</v>
      </c>
      <c r="F31" s="12"/>
      <c r="G31" s="9"/>
      <c r="H31" s="29" t="s">
        <v>84</v>
      </c>
      <c r="I31" s="13"/>
      <c r="J31" s="13"/>
      <c r="K31" s="13"/>
      <c r="L31" s="14"/>
      <c r="M31" s="13"/>
      <c r="N31" s="13"/>
      <c r="O31" s="13"/>
      <c r="P31" s="49">
        <v>10</v>
      </c>
      <c r="Q31" s="13"/>
      <c r="R31" s="13"/>
      <c r="S31" s="13"/>
      <c r="T31" s="13"/>
      <c r="U31" s="9">
        <v>6745.6</v>
      </c>
      <c r="V31" s="15">
        <f t="shared" si="1"/>
        <v>67456</v>
      </c>
      <c r="W31" s="7"/>
    </row>
    <row r="32" spans="1:23" s="36" customFormat="1" ht="231">
      <c r="A32" s="28">
        <f t="shared" si="0"/>
        <v>20</v>
      </c>
      <c r="B32" s="29"/>
      <c r="C32" s="29"/>
      <c r="D32" s="10" t="s">
        <v>79</v>
      </c>
      <c r="E32" s="30" t="s">
        <v>57</v>
      </c>
      <c r="F32" s="31"/>
      <c r="G32" s="29"/>
      <c r="H32" s="29" t="s">
        <v>84</v>
      </c>
      <c r="I32" s="32"/>
      <c r="J32" s="32"/>
      <c r="K32" s="32"/>
      <c r="L32" s="33"/>
      <c r="M32" s="32"/>
      <c r="N32" s="32"/>
      <c r="O32" s="32"/>
      <c r="P32" s="49">
        <v>1</v>
      </c>
      <c r="Q32" s="32"/>
      <c r="R32" s="32"/>
      <c r="S32" s="32"/>
      <c r="T32" s="32"/>
      <c r="U32" s="29">
        <v>9450</v>
      </c>
      <c r="V32" s="34">
        <f t="shared" si="1"/>
        <v>9450</v>
      </c>
      <c r="W32" s="35"/>
    </row>
    <row r="33" spans="1:24" ht="32.25" thickBot="1">
      <c r="A33" s="28">
        <f t="shared" si="0"/>
        <v>21</v>
      </c>
      <c r="B33" s="9"/>
      <c r="C33" s="9"/>
      <c r="D33" s="10" t="s">
        <v>58</v>
      </c>
      <c r="E33" s="11" t="s">
        <v>59</v>
      </c>
      <c r="F33" s="12"/>
      <c r="G33" s="9"/>
      <c r="H33" s="29" t="s">
        <v>84</v>
      </c>
      <c r="I33" s="13"/>
      <c r="J33" s="13"/>
      <c r="K33" s="13"/>
      <c r="L33" s="14"/>
      <c r="M33" s="13"/>
      <c r="N33" s="13"/>
      <c r="O33" s="13"/>
      <c r="P33" s="49">
        <v>10</v>
      </c>
      <c r="Q33" s="13"/>
      <c r="R33" s="13"/>
      <c r="S33" s="13"/>
      <c r="T33" s="13"/>
      <c r="U33" s="9">
        <v>3950</v>
      </c>
      <c r="V33" s="15">
        <f t="shared" si="1"/>
        <v>39500</v>
      </c>
      <c r="W33" s="7"/>
    </row>
    <row r="34" spans="1:24" ht="53.25" thickBot="1">
      <c r="A34" s="28">
        <f t="shared" si="0"/>
        <v>22</v>
      </c>
      <c r="B34" s="9"/>
      <c r="C34" s="9"/>
      <c r="D34" s="52" t="s">
        <v>58</v>
      </c>
      <c r="E34" s="11" t="s">
        <v>60</v>
      </c>
      <c r="F34" s="12"/>
      <c r="G34" s="9"/>
      <c r="H34" s="29" t="s">
        <v>84</v>
      </c>
      <c r="I34" s="13"/>
      <c r="J34" s="13"/>
      <c r="K34" s="13"/>
      <c r="L34" s="14"/>
      <c r="M34" s="13"/>
      <c r="N34" s="13"/>
      <c r="O34" s="13"/>
      <c r="P34" s="49">
        <v>8</v>
      </c>
      <c r="Q34" s="13"/>
      <c r="R34" s="13"/>
      <c r="S34" s="13"/>
      <c r="T34" s="13"/>
      <c r="U34" s="9">
        <v>2550</v>
      </c>
      <c r="V34" s="15">
        <f t="shared" si="1"/>
        <v>20400</v>
      </c>
      <c r="W34" s="7"/>
    </row>
    <row r="35" spans="1:24" ht="73.5">
      <c r="A35" s="28">
        <f t="shared" si="0"/>
        <v>23</v>
      </c>
      <c r="B35" s="9"/>
      <c r="C35" s="9"/>
      <c r="D35" s="10" t="s">
        <v>80</v>
      </c>
      <c r="E35" s="11" t="s">
        <v>32</v>
      </c>
      <c r="F35" s="12"/>
      <c r="G35" s="9"/>
      <c r="H35" s="29" t="s">
        <v>84</v>
      </c>
      <c r="I35" s="13"/>
      <c r="J35" s="13"/>
      <c r="K35" s="13"/>
      <c r="L35" s="14"/>
      <c r="M35" s="13"/>
      <c r="N35" s="13"/>
      <c r="O35" s="13"/>
      <c r="P35" s="49">
        <v>1</v>
      </c>
      <c r="Q35" s="13"/>
      <c r="R35" s="13"/>
      <c r="S35" s="13"/>
      <c r="T35" s="13"/>
      <c r="U35" s="9">
        <v>37300.6</v>
      </c>
      <c r="V35" s="15">
        <f t="shared" si="1"/>
        <v>37300.6</v>
      </c>
      <c r="W35" s="7"/>
    </row>
    <row r="36" spans="1:24" s="37" customFormat="1" ht="273">
      <c r="A36" s="28">
        <f t="shared" si="0"/>
        <v>24</v>
      </c>
      <c r="B36" s="29"/>
      <c r="C36" s="47"/>
      <c r="D36" s="10" t="s">
        <v>81</v>
      </c>
      <c r="E36" s="30" t="s">
        <v>61</v>
      </c>
      <c r="F36" s="31"/>
      <c r="G36" s="29"/>
      <c r="H36" s="29" t="s">
        <v>85</v>
      </c>
      <c r="I36" s="32"/>
      <c r="J36" s="32"/>
      <c r="K36" s="32"/>
      <c r="L36" s="33"/>
      <c r="M36" s="32"/>
      <c r="N36" s="32"/>
      <c r="O36" s="32"/>
      <c r="P36" s="49">
        <v>3</v>
      </c>
      <c r="Q36" s="32"/>
      <c r="R36" s="32"/>
      <c r="S36" s="32"/>
      <c r="T36" s="32"/>
      <c r="U36" s="29">
        <v>8437.7999999999993</v>
      </c>
      <c r="V36" s="34">
        <f t="shared" si="1"/>
        <v>25313.399999999998</v>
      </c>
      <c r="W36" s="35"/>
    </row>
    <row r="37" spans="1:24" s="37" customFormat="1" ht="336">
      <c r="A37" s="28">
        <f t="shared" si="0"/>
        <v>25</v>
      </c>
      <c r="B37" s="29"/>
      <c r="C37" s="29"/>
      <c r="D37" s="10" t="s">
        <v>82</v>
      </c>
      <c r="E37" s="30" t="s">
        <v>62</v>
      </c>
      <c r="F37" s="31"/>
      <c r="G37" s="29"/>
      <c r="H37" s="29" t="s">
        <v>85</v>
      </c>
      <c r="I37" s="32"/>
      <c r="J37" s="32"/>
      <c r="K37" s="32"/>
      <c r="L37" s="33"/>
      <c r="M37" s="32"/>
      <c r="N37" s="32"/>
      <c r="O37" s="32"/>
      <c r="P37" s="49">
        <v>15</v>
      </c>
      <c r="Q37" s="32"/>
      <c r="R37" s="32"/>
      <c r="S37" s="32"/>
      <c r="T37" s="32"/>
      <c r="U37" s="29">
        <v>12700</v>
      </c>
      <c r="V37" s="34">
        <f t="shared" si="1"/>
        <v>190500</v>
      </c>
      <c r="W37" s="35"/>
    </row>
    <row r="38" spans="1:24">
      <c r="A38" s="56" t="s">
        <v>15</v>
      </c>
      <c r="B38" s="57"/>
      <c r="C38" s="57"/>
      <c r="D38" s="57"/>
      <c r="E38" s="57"/>
      <c r="F38" s="57"/>
      <c r="G38" s="57"/>
      <c r="H38" s="57"/>
      <c r="I38" s="57"/>
      <c r="J38" s="57"/>
      <c r="K38" s="57"/>
      <c r="L38" s="57"/>
      <c r="M38" s="57"/>
      <c r="N38" s="57"/>
      <c r="O38" s="57"/>
      <c r="P38" s="57"/>
      <c r="Q38" s="57"/>
      <c r="R38" s="57"/>
      <c r="S38" s="57"/>
      <c r="T38" s="57"/>
      <c r="U38" s="58"/>
      <c r="V38" s="16">
        <f>SUM(V13:V37)</f>
        <v>885693.85999999987</v>
      </c>
      <c r="W38" s="7"/>
    </row>
    <row r="39" spans="1:24">
      <c r="A39" s="56" t="s">
        <v>16</v>
      </c>
      <c r="B39" s="57"/>
      <c r="C39" s="57"/>
      <c r="D39" s="57"/>
      <c r="E39" s="57"/>
      <c r="F39" s="57"/>
      <c r="G39" s="57"/>
      <c r="H39" s="57"/>
      <c r="I39" s="57"/>
      <c r="J39" s="57"/>
      <c r="K39" s="57"/>
      <c r="L39" s="57"/>
      <c r="M39" s="57"/>
      <c r="N39" s="57"/>
      <c r="O39" s="57"/>
      <c r="P39" s="57"/>
      <c r="Q39" s="57"/>
      <c r="R39" s="57"/>
      <c r="S39" s="57"/>
      <c r="T39" s="57"/>
      <c r="U39" s="58"/>
      <c r="V39" s="16">
        <f>V38*18/118</f>
        <v>135105.84305084744</v>
      </c>
      <c r="W39" s="7"/>
    </row>
    <row r="40" spans="1:24">
      <c r="A40" s="56" t="s">
        <v>17</v>
      </c>
      <c r="B40" s="57"/>
      <c r="C40" s="57"/>
      <c r="D40" s="57"/>
      <c r="E40" s="57"/>
      <c r="F40" s="57"/>
      <c r="G40" s="57"/>
      <c r="H40" s="57"/>
      <c r="I40" s="57"/>
      <c r="J40" s="57"/>
      <c r="K40" s="57"/>
      <c r="L40" s="57"/>
      <c r="M40" s="57"/>
      <c r="N40" s="57"/>
      <c r="O40" s="57"/>
      <c r="P40" s="57"/>
      <c r="Q40" s="57"/>
      <c r="R40" s="57"/>
      <c r="S40" s="57"/>
      <c r="T40" s="57"/>
      <c r="U40" s="58"/>
      <c r="V40" s="16">
        <f>V38</f>
        <v>885693.85999999987</v>
      </c>
      <c r="W40" s="7"/>
      <c r="X40" s="17"/>
    </row>
    <row r="41" spans="1:24" ht="21.75" customHeight="1">
      <c r="A41" s="53"/>
      <c r="B41" s="53"/>
      <c r="C41" s="53"/>
      <c r="D41" s="53"/>
      <c r="E41" s="55" t="s">
        <v>83</v>
      </c>
      <c r="F41" s="53"/>
      <c r="G41" s="53"/>
      <c r="H41" s="53"/>
      <c r="I41" s="53"/>
      <c r="J41" s="53"/>
      <c r="K41" s="53"/>
      <c r="L41" s="53"/>
      <c r="M41" s="53"/>
      <c r="N41" s="53"/>
      <c r="O41" s="53"/>
      <c r="P41" s="53"/>
      <c r="Q41" s="53"/>
      <c r="R41" s="53"/>
      <c r="S41" s="53"/>
      <c r="T41" s="53"/>
      <c r="U41" s="53"/>
      <c r="V41" s="54"/>
      <c r="W41" s="7"/>
      <c r="X41" s="17"/>
    </row>
    <row r="42" spans="1:24">
      <c r="A42" s="18" t="s">
        <v>18</v>
      </c>
      <c r="B42" s="18"/>
      <c r="C42" s="18"/>
      <c r="D42" s="43"/>
      <c r="E42" s="8"/>
      <c r="F42" s="8"/>
      <c r="G42" s="8"/>
      <c r="H42" s="8"/>
      <c r="I42" s="8"/>
      <c r="J42" s="8"/>
      <c r="K42" s="8"/>
      <c r="L42" s="8"/>
      <c r="M42" s="8"/>
      <c r="N42" s="8"/>
      <c r="O42" s="8"/>
      <c r="P42" s="42"/>
      <c r="Q42" s="8"/>
      <c r="R42" s="8"/>
      <c r="S42" s="8"/>
      <c r="T42" s="8"/>
      <c r="U42" s="8"/>
      <c r="V42" s="7"/>
      <c r="W42" s="7"/>
    </row>
    <row r="43" spans="1:24">
      <c r="A43" s="4" t="s">
        <v>40</v>
      </c>
      <c r="B43" s="2"/>
      <c r="C43" s="2"/>
      <c r="D43" s="40"/>
      <c r="E43" s="2"/>
      <c r="F43" s="2"/>
      <c r="G43" s="2"/>
      <c r="H43" s="2"/>
      <c r="I43" s="2"/>
      <c r="J43" s="2"/>
      <c r="K43" s="2"/>
      <c r="L43" s="2"/>
      <c r="M43" s="2"/>
      <c r="N43" s="2"/>
      <c r="O43" s="2"/>
      <c r="P43" s="40"/>
      <c r="Q43" s="2"/>
      <c r="R43" s="2"/>
      <c r="S43" s="2"/>
      <c r="T43" s="2"/>
      <c r="U43" s="2"/>
      <c r="V43" s="2"/>
    </row>
    <row r="44" spans="1:24" ht="41.25" customHeight="1">
      <c r="A44" s="59" t="s">
        <v>19</v>
      </c>
      <c r="B44" s="59"/>
      <c r="C44" s="59"/>
      <c r="D44" s="59"/>
      <c r="E44" s="59"/>
      <c r="F44" s="59"/>
      <c r="G44" s="59"/>
      <c r="H44" s="59"/>
      <c r="I44" s="59"/>
      <c r="J44" s="59"/>
      <c r="K44" s="59"/>
      <c r="L44" s="59"/>
      <c r="M44" s="59"/>
      <c r="N44" s="59"/>
      <c r="O44" s="59"/>
      <c r="P44" s="59"/>
      <c r="Q44" s="59"/>
      <c r="R44" s="59"/>
      <c r="S44" s="59"/>
      <c r="T44" s="59"/>
      <c r="U44" s="59"/>
      <c r="V44" s="59"/>
      <c r="W44" s="7"/>
    </row>
    <row r="45" spans="1:24">
      <c r="A45" s="48" t="s">
        <v>86</v>
      </c>
      <c r="B45" s="20"/>
      <c r="C45" s="20"/>
      <c r="D45" s="44"/>
      <c r="E45" s="7"/>
      <c r="F45" s="7"/>
      <c r="G45" s="7"/>
      <c r="H45" s="7"/>
      <c r="I45" s="7"/>
      <c r="J45" s="7"/>
      <c r="K45" s="7"/>
      <c r="L45" s="7"/>
      <c r="M45" s="7"/>
      <c r="N45" s="7"/>
      <c r="O45" s="7"/>
      <c r="P45" s="50"/>
      <c r="Q45" s="7"/>
      <c r="R45" s="7"/>
      <c r="S45" s="7"/>
      <c r="T45" s="7"/>
      <c r="U45" s="7"/>
      <c r="V45" s="7"/>
      <c r="W45" s="7"/>
    </row>
    <row r="46" spans="1:24">
      <c r="A46" s="19" t="s">
        <v>20</v>
      </c>
      <c r="B46" s="20"/>
      <c r="C46" s="20"/>
      <c r="D46" s="44"/>
      <c r="E46" s="7"/>
      <c r="F46" s="7"/>
      <c r="G46" s="7"/>
      <c r="H46" s="7"/>
      <c r="I46" s="7"/>
      <c r="J46" s="7"/>
      <c r="K46" s="7"/>
      <c r="L46" s="7"/>
      <c r="M46" s="7"/>
      <c r="N46" s="7"/>
      <c r="O46" s="7"/>
      <c r="P46" s="50"/>
      <c r="Q46" s="7"/>
      <c r="R46" s="7"/>
      <c r="S46" s="7"/>
      <c r="T46" s="7"/>
      <c r="U46" s="7"/>
      <c r="V46" s="7"/>
      <c r="W46" s="7"/>
    </row>
    <row r="47" spans="1:24">
      <c r="A47" s="19" t="s">
        <v>21</v>
      </c>
      <c r="B47" s="20"/>
      <c r="C47" s="20"/>
      <c r="D47" s="44"/>
      <c r="E47" s="7"/>
      <c r="F47" s="7"/>
      <c r="G47" s="7"/>
      <c r="H47" s="7"/>
      <c r="I47" s="7"/>
      <c r="J47" s="7"/>
      <c r="K47" s="7"/>
      <c r="L47" s="7"/>
      <c r="M47" s="7"/>
      <c r="N47" s="7"/>
      <c r="O47" s="7"/>
      <c r="P47" s="50"/>
      <c r="Q47" s="7"/>
      <c r="R47" s="7"/>
      <c r="S47" s="7"/>
      <c r="T47" s="7"/>
      <c r="U47" s="7"/>
      <c r="V47" s="7"/>
      <c r="W47" s="7"/>
    </row>
    <row r="48" spans="1:24" ht="15.75">
      <c r="A48" s="21"/>
      <c r="B48" s="22"/>
      <c r="C48" s="22"/>
      <c r="D48" s="45"/>
      <c r="E48" s="23"/>
      <c r="F48" s="23"/>
      <c r="G48" s="23"/>
      <c r="H48" s="23"/>
      <c r="I48" s="23"/>
      <c r="J48" s="23"/>
      <c r="K48" s="23"/>
      <c r="L48" s="23"/>
      <c r="M48" s="23"/>
      <c r="N48" s="23"/>
      <c r="O48" s="23"/>
      <c r="P48" s="51"/>
      <c r="Q48" s="23"/>
      <c r="R48" s="23"/>
      <c r="S48" s="23"/>
      <c r="T48" s="23"/>
      <c r="U48" s="23"/>
      <c r="V48" s="7"/>
      <c r="W48" s="7"/>
    </row>
    <row r="49" spans="1:23" ht="18.75">
      <c r="A49" s="24" t="s">
        <v>22</v>
      </c>
      <c r="B49" s="7"/>
      <c r="C49" s="7"/>
      <c r="D49" s="46"/>
      <c r="E49" s="25"/>
      <c r="F49" s="25"/>
      <c r="G49" s="25"/>
      <c r="H49" s="19" t="s">
        <v>23</v>
      </c>
      <c r="I49" s="19"/>
      <c r="J49" s="19"/>
      <c r="K49" s="25"/>
      <c r="L49" s="19" t="s">
        <v>23</v>
      </c>
      <c r="M49" s="19"/>
      <c r="N49" s="19"/>
      <c r="O49" s="25"/>
      <c r="P49" s="46"/>
      <c r="Q49" s="25"/>
      <c r="R49" s="19" t="s">
        <v>23</v>
      </c>
      <c r="S49" s="19"/>
      <c r="T49" s="19"/>
      <c r="U49" s="7"/>
      <c r="V49" s="7"/>
    </row>
    <row r="50" spans="1:23" ht="18.75">
      <c r="A50" s="19" t="s">
        <v>24</v>
      </c>
      <c r="B50" s="19"/>
      <c r="C50" s="19"/>
      <c r="D50" s="46"/>
      <c r="E50" s="25"/>
      <c r="F50" s="25"/>
      <c r="G50" s="25"/>
      <c r="H50" s="19" t="s">
        <v>25</v>
      </c>
      <c r="I50" s="19"/>
      <c r="J50" s="19"/>
      <c r="K50" s="25"/>
      <c r="L50" s="19" t="s">
        <v>25</v>
      </c>
      <c r="M50" s="19"/>
      <c r="N50" s="19"/>
      <c r="O50" s="25"/>
      <c r="P50" s="46"/>
      <c r="Q50" s="25"/>
      <c r="R50" s="19" t="s">
        <v>25</v>
      </c>
      <c r="S50" s="19"/>
      <c r="T50" s="19"/>
      <c r="U50" s="26"/>
      <c r="V50" s="7"/>
    </row>
    <row r="51" spans="1:23" ht="18.75">
      <c r="A51" s="8"/>
      <c r="B51" s="24"/>
      <c r="C51" s="24"/>
      <c r="D51" s="46"/>
      <c r="E51" s="25"/>
      <c r="F51" s="25"/>
      <c r="G51" s="25"/>
      <c r="H51" s="24"/>
      <c r="I51" s="24"/>
      <c r="J51" s="24"/>
      <c r="K51" s="25"/>
      <c r="L51" s="24"/>
      <c r="M51" s="24"/>
      <c r="N51" s="24"/>
      <c r="O51" s="25"/>
      <c r="P51" s="46"/>
      <c r="Q51" s="25"/>
      <c r="R51" s="24"/>
      <c r="S51" s="24"/>
      <c r="T51" s="24"/>
      <c r="U51" s="8"/>
      <c r="V51" s="7"/>
    </row>
    <row r="52" spans="1:23" ht="18.75">
      <c r="A52" s="7"/>
      <c r="B52" s="7"/>
      <c r="C52" s="7"/>
      <c r="D52" s="46"/>
      <c r="E52" s="25"/>
      <c r="F52" s="25"/>
      <c r="G52" s="25"/>
      <c r="H52" s="7"/>
      <c r="I52" s="7"/>
      <c r="J52" s="7"/>
      <c r="K52" s="25"/>
      <c r="L52" s="7"/>
      <c r="M52" s="7"/>
      <c r="N52" s="7"/>
      <c r="O52" s="25"/>
      <c r="P52" s="46"/>
      <c r="Q52" s="25"/>
      <c r="R52" s="7"/>
      <c r="S52" s="7"/>
      <c r="T52" s="7"/>
      <c r="U52" s="7"/>
      <c r="V52" s="7"/>
    </row>
    <row r="53" spans="1:23" ht="18.75">
      <c r="A53" s="7" t="s">
        <v>26</v>
      </c>
      <c r="B53" s="7"/>
      <c r="C53" s="7"/>
      <c r="D53" s="46"/>
      <c r="E53" s="25"/>
      <c r="F53" s="25"/>
      <c r="G53" s="25"/>
      <c r="H53" s="8" t="s">
        <v>27</v>
      </c>
      <c r="I53" s="8"/>
      <c r="J53" s="8"/>
      <c r="K53" s="25"/>
      <c r="L53" s="8" t="s">
        <v>27</v>
      </c>
      <c r="M53" s="8"/>
      <c r="N53" s="8"/>
      <c r="O53" s="25"/>
      <c r="P53" s="46"/>
      <c r="Q53" s="25"/>
      <c r="R53" s="8" t="s">
        <v>27</v>
      </c>
      <c r="S53" s="8"/>
      <c r="T53" s="8"/>
      <c r="U53" s="8"/>
      <c r="V53" s="7"/>
    </row>
    <row r="54" spans="1:23">
      <c r="A54" s="4" t="s">
        <v>28</v>
      </c>
      <c r="B54" s="4" t="s">
        <v>29</v>
      </c>
      <c r="C54" s="4"/>
      <c r="D54" s="40"/>
      <c r="E54" s="2"/>
      <c r="F54" s="2"/>
      <c r="G54" s="2"/>
      <c r="H54" s="27" t="s">
        <v>30</v>
      </c>
      <c r="I54" s="27"/>
      <c r="J54" s="27"/>
      <c r="K54" s="2"/>
      <c r="L54" s="27" t="s">
        <v>30</v>
      </c>
      <c r="M54" s="27"/>
      <c r="N54" s="27"/>
      <c r="O54" s="2"/>
      <c r="P54" s="40"/>
      <c r="Q54" s="2"/>
      <c r="R54" s="27" t="s">
        <v>30</v>
      </c>
      <c r="S54" s="27"/>
      <c r="T54" s="27"/>
      <c r="U54" s="7"/>
      <c r="V54" s="7"/>
    </row>
    <row r="55" spans="1:23">
      <c r="V55" s="8"/>
      <c r="W55" s="8"/>
    </row>
    <row r="56" spans="1:23" ht="15.75">
      <c r="V56" s="23"/>
      <c r="W56" s="7"/>
    </row>
  </sheetData>
  <mergeCells count="19">
    <mergeCell ref="H2:W2"/>
    <mergeCell ref="A5:V5"/>
    <mergeCell ref="A6:V6"/>
    <mergeCell ref="B7:U7"/>
    <mergeCell ref="A10:A12"/>
    <mergeCell ref="B10:B12"/>
    <mergeCell ref="C10:C12"/>
    <mergeCell ref="D10:D12"/>
    <mergeCell ref="E10:E12"/>
    <mergeCell ref="F10:F12"/>
    <mergeCell ref="G10:G12"/>
    <mergeCell ref="A38:U38"/>
    <mergeCell ref="A39:U39"/>
    <mergeCell ref="A40:U40"/>
    <mergeCell ref="A44:V44"/>
    <mergeCell ref="H10:H12"/>
    <mergeCell ref="U10:U12"/>
    <mergeCell ref="V10:V12"/>
    <mergeCell ref="I10:T12"/>
  </mergeCells>
  <pageMargins left="0.70866141732283472" right="0.70866141732283472" top="0.74803149606299213" bottom="0.74803149606299213" header="0.31496062992125984" footer="0.31496062992125984"/>
  <pageSetup paperSize="9" scale="55"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материалы</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2012-11-13T03:42:41Z</dcterms:modified>
</cp:coreProperties>
</file>