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1340" windowHeight="9225" tabRatio="866" firstSheet="19" activeTab="34"/>
  </bookViews>
  <sheets>
    <sheet name="4-684" sheetId="69" r:id="rId1"/>
    <sheet name="4-686" sheetId="88" r:id="rId2"/>
    <sheet name="3-247" sheetId="89" r:id="rId3"/>
    <sheet name="4-680" sheetId="90" r:id="rId4"/>
    <sheet name="4-681" sheetId="91" r:id="rId5"/>
    <sheet name="4-682" sheetId="92" r:id="rId6"/>
    <sheet name="4-683" sheetId="93" r:id="rId7"/>
    <sheet name="4-685" sheetId="94" r:id="rId8"/>
    <sheet name="4-687" sheetId="95" r:id="rId9"/>
    <sheet name="4-688" sheetId="96" r:id="rId10"/>
    <sheet name="4-689" sheetId="97" r:id="rId11"/>
    <sheet name="4-690" sheetId="103" r:id="rId12"/>
    <sheet name="Расчет-7А" sheetId="79" r:id="rId13"/>
    <sheet name="3-107" sheetId="104" r:id="rId14"/>
    <sheet name="4-134" sheetId="105" r:id="rId15"/>
    <sheet name="4-135" sheetId="106" r:id="rId16"/>
    <sheet name="4-136" sheetId="107" r:id="rId17"/>
    <sheet name="4-137" sheetId="108" r:id="rId18"/>
    <sheet name="4-138" sheetId="109" r:id="rId19"/>
    <sheet name="4-139" sheetId="110" r:id="rId20"/>
    <sheet name="4-140" sheetId="111" r:id="rId21"/>
    <sheet name="4-141" sheetId="112" r:id="rId22"/>
    <sheet name="4-142" sheetId="113" r:id="rId23"/>
    <sheet name="4-143" sheetId="114" r:id="rId24"/>
    <sheet name="4-144" sheetId="115" r:id="rId25"/>
    <sheet name="4-145" sheetId="116" r:id="rId26"/>
    <sheet name="4-146" sheetId="117" r:id="rId27"/>
    <sheet name="4-147" sheetId="118" r:id="rId28"/>
    <sheet name="Расчет-7Б" sheetId="119" r:id="rId29"/>
    <sheet name="4-1370А" sheetId="120" r:id="rId30"/>
    <sheet name="4-1372А" sheetId="121" r:id="rId31"/>
    <sheet name="1376А" sheetId="122" r:id="rId32"/>
    <sheet name="1377А" sheetId="123" r:id="rId33"/>
    <sheet name="Расчет-292А-4" sheetId="124" r:id="rId34"/>
    <sheet name="НМЦ" sheetId="125" r:id="rId35"/>
  </sheets>
  <externalReferences>
    <externalReference r:id="rId36"/>
    <externalReference r:id="rId37"/>
  </externalReferences>
  <definedNames>
    <definedName name="Constr" localSheetId="0">'4-684'!#REF!</definedName>
    <definedName name="FOT" localSheetId="0">'4-684'!#REF!</definedName>
    <definedName name="Ind" localSheetId="0">'4-684'!#REF!</definedName>
    <definedName name="Obj" localSheetId="0">'4-684'!#REF!</definedName>
    <definedName name="Obosn" localSheetId="0">'4-684'!#REF!</definedName>
    <definedName name="SmPr" localSheetId="0">'4-684'!#REF!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'4-684'!$29:$29</definedName>
    <definedName name="_xlnm.Print_Titles" localSheetId="12">'Расчет-7А'!$6:$6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12">'Расчет-7А'!$A$1:$R$37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A29" i="125" l="1"/>
  <c r="G26" i="125" l="1"/>
  <c r="G25" i="125"/>
  <c r="F26" i="125"/>
  <c r="F25" i="125"/>
  <c r="G23" i="125"/>
  <c r="F23" i="125"/>
  <c r="D23" i="125"/>
  <c r="C23" i="125"/>
  <c r="G22" i="125"/>
  <c r="F22" i="125"/>
  <c r="D22" i="125"/>
  <c r="C22" i="125"/>
  <c r="G21" i="125"/>
  <c r="F21" i="125"/>
  <c r="D21" i="125"/>
  <c r="C21" i="125"/>
  <c r="D19" i="125"/>
  <c r="C19" i="125"/>
  <c r="G18" i="125"/>
  <c r="F18" i="125" s="1"/>
  <c r="D18" i="125" s="1"/>
  <c r="C18" i="125"/>
  <c r="G17" i="125"/>
  <c r="C17" i="125"/>
  <c r="D11" i="124"/>
  <c r="D10" i="124"/>
  <c r="D9" i="124"/>
  <c r="H9" i="124" s="1"/>
  <c r="R9" i="124" s="1"/>
  <c r="D8" i="124"/>
  <c r="O14" i="124"/>
  <c r="O15" i="124" s="1"/>
  <c r="C14" i="124"/>
  <c r="B14" i="124"/>
  <c r="G13" i="124"/>
  <c r="Q13" i="124" s="1"/>
  <c r="K13" i="124" s="1"/>
  <c r="F13" i="124"/>
  <c r="P13" i="124" s="1"/>
  <c r="J13" i="124" s="1"/>
  <c r="D13" i="124"/>
  <c r="H13" i="124" s="1"/>
  <c r="R13" i="124" s="1"/>
  <c r="Q12" i="124"/>
  <c r="K12" i="124" s="1"/>
  <c r="G12" i="124"/>
  <c r="F12" i="124"/>
  <c r="P12" i="124" s="1"/>
  <c r="J12" i="124" s="1"/>
  <c r="D12" i="124"/>
  <c r="H12" i="124" s="1"/>
  <c r="R12" i="124" s="1"/>
  <c r="Q11" i="124"/>
  <c r="K11" i="124" s="1"/>
  <c r="G11" i="124"/>
  <c r="F11" i="124"/>
  <c r="P11" i="124" s="1"/>
  <c r="J11" i="124" s="1"/>
  <c r="H11" i="124"/>
  <c r="R11" i="124" s="1"/>
  <c r="Q10" i="124"/>
  <c r="K10" i="124" s="1"/>
  <c r="G10" i="124"/>
  <c r="F10" i="124"/>
  <c r="P10" i="124" s="1"/>
  <c r="J10" i="124" s="1"/>
  <c r="E10" i="124"/>
  <c r="Q9" i="124"/>
  <c r="K9" i="124" s="1"/>
  <c r="G9" i="124"/>
  <c r="F9" i="124"/>
  <c r="P9" i="124" s="1"/>
  <c r="J9" i="124" s="1"/>
  <c r="Q8" i="124"/>
  <c r="Q14" i="124" s="1"/>
  <c r="G8" i="124"/>
  <c r="G14" i="124" s="1"/>
  <c r="G15" i="124" s="1"/>
  <c r="F8" i="124"/>
  <c r="F14" i="124" s="1"/>
  <c r="F15" i="124" s="1"/>
  <c r="G19" i="125" l="1"/>
  <c r="F19" i="125"/>
  <c r="G24" i="125"/>
  <c r="F24" i="125" s="1"/>
  <c r="D24" i="125" s="1"/>
  <c r="C24" i="125"/>
  <c r="F17" i="125"/>
  <c r="D17" i="125" s="1"/>
  <c r="D14" i="124"/>
  <c r="D15" i="124" s="1"/>
  <c r="N9" i="124"/>
  <c r="L9" i="124"/>
  <c r="N11" i="124"/>
  <c r="L11" i="124"/>
  <c r="N12" i="124"/>
  <c r="L12" i="124"/>
  <c r="N13" i="124"/>
  <c r="L13" i="124"/>
  <c r="Q16" i="124"/>
  <c r="Q15" i="124"/>
  <c r="M9" i="124"/>
  <c r="M11" i="124"/>
  <c r="M12" i="124"/>
  <c r="M13" i="124"/>
  <c r="H10" i="124"/>
  <c r="R10" i="124" s="1"/>
  <c r="E8" i="124"/>
  <c r="K8" i="124"/>
  <c r="K14" i="124" s="1"/>
  <c r="K15" i="124" s="1"/>
  <c r="P8" i="124"/>
  <c r="E9" i="124"/>
  <c r="I9" i="124"/>
  <c r="I10" i="124"/>
  <c r="E11" i="124"/>
  <c r="I11" i="124"/>
  <c r="E12" i="124"/>
  <c r="I12" i="124"/>
  <c r="E13" i="124"/>
  <c r="I13" i="124"/>
  <c r="H8" i="124"/>
  <c r="D25" i="125" l="1"/>
  <c r="D26" i="125" s="1"/>
  <c r="Q17" i="124"/>
  <c r="Q18" i="124" s="1"/>
  <c r="H14" i="124"/>
  <c r="H15" i="124" s="1"/>
  <c r="R8" i="124"/>
  <c r="P14" i="124"/>
  <c r="J8" i="124"/>
  <c r="I8" i="124"/>
  <c r="I14" i="124" s="1"/>
  <c r="I15" i="124" s="1"/>
  <c r="N10" i="124"/>
  <c r="L10" i="124"/>
  <c r="M10" i="124" s="1"/>
  <c r="E14" i="124"/>
  <c r="E15" i="124" s="1"/>
  <c r="J14" i="124" l="1"/>
  <c r="J15" i="124" s="1"/>
  <c r="R14" i="124"/>
  <c r="N8" i="124"/>
  <c r="N14" i="124" s="1"/>
  <c r="L8" i="124"/>
  <c r="L14" i="124" s="1"/>
  <c r="L15" i="124" s="1"/>
  <c r="P16" i="124"/>
  <c r="P15" i="124"/>
  <c r="M8" i="124" l="1"/>
  <c r="M14" i="124" s="1"/>
  <c r="M15" i="124" s="1"/>
  <c r="P17" i="124"/>
  <c r="P18" i="124" s="1"/>
  <c r="R16" i="124"/>
  <c r="N16" i="124" s="1"/>
  <c r="R15" i="124"/>
  <c r="R17" i="124" l="1"/>
  <c r="R18" i="124" s="1"/>
  <c r="N17" i="124" l="1"/>
  <c r="N18" i="124" s="1"/>
  <c r="D26" i="119" l="1"/>
  <c r="D24" i="119"/>
  <c r="H24" i="119" s="1"/>
  <c r="D23" i="119"/>
  <c r="H23" i="119" s="1"/>
  <c r="R23" i="119" s="1"/>
  <c r="D22" i="119"/>
  <c r="H22" i="119" s="1"/>
  <c r="R22" i="119" s="1"/>
  <c r="D20" i="119"/>
  <c r="H20" i="119" s="1"/>
  <c r="R20" i="119" s="1"/>
  <c r="D18" i="119"/>
  <c r="D17" i="119"/>
  <c r="D16" i="119"/>
  <c r="D15" i="119"/>
  <c r="D14" i="119"/>
  <c r="D13" i="119"/>
  <c r="D12" i="119"/>
  <c r="D11" i="119"/>
  <c r="D10" i="119"/>
  <c r="D9" i="119"/>
  <c r="D9" i="79"/>
  <c r="H26" i="119"/>
  <c r="E24" i="119"/>
  <c r="E23" i="119"/>
  <c r="E18" i="119"/>
  <c r="E17" i="119"/>
  <c r="E16" i="119"/>
  <c r="E15" i="119"/>
  <c r="E14" i="119"/>
  <c r="E13" i="119"/>
  <c r="H13" i="119"/>
  <c r="R13" i="119" s="1"/>
  <c r="E12" i="119"/>
  <c r="H12" i="119"/>
  <c r="R12" i="119" s="1"/>
  <c r="I11" i="119"/>
  <c r="E11" i="119"/>
  <c r="H11" i="119"/>
  <c r="R11" i="119" s="1"/>
  <c r="E10" i="119"/>
  <c r="D27" i="119"/>
  <c r="D28" i="119" s="1"/>
  <c r="G62" i="118"/>
  <c r="G52" i="118"/>
  <c r="G48" i="118"/>
  <c r="G53" i="118" s="1"/>
  <c r="G47" i="118"/>
  <c r="G46" i="118"/>
  <c r="G49" i="118" s="1"/>
  <c r="G55" i="118" s="1"/>
  <c r="G56" i="118" s="1"/>
  <c r="K43" i="118"/>
  <c r="K44" i="118" s="1"/>
  <c r="K49" i="118" s="1"/>
  <c r="G43" i="118"/>
  <c r="G44" i="118" s="1"/>
  <c r="N12" i="119" l="1"/>
  <c r="L12" i="119"/>
  <c r="N11" i="119"/>
  <c r="L11" i="119"/>
  <c r="I12" i="119"/>
  <c r="N13" i="119"/>
  <c r="L13" i="119"/>
  <c r="H10" i="119"/>
  <c r="R10" i="119" s="1"/>
  <c r="M11" i="119"/>
  <c r="M12" i="119"/>
  <c r="M13" i="119"/>
  <c r="I13" i="119"/>
  <c r="H14" i="119"/>
  <c r="R14" i="119" s="1"/>
  <c r="H15" i="119"/>
  <c r="R15" i="119" s="1"/>
  <c r="H16" i="119"/>
  <c r="R16" i="119" s="1"/>
  <c r="N20" i="119"/>
  <c r="L20" i="119"/>
  <c r="N22" i="119"/>
  <c r="L22" i="119"/>
  <c r="H9" i="119"/>
  <c r="E9" i="119"/>
  <c r="I9" i="119"/>
  <c r="M20" i="119"/>
  <c r="I22" i="119"/>
  <c r="M22" i="119"/>
  <c r="N23" i="119"/>
  <c r="L23" i="119"/>
  <c r="M23" i="119" s="1"/>
  <c r="R24" i="119"/>
  <c r="I24" i="119"/>
  <c r="R26" i="119"/>
  <c r="I26" i="119"/>
  <c r="H17" i="119"/>
  <c r="R17" i="119" s="1"/>
  <c r="H18" i="119"/>
  <c r="R18" i="119" s="1"/>
  <c r="E20" i="119"/>
  <c r="I20" i="119"/>
  <c r="E22" i="119"/>
  <c r="I23" i="119"/>
  <c r="E26" i="119"/>
  <c r="I18" i="119"/>
  <c r="K62" i="118"/>
  <c r="K51" i="118"/>
  <c r="K55" i="118" s="1"/>
  <c r="K56" i="118" s="1"/>
  <c r="I15" i="119" l="1"/>
  <c r="N17" i="119"/>
  <c r="L17" i="119"/>
  <c r="M17" i="119" s="1"/>
  <c r="N26" i="119"/>
  <c r="L26" i="119"/>
  <c r="M26" i="119" s="1"/>
  <c r="N24" i="119"/>
  <c r="L24" i="119"/>
  <c r="M24" i="119" s="1"/>
  <c r="H27" i="119"/>
  <c r="H28" i="119"/>
  <c r="R9" i="119"/>
  <c r="N16" i="119"/>
  <c r="L16" i="119"/>
  <c r="M16" i="119"/>
  <c r="N14" i="119"/>
  <c r="L14" i="119"/>
  <c r="M14" i="119" s="1"/>
  <c r="N10" i="119"/>
  <c r="L10" i="119"/>
  <c r="M10" i="119" s="1"/>
  <c r="I10" i="119"/>
  <c r="I17" i="119"/>
  <c r="N18" i="119"/>
  <c r="L18" i="119"/>
  <c r="M18" i="119" s="1"/>
  <c r="E28" i="119"/>
  <c r="E27" i="119"/>
  <c r="I16" i="119"/>
  <c r="N15" i="119"/>
  <c r="L15" i="119"/>
  <c r="M15" i="119"/>
  <c r="I14" i="119"/>
  <c r="I28" i="119" l="1"/>
  <c r="I27" i="119"/>
  <c r="R28" i="119"/>
  <c r="R29" i="119" s="1"/>
  <c r="R27" i="119"/>
  <c r="L9" i="119"/>
  <c r="N9" i="119"/>
  <c r="N27" i="119" s="1"/>
  <c r="L27" i="119" l="1"/>
  <c r="L28" i="119"/>
  <c r="R30" i="119"/>
  <c r="R31" i="119" s="1"/>
  <c r="M9" i="119"/>
  <c r="N29" i="119"/>
  <c r="M28" i="119" l="1"/>
  <c r="M27" i="119"/>
  <c r="N30" i="119"/>
  <c r="N31" i="119" s="1"/>
  <c r="E9" i="79" l="1"/>
  <c r="F9" i="79"/>
  <c r="G9" i="79"/>
  <c r="H9" i="79"/>
  <c r="I9" i="79"/>
  <c r="P9" i="79"/>
  <c r="J9" i="79" s="1"/>
  <c r="Q9" i="79"/>
  <c r="K9" i="79" s="1"/>
  <c r="R9" i="79"/>
  <c r="L9" i="79" s="1"/>
  <c r="D10" i="79"/>
  <c r="E10" i="79" s="1"/>
  <c r="F10" i="79"/>
  <c r="I10" i="79" s="1"/>
  <c r="G10" i="79"/>
  <c r="H10" i="79"/>
  <c r="P10" i="79"/>
  <c r="J10" i="79" s="1"/>
  <c r="Q10" i="79"/>
  <c r="K10" i="79" s="1"/>
  <c r="R10" i="79"/>
  <c r="L10" i="79" s="1"/>
  <c r="D11" i="79"/>
  <c r="E11" i="79" s="1"/>
  <c r="F11" i="79"/>
  <c r="I11" i="79" s="1"/>
  <c r="G11" i="79"/>
  <c r="H11" i="79"/>
  <c r="J11" i="79"/>
  <c r="L11" i="79"/>
  <c r="N11" i="79"/>
  <c r="P11" i="79"/>
  <c r="Q11" i="79"/>
  <c r="K11" i="79" s="1"/>
  <c r="R11" i="79"/>
  <c r="E16" i="79"/>
  <c r="F16" i="79"/>
  <c r="G16" i="79"/>
  <c r="H16" i="79"/>
  <c r="I16" i="79"/>
  <c r="P16" i="79"/>
  <c r="J16" i="79" s="1"/>
  <c r="Q16" i="79"/>
  <c r="K16" i="79" s="1"/>
  <c r="R16" i="79"/>
  <c r="L16" i="79" s="1"/>
  <c r="E19" i="79"/>
  <c r="F19" i="79"/>
  <c r="G19" i="79"/>
  <c r="H19" i="79"/>
  <c r="I19" i="79"/>
  <c r="P19" i="79"/>
  <c r="J19" i="79" s="1"/>
  <c r="Q19" i="79"/>
  <c r="K19" i="79" s="1"/>
  <c r="R19" i="79"/>
  <c r="L19" i="79" s="1"/>
  <c r="E21" i="79"/>
  <c r="F21" i="79"/>
  <c r="G21" i="79"/>
  <c r="H21" i="79"/>
  <c r="I21" i="79"/>
  <c r="L21" i="79"/>
  <c r="N21" i="79"/>
  <c r="P21" i="79"/>
  <c r="J21" i="79" s="1"/>
  <c r="M21" i="79" s="1"/>
  <c r="Q21" i="79"/>
  <c r="K21" i="79" s="1"/>
  <c r="M11" i="79" l="1"/>
  <c r="M9" i="79"/>
  <c r="M10" i="79"/>
  <c r="N10" i="79"/>
  <c r="N9" i="79"/>
  <c r="M16" i="79"/>
  <c r="N16" i="79"/>
  <c r="M19" i="79"/>
  <c r="N19" i="79"/>
  <c r="C24" i="79" l="1"/>
  <c r="O24" i="79"/>
  <c r="O25" i="79" s="1"/>
  <c r="B24" i="79"/>
  <c r="D23" i="79" l="1"/>
  <c r="D22" i="79"/>
  <c r="D20" i="79"/>
  <c r="D18" i="79"/>
  <c r="D17" i="79"/>
  <c r="D15" i="79"/>
  <c r="D14" i="79"/>
  <c r="D13" i="79"/>
  <c r="D12" i="79"/>
  <c r="D24" i="79" l="1"/>
  <c r="D25" i="79" s="1"/>
  <c r="G14" i="79" l="1"/>
  <c r="E23" i="79" l="1"/>
  <c r="K23" i="79"/>
  <c r="G22" i="79"/>
  <c r="H22" i="79"/>
  <c r="R22" i="79" s="1"/>
  <c r="Q22" i="79"/>
  <c r="K22" i="79" s="1"/>
  <c r="G20" i="79"/>
  <c r="Q20" i="79" s="1"/>
  <c r="K20" i="79" s="1"/>
  <c r="H20" i="79"/>
  <c r="R20" i="79" s="1"/>
  <c r="E18" i="79"/>
  <c r="E17" i="79"/>
  <c r="E15" i="79"/>
  <c r="L22" i="79" l="1"/>
  <c r="N22" i="79"/>
  <c r="L20" i="79"/>
  <c r="N20" i="79"/>
  <c r="H23" i="79"/>
  <c r="R23" i="79" s="1"/>
  <c r="F23" i="79"/>
  <c r="E14" i="79"/>
  <c r="F22" i="79"/>
  <c r="I22" i="79" s="1"/>
  <c r="E22" i="79"/>
  <c r="E20" i="79"/>
  <c r="F20" i="79"/>
  <c r="L23" i="79" l="1"/>
  <c r="N23" i="79"/>
  <c r="I23" i="79"/>
  <c r="P23" i="79"/>
  <c r="J23" i="79" s="1"/>
  <c r="M23" i="79" s="1"/>
  <c r="P20" i="79"/>
  <c r="J20" i="79" s="1"/>
  <c r="M20" i="79" s="1"/>
  <c r="I20" i="79"/>
  <c r="J22" i="79"/>
  <c r="M22" i="79" s="1"/>
  <c r="E13" i="79"/>
  <c r="E24" i="79" l="1"/>
  <c r="E25" i="79" s="1"/>
  <c r="E12" i="79"/>
  <c r="F17" i="79"/>
  <c r="G17" i="79"/>
  <c r="Q17" i="79" s="1"/>
  <c r="K17" i="79" s="1"/>
  <c r="H17" i="79"/>
  <c r="H12" i="79"/>
  <c r="R12" i="79" s="1"/>
  <c r="G12" i="79"/>
  <c r="L12" i="79" l="1"/>
  <c r="N12" i="79"/>
  <c r="I17" i="79"/>
  <c r="R17" i="79"/>
  <c r="Q12" i="79"/>
  <c r="P17" i="79"/>
  <c r="F12" i="79"/>
  <c r="I12" i="79" s="1"/>
  <c r="G13" i="79"/>
  <c r="Q13" i="79" s="1"/>
  <c r="K13" i="79" s="1"/>
  <c r="H13" i="79"/>
  <c r="Q14" i="79"/>
  <c r="H14" i="79"/>
  <c r="G15" i="79"/>
  <c r="Q15" i="79" s="1"/>
  <c r="K15" i="79" s="1"/>
  <c r="H15" i="79"/>
  <c r="G18" i="79"/>
  <c r="H18" i="79"/>
  <c r="F15" i="79"/>
  <c r="F14" i="79"/>
  <c r="H24" i="79" l="1"/>
  <c r="H25" i="79" s="1"/>
  <c r="G24" i="79"/>
  <c r="G25" i="79" s="1"/>
  <c r="L17" i="79"/>
  <c r="N17" i="79"/>
  <c r="K14" i="79"/>
  <c r="I14" i="79"/>
  <c r="I15" i="79"/>
  <c r="R18" i="79"/>
  <c r="R15" i="79"/>
  <c r="R14" i="79"/>
  <c r="R13" i="79"/>
  <c r="K12" i="79"/>
  <c r="J17" i="79"/>
  <c r="M17" i="79" s="1"/>
  <c r="Q18" i="79"/>
  <c r="F13" i="79"/>
  <c r="I13" i="79" s="1"/>
  <c r="P12" i="79"/>
  <c r="F18" i="79"/>
  <c r="P14" i="79"/>
  <c r="J14" i="79" s="1"/>
  <c r="P15" i="79"/>
  <c r="J15" i="79" s="1"/>
  <c r="F24" i="79" l="1"/>
  <c r="F25" i="79" s="1"/>
  <c r="Q24" i="79"/>
  <c r="Q25" i="79" s="1"/>
  <c r="R24" i="79"/>
  <c r="R25" i="79" s="1"/>
  <c r="L18" i="79"/>
  <c r="N18" i="79"/>
  <c r="L15" i="79"/>
  <c r="N15" i="79"/>
  <c r="M15" i="79"/>
  <c r="L14" i="79"/>
  <c r="N14" i="79"/>
  <c r="L13" i="79"/>
  <c r="N13" i="79"/>
  <c r="M14" i="79"/>
  <c r="P18" i="79"/>
  <c r="J18" i="79" s="1"/>
  <c r="I18" i="79"/>
  <c r="I24" i="79" s="1"/>
  <c r="I25" i="79" s="1"/>
  <c r="K18" i="79"/>
  <c r="P13" i="79"/>
  <c r="P24" i="79" s="1"/>
  <c r="P25" i="79" s="1"/>
  <c r="J12" i="79"/>
  <c r="M12" i="79" s="1"/>
  <c r="R26" i="79" l="1"/>
  <c r="R27" i="79" s="1"/>
  <c r="Q26" i="79"/>
  <c r="K24" i="79"/>
  <c r="N24" i="79"/>
  <c r="L24" i="79"/>
  <c r="L25" i="79" s="1"/>
  <c r="P26" i="79"/>
  <c r="Q27" i="79"/>
  <c r="Q28" i="79" s="1"/>
  <c r="M18" i="79"/>
  <c r="J13" i="79"/>
  <c r="M13" i="79" s="1"/>
  <c r="K25" i="79" l="1"/>
  <c r="P27" i="79"/>
  <c r="P28" i="79" s="1"/>
  <c r="J24" i="79"/>
  <c r="J25" i="79" s="1"/>
  <c r="M24" i="79"/>
  <c r="M25" i="79" s="1"/>
  <c r="R28" i="79"/>
  <c r="N26" i="79"/>
  <c r="N27" i="79" l="1"/>
  <c r="N28" i="79" s="1"/>
</calcChain>
</file>

<file path=xl/sharedStrings.xml><?xml version="1.0" encoding="utf-8"?>
<sst xmlns="http://schemas.openxmlformats.org/spreadsheetml/2006/main" count="3471" uniqueCount="966">
  <si>
    <t>(наименование стройки)</t>
  </si>
  <si>
    <t xml:space="preserve">на </t>
  </si>
  <si>
    <t>№ пп</t>
  </si>
  <si>
    <t>Всего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</si>
  <si>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</si>
  <si>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</si>
  <si>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</si>
  <si>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</si>
  <si>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</si>
  <si>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</si>
  <si>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</si>
  <si>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</si>
  <si>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</si>
  <si>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</si>
  <si>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</si>
  <si>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</si>
  <si>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</si>
  <si>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</si>
  <si>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</si>
  <si>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</si>
  <si>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</si>
  <si>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</si>
  <si>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</si>
  <si>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</si>
  <si>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</si>
  <si>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>ИТОГИ ПО СМЕТЕ:</t>
  </si>
  <si>
    <t>Итого прямые затраты по разделу в ценах 2001г.</t>
  </si>
  <si>
    <t xml:space="preserve"> 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</si>
  <si>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</si>
  <si>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</si>
  <si>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</si>
  <si>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</si>
  <si>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</si>
  <si>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</si>
  <si>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</si>
  <si>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</si>
  <si>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</si>
  <si>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</si>
  <si>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</si>
  <si>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</si>
  <si>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</si>
  <si>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</si>
  <si>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базисном уровне цен на 01.01.2000 г.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</si>
  <si>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</si>
  <si>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</si>
  <si>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(должность, подпись, расшифровка)</t>
  </si>
  <si>
    <t>Согласовано</t>
  </si>
  <si>
    <t>отд. 028</t>
  </si>
  <si>
    <t>Средства на оплату труда _______________________________________________________________________________________________</t>
  </si>
  <si>
    <t>на 2015 год</t>
  </si>
  <si>
    <t>2015 г.</t>
  </si>
  <si>
    <t>Шифр и номер позиции норматива</t>
  </si>
  <si>
    <t>Наименование работ и затрат, единица измерения</t>
  </si>
  <si>
    <t>Количество</t>
  </si>
  <si>
    <t>Затраты труда рабочих, чел.-ч, не занятых обслуживанием машин</t>
  </si>
  <si>
    <t>всего</t>
  </si>
  <si>
    <t>эксплуата-
ции машин</t>
  </si>
  <si>
    <t>оплаты труда</t>
  </si>
  <si>
    <t>эксплуата-
ция машин</t>
  </si>
  <si>
    <t>в т.ч. оплаты труда</t>
  </si>
  <si>
    <t>на единицу</t>
  </si>
  <si>
    <t xml:space="preserve">Расчет начальной (максимальной) цены </t>
  </si>
  <si>
    <t>2015 год</t>
  </si>
  <si>
    <r>
      <t>3</t>
    </r>
    <r>
      <rPr>
        <i/>
        <sz val="7"/>
        <rFont val="Arial"/>
        <family val="2"/>
        <charset val="204"/>
      </rPr>
      <t xml:space="preserve">
2+1</t>
    </r>
  </si>
  <si>
    <t>Сметная стоимость прочих _______________________________________________________________________________________________</t>
  </si>
  <si>
    <t>Всего с НДС:</t>
  </si>
  <si>
    <t>Начальник отдела капитального строительства              ФГУП "Комбинат "Электрохимприбор"</t>
  </si>
  <si>
    <r>
      <t xml:space="preserve">Способ закупки: </t>
    </r>
    <r>
      <rPr>
        <i/>
        <sz val="12"/>
        <rFont val="Times New Roman"/>
        <family val="1"/>
        <charset val="204"/>
      </rPr>
      <t>запрос предложений</t>
    </r>
  </si>
  <si>
    <t>СОГЛАСОВАНО:</t>
  </si>
  <si>
    <t>УТВЕРЖДАЮ:</t>
  </si>
  <si>
    <t>______________</t>
  </si>
  <si>
    <t>____________</t>
  </si>
  <si>
    <t>" _____ " ________________ 2012 г.</t>
  </si>
  <si>
    <t>"______ " _______________2012 г.</t>
  </si>
  <si>
    <t>Реконструкция комплекса по переработке ХВО</t>
  </si>
  <si>
    <r>
      <t xml:space="preserve">ЛОКАЛЬНЫЙ СМЕТНЫЙ РАСЧЕТ № </t>
    </r>
    <r>
      <rPr>
        <sz val="12"/>
        <rFont val="Arial"/>
        <family val="2"/>
        <charset val="204"/>
      </rPr>
      <t>09-01-01/4-684  (313-2497)</t>
    </r>
  </si>
  <si>
    <t>ПНР "вхолостую" технологического оборудования  (взамен инв.№313-2047/19-4-2110), Здание 753А</t>
  </si>
  <si>
    <t>Основание: р.ч.0503.07А.0000-СМ.ВОР4.ТХ инв.№313-2498, заключение экспертизы №0026-14/ЕГЭ-2791/06 от 09.01.2014</t>
  </si>
  <si>
    <t>___________________________25,596</t>
  </si>
  <si>
    <t>___________________________41,619</t>
  </si>
  <si>
    <t>_______________________________________________________________________________________________2072,1</t>
  </si>
  <si>
    <t>Составлен(а) в ценах по состоянию на 01.01.2000 г. (редакция 2009г.)</t>
  </si>
  <si>
    <t xml:space="preserve">                                       Раздел 1. Пусконаладочные работы</t>
  </si>
  <si>
    <t xml:space="preserve">                                       Учтен к=1,0434 к ФОТ</t>
  </si>
  <si>
    <t xml:space="preserve">                                       </t>
  </si>
  <si>
    <t xml:space="preserve">                                       Комплексная система регенерации СОЖ</t>
  </si>
  <si>
    <r>
      <t>ТЕРп07-04-063-01</t>
    </r>
    <r>
      <rPr>
        <i/>
        <sz val="9"/>
        <rFont val="Arial"/>
        <family val="2"/>
        <charset val="204"/>
      </rPr>
      <t xml:space="preserve">
прим</t>
    </r>
  </si>
  <si>
    <t>Установка вакуумно-дистилляционная
(1 установка)</t>
  </si>
  <si>
    <t>7706,7
7706,7</t>
  </si>
  <si>
    <r>
      <t>ТЕРп07-05-008-01</t>
    </r>
    <r>
      <rPr>
        <i/>
        <sz val="9"/>
        <rFont val="Arial"/>
        <family val="2"/>
        <charset val="204"/>
      </rPr>
      <t xml:space="preserve">
прим</t>
    </r>
  </si>
  <si>
    <t>Установка SKIM  с подающим насосом и фильтром DETEX
(1 установка)</t>
  </si>
  <si>
    <t>3697,45
3697,45</t>
  </si>
  <si>
    <r>
      <t>ТЕРп08-03-003-01</t>
    </r>
    <r>
      <rPr>
        <i/>
        <sz val="9"/>
        <rFont val="Arial"/>
        <family val="2"/>
        <charset val="204"/>
      </rPr>
      <t xml:space="preserve">
прим</t>
    </r>
  </si>
  <si>
    <t>Линия гранулирования пластмасс
(1 компл.)</t>
  </si>
  <si>
    <t>8337,11
8337,11</t>
  </si>
  <si>
    <r>
      <t>ТЕРп08-01-002-03</t>
    </r>
    <r>
      <rPr>
        <i/>
        <sz val="9"/>
        <rFont val="Arial"/>
        <family val="2"/>
        <charset val="204"/>
      </rPr>
      <t xml:space="preserve">
прим</t>
    </r>
  </si>
  <si>
    <t>Измельчитель роторный
(1 шт.)</t>
  </si>
  <si>
    <t>1819,12
1819,12</t>
  </si>
  <si>
    <t>ТЕРп08-02-002-01</t>
  </si>
  <si>
    <t>Станок торцовочный
(1 шт.)</t>
  </si>
  <si>
    <t>671,29
671,29</t>
  </si>
  <si>
    <r>
      <t>ТЕРп05-01-020-03</t>
    </r>
    <r>
      <rPr>
        <i/>
        <sz val="9"/>
        <rFont val="Arial"/>
        <family val="2"/>
        <charset val="204"/>
      </rPr>
      <t xml:space="preserve">
прим</t>
    </r>
  </si>
  <si>
    <t>Комплекс оборудования для обезвреживания отходов аккумуляторного производства
(1 шт.)</t>
  </si>
  <si>
    <t>12552,04
12552,04</t>
  </si>
  <si>
    <t>ТЕРп09-02-035-01</t>
  </si>
  <si>
    <t>группа насосов одного назначения,производительность до 1600 м3/сут
(1 установка)</t>
  </si>
  <si>
    <t>618,12
618,12</t>
  </si>
  <si>
    <t xml:space="preserve">                                       Оборудование для ремонта и обслуживания автомобилей</t>
  </si>
  <si>
    <t>ТЕРп05-02-002-05</t>
  </si>
  <si>
    <t>Станок токарно-универсальный
(1 шт.)</t>
  </si>
  <si>
    <t>243,43
243,43</t>
  </si>
  <si>
    <t>ТЕРп05-02-005-02</t>
  </si>
  <si>
    <t>Станок вертикально-сверлильный,наибольший диаметр сверления 0,4-3 мм
(1 шт.)</t>
  </si>
  <si>
    <t>1011,14
1011,14</t>
  </si>
  <si>
    <r>
      <t>ТЕРп05-02-011-04</t>
    </r>
    <r>
      <rPr>
        <i/>
        <sz val="9"/>
        <rFont val="Arial"/>
        <family val="2"/>
        <charset val="204"/>
      </rPr>
      <t xml:space="preserve">
прим</t>
    </r>
  </si>
  <si>
    <t>Станок точильно-шлифовальный, класс точности В
(1 шт.)</t>
  </si>
  <si>
    <t>898,8
898,8</t>
  </si>
  <si>
    <r>
      <t>ТЕРп07-03-013-01</t>
    </r>
    <r>
      <rPr>
        <i/>
        <sz val="9"/>
        <rFont val="Arial"/>
        <family val="2"/>
        <charset val="204"/>
      </rPr>
      <t xml:space="preserve">
прим</t>
    </r>
  </si>
  <si>
    <t>Устройство для удаления выхлопных газов с шлангом и насадкой
(1 к-т)</t>
  </si>
  <si>
    <t>100,48
100,48</t>
  </si>
  <si>
    <t>ТЕРп01-07-001-01</t>
  </si>
  <si>
    <t>Электродвигатель асинхронный с короткозамкнутым ротором, напряжением до 1 кВ (механизм открывания ворот)
(1 шт.)</t>
  </si>
  <si>
    <t>49,79
49,79</t>
  </si>
  <si>
    <t xml:space="preserve">                                       Лабораторное оборудование</t>
  </si>
  <si>
    <r>
      <t>ТЕРп07-03-021-01</t>
    </r>
    <r>
      <rPr>
        <i/>
        <sz val="9"/>
        <rFont val="Arial"/>
        <family val="2"/>
        <charset val="204"/>
      </rPr>
      <t xml:space="preserve">
прим</t>
    </r>
  </si>
  <si>
    <t>Шкаф сушильно- вытяжной
(1 шт)</t>
  </si>
  <si>
    <r>
      <t>3</t>
    </r>
    <r>
      <rPr>
        <i/>
        <sz val="7"/>
        <rFont val="Arial"/>
        <family val="2"/>
        <charset val="204"/>
      </rPr>
      <t xml:space="preserve">
1+1+1</t>
    </r>
  </si>
  <si>
    <t>403,38
403,38</t>
  </si>
  <si>
    <t xml:space="preserve">                                       Компрессорная</t>
  </si>
  <si>
    <t>ТЕРп06-01-001-01</t>
  </si>
  <si>
    <t>Компрессорная установка с герметичным компрессором
(1 установка)</t>
  </si>
  <si>
    <t>279,84
279,84</t>
  </si>
  <si>
    <t xml:space="preserve">                                       Помещение хранения дизельного топлива</t>
  </si>
  <si>
    <t>ТЕРп09-02-035-02</t>
  </si>
  <si>
    <t>Группа насосов одного назначения, производительность до 8000 м3/сут
(1 установка)</t>
  </si>
  <si>
    <t>869,95
869,95</t>
  </si>
  <si>
    <t>ТЕРп07-03-055-01</t>
  </si>
  <si>
    <t>Бак под давлением вместимостью до 100 м3, давлением до 0,12 МПа (кгс/см2) (накопительная емкость в к-те с мешалкой)
(1 бак)</t>
  </si>
  <si>
    <t>256,89
256,89</t>
  </si>
  <si>
    <t>Итоги по разделу 1 Пусконаладочные работы :</t>
  </si>
  <si>
    <t xml:space="preserve">  Пусконаладочные работы: 'вхолостую' - 60%, 'под нагрузкой' - 40%</t>
  </si>
  <si>
    <t xml:space="preserve">  Пусконаладочные работы: 'вхолостую' - 70%, 'под нагрузкой' - 30%</t>
  </si>
  <si>
    <t xml:space="preserve">  Пусконаладочные работы: 'вхолостую' - 30%, 'под нагрузкой' - 70%</t>
  </si>
  <si>
    <t xml:space="preserve">  Пусконаладочные работы: 'вхолостую' - 80%, 'под нагрузкой' - 20%</t>
  </si>
  <si>
    <t xml:space="preserve">  Пусконаладочные работы: 'вхолостую' - 14%, 'под нагрузкой' - 86%</t>
  </si>
  <si>
    <t xml:space="preserve">  Итого по разделу 1 Пусконаладочные работы</t>
  </si>
  <si>
    <t xml:space="preserve">  Вхолостую 30% 85 319 * 0,3</t>
  </si>
  <si>
    <t>Составил инженер: ___________________________</t>
  </si>
  <si>
    <t>Проверил нач. группы: ___________________________</t>
  </si>
  <si>
    <r>
      <t xml:space="preserve">313-2497/09-01-01/4-684 </t>
    </r>
    <r>
      <rPr>
        <i/>
        <sz val="8"/>
        <rFont val="Times New Roman"/>
        <family val="1"/>
        <charset val="204"/>
      </rPr>
      <t>(взамен инв.№313-2047/19-4-2110)</t>
    </r>
  </si>
  <si>
    <t xml:space="preserve">ПНР "вхолостую" технологического оборудования  </t>
  </si>
  <si>
    <t>Реконструкция комплекса по переработке ХВО (пл.7а)</t>
  </si>
  <si>
    <r>
      <t xml:space="preserve">ЛОКАЛЬНЫЙ СМЕТНЫЙ РАСЧЕТ № </t>
    </r>
    <r>
      <rPr>
        <sz val="12"/>
        <rFont val="Arial"/>
        <family val="2"/>
        <charset val="204"/>
      </rPr>
      <t>09-01-02/4-686 (313-2497)</t>
    </r>
  </si>
  <si>
    <t>ПНР "вхолостую" грузоподъемного оборудования  (взамен инв.№313-2047/19-4-2111), Здание 753А</t>
  </si>
  <si>
    <t>___________________________12,961</t>
  </si>
  <si>
    <t>___________________________11,495</t>
  </si>
  <si>
    <t>_______________________________________________________________________________________________656</t>
  </si>
  <si>
    <t>ТЕРп04-01-001-02</t>
  </si>
  <si>
    <t>Кран подвесной электрический однобалочный однопролетный, управление с пола, высота подъема - 6, 12, 18 м; скорость: подъема - 8 м/мин, передвижения тали - 20 м/мин, передвижения крана - 32 м/мин; грузоподъемность 2 т
(1 кран)</t>
  </si>
  <si>
    <t>1398,16
1398,16</t>
  </si>
  <si>
    <t>ТЕРп04-01-001-01</t>
  </si>
  <si>
    <t>Кран подвесной электрический однобалочный однопролетный, управление с пола, высота подъема - 6, 12, 18 м; скорость: подъема - 8 м/мин, передвижения тали - 20 м/мин, передвижения крана - 32 м/мин; грузоподъемность 1 т
(1 кран)</t>
  </si>
  <si>
    <t>1136
1136</t>
  </si>
  <si>
    <r>
      <t>ТЕРп04-01-035-02</t>
    </r>
    <r>
      <rPr>
        <i/>
        <sz val="9"/>
        <rFont val="Arial"/>
        <family val="2"/>
        <charset val="204"/>
      </rPr>
      <t xml:space="preserve">
прим</t>
    </r>
  </si>
  <si>
    <t>Таль ручная передвижная, грузоподъемность до 1 т
(1 кран)</t>
  </si>
  <si>
    <t>485,06
485,06</t>
  </si>
  <si>
    <t xml:space="preserve">  Пусконаладочные работы: 'вхолостую' - 55%, 'под нагрузкой' - 45%</t>
  </si>
  <si>
    <t xml:space="preserve">  Вхолостую 55% 23 565 * 0,55</t>
  </si>
  <si>
    <t xml:space="preserve">ПНР "вхолостую" грузоподъемного оборудования  </t>
  </si>
  <si>
    <r>
      <t>313-2497/09-01-02/4-686</t>
    </r>
    <r>
      <rPr>
        <i/>
        <sz val="8"/>
        <rFont val="Times New Roman"/>
        <family val="1"/>
        <charset val="204"/>
      </rPr>
      <t xml:space="preserve"> (взамен инв.№313-2047/19-4-2111)</t>
    </r>
  </si>
  <si>
    <t>ПНР "вхолостую" вентиляционного оборудования</t>
  </si>
  <si>
    <t>Реконструкция комплекса по переработке ХВО (пл.7А)</t>
  </si>
  <si>
    <r>
      <t xml:space="preserve">ЛОКАЛЬНЫЙ СМЕТНЫЙ РАСЧЕТ № </t>
    </r>
    <r>
      <rPr>
        <sz val="12"/>
        <rFont val="Arial"/>
        <family val="2"/>
        <charset val="204"/>
      </rPr>
      <t>09-01-03/3-247 (313-2497)</t>
    </r>
  </si>
  <si>
    <t>ПНР "вхолостую" вентиляционного оборудования, Здание 753А</t>
  </si>
  <si>
    <t>Основание: р.ч.0503.07А.0000-СМ.ВОР3.ОВ инв.№313-2498, заключение экспертизы №0026-14/ЕГЭ-2791/06 от 09.01.2014</t>
  </si>
  <si>
    <t>___________________________105,811</t>
  </si>
  <si>
    <t>___________________________64,519</t>
  </si>
  <si>
    <t>_______________________________________________________________________________________________3171,34</t>
  </si>
  <si>
    <t>Трудозатраты механизаторов _______________________________________________________________________________________________</t>
  </si>
  <si>
    <t>_______________________________________________________________________________________________0</t>
  </si>
  <si>
    <t>Составлен(а) в ценах по состоянию на 01.01.2000г. (редакция 2009г.)</t>
  </si>
  <si>
    <t>ТЕРп03-01-008-01</t>
  </si>
  <si>
    <t>Камера приточная
(1 устройство)</t>
  </si>
  <si>
    <t>193,63
193,63</t>
  </si>
  <si>
    <t>ТЕРп03-01-022-02</t>
  </si>
  <si>
    <t>Сеть систем вентиляции и кондиционирования воздуха при количестве сечений до 10
(1 вентиляционная сеть)</t>
  </si>
  <si>
    <t>278,39
278,39</t>
  </si>
  <si>
    <t xml:space="preserve">                                       Системы автоматики для приточных систем</t>
  </si>
  <si>
    <t>ТЕРп02-01-001-07</t>
  </si>
  <si>
    <t>Автоматизированная система управления I категории технической сложности с количеством каналов (Кобщ) 40
(1 система)</t>
  </si>
  <si>
    <t>5232,49
5232,49</t>
  </si>
  <si>
    <t>ТЕРп01-03-008-01</t>
  </si>
  <si>
    <t>Выключатель нагрузки напряжением до 11 кВ
(1 шт.)</t>
  </si>
  <si>
    <t>161,56
161,56</t>
  </si>
  <si>
    <t>ТЕРп01-04-002-01</t>
  </si>
  <si>
    <t>Максимальная токовая тепловая защита с одним реле
(1 компл.)</t>
  </si>
  <si>
    <r>
      <t>63</t>
    </r>
    <r>
      <rPr>
        <i/>
        <sz val="7"/>
        <rFont val="Arial"/>
        <family val="2"/>
        <charset val="204"/>
      </rPr>
      <t xml:space="preserve">
7*9</t>
    </r>
  </si>
  <si>
    <t>55,97
55,97</t>
  </si>
  <si>
    <t>ТЕРп01-11-011-01</t>
  </si>
  <si>
    <t>Проверка наличия цепи между заземлителями и заземленными элементами
(100 точек)</t>
  </si>
  <si>
    <t>301,17
301,17</t>
  </si>
  <si>
    <t>ТЕРп01-11-013-01</t>
  </si>
  <si>
    <t>Замер полного сопротивления цепи «фаза-нуль»
(1 токоприемник)</t>
  </si>
  <si>
    <r>
      <t>72</t>
    </r>
    <r>
      <rPr>
        <i/>
        <sz val="7"/>
        <rFont val="Arial"/>
        <family val="2"/>
        <charset val="204"/>
      </rPr>
      <t xml:space="preserve">
9+63</t>
    </r>
  </si>
  <si>
    <t>28,23
28,23</t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</si>
  <si>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</si>
  <si>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
(1 линия)</t>
  </si>
  <si>
    <t>7,53
7,53</t>
  </si>
  <si>
    <t>ТЕРп03-01-002-13</t>
  </si>
  <si>
    <t>Вентилятор радиальный (центробежный), диаметральный или крышный до № 5
(1 устройство)</t>
  </si>
  <si>
    <t>96,82
96,82</t>
  </si>
  <si>
    <t>ТЕРп03-01-002-14</t>
  </si>
  <si>
    <t>Вентилятор радиальный (центробежный), диаметральный или крышный до № 10
(1 устройство)</t>
  </si>
  <si>
    <t>135,55
135,55</t>
  </si>
  <si>
    <t>ТЕРп03-01-030-01</t>
  </si>
  <si>
    <t>Циклон
(1 устройство)</t>
  </si>
  <si>
    <t>38,73
38,73</t>
  </si>
  <si>
    <t>ТЕРп03-01-029-03</t>
  </si>
  <si>
    <t>Фильтр воздушный
(1 устройство)</t>
  </si>
  <si>
    <t>63,9
63,9</t>
  </si>
  <si>
    <t>ТЕРп03-01-007-01</t>
  </si>
  <si>
    <t>Завеса воздушно-тепловая (регулируемая)
(1 устройство)</t>
  </si>
  <si>
    <t>Агрегат воздушно-отопительный
(1 устройство)</t>
  </si>
  <si>
    <t>ТЕРп03-01-075-01</t>
  </si>
  <si>
    <t>Кондиционер местный бытовой
(1 кондиционер)</t>
  </si>
  <si>
    <t>133,23
133,23</t>
  </si>
  <si>
    <t xml:space="preserve">  Пусконаладочные работы: 'вхолостую' - 75%, 'под нагрузкой' - 25%</t>
  </si>
  <si>
    <t xml:space="preserve">  "Вхолостую" 132 264 * 0,8</t>
  </si>
  <si>
    <t>Составил нач. группы: ___________________________</t>
  </si>
  <si>
    <t xml:space="preserve">313-2497/09-01-03/3-247 </t>
  </si>
  <si>
    <r>
      <t xml:space="preserve">ЛОКАЛЬНЫЙ СМЕТНЫЙ РАСЧЕТ № </t>
    </r>
    <r>
      <rPr>
        <sz val="12"/>
        <rFont val="Arial"/>
        <family val="2"/>
        <charset val="204"/>
      </rPr>
      <t>09-01-04/4-680 (313-2497)</t>
    </r>
  </si>
  <si>
    <t>ПНР "вхолостую" силовое электрооборудование  (взамен инв.№313-2047/19-4-2112), Здание 753А</t>
  </si>
  <si>
    <t>Основание: р.ч.0503.07А.0000-СМ.ВОР3.ЭМ инв.№313-2498, заключение экспертизы №0026-14/ЕГЭ-2791/06 от 09.01.2014</t>
  </si>
  <si>
    <t>___________________________69,543</t>
  </si>
  <si>
    <t>___________________________42,404</t>
  </si>
  <si>
    <t>_______________________________________________________________________________________________2510,66</t>
  </si>
  <si>
    <t xml:space="preserve">                                       ВРУ</t>
  </si>
  <si>
    <t>ТЕРп01-03-002-04</t>
  </si>
  <si>
    <t>Выключатель трехполюсный напряжением до 1 кВ с электромагнитным, тепловым или комбинированным расцепителем, номинальный ток до 50 А
(1 шт.)</t>
  </si>
  <si>
    <t>27,62
27,62</t>
  </si>
  <si>
    <t>ТЕРп01-03-002-05</t>
  </si>
  <si>
    <t>Выключатель трехполюсный напряжением до 1 кВ с электромагнитным, тепловым или комбинированным расцепителем, номинальный ток до 200 А
(1 шт.)</t>
  </si>
  <si>
    <t>41,43
41,43</t>
  </si>
  <si>
    <t>ТЕРп01-02-017-01</t>
  </si>
  <si>
    <t>Трансформатор тока измерительный выносной напряжением до 1 кВ
(1 шт.)</t>
  </si>
  <si>
    <t>26,73
26,73</t>
  </si>
  <si>
    <t>ТЕРп01-12-010-03</t>
  </si>
  <si>
    <t>Испытание вторичной обмотки трансформатора измерительного
(1 испытание)</t>
  </si>
  <si>
    <t>37,9
37,9</t>
  </si>
  <si>
    <r>
      <t>ТЕРп01-11-028-01</t>
    </r>
    <r>
      <rPr>
        <i/>
        <sz val="9"/>
        <rFont val="Arial"/>
        <family val="2"/>
        <charset val="204"/>
      </rPr>
      <t xml:space="preserve">
к=1,3</t>
    </r>
  </si>
  <si>
    <t>9,79
9,79</t>
  </si>
  <si>
    <t>ТЕРп01-12-021-01</t>
  </si>
  <si>
    <t>Испытание аппарата коммутационного напряжением до 1 кВ (силовых цепей)
(1 испытание)</t>
  </si>
  <si>
    <r>
      <t>41</t>
    </r>
    <r>
      <rPr>
        <i/>
        <sz val="7"/>
        <rFont val="Arial"/>
        <family val="2"/>
        <charset val="204"/>
      </rPr>
      <t xml:space="preserve">
33+8</t>
    </r>
  </si>
  <si>
    <t>35,64
35,64</t>
  </si>
  <si>
    <r>
      <t>0,06</t>
    </r>
    <r>
      <rPr>
        <i/>
        <sz val="7"/>
        <rFont val="Arial"/>
        <family val="2"/>
        <charset val="204"/>
      </rPr>
      <t xml:space="preserve">
0,01*6</t>
    </r>
  </si>
  <si>
    <t xml:space="preserve">                                       Ящик автоматического включения Я8301 (4 шт.)</t>
  </si>
  <si>
    <r>
      <t>8</t>
    </r>
    <r>
      <rPr>
        <i/>
        <sz val="7"/>
        <rFont val="Arial"/>
        <family val="2"/>
        <charset val="204"/>
      </rPr>
      <t xml:space="preserve">
4*2</t>
    </r>
  </si>
  <si>
    <t xml:space="preserve">                                       Щиты распределительные (24 шт.)</t>
  </si>
  <si>
    <t>ТЕРп01-03-001-01</t>
  </si>
  <si>
    <t>Выключатель однополюсный напряжением до 1 кВ с электромагнитным, тепловым или комбинированным расцепителем
(1 шт.)</t>
  </si>
  <si>
    <t>20,71
20,71</t>
  </si>
  <si>
    <r>
      <t>ТЕРп01-03-001-02</t>
    </r>
    <r>
      <rPr>
        <i/>
        <sz val="9"/>
        <rFont val="Arial"/>
        <family val="2"/>
        <charset val="204"/>
      </rPr>
      <t xml:space="preserve">
прим.</t>
    </r>
  </si>
  <si>
    <t>Выключатель двух(четырёх)полюсный напряжением до 1 кВ с устройством защитного отключения
(1 шт.)</t>
  </si>
  <si>
    <t>ТЕРп01-08-033-02</t>
  </si>
  <si>
    <t>Конденсатор статический напряжением до 1 кВ трехфазный
(1 шт.)</t>
  </si>
  <si>
    <t>70,34
70,34</t>
  </si>
  <si>
    <t>ТЕРп01-11-028-02</t>
  </si>
  <si>
    <t>Измерение сопротивления изоляции мегаомметром обмоток машин и аппаратов
(1 измерение)</t>
  </si>
  <si>
    <t>1,88
1,88</t>
  </si>
  <si>
    <t>ТЕРп01-11-022-01</t>
  </si>
  <si>
    <t>Измерение активного, индуктивного сопротивлений и емкости электрических машин и аппаратов
(1 измерение)</t>
  </si>
  <si>
    <t>9,41
9,41</t>
  </si>
  <si>
    <t xml:space="preserve">                                       Шкаф по типу РУСМ8004-А170У3</t>
  </si>
  <si>
    <r>
      <t>ТЕРп01-09-002-02</t>
    </r>
    <r>
      <rPr>
        <i/>
        <sz val="9"/>
        <rFont val="Arial"/>
        <family val="2"/>
        <charset val="204"/>
      </rPr>
      <t xml:space="preserve">
прим.</t>
    </r>
  </si>
  <si>
    <t>Датчик бесконтактный с числом «вход-выход» до 10, счетчик трехфазный
(1 шт.)</t>
  </si>
  <si>
    <t>295,26
295,26</t>
  </si>
  <si>
    <t>ТЕРп01-06-011-03</t>
  </si>
  <si>
    <t>Устройство комплектное для питания цепей электромагнитных приводов высоковольтных выключателей с устройствами накопителей энергии
(1 устройство)</t>
  </si>
  <si>
    <t>927,11
927,11</t>
  </si>
  <si>
    <r>
      <t>0,01</t>
    </r>
    <r>
      <rPr>
        <i/>
        <sz val="7"/>
        <rFont val="Arial"/>
        <family val="2"/>
        <charset val="204"/>
      </rPr>
      <t xml:space="preserve">
0,01*1</t>
    </r>
  </si>
  <si>
    <t xml:space="preserve">                                       Ящик силовой ЯС (25 шт.)</t>
  </si>
  <si>
    <r>
      <t>ТЕРп01-03-025-01</t>
    </r>
    <r>
      <rPr>
        <i/>
        <sz val="9"/>
        <rFont val="Arial"/>
        <family val="2"/>
        <charset val="204"/>
      </rPr>
      <t xml:space="preserve">
прим.</t>
    </r>
  </si>
  <si>
    <t>Схема электромагнитной блокировки коммутационных аппаратов, количество блокируемых аппаратов до 2, Пускатель магнитный
(1 схема)</t>
  </si>
  <si>
    <t>171,03
171,03</t>
  </si>
  <si>
    <r>
      <t>ТЕРп01-03-005-01</t>
    </r>
    <r>
      <rPr>
        <i/>
        <sz val="9"/>
        <rFont val="Arial"/>
        <family val="2"/>
        <charset val="204"/>
      </rPr>
      <t xml:space="preserve">
прим.</t>
    </r>
  </si>
  <si>
    <t>Разъединитель трехполюсный напряжением до 20 кВ, рубильник
(1 шт.)</t>
  </si>
  <si>
    <t>107,7
107,7</t>
  </si>
  <si>
    <r>
      <t>ТЕРп01-03-002-04</t>
    </r>
    <r>
      <rPr>
        <i/>
        <sz val="9"/>
        <rFont val="Arial"/>
        <family val="2"/>
        <charset val="204"/>
      </rPr>
      <t xml:space="preserve">
прим.</t>
    </r>
  </si>
  <si>
    <t>Выключатель трехполюсный напряжением до 1 кВ с электромагнитным, тепловым или комбинированным расцепителем, номинальный ток до 50 А, выключатель путевой
(1 шт.)</t>
  </si>
  <si>
    <r>
      <t>3,43</t>
    </r>
    <r>
      <rPr>
        <i/>
        <sz val="7"/>
        <rFont val="Arial"/>
        <family val="2"/>
        <charset val="204"/>
      </rPr>
      <t xml:space="preserve">
0,01*343</t>
    </r>
  </si>
  <si>
    <t xml:space="preserve">  "Вхолостую" 86 929 * 0,8</t>
  </si>
  <si>
    <t xml:space="preserve">ПНР "вхолостую" силовое электрооборудование </t>
  </si>
  <si>
    <r>
      <t>313-2497/09-01-04/4-680</t>
    </r>
    <r>
      <rPr>
        <i/>
        <sz val="8"/>
        <rFont val="Times New Roman"/>
        <family val="1"/>
        <charset val="204"/>
      </rPr>
      <t xml:space="preserve"> (взамен инв.№313-2047/19-4-2112)</t>
    </r>
  </si>
  <si>
    <r>
      <t xml:space="preserve">ЛОКАЛЬНЫЙ СМЕТНЫЙ РАСЧЕТ № </t>
    </r>
    <r>
      <rPr>
        <sz val="12"/>
        <rFont val="Arial"/>
        <family val="2"/>
        <charset val="204"/>
      </rPr>
      <t>09-01-05/4-681(313-2497)</t>
    </r>
  </si>
  <si>
    <t>ПНР "вхолостую" электроосвещения  (взамен инв.№313-2047/19-4-2113), Здание 753А</t>
  </si>
  <si>
    <t>Основание: р.ч.0503.07А.0000-СМ.ВОР3.ЭО инв.№313-2498, заключение экспертизы №0026-14/ЕГЭ-2791/06 от 09.01.2014г.</t>
  </si>
  <si>
    <t>___________________________27,411</t>
  </si>
  <si>
    <t>___________________________16,714</t>
  </si>
  <si>
    <t>_______________________________________________________________________________________________963,64</t>
  </si>
  <si>
    <r>
      <t>122</t>
    </r>
    <r>
      <rPr>
        <i/>
        <sz val="7"/>
        <rFont val="Arial"/>
        <family val="2"/>
        <charset val="204"/>
      </rPr>
      <t xml:space="preserve">
89+7+18+1+7</t>
    </r>
  </si>
  <si>
    <t>ТЕРп01-06-021-01</t>
  </si>
  <si>
    <t>Схема разводки трехпроводной системы с количеством панелей (шкафов, ячеек): до 2
(1 схема)</t>
  </si>
  <si>
    <t>67,39
67,39</t>
  </si>
  <si>
    <t>ТЕРп01-12-021-02</t>
  </si>
  <si>
    <t>Испытание аппарата коммутационного напряжением до 35 кВ
(1 испытание)</t>
  </si>
  <si>
    <r>
      <t>126</t>
    </r>
    <r>
      <rPr>
        <i/>
        <sz val="7"/>
        <rFont val="Arial"/>
        <family val="2"/>
        <charset val="204"/>
      </rPr>
      <t xml:space="preserve">
122+4</t>
    </r>
  </si>
  <si>
    <t>62,36
62,36</t>
  </si>
  <si>
    <r>
      <t>3,49</t>
    </r>
    <r>
      <rPr>
        <i/>
        <sz val="7"/>
        <rFont val="Arial"/>
        <family val="2"/>
        <charset val="204"/>
      </rPr>
      <t xml:space="preserve">
0,01*(4+345)</t>
    </r>
  </si>
  <si>
    <t xml:space="preserve">  "Вхолостую" 34 264 * 0,8</t>
  </si>
  <si>
    <r>
      <t xml:space="preserve">313-2497/09-01-05/4-681  </t>
    </r>
    <r>
      <rPr>
        <i/>
        <sz val="8"/>
        <rFont val="Times New Roman"/>
        <family val="1"/>
        <charset val="204"/>
      </rPr>
      <t>(взамен инв.№313-2047/19-4-2113)</t>
    </r>
  </si>
  <si>
    <t>ПНР "вхолостую" электроосвещения</t>
  </si>
  <si>
    <r>
      <t xml:space="preserve">ЛОКАЛЬНЫЙ СМЕТНЫЙ РАСЧЕТ № </t>
    </r>
    <r>
      <rPr>
        <sz val="12"/>
        <rFont val="Arial"/>
        <family val="2"/>
        <charset val="204"/>
      </rPr>
      <t>09-01-06/4-682 (313-2497)</t>
    </r>
  </si>
  <si>
    <t>ПНР "вхолостую" автоматизации  (взамен инв.№313-2047/19-4-2114), Здание 753А</t>
  </si>
  <si>
    <t>Основание: р.ч.0503.07А.0000-СМ.ВОР3.АК инв.№313-2498, заключение экспертизы №0026-14/ЕГЭ-2791/06 от 09.01.2014</t>
  </si>
  <si>
    <t>___________________________34,066</t>
  </si>
  <si>
    <t>___________________________20,772</t>
  </si>
  <si>
    <t>_______________________________________________________________________________________________1062,2</t>
  </si>
  <si>
    <t xml:space="preserve">                                       Автоматика</t>
  </si>
  <si>
    <t>8511,17
8511,17</t>
  </si>
  <si>
    <t>ТЕРп02-01-001-08</t>
  </si>
  <si>
    <t>Автоматизированная система управления I категории технической сложности с количеством каналов (Кобщ) за каждый канал свыше 40 до 79 добавлять к расценке 02-01-001-07
(1 канал)</t>
  </si>
  <si>
    <r>
      <t>22</t>
    </r>
    <r>
      <rPr>
        <i/>
        <sz val="7"/>
        <rFont val="Arial"/>
        <family val="2"/>
        <charset val="204"/>
      </rPr>
      <t xml:space="preserve">
58+4-40</t>
    </r>
  </si>
  <si>
    <t>204,48
204,48</t>
  </si>
  <si>
    <t xml:space="preserve">                                       Электрооборудование автоматизации вентсистем</t>
  </si>
  <si>
    <r>
      <t>8</t>
    </r>
    <r>
      <rPr>
        <i/>
        <sz val="7"/>
        <rFont val="Arial"/>
        <family val="2"/>
        <charset val="204"/>
      </rPr>
      <t xml:space="preserve">
2+2+2+2</t>
    </r>
  </si>
  <si>
    <r>
      <t>33</t>
    </r>
    <r>
      <rPr>
        <i/>
        <sz val="7"/>
        <rFont val="Arial"/>
        <family val="2"/>
        <charset val="204"/>
      </rPr>
      <t xml:space="preserve">
2+2+12+16+1</t>
    </r>
  </si>
  <si>
    <r>
      <t>23</t>
    </r>
    <r>
      <rPr>
        <i/>
        <sz val="7"/>
        <rFont val="Arial"/>
        <family val="2"/>
        <charset val="204"/>
      </rPr>
      <t xml:space="preserve">
5+3+15</t>
    </r>
  </si>
  <si>
    <r>
      <t>0,33</t>
    </r>
    <r>
      <rPr>
        <i/>
        <sz val="7"/>
        <rFont val="Arial"/>
        <family val="2"/>
        <charset val="204"/>
      </rPr>
      <t xml:space="preserve">
0,01*33</t>
    </r>
  </si>
  <si>
    <r>
      <t>64</t>
    </r>
    <r>
      <rPr>
        <i/>
        <sz val="7"/>
        <rFont val="Arial"/>
        <family val="2"/>
        <charset val="204"/>
      </rPr>
      <t xml:space="preserve">
8+33+23</t>
    </r>
  </si>
  <si>
    <t xml:space="preserve">                                       Электрооборудование автоматизации теплоснабжения</t>
  </si>
  <si>
    <r>
      <t>12</t>
    </r>
    <r>
      <rPr>
        <i/>
        <sz val="7"/>
        <rFont val="Arial"/>
        <family val="2"/>
        <charset val="204"/>
      </rPr>
      <t xml:space="preserve">
2+1+6+3</t>
    </r>
  </si>
  <si>
    <t>ТЕРп01-03-001-02</t>
  </si>
  <si>
    <t>Выключатель однополюсный напряжением до 1 кВ с устройством защитного отключения
(1 шт.)</t>
  </si>
  <si>
    <t>ТЕРп01-03-025-01</t>
  </si>
  <si>
    <t>Схема электромагнитной блокировки коммутационных аппаратов, количество блокируемых аппаратов до 2
(1 схема)</t>
  </si>
  <si>
    <r>
      <t>0,12</t>
    </r>
    <r>
      <rPr>
        <i/>
        <sz val="7"/>
        <rFont val="Arial"/>
        <family val="2"/>
        <charset val="204"/>
      </rPr>
      <t xml:space="preserve">
0,01*12</t>
    </r>
  </si>
  <si>
    <t xml:space="preserve">  "Вхолостую" 42 583 * 0,8</t>
  </si>
  <si>
    <r>
      <t xml:space="preserve">313-2497/09-01-06/4-682 </t>
    </r>
    <r>
      <rPr>
        <i/>
        <sz val="8"/>
        <rFont val="Times New Roman"/>
        <family val="1"/>
        <charset val="204"/>
      </rPr>
      <t>(взамен инв.№313-2047/19-4-2114)</t>
    </r>
  </si>
  <si>
    <t xml:space="preserve">ПНР "вхолостую" автоматизации </t>
  </si>
  <si>
    <r>
      <t xml:space="preserve">ЛОКАЛЬНЫЙ СМЕТНЫЙ РАСЧЕТ № </t>
    </r>
    <r>
      <rPr>
        <sz val="12"/>
        <rFont val="Arial"/>
        <family val="2"/>
        <charset val="204"/>
      </rPr>
      <t>09-01-07/4-683 (313-2497)</t>
    </r>
  </si>
  <si>
    <t>ПНР "вхолостую" пожарную сигнализацию  (взамен инв.№313-2047/19-4-2115), Здание 753А</t>
  </si>
  <si>
    <t>Основание: р.ч.0503.07А.0000-СМ.ВОР3.СС инв.№313-2498, заключение экспертизы №0026-14/ЕГЭ-2791/06 от 09.01.2014</t>
  </si>
  <si>
    <t>___________________________32,755</t>
  </si>
  <si>
    <t>___________________________19,973</t>
  </si>
  <si>
    <t>_______________________________________________________________________________________________918,06</t>
  </si>
  <si>
    <t xml:space="preserve">                                       Пожарная сигнализация</t>
  </si>
  <si>
    <t>ТЕРп02-01-002-09</t>
  </si>
  <si>
    <t>Автоматизированная система управления II категории технической сложности с количеством каналов (Кобщ) 80
(1 система)</t>
  </si>
  <si>
    <t>14054,34
14054,34</t>
  </si>
  <si>
    <t>ТЕРп02-01-002-10</t>
  </si>
  <si>
    <t>Автоматизированная система управления II категории технической сложности с количеством каналов (Кобщ) за каждый канал свыше 80 до 159 добавлять к расценке 02-01-002-09
(1 канал)</t>
  </si>
  <si>
    <r>
      <t>68</t>
    </r>
    <r>
      <rPr>
        <i/>
        <sz val="7"/>
        <rFont val="Arial"/>
        <family val="2"/>
        <charset val="204"/>
      </rPr>
      <t xml:space="preserve">
148-80</t>
    </r>
  </si>
  <si>
    <t>167,74
167,74</t>
  </si>
  <si>
    <t xml:space="preserve">                                       Оповещение о пожаре</t>
  </si>
  <si>
    <t>ТЕРп02-01-002-05</t>
  </si>
  <si>
    <t>Автоматизированная система управления II категории технической сложности с количеством каналов (Кобщ) 20
(1 система)</t>
  </si>
  <si>
    <t>3655
3655</t>
  </si>
  <si>
    <t>ТЕРп02-01-002-06</t>
  </si>
  <si>
    <t>Автоматизированная система управления II категории технической сложности с количеством каналов (Кобщ) за каждый канал свыше 20 до 39 добавлять к расценке 02-01-002-05
(1 канал)</t>
  </si>
  <si>
    <r>
      <t>17</t>
    </r>
    <r>
      <rPr>
        <i/>
        <sz val="7"/>
        <rFont val="Arial"/>
        <family val="2"/>
        <charset val="204"/>
      </rPr>
      <t xml:space="preserve">
37-20</t>
    </r>
  </si>
  <si>
    <t>176,22
176,22</t>
  </si>
  <si>
    <t>Итого прямые затраты по разделу с учетом коэффициентов к итогам (ФиМ ОЗП=0,622; ТЗ=0,622  (Поз. 1-4))</t>
  </si>
  <si>
    <t>Итого прямые затраты по смете с учетом коэффициентов к итогам (ФиМ ОЗП=0,622; ТЗ=0,622  (Поз. 1-4))</t>
  </si>
  <si>
    <t xml:space="preserve">  "Вхолостую" 40 944 * 0,8</t>
  </si>
  <si>
    <t xml:space="preserve">ПНР "вхолостую" пожарную сигнализацию  </t>
  </si>
  <si>
    <r>
      <t xml:space="preserve">313-2497/09-01-07/4-683 </t>
    </r>
    <r>
      <rPr>
        <i/>
        <sz val="8"/>
        <rFont val="Times New Roman"/>
        <family val="1"/>
        <charset val="204"/>
      </rPr>
      <t>(взамен инв.№313-2047/19-4-2115)</t>
    </r>
  </si>
  <si>
    <t>СФЗ периметра</t>
  </si>
  <si>
    <r>
      <t xml:space="preserve">ЛОКАЛЬНЫЙ СМЕТНЫЙ РАСЧЕТ № </t>
    </r>
    <r>
      <rPr>
        <sz val="12"/>
        <rFont val="Arial"/>
        <family val="2"/>
        <charset val="204"/>
      </rPr>
      <t>09-01-08/4-685 (313-2497)</t>
    </r>
  </si>
  <si>
    <t>ПНР "вхолостую" охранную сигнализацию периметра  (взамен инв.№313-2047/19-4-2116), СФЗ периметра</t>
  </si>
  <si>
    <t>___________________________29,999</t>
  </si>
  <si>
    <t>___________________________18,292</t>
  </si>
  <si>
    <t>_______________________________________________________________________________________________840,78</t>
  </si>
  <si>
    <r>
      <t>72</t>
    </r>
    <r>
      <rPr>
        <i/>
        <sz val="7"/>
        <rFont val="Arial"/>
        <family val="2"/>
        <charset val="204"/>
      </rPr>
      <t xml:space="preserve">
152-80</t>
    </r>
  </si>
  <si>
    <t>Итого прямые затраты по разделу с учетом коэффициентов к итогам (ФиМ ОЗП=0,7; ТЗ=0,7  (Поз. 1-2))</t>
  </si>
  <si>
    <t>Итого прямые затраты по смете с учетом коэффициентов к итогам (ФиМ ОЗП=0,7; ТЗ=0,7  (Поз. 1-2))</t>
  </si>
  <si>
    <t xml:space="preserve">  "Вхолостую" 37 499 * 0,8</t>
  </si>
  <si>
    <r>
      <t xml:space="preserve">313-2497/09-01-08/4-685 </t>
    </r>
    <r>
      <rPr>
        <i/>
        <sz val="8"/>
        <rFont val="Times New Roman"/>
        <family val="1"/>
        <charset val="204"/>
      </rPr>
      <t>(взамен инв.№313-2047/19-4-2116)</t>
    </r>
  </si>
  <si>
    <t>ПНР "вхолостую" охранную сигнализацию периметра</t>
  </si>
  <si>
    <r>
      <t xml:space="preserve">ЛОКАЛЬНЫЙ СМЕТНЫЙ РАСЧЕТ № </t>
    </r>
    <r>
      <rPr>
        <sz val="12"/>
        <rFont val="Arial"/>
        <family val="2"/>
        <charset val="204"/>
      </rPr>
      <t>09-01-09/4-687(313-2497)</t>
    </r>
  </si>
  <si>
    <t>ПНР "вхолостую" охранного освещения  (взамен инв.№313-2047/19-4-2117), СФЗ периметра</t>
  </si>
  <si>
    <t>Основание: р.ч.0503.07А.0000-СМ.ВОР3.СС инв.№313-2498, заключение экспертизы №0026-14/ЕГЭ-2791/06 от 09.01.2014г.</t>
  </si>
  <si>
    <t>___________________________3,288</t>
  </si>
  <si>
    <t>___________________________2,005</t>
  </si>
  <si>
    <t>_______________________________________________________________________________________________117</t>
  </si>
  <si>
    <t>Составлен(а) в ценах по состоянию на 01.01.2000 г. (редакция 2009 г.)</t>
  </si>
  <si>
    <t>Схема разводки трехпроводной системы с количеством панелей (шкафов, ячеек) до 2
(1 схема)</t>
  </si>
  <si>
    <r>
      <t>ТЕРп01-11-028-01</t>
    </r>
    <r>
      <rPr>
        <i/>
        <sz val="9"/>
        <rFont val="Arial"/>
        <family val="2"/>
        <charset val="204"/>
      </rPr>
      <t xml:space="preserve">
К=1,3</t>
    </r>
  </si>
  <si>
    <r>
      <t>0,25</t>
    </r>
    <r>
      <rPr>
        <i/>
        <sz val="7"/>
        <rFont val="Arial"/>
        <family val="2"/>
        <charset val="204"/>
      </rPr>
      <t xml:space="preserve">
0,01*25</t>
    </r>
  </si>
  <si>
    <t xml:space="preserve">  "Вхолостую" 4 110 * 0,8</t>
  </si>
  <si>
    <t>ПНР "вхолостую" охранного освещения</t>
  </si>
  <si>
    <r>
      <t xml:space="preserve">313-2497/09-01-09/4-687  </t>
    </r>
    <r>
      <rPr>
        <i/>
        <sz val="8"/>
        <rFont val="Times New Roman"/>
        <family val="1"/>
        <charset val="204"/>
      </rPr>
      <t>(взамен инв.№313-2047/19-4-2117)</t>
    </r>
  </si>
  <si>
    <t>Шламохранилище. Здание 750</t>
  </si>
  <si>
    <r>
      <t xml:space="preserve">ЛОКАЛЬНЫЙ СМЕТНЫЙ РАСЧЕТ № </t>
    </r>
    <r>
      <rPr>
        <sz val="12"/>
        <rFont val="Arial"/>
        <family val="2"/>
        <charset val="204"/>
      </rPr>
      <t>09-01-10/4-688(313-2497)</t>
    </r>
  </si>
  <si>
    <t>ПНР "вхолостую" пожарной сигнализации  (взамен инв.№313-2047/19-4-2118), Здание 750</t>
  </si>
  <si>
    <t>___________________________2,649</t>
  </si>
  <si>
    <t>___________________________1,615</t>
  </si>
  <si>
    <t>_______________________________________________________________________________________________74,25</t>
  </si>
  <si>
    <t>ТЕРп02-01-002-03</t>
  </si>
  <si>
    <t>Автоматизированная система управления II категории технической сложности с количеством каналов (Кобщ) 10
(1 система)</t>
  </si>
  <si>
    <t>1849,26
1849,26</t>
  </si>
  <si>
    <t>ТЕРп02-01-002-04</t>
  </si>
  <si>
    <t>Автоматизированная система управления II категории технической сложности с количеством каналов (Кобщ) за каждый канал свыше 10 до 19 добавлять к расценке 02-01-002-03
(1 канал)</t>
  </si>
  <si>
    <t>180,57
180,57</t>
  </si>
  <si>
    <t>ТЕРп02-01-002-01</t>
  </si>
  <si>
    <t>Автоматизированная система управления II категории технической сложности с количеством каналов (Кобщ) 2
(1 система)</t>
  </si>
  <si>
    <t>382,91
382,91</t>
  </si>
  <si>
    <t>ТЕРп02-01-002-02</t>
  </si>
  <si>
    <t>Автоматизированная система управления II категории технической сложности с количеством каналов (Кобщ) за каждый канал свыше 2 до 9 добавлять к расценке 02-01-002-01
(1 канал)</t>
  </si>
  <si>
    <t>184,27
184,27</t>
  </si>
  <si>
    <t xml:space="preserve">  "Вхолостую" 3 311 * 0,8</t>
  </si>
  <si>
    <t>ПНР "вхолостую" пожарной сигнализации</t>
  </si>
  <si>
    <r>
      <t xml:space="preserve">313-2497/09-01-10/4-688 </t>
    </r>
    <r>
      <rPr>
        <i/>
        <sz val="8"/>
        <rFont val="Times New Roman"/>
        <family val="1"/>
        <charset val="204"/>
      </rPr>
      <t>(взамен инв.№313-2047/19-4-2118)</t>
    </r>
  </si>
  <si>
    <t>Склад. Здание 750А</t>
  </si>
  <si>
    <r>
      <t xml:space="preserve">ЛОКАЛЬНЫЙ СМЕТНЫЙ РАСЧЕТ № </t>
    </r>
    <r>
      <rPr>
        <sz val="12"/>
        <rFont val="Arial"/>
        <family val="2"/>
        <charset val="204"/>
      </rPr>
      <t>09-01-11/4-689(313-2497)</t>
    </r>
  </si>
  <si>
    <t>ПНР "вхолостую" пожарной сигнализации  (взамен инв.№313-2047/19-4-2119), Здание 750А</t>
  </si>
  <si>
    <t>___________________________4,626</t>
  </si>
  <si>
    <t>___________________________2,821</t>
  </si>
  <si>
    <t>_______________________________________________________________________________________________129,69</t>
  </si>
  <si>
    <t>Итого прямые затраты по разделу с учетом коэффициентов к итогам (ФиМ ОЗП=0,622; ТЗ=0,622  (Поз. 1-2))</t>
  </si>
  <si>
    <t>Итого прямые затраты по смете с учетом коэффициентов к итогам (ФиМ ОЗП=0,622; ТЗ=0,622  (Поз. 1-2))</t>
  </si>
  <si>
    <t xml:space="preserve">  "Вхолостую" 5 783 * 0,8</t>
  </si>
  <si>
    <r>
      <t xml:space="preserve">313-2497/09-01-11/4-689 </t>
    </r>
    <r>
      <rPr>
        <i/>
        <sz val="8"/>
        <rFont val="Times New Roman"/>
        <family val="1"/>
        <charset val="204"/>
      </rPr>
      <t>(взамен инв.№313-2047/19-4-2119)</t>
    </r>
  </si>
  <si>
    <r>
      <t xml:space="preserve">ЛОКАЛЬНЫЙ СМЕТНЫЙ РАСЧЕТ № </t>
    </r>
    <r>
      <rPr>
        <sz val="12"/>
        <rFont val="Arial"/>
        <family val="2"/>
        <charset val="204"/>
      </rPr>
      <t>09-01-12/4-690(313-2497)</t>
    </r>
  </si>
  <si>
    <t>ПНР "вхолостую" наружного освещения (взамен инв.№313-2047/19-4-2120), Здание 750а</t>
  </si>
  <si>
    <t>___________________________0,264</t>
  </si>
  <si>
    <t>___________________________0,161</t>
  </si>
  <si>
    <t>_______________________________________________________________________________________________9,36</t>
  </si>
  <si>
    <r>
      <t>0,02</t>
    </r>
    <r>
      <rPr>
        <i/>
        <sz val="7"/>
        <rFont val="Arial"/>
        <family val="2"/>
        <charset val="204"/>
      </rPr>
      <t xml:space="preserve">
0,01*2</t>
    </r>
  </si>
  <si>
    <t xml:space="preserve">  "Вхолостую" 330 * 0,8</t>
  </si>
  <si>
    <t>ПНР "вхолостую" наружного освещения</t>
  </si>
  <si>
    <r>
      <t xml:space="preserve">313-2497/09-01-12/4-690 </t>
    </r>
    <r>
      <rPr>
        <i/>
        <sz val="8"/>
        <rFont val="Times New Roman"/>
        <family val="1"/>
        <charset val="204"/>
      </rPr>
      <t>(взамен инв.№313-2047/19-4-2120)</t>
    </r>
  </si>
  <si>
    <r>
      <t xml:space="preserve"> - </t>
    </r>
    <r>
      <rPr>
        <sz val="14"/>
        <color rgb="FF0000FF"/>
        <rFont val="Times New Roman"/>
        <family val="1"/>
        <charset val="204"/>
      </rPr>
      <t>10,05</t>
    </r>
    <r>
      <rPr>
        <sz val="14"/>
        <rFont val="Times New Roman"/>
        <family val="1"/>
        <charset val="204"/>
      </rPr>
      <t xml:space="preserve"> индекс изменения сметной стоимости ПНР к ТЕР 2001 </t>
    </r>
    <r>
      <rPr>
        <sz val="14"/>
        <color rgb="FF0000FF"/>
        <rFont val="Times New Roman"/>
        <family val="1"/>
        <charset val="204"/>
      </rPr>
      <t>(письмо Минстроя России от 06.02.2015г. № 3004-АС/08 приложение 1, пусконаладочные работы)</t>
    </r>
  </si>
  <si>
    <t>на пусконаладочные работы по объекту "Реконструкция комплекса по переработке ХВО, площадка 7А"</t>
  </si>
  <si>
    <t>Глава 9. Прочие работы и затраты</t>
  </si>
  <si>
    <t>Остаток сметной стоимости в базисном уровне цен на дату проведения процедуры закупки</t>
  </si>
  <si>
    <t>Итого по главе 9:</t>
  </si>
  <si>
    <t>Производственный корпус. Здание 753А</t>
  </si>
  <si>
    <t>Реконструкция комплекса по переработке РАО (Пл.7Б)</t>
  </si>
  <si>
    <r>
      <t xml:space="preserve">ЛОКАЛЬНЫЙ СМЕТНЫЙ РАСЧЕТ № </t>
    </r>
    <r>
      <rPr>
        <sz val="12"/>
        <rFont val="Arial"/>
        <family val="2"/>
        <charset val="204"/>
      </rPr>
      <t>09-01-01изм.1/3-107 (313-2159)</t>
    </r>
  </si>
  <si>
    <t>ПНР вхолостую систем вентиляции (взамен 09-01-01/3-1907 (312-2176), Здание 765</t>
  </si>
  <si>
    <t>Основание: 0503.07Б.0765-СМ.ВОР №313-2160, Замечания экспертизы ГГЭ от 19.07.2013г.</t>
  </si>
  <si>
    <t>___________________________23,540</t>
  </si>
  <si>
    <t>___________________________15,311</t>
  </si>
  <si>
    <t>_______________________________________________________________________________________________821,31</t>
  </si>
  <si>
    <t>Составлен(а) в  ценах по состоянию на 01.01.2000 (редакция 2009г.)</t>
  </si>
  <si>
    <t>69,59
69,59</t>
  </si>
  <si>
    <t>97,43
97,43</t>
  </si>
  <si>
    <t>ТЕРп03-01-002-09</t>
  </si>
  <si>
    <t>Вентилятор осевой с поворотными лопатками до № 8
(1 устройство)</t>
  </si>
  <si>
    <t>35,97
35,97</t>
  </si>
  <si>
    <t>ТЕРп03-01-055-01</t>
  </si>
  <si>
    <t>Определение амплитуд виброперемещения (виброскорости, виброускорения), виброизолированных вентиляторных установок и разработка мероприятий по доведению их значений до допустимого предела
(1 вентиляторная установка)</t>
  </si>
  <si>
    <t>304,39
304,39</t>
  </si>
  <si>
    <t>ТЕРп03-01-022-01</t>
  </si>
  <si>
    <t>Сеть систем вентиляции и кондиционирования воздуха при количестве сечений до 5
(1 вентиляционная сеть)</t>
  </si>
  <si>
    <t>142,94
142,94</t>
  </si>
  <si>
    <t>ТЕРп03-01-070-01</t>
  </si>
  <si>
    <t>Кондиционер местный автономный шкафного типа со встроенной холодильной машиной, номинальной подачей по воздуху свыше 1 тыс. м3/ч до 3,5 тыс. м3/ч, при количестве однотипных кондиционеров в машинном зале (помещении) 1
(1 кондиционер)</t>
  </si>
  <si>
    <t>385,93
385,93</t>
  </si>
  <si>
    <t>ТЕРп03-01-060-01</t>
  </si>
  <si>
    <t>Система кондиционирования воздуха центральная с номинальной подачей по воздуху до 10 тыс. м3/ч, при количестве однотипных установок в машинном зале 1
(1 установка)</t>
  </si>
  <si>
    <t>586,04
586,04</t>
  </si>
  <si>
    <t>ТЕРп03-01-028-02</t>
  </si>
  <si>
    <t>Фильтр рамный и ячейковый (матерчатый, бумажный, сетчатый) масляный, фильтр-поглотитель и др. при количестве ячеек до 8
(1 устройство)</t>
  </si>
  <si>
    <t>20,88
20,88</t>
  </si>
  <si>
    <t>ТЕРп03-01-029-01</t>
  </si>
  <si>
    <t>Фильтр масляный, самоочищающийся или рулонный
(1 устройство)</t>
  </si>
  <si>
    <t>Вхолостую 75%   31 387 * 0,75</t>
  </si>
  <si>
    <t>Проверил нач. группы: __________________________</t>
  </si>
  <si>
    <t>Реконструкция комплекса по переработке РАО (пл.7Б)</t>
  </si>
  <si>
    <r>
      <t xml:space="preserve">ЛОКАЛЬНЫЙ СМЕТНЫЙ РАСЧЕТ № </t>
    </r>
    <r>
      <rPr>
        <sz val="12"/>
        <rFont val="Arial"/>
        <family val="2"/>
        <charset val="204"/>
      </rPr>
      <t>09-01-02изм1/4-134(313-2159)</t>
    </r>
  </si>
  <si>
    <t xml:space="preserve">ПНР вхолостую ТХ оборудования ( взамен №09-01-02/4-2023(312-2176)), здание 765 </t>
  </si>
  <si>
    <t>Основание: 0503.07Б.0765-СМ.ВОР №313-2160,замечания ГГЭ от 19.07.13</t>
  </si>
  <si>
    <t>___________________________51,089</t>
  </si>
  <si>
    <t>___________________________24,922</t>
  </si>
  <si>
    <t>_______________________________________________________________________________________________4131,6</t>
  </si>
  <si>
    <t>Составлен(а) в  ценах по состоянию на 01.01.2000г. (редакция 2009)</t>
  </si>
  <si>
    <t xml:space="preserve">                                       Помещение 138</t>
  </si>
  <si>
    <t>ТЕРп05-01-063-01</t>
  </si>
  <si>
    <t>Ножницы гидравлические листовые с наклонным ножом, с ЧПУ, наибольшая толщина разрезаемого листа 32 мм, масса 30 т
(1 шт.)</t>
  </si>
  <si>
    <t>14015,4
14015,4</t>
  </si>
  <si>
    <r>
      <t>ТЕРп07-05-002-01</t>
    </r>
    <r>
      <rPr>
        <i/>
        <sz val="9"/>
        <rFont val="Arial"/>
        <family val="2"/>
        <charset val="204"/>
      </rPr>
      <t xml:space="preserve">
прим</t>
    </r>
  </si>
  <si>
    <t>Установка для дезактивации в к-те
(1 установка)</t>
  </si>
  <si>
    <t>2624,83
2624,83</t>
  </si>
  <si>
    <t>592,41
592,41</t>
  </si>
  <si>
    <t xml:space="preserve">                                       Помещение 102</t>
  </si>
  <si>
    <r>
      <t>ТЕРп05-01-029-01</t>
    </r>
    <r>
      <rPr>
        <i/>
        <sz val="9"/>
        <rFont val="Arial"/>
        <family val="2"/>
        <charset val="204"/>
      </rPr>
      <t xml:space="preserve">
прим</t>
    </r>
  </si>
  <si>
    <t>Установка прессования ТРО
(1 шт.)</t>
  </si>
  <si>
    <t>56405,16
56405,16</t>
  </si>
  <si>
    <t xml:space="preserve">                                       Помещение 109</t>
  </si>
  <si>
    <t>1743,45
1743,45</t>
  </si>
  <si>
    <t xml:space="preserve">                                       Саншлюз (Помещения 107,002)</t>
  </si>
  <si>
    <r>
      <t>ТЕРп07-07-021-01</t>
    </r>
    <r>
      <rPr>
        <i/>
        <sz val="9"/>
        <rFont val="Arial"/>
        <family val="2"/>
        <charset val="204"/>
      </rPr>
      <t xml:space="preserve">
прим</t>
    </r>
  </si>
  <si>
    <t>Комплект устройства для обмыва обуви с ванной и отводом воды
(1 уст)</t>
  </si>
  <si>
    <t>386,6
386,6</t>
  </si>
  <si>
    <t xml:space="preserve">                                       Прочее технологическое оборудование</t>
  </si>
  <si>
    <t>833,76
833,76</t>
  </si>
  <si>
    <r>
      <t>ТЕРп07-07-001-01</t>
    </r>
    <r>
      <rPr>
        <i/>
        <sz val="9"/>
        <rFont val="Arial"/>
        <family val="2"/>
        <charset val="204"/>
      </rPr>
      <t xml:space="preserve">
прим</t>
    </r>
  </si>
  <si>
    <t>Комплект оборудования резервуаров для стоков
(1 система)</t>
  </si>
  <si>
    <t>610,43
610,43</t>
  </si>
  <si>
    <t>ТЕРп09-01-010-01</t>
  </si>
  <si>
    <t>Аэрофильтр, производительность до 1600 м3/сут
(1 узел)</t>
  </si>
  <si>
    <t>1369,12
1369,12</t>
  </si>
  <si>
    <t xml:space="preserve">  Пусконаладочные работы: 'вхолостую' - 25%, 'под нагрузкой' - 75%</t>
  </si>
  <si>
    <t xml:space="preserve">  В том числе, справочно:</t>
  </si>
  <si>
    <t xml:space="preserve">   65% ФОТ (от 83073)  (Поз. 1, 4, 2, 5-6, 8, 3, 7, 9)</t>
  </si>
  <si>
    <t xml:space="preserve">   40% ФОТ (от 83073)  (Поз. 1, 4, 2, 5-6, 8, 3, 7, 9)</t>
  </si>
  <si>
    <t xml:space="preserve">  Вхолостую 30% 170 298 * 0,3</t>
  </si>
  <si>
    <r>
      <t xml:space="preserve">ЛОКАЛЬНЫЙ СМЕТНЫЙ РАСЧЕТ № </t>
    </r>
    <r>
      <rPr>
        <sz val="12"/>
        <rFont val="Arial"/>
        <family val="2"/>
        <charset val="204"/>
      </rPr>
      <t>09-01-03изм1/4-135(313-2159)</t>
    </r>
  </si>
  <si>
    <t>ПНР вхолостую ТХ оборудования прачечной( взамен №09-01-03/4-2024(312-2176)). Здание 765</t>
  </si>
  <si>
    <t>___________________________1,530</t>
  </si>
  <si>
    <t>___________________________0,746</t>
  </si>
  <si>
    <t>_______________________________________________________________________________________________373,6</t>
  </si>
  <si>
    <t>Составлен(а) в  ценах по состоянию на 01.01.2000г(редакция 2009)</t>
  </si>
  <si>
    <t xml:space="preserve">                                       Стиральный зал и сушильно-гладильное отделение</t>
  </si>
  <si>
    <r>
      <t>ТЕРп09-02-050-01</t>
    </r>
    <r>
      <rPr>
        <i/>
        <sz val="9"/>
        <rFont val="Arial"/>
        <family val="2"/>
        <charset val="204"/>
      </rPr>
      <t xml:space="preserve">
прим</t>
    </r>
  </si>
  <si>
    <t>Машины автоматизированные  сушильные, стиральные
(1 установка)</t>
  </si>
  <si>
    <r>
      <t>5</t>
    </r>
    <r>
      <rPr>
        <i/>
        <sz val="7"/>
        <rFont val="Arial"/>
        <family val="2"/>
        <charset val="204"/>
      </rPr>
      <t xml:space="preserve">
3+2</t>
    </r>
  </si>
  <si>
    <t>438,82
438,82</t>
  </si>
  <si>
    <t>Система дозирования  жидких моющих средств с 3-мя насосами, фильтрами, шлангами и пр.
(1 установка)</t>
  </si>
  <si>
    <t>1063,1
1063,1</t>
  </si>
  <si>
    <t xml:space="preserve">                                       Помещение химочистки</t>
  </si>
  <si>
    <r>
      <t>ТЕРп07-05-009-01</t>
    </r>
    <r>
      <rPr>
        <i/>
        <sz val="9"/>
        <rFont val="Arial"/>
        <family val="2"/>
        <charset val="204"/>
      </rPr>
      <t xml:space="preserve">
прим</t>
    </r>
  </si>
  <si>
    <t>Машина химической очистки
(1 установка)</t>
  </si>
  <si>
    <t>1016,87
1016,87</t>
  </si>
  <si>
    <t xml:space="preserve">   65% ФОТ (от 7463)  (Поз. 2-4)</t>
  </si>
  <si>
    <t xml:space="preserve">   40% ФОТ (от 7463)  (Поз. 2-4)</t>
  </si>
  <si>
    <t xml:space="preserve">  вхолостую 10% 15 300 * 0,1</t>
  </si>
  <si>
    <r>
      <t xml:space="preserve">ЛОКАЛЬНЫЙ СМЕТНЫЙ РАСЧЕТ № </t>
    </r>
    <r>
      <rPr>
        <sz val="12"/>
        <rFont val="Arial"/>
        <family val="2"/>
        <charset val="204"/>
      </rPr>
      <t>09-01-04изм1/4-136(313-2159)</t>
    </r>
  </si>
  <si>
    <t>ПНР вхолостую грузоподъемного оборудования (взамен №09-01-04/4-2025(312-2176). Здание 765</t>
  </si>
  <si>
    <t>___________________________24,622</t>
  </si>
  <si>
    <t>___________________________12,011</t>
  </si>
  <si>
    <t>_______________________________________________________________________________________________1203,2</t>
  </si>
  <si>
    <r>
      <t>ТЕРп04-01-001-04</t>
    </r>
    <r>
      <rPr>
        <i/>
        <sz val="9"/>
        <rFont val="Arial"/>
        <family val="2"/>
        <charset val="204"/>
      </rPr>
      <t xml:space="preserve">
к=0,7 однотип. оборудование</t>
    </r>
  </si>
  <si>
    <t>Кран подвесной электрический однобалочный однопролетный, управление с пола, высота подъема - 6, 12, 18 м; скорость: подъема - 8 м/мин, передвижения тали - 20 м/мин, передвижения крана - 32 м/мин; грузоподъемность: 5 т
(1 кран)</t>
  </si>
  <si>
    <t>1157,31
1157,31</t>
  </si>
  <si>
    <t>1340
1340</t>
  </si>
  <si>
    <r>
      <t>ТЕРп04-01-035-02</t>
    </r>
    <r>
      <rPr>
        <i/>
        <sz val="9"/>
        <rFont val="Arial"/>
        <family val="2"/>
        <charset val="204"/>
      </rPr>
      <t xml:space="preserve">
прим ;к=0,7 однотип. обор.</t>
    </r>
  </si>
  <si>
    <t>Таль ручная передвижная, высота подъема 9 м, грузоподъемность до 1 т
(1 к-т)</t>
  </si>
  <si>
    <t>325,42
325,42</t>
  </si>
  <si>
    <t>ТЕРп01-14-027-01</t>
  </si>
  <si>
    <t>Лифт грузовой, грузоподъемность до 5000 кг или больничный, грузоподъемность до 500 кг, на 10 остановок, с микропроцессорными устройствами (ЩЛЗ)
(1 лифт)</t>
  </si>
  <si>
    <t>12312,48
12312,48</t>
  </si>
  <si>
    <t>ТЕРп01-14-027-02</t>
  </si>
  <si>
    <t>При изменении количества остановок уменьшать или добавлять к расценке 01-14-027-01
(1 остановка)</t>
  </si>
  <si>
    <t>192,56
192,56</t>
  </si>
  <si>
    <t>ТЕРп01-14-041-01</t>
  </si>
  <si>
    <t>Преобразователь частотный скорости лифта грузоподъемностью до 1000 кг со скоростью движения кабины до 1,6 м/с, напряжение до 1 кВ
(1 преобразователь)</t>
  </si>
  <si>
    <t>6759,91
6759,91</t>
  </si>
  <si>
    <t xml:space="preserve">   65% ФОТ (от 21838)  (Поз. 1-6)</t>
  </si>
  <si>
    <t xml:space="preserve">   40% ФОТ (от 21838)  (Поз. 1-6)</t>
  </si>
  <si>
    <t xml:space="preserve">  Вхолостую 55% 44 768 * 0,55</t>
  </si>
  <si>
    <t>Реконструкция комплекса по переработке РАО (пл.7Б).</t>
  </si>
  <si>
    <r>
      <t xml:space="preserve">ЛОКАЛЬНЫЙ СМЕТНЫЙ РАСЧЕТ № </t>
    </r>
    <r>
      <rPr>
        <sz val="12"/>
        <rFont val="Arial"/>
        <family val="2"/>
        <charset val="204"/>
      </rPr>
      <t>09-01-05изм2/4-137(313-2430)</t>
    </r>
  </si>
  <si>
    <t>ПНР "вхолостую" силового электрооборудования ( взамен №09-01-05 изм1/4-137(313-2159), Здание 765.</t>
  </si>
  <si>
    <t>Основание: 0503.07Б.0000-СМ.ВОР.ЭМ инв.№313-2160изм.3, замечания экспертизы №5073-13/ГГЭ-8644/10 от 02.12.13 г.</t>
  </si>
  <si>
    <t>___________________________58,754</t>
  </si>
  <si>
    <t>___________________________35,826</t>
  </si>
  <si>
    <t>_______________________________________________________________________________________________2242,1</t>
  </si>
  <si>
    <t>Составлен(а) в ценах по состоянию на 01.01.2000г. (редакция 2009)</t>
  </si>
  <si>
    <t xml:space="preserve">                                       Электрооборудование ГРЩ</t>
  </si>
  <si>
    <t>ТЕРп01-03-005-01</t>
  </si>
  <si>
    <t>Переключатель-разъединитель дифференциальный ВД1
(1 шт.)</t>
  </si>
  <si>
    <t>103,22
103,22</t>
  </si>
  <si>
    <t>25,62
25,62</t>
  </si>
  <si>
    <t>36,32
36,32</t>
  </si>
  <si>
    <r>
      <t>62</t>
    </r>
    <r>
      <rPr>
        <i/>
        <sz val="7"/>
        <rFont val="Arial"/>
        <family val="2"/>
        <charset val="204"/>
      </rPr>
      <t xml:space="preserve">
2+30*2</t>
    </r>
  </si>
  <si>
    <t>27,06
27,06</t>
  </si>
  <si>
    <r>
      <t>63</t>
    </r>
    <r>
      <rPr>
        <i/>
        <sz val="7"/>
        <rFont val="Arial"/>
        <family val="2"/>
        <charset val="204"/>
      </rPr>
      <t xml:space="preserve">
3+30*2</t>
    </r>
  </si>
  <si>
    <t>9,39
9,39</t>
  </si>
  <si>
    <t>288,64
288,64</t>
  </si>
  <si>
    <t>ТЕРп01-11-030-01</t>
  </si>
  <si>
    <t>Измерение емкости конденсатора статического напряжением до 1 кВ, однофазного
(1 конденсатор)</t>
  </si>
  <si>
    <t>36,08
36,08</t>
  </si>
  <si>
    <t>ТЕРп01-03-002-09</t>
  </si>
  <si>
    <t>Выключатель трехполюсный напряжением до 1 кВ с полупроводниковым расцепителем максимального тока, номинальный ток до 630 А
(1 шт.)</t>
  </si>
  <si>
    <r>
      <t>17</t>
    </r>
    <r>
      <rPr>
        <i/>
        <sz val="7"/>
        <rFont val="Arial"/>
        <family val="2"/>
        <charset val="204"/>
      </rPr>
      <t xml:space="preserve">
9+8</t>
    </r>
  </si>
  <si>
    <t>119,12
119,12</t>
  </si>
  <si>
    <t>ТЕРп01-09-001-01</t>
  </si>
  <si>
    <t>Датчик контактный механический с числом цепей управления до 2 ( блок-контакты)
(1 шт.)</t>
  </si>
  <si>
    <r>
      <t>51</t>
    </r>
    <r>
      <rPr>
        <i/>
        <sz val="7"/>
        <rFont val="Arial"/>
        <family val="2"/>
        <charset val="204"/>
      </rPr>
      <t xml:space="preserve">
(9+8)*3</t>
    </r>
  </si>
  <si>
    <t>37,73
37,73</t>
  </si>
  <si>
    <t>39,71
39,71</t>
  </si>
  <si>
    <t>19,85
19,85</t>
  </si>
  <si>
    <r>
      <t>62</t>
    </r>
    <r>
      <rPr>
        <i/>
        <sz val="7"/>
        <rFont val="Arial"/>
        <family val="2"/>
        <charset val="204"/>
      </rPr>
      <t xml:space="preserve">
30+30+2</t>
    </r>
  </si>
  <si>
    <t>59,77
59,77</t>
  </si>
  <si>
    <t xml:space="preserve">                                       КРМ</t>
  </si>
  <si>
    <t>Конденсатор статический напряжением до 1 кВ трехфазный (КРМ)
(1 шт.)</t>
  </si>
  <si>
    <t>67,41
67,41</t>
  </si>
  <si>
    <r>
      <t>6</t>
    </r>
    <r>
      <rPr>
        <i/>
        <sz val="7"/>
        <rFont val="Arial"/>
        <family val="2"/>
        <charset val="204"/>
      </rPr>
      <t xml:space="preserve">
2*3</t>
    </r>
  </si>
  <si>
    <t>1,8
1,8</t>
  </si>
  <si>
    <t>ТЕРп01-12-022-01</t>
  </si>
  <si>
    <t>Испытание конденсатора статического напряжением до 3 кВ
(1 испытание)</t>
  </si>
  <si>
    <t>51,23
51,23</t>
  </si>
  <si>
    <t xml:space="preserve">                                       Щиты распределительные</t>
  </si>
  <si>
    <r>
      <t>6</t>
    </r>
    <r>
      <rPr>
        <i/>
        <sz val="7"/>
        <rFont val="Arial"/>
        <family val="2"/>
        <charset val="204"/>
      </rPr>
      <t xml:space="preserve">
1+2+1+1+1</t>
    </r>
  </si>
  <si>
    <r>
      <t>18</t>
    </r>
    <r>
      <rPr>
        <i/>
        <sz val="7"/>
        <rFont val="Arial"/>
        <family val="2"/>
        <charset val="204"/>
      </rPr>
      <t xml:space="preserve">
6*3</t>
    </r>
  </si>
  <si>
    <t>7,22
7,22</t>
  </si>
  <si>
    <r>
      <t>0,34</t>
    </r>
    <r>
      <rPr>
        <i/>
        <sz val="7"/>
        <rFont val="Arial"/>
        <family val="2"/>
        <charset val="204"/>
      </rPr>
      <t xml:space="preserve">
0,01*34</t>
    </r>
  </si>
  <si>
    <t>Выключатель трехполюсный напряжением до 1 кВ с полупроводниковым расцепителем максимального тока, номинальный ток до 630 А( из к-та ящика управления краном и ШУВ)
(1 шт.)</t>
  </si>
  <si>
    <r>
      <t>33</t>
    </r>
    <r>
      <rPr>
        <i/>
        <sz val="7"/>
        <rFont val="Arial"/>
        <family val="2"/>
        <charset val="204"/>
      </rPr>
      <t xml:space="preserve">
3+30</t>
    </r>
  </si>
  <si>
    <t>26,47
26,47</t>
  </si>
  <si>
    <t>ТЕРп01-10-001-01</t>
  </si>
  <si>
    <t>Сбор и реализация сигналов информации устройств защиты, автоматики электрических и технологических режимов
(1 сигнал)</t>
  </si>
  <si>
    <r>
      <t>9</t>
    </r>
    <r>
      <rPr>
        <i/>
        <sz val="7"/>
        <rFont val="Arial"/>
        <family val="2"/>
        <charset val="204"/>
      </rPr>
      <t xml:space="preserve">
3*3</t>
    </r>
  </si>
  <si>
    <t>24,72
24,72</t>
  </si>
  <si>
    <r>
      <t>36</t>
    </r>
    <r>
      <rPr>
        <i/>
        <sz val="7"/>
        <rFont val="Arial"/>
        <family val="2"/>
        <charset val="204"/>
      </rPr>
      <t xml:space="preserve">
2*3+30</t>
    </r>
  </si>
  <si>
    <r>
      <t>0,08</t>
    </r>
    <r>
      <rPr>
        <i/>
        <sz val="7"/>
        <rFont val="Arial"/>
        <family val="2"/>
        <charset val="204"/>
      </rPr>
      <t xml:space="preserve">
0,01*8</t>
    </r>
  </si>
  <si>
    <r>
      <t>36</t>
    </r>
    <r>
      <rPr>
        <i/>
        <sz val="7"/>
        <rFont val="Arial"/>
        <family val="2"/>
        <charset val="204"/>
      </rPr>
      <t xml:space="preserve">
6+30</t>
    </r>
  </si>
  <si>
    <t>ТЕРп01-06-010-03</t>
  </si>
  <si>
    <t>Выпрямительный блок питания (токовый или напряжения) для питания цепей защиты, управления и сигнализации мощностью до 1 кВА со стабилизацией выходного напряжения
(1 устройство)</t>
  </si>
  <si>
    <t>444,28
444,28</t>
  </si>
  <si>
    <t>ТЕРп01-08-020-01</t>
  </si>
  <si>
    <t>Тиристорный преобразователь  напряжением до 1 кВ, ток до 25 А( из к-та электродвигателей электроприемников)
(1 устройство)</t>
  </si>
  <si>
    <r>
      <t>7</t>
    </r>
    <r>
      <rPr>
        <i/>
        <sz val="7"/>
        <rFont val="Arial"/>
        <family val="2"/>
        <charset val="204"/>
      </rPr>
      <t xml:space="preserve">
2+3+2</t>
    </r>
  </si>
  <si>
    <t>616,29
616,29</t>
  </si>
  <si>
    <t>Электродвигатель асинхронный с короткозамкнутым ротором, напряжением до 1 кВ
(1 шт.)</t>
  </si>
  <si>
    <r>
      <t>61</t>
    </r>
    <r>
      <rPr>
        <i/>
        <sz val="7"/>
        <rFont val="Arial"/>
        <family val="2"/>
        <charset val="204"/>
      </rPr>
      <t xml:space="preserve">
30+2+3+24+2</t>
    </r>
  </si>
  <si>
    <t>47,72
47,72</t>
  </si>
  <si>
    <t xml:space="preserve">  "Вхолостую" 73 443 * 0,8</t>
  </si>
  <si>
    <r>
      <t xml:space="preserve">ЛОКАЛЬНЫЙ СМЕТНЫЙ РАСЧЕТ № </t>
    </r>
    <r>
      <rPr>
        <sz val="12"/>
        <rFont val="Arial"/>
        <family val="2"/>
        <charset val="204"/>
      </rPr>
      <t>09-01-06изм2/4-138(313-2430)</t>
    </r>
  </si>
  <si>
    <t>ПНР "вхолостую" электроосвещения ( взамен №09-01-06изм1/4-138(313-2159)), Здание 765.</t>
  </si>
  <si>
    <t>Основание: 0503.07Б.0000-СМ.ВОР.ЭО инв.№313-2160изм.3, замечания экспертизы №5073-13/ГГЭ-8644/10 от 02.12.13 г.</t>
  </si>
  <si>
    <t>___________________________31,554</t>
  </si>
  <si>
    <t>___________________________19,240</t>
  </si>
  <si>
    <t>_______________________________________________________________________________________________1156,98</t>
  </si>
  <si>
    <t xml:space="preserve">                                       Щиты распределительные 1ЩО-4ЩО</t>
  </si>
  <si>
    <r>
      <t>4</t>
    </r>
    <r>
      <rPr>
        <i/>
        <sz val="7"/>
        <rFont val="Arial"/>
        <family val="2"/>
        <charset val="204"/>
      </rPr>
      <t xml:space="preserve">
4*1</t>
    </r>
  </si>
  <si>
    <t>154,84
154,84</t>
  </si>
  <si>
    <r>
      <t>96</t>
    </r>
    <r>
      <rPr>
        <i/>
        <sz val="7"/>
        <rFont val="Arial"/>
        <family val="2"/>
        <charset val="204"/>
      </rPr>
      <t xml:space="preserve">
4*(6+18)</t>
    </r>
  </si>
  <si>
    <t>64,59
64,59</t>
  </si>
  <si>
    <r>
      <t>100</t>
    </r>
    <r>
      <rPr>
        <i/>
        <sz val="7"/>
        <rFont val="Arial"/>
        <family val="2"/>
        <charset val="204"/>
      </rPr>
      <t xml:space="preserve">
4+96</t>
    </r>
  </si>
  <si>
    <r>
      <t>1,2</t>
    </r>
    <r>
      <rPr>
        <i/>
        <sz val="7"/>
        <rFont val="Arial"/>
        <family val="2"/>
        <charset val="204"/>
      </rPr>
      <t xml:space="preserve">
0,01*(6*4+96)</t>
    </r>
  </si>
  <si>
    <t xml:space="preserve">                                       Щиты распределительные 1ЩАО-4ЩАО</t>
  </si>
  <si>
    <r>
      <t>28</t>
    </r>
    <r>
      <rPr>
        <i/>
        <sz val="7"/>
        <rFont val="Arial"/>
        <family val="2"/>
        <charset val="204"/>
      </rPr>
      <t xml:space="preserve">
4*7</t>
    </r>
  </si>
  <si>
    <r>
      <t>0,56</t>
    </r>
    <r>
      <rPr>
        <i/>
        <sz val="7"/>
        <rFont val="Arial"/>
        <family val="2"/>
        <charset val="204"/>
      </rPr>
      <t xml:space="preserve">
0,01*(6*4+32)</t>
    </r>
  </si>
  <si>
    <t xml:space="preserve">                                       Ящик с безопасным разделительным трансформатором</t>
  </si>
  <si>
    <t>ТЕРп01-02-001-01</t>
  </si>
  <si>
    <t>Трансформатор силовой трехфазный масляный напряжением до 1 кВ
(1 шт.)</t>
  </si>
  <si>
    <t>73,06
73,06</t>
  </si>
  <si>
    <r>
      <t>0,22</t>
    </r>
    <r>
      <rPr>
        <i/>
        <sz val="7"/>
        <rFont val="Arial"/>
        <family val="2"/>
        <charset val="204"/>
      </rPr>
      <t xml:space="preserve">
0,01*22</t>
    </r>
  </si>
  <si>
    <r>
      <t>5,1</t>
    </r>
    <r>
      <rPr>
        <i/>
        <sz val="7"/>
        <rFont val="Arial"/>
        <family val="2"/>
        <charset val="204"/>
      </rPr>
      <t xml:space="preserve">
0,01* (35+340+105+30)</t>
    </r>
  </si>
  <si>
    <t xml:space="preserve">  Пусконаладочные работы: 'вхолостую' - 80%, 'под нагрузкой' - 20%:</t>
  </si>
  <si>
    <t xml:space="preserve">    Итого Поз. 1-20</t>
  </si>
  <si>
    <t xml:space="preserve">    Накладные расходы 65% ФОТ (от 19 240)</t>
  </si>
  <si>
    <t xml:space="preserve">    Сметная прибыль 40% ФОТ (от 19 240)</t>
  </si>
  <si>
    <t xml:space="preserve">    Итого c накладными и см. прибылью</t>
  </si>
  <si>
    <t xml:space="preserve">  "Вхолостую" 39 442 * 0,8</t>
  </si>
  <si>
    <r>
      <t xml:space="preserve">ЛОКАЛЬНЫЙ СМЕТНЫЙ РАСЧЕТ № </t>
    </r>
    <r>
      <rPr>
        <sz val="12"/>
        <rFont val="Arial"/>
        <family val="2"/>
        <charset val="204"/>
      </rPr>
      <t>09-01-07изм2/4-139(313-2430)</t>
    </r>
  </si>
  <si>
    <t>ПНР "вхолостую" АОВ и тех.контроля (вз.№09-01-07изм1/4-139(313-2159), Здание 765.</t>
  </si>
  <si>
    <t>Основание: 0503.07Б.0000-СМ.ВОР.АК инв.№313-2160изм.3, замечания экспертизы №5073-13/ГГЭ-8644/10 от 02.12.13 г.</t>
  </si>
  <si>
    <t>___________________________30,499</t>
  </si>
  <si>
    <t>___________________________18,597</t>
  </si>
  <si>
    <t>_______________________________________________________________________________________________1041,48</t>
  </si>
  <si>
    <t>3008,91
3008,91</t>
  </si>
  <si>
    <r>
      <t>27</t>
    </r>
    <r>
      <rPr>
        <i/>
        <sz val="7"/>
        <rFont val="Arial"/>
        <family val="2"/>
        <charset val="204"/>
      </rPr>
      <t xml:space="preserve">
51+16-40</t>
    </r>
  </si>
  <si>
    <t>72,29
72,29</t>
  </si>
  <si>
    <t xml:space="preserve">                                       Электрооборудование из к-та шкафов автоматики</t>
  </si>
  <si>
    <r>
      <t>26</t>
    </r>
    <r>
      <rPr>
        <i/>
        <sz val="7"/>
        <rFont val="Arial"/>
        <family val="2"/>
        <charset val="204"/>
      </rPr>
      <t xml:space="preserve">
16+2+4+4</t>
    </r>
  </si>
  <si>
    <r>
      <t>57</t>
    </r>
    <r>
      <rPr>
        <i/>
        <sz val="7"/>
        <rFont val="Arial"/>
        <family val="2"/>
        <charset val="204"/>
      </rPr>
      <t xml:space="preserve">
41+16</t>
    </r>
  </si>
  <si>
    <r>
      <t>44</t>
    </r>
    <r>
      <rPr>
        <i/>
        <sz val="7"/>
        <rFont val="Arial"/>
        <family val="2"/>
        <charset val="204"/>
      </rPr>
      <t xml:space="preserve">
62-18</t>
    </r>
  </si>
  <si>
    <r>
      <t>0,03</t>
    </r>
    <r>
      <rPr>
        <i/>
        <sz val="7"/>
        <rFont val="Arial"/>
        <family val="2"/>
        <charset val="204"/>
      </rPr>
      <t xml:space="preserve">
0,01*3</t>
    </r>
  </si>
  <si>
    <t>Сбор и реализация сигналов информации устройств защиты, автоматики электрических и технологических режимов(реле, светов. арматура и пр.)
(1 сигнал)</t>
  </si>
  <si>
    <r>
      <t>76</t>
    </r>
    <r>
      <rPr>
        <i/>
        <sz val="7"/>
        <rFont val="Arial"/>
        <family val="2"/>
        <charset val="204"/>
      </rPr>
      <t xml:space="preserve">
43+3+30</t>
    </r>
  </si>
  <si>
    <t>ТЕРп01-09-001-02</t>
  </si>
  <si>
    <t>Датчик контактный механический с числом цепей управления до 5
(1 шт.)</t>
  </si>
  <si>
    <r>
      <t>32</t>
    </r>
    <r>
      <rPr>
        <i/>
        <sz val="7"/>
        <rFont val="Arial"/>
        <family val="2"/>
        <charset val="204"/>
      </rPr>
      <t xml:space="preserve">
9+9+1+3+8+1+1</t>
    </r>
  </si>
  <si>
    <t>132,06
132,06</t>
  </si>
  <si>
    <t xml:space="preserve">  "Вхолостую" 38 124 * 0,8</t>
  </si>
  <si>
    <r>
      <t xml:space="preserve">ЛОКАЛЬНЫЙ СМЕТНЫЙ РАСЧЕТ № </t>
    </r>
    <r>
      <rPr>
        <sz val="12"/>
        <rFont val="Arial"/>
        <family val="2"/>
        <charset val="204"/>
      </rPr>
      <t>09-01-08изм2/4-140(313-2430)</t>
    </r>
  </si>
  <si>
    <t>ПНР "вхолостую" автоматизации ИТП (вз. №09-01-08изм1/4-140(313-2159)), Здание 765.</t>
  </si>
  <si>
    <t>___________________________5,364</t>
  </si>
  <si>
    <t>___________________________3,271</t>
  </si>
  <si>
    <t>_______________________________________________________________________________________________188,97</t>
  </si>
  <si>
    <t xml:space="preserve">                                       Автоматизация</t>
  </si>
  <si>
    <t>ТЕРп02-01-001-01</t>
  </si>
  <si>
    <t>Автоматизированная система управления I категории технической сложности с количеством каналов (Кобщ) 2
(1 система)</t>
  </si>
  <si>
    <t>200,8
200,8</t>
  </si>
  <si>
    <t>ТЕРп02-01-001-02</t>
  </si>
  <si>
    <t>Автоматизированная система управления I категории технической сложности с количеством каналов (Кобщ) за каждый канал свыше 2 до 9 добавлять к расценке 02-01-001-01
(1 канал)</t>
  </si>
  <si>
    <r>
      <t>5</t>
    </r>
    <r>
      <rPr>
        <i/>
        <sz val="7"/>
        <rFont val="Arial"/>
        <family val="2"/>
        <charset val="204"/>
      </rPr>
      <t xml:space="preserve">
7-2</t>
    </r>
  </si>
  <si>
    <t>96,65
96,65</t>
  </si>
  <si>
    <t xml:space="preserve">                                       Электрооборудование</t>
  </si>
  <si>
    <r>
      <t>12</t>
    </r>
    <r>
      <rPr>
        <i/>
        <sz val="7"/>
        <rFont val="Arial"/>
        <family val="2"/>
        <charset val="204"/>
      </rPr>
      <t xml:space="preserve">
9+3</t>
    </r>
  </si>
  <si>
    <t>ТЕРп01-03-002-18</t>
  </si>
  <si>
    <t>Выключатель трехполюсный напряжением до 1 кВ с устройством защитного отключения
(1 шт.)</t>
  </si>
  <si>
    <t>52,94
52,94</t>
  </si>
  <si>
    <r>
      <t>0,16</t>
    </r>
    <r>
      <rPr>
        <i/>
        <sz val="7"/>
        <rFont val="Arial"/>
        <family val="2"/>
        <charset val="204"/>
      </rPr>
      <t xml:space="preserve">
0,01*(12+3+1)</t>
    </r>
  </si>
  <si>
    <t>ТЕРп01-04-001-01</t>
  </si>
  <si>
    <t>Максимальная токовая защита прямого действия с одним реле
(1 компл.)</t>
  </si>
  <si>
    <t>89,4
89,4</t>
  </si>
  <si>
    <t xml:space="preserve">    Итого Поз. 1-12</t>
  </si>
  <si>
    <t xml:space="preserve">    Накладные расходы 65% ФОТ (от 3 271)</t>
  </si>
  <si>
    <t xml:space="preserve">    Сметная прибыль 40% ФОТ (от 3 271)</t>
  </si>
  <si>
    <t xml:space="preserve">  "Вхолостую" 6 705 * 0,8</t>
  </si>
  <si>
    <r>
      <t xml:space="preserve">ЛОКАЛЬНЫЙ СМЕТНЫЙ РАСЧЕТ № </t>
    </r>
    <r>
      <rPr>
        <sz val="12"/>
        <rFont val="Arial"/>
        <family val="2"/>
        <charset val="204"/>
      </rPr>
      <t>09-01-09изм2/4-141(313-2430)</t>
    </r>
  </si>
  <si>
    <t>ПНР "вхолостую" пожарной сигнализации и оповещения о пожаре ( вз. №09-01-09изм1/4-141(313-2159)), Здание 765.</t>
  </si>
  <si>
    <t>Основание: 0503.07Б.0000-СМ.ВОР.ПС инв.№313-2160изм.3, замечания экспертизы №5073-13/ГГЭ-8644/10 от 02.12.13 г.</t>
  </si>
  <si>
    <t>___________________________38,835</t>
  </si>
  <si>
    <t>___________________________23,680</t>
  </si>
  <si>
    <t>_______________________________________________________________________________________________1135,7</t>
  </si>
  <si>
    <t>ТЕРп02-01-002-11</t>
  </si>
  <si>
    <t>Автоматизированная система управления II категории технической сложности с количеством каналов (Кобщ) 160
(1 система)</t>
  </si>
  <si>
    <t>26334,81
26334,81</t>
  </si>
  <si>
    <t>ТЕРп02-01-002-12</t>
  </si>
  <si>
    <t>Автоматизированная система управления II категории технической сложности с количеством каналов (Кобщ) за каждый канал свыше 160 до 319 добавлять к расценке 02-01-002-11
(1 канал)</t>
  </si>
  <si>
    <r>
      <t>110</t>
    </r>
    <r>
      <rPr>
        <i/>
        <sz val="7"/>
        <rFont val="Arial"/>
        <family val="2"/>
        <charset val="204"/>
      </rPr>
      <t xml:space="preserve">
270-160</t>
    </r>
  </si>
  <si>
    <t>152
152</t>
  </si>
  <si>
    <t>Итого прямые затраты по разделу с учетом коэффициентов к итогам (ФиМ ОЗП=0,55; ТЗ=0,55  (Поз. 1-2))</t>
  </si>
  <si>
    <t>Итого прямые затраты по смете с учетом коэффициентов к итогам (ФиМ ОЗП=0,55; ТЗ=0,55  (Поз. 1-2))</t>
  </si>
  <si>
    <t xml:space="preserve">  "Вхолостую" 48 544 * 0,8</t>
  </si>
  <si>
    <r>
      <t xml:space="preserve">ЛОКАЛЬНЫЙ СМЕТНЫЙ РАСЧЕТ № </t>
    </r>
    <r>
      <rPr>
        <sz val="12"/>
        <rFont val="Arial"/>
        <family val="2"/>
        <charset val="204"/>
      </rPr>
      <t>09-01-10изм2/4-142(313-2430)</t>
    </r>
  </si>
  <si>
    <t>ПНР "вхолостую" охранной сигнализации ( вз. №09-01-10изм1/4-142(313-2159)), Здание 765.</t>
  </si>
  <si>
    <t>Основание: 0503.07Б.0000-СМ.ВОР.ОС инв.№313-2160изм.3, замечания экспертизы №5073-13/ГГЭ-8644/10 от 02.12.13 г.</t>
  </si>
  <si>
    <t>___________________________3,027</t>
  </si>
  <si>
    <t>___________________________1,846</t>
  </si>
  <si>
    <t>_______________________________________________________________________________________________88,55</t>
  </si>
  <si>
    <t>1772,34
1772,34</t>
  </si>
  <si>
    <t>173,06
173,06</t>
  </si>
  <si>
    <t xml:space="preserve">    Итого Поз. 1-2</t>
  </si>
  <si>
    <t xml:space="preserve">    Всего с учетом "ФиМ ОЗП=0,7; ТЗ=0,7"</t>
  </si>
  <si>
    <t xml:space="preserve">    Накладные расходы 65% ФОТ (от 1 846)</t>
  </si>
  <si>
    <t xml:space="preserve">    Сметная прибыль 40% ФОТ (от 1 846)</t>
  </si>
  <si>
    <t xml:space="preserve">  "Вхолостую" 3 784 * 0,8</t>
  </si>
  <si>
    <r>
      <t xml:space="preserve">ЛОКАЛЬНЫЙ СМЕТНЫЙ РАСЧЕТ № </t>
    </r>
    <r>
      <rPr>
        <sz val="12"/>
        <rFont val="Arial"/>
        <family val="2"/>
        <charset val="204"/>
      </rPr>
      <t>09-01-11изм1/4-143(313-2159)</t>
    </r>
  </si>
  <si>
    <t>ПНР "вхолостую" пожарной сигнализации (взамен №09-01-11/4-2034(312-2176)).Здание 766</t>
  </si>
  <si>
    <t>Основание: 0503.07Б.0765-СМ.ВОР №313-2160, замечания ГГЭ от 19.07.13</t>
  </si>
  <si>
    <t>___________________________2,414</t>
  </si>
  <si>
    <t>___________________________1,472</t>
  </si>
  <si>
    <t>_______________________________________________________________________________________________70,6</t>
  </si>
  <si>
    <t>366,98
366,98</t>
  </si>
  <si>
    <t>176,61
176,61</t>
  </si>
  <si>
    <t>Итого прямые затраты по разделу с учетом коэффициентов к итогам (ФиМ ОЗП=0,55; ТЗ=0,55  (Поз. 1-4))</t>
  </si>
  <si>
    <t>Итого прямые затраты по смете с учетом коэффициентов к итогам (ФиМ ОЗП=0,55; ТЗ=0,55  (Поз. 1-4))</t>
  </si>
  <si>
    <t xml:space="preserve">   65% ФОТ (от 1472)  (Поз. 1-4)</t>
  </si>
  <si>
    <t xml:space="preserve">   40% ФОТ (от 1472)  (Поз. 1-4)</t>
  </si>
  <si>
    <t xml:space="preserve">    Итого Поз. 1-4</t>
  </si>
  <si>
    <t xml:space="preserve">    Всего с учетом "ФиМ ОЗП=0,55; ТЗ=0,55"</t>
  </si>
  <si>
    <t xml:space="preserve">    Накладные расходы 65% ФОТ (от 1 472)</t>
  </si>
  <si>
    <t xml:space="preserve">    Сметная прибыль 40% ФОТ (от 1 472)</t>
  </si>
  <si>
    <t xml:space="preserve">  "Вхолостую" 3 018 * 0,8</t>
  </si>
  <si>
    <r>
      <t xml:space="preserve">ЛОКАЛЬНЫЙ СМЕТНЫЙ РАСЧЕТ № </t>
    </r>
    <r>
      <rPr>
        <sz val="12"/>
        <rFont val="Arial"/>
        <family val="2"/>
        <charset val="204"/>
      </rPr>
      <t>09-01-12изм1/4-144(313-2159)</t>
    </r>
  </si>
  <si>
    <t>ПНР вхолостую грузоподъемного оборудования(взамен №09-01-12/4-2035(312-2176). Здание 765А</t>
  </si>
  <si>
    <t>Основание: 0503.07Б.0000-СМ.ВОР №313-2160, замечания ГГЭ от 19.07.13</t>
  </si>
  <si>
    <t>___________________________1,863</t>
  </si>
  <si>
    <t>___________________________1,653</t>
  </si>
  <si>
    <t>_______________________________________________________________________________________________110</t>
  </si>
  <si>
    <t>ТЕРп04-01-001-04</t>
  </si>
  <si>
    <t>1653,3
1653,3</t>
  </si>
  <si>
    <t xml:space="preserve">   65% ФОТ (от 1653)  (Поз. 7)</t>
  </si>
  <si>
    <t xml:space="preserve">   40% ФОТ (от 1653)  (Поз. 7)</t>
  </si>
  <si>
    <t xml:space="preserve">  Вхолостую 55% 3 388 * 0,55</t>
  </si>
  <si>
    <r>
      <t xml:space="preserve">ЛОКАЛЬНЫЙ СМЕТНЫЙ РАСЧЕТ № </t>
    </r>
    <r>
      <rPr>
        <sz val="12"/>
        <rFont val="Arial"/>
        <family val="2"/>
        <charset val="204"/>
      </rPr>
      <t>09-01-13изм2/4-145(313-2430)</t>
    </r>
  </si>
  <si>
    <t>ПНР "вхолостую" силового электрооборудования ( вз. №09-01-13 изм1/4-145(313-2159)), Здание 765А. Холодный склад ТРО.</t>
  </si>
  <si>
    <t>___________________________3,984</t>
  </si>
  <si>
    <t>___________________________2,429</t>
  </si>
  <si>
    <t>_______________________________________________________________________________________________149,32</t>
  </si>
  <si>
    <r>
      <t>7</t>
    </r>
    <r>
      <rPr>
        <i/>
        <sz val="7"/>
        <rFont val="Arial"/>
        <family val="2"/>
        <charset val="204"/>
      </rPr>
      <t xml:space="preserve">
6+1</t>
    </r>
  </si>
  <si>
    <r>
      <t>9</t>
    </r>
    <r>
      <rPr>
        <i/>
        <sz val="7"/>
        <rFont val="Arial"/>
        <family val="2"/>
        <charset val="204"/>
      </rPr>
      <t xml:space="preserve">
6+3</t>
    </r>
  </si>
  <si>
    <r>
      <t>7</t>
    </r>
    <r>
      <rPr>
        <i/>
        <sz val="7"/>
        <rFont val="Arial"/>
        <family val="2"/>
        <charset val="204"/>
      </rPr>
      <t xml:space="preserve">
4+3</t>
    </r>
  </si>
  <si>
    <r>
      <t>2</t>
    </r>
    <r>
      <rPr>
        <i/>
        <sz val="7"/>
        <rFont val="Arial"/>
        <family val="2"/>
        <charset val="204"/>
      </rPr>
      <t xml:space="preserve">
1+1</t>
    </r>
  </si>
  <si>
    <t xml:space="preserve">    Итого Поз. 1-11</t>
  </si>
  <si>
    <t xml:space="preserve">    Накладные расходы 65% ФОТ (от 2 429)</t>
  </si>
  <si>
    <t xml:space="preserve">    Сметная прибыль 40% ФОТ (от 2 429)</t>
  </si>
  <si>
    <t xml:space="preserve">  "Вхолостую" 4 980 * 0,8</t>
  </si>
  <si>
    <r>
      <t xml:space="preserve">ЛОКАЛЬНЫЙ СМЕТНЫЙ РАСЧЕТ № </t>
    </r>
    <r>
      <rPr>
        <sz val="12"/>
        <rFont val="Arial"/>
        <family val="2"/>
        <charset val="204"/>
      </rPr>
      <t>09-01-14изм1/4-146(313-2159)</t>
    </r>
  </si>
  <si>
    <t>ПНР "вхолостую" оповещения о пожаре(взамен №09-01-14/4-2038(312-2176)).Холодный склад.Здание 765А</t>
  </si>
  <si>
    <t>___________________________1,435</t>
  </si>
  <si>
    <t>___________________________0,875</t>
  </si>
  <si>
    <t>_______________________________________________________________________________________________41,97</t>
  </si>
  <si>
    <t xml:space="preserve">   65% ФОТ (от 875)  (Поз. 1-2)</t>
  </si>
  <si>
    <t xml:space="preserve">   40% ФОТ (от 875)  (Поз. 1-2)</t>
  </si>
  <si>
    <t xml:space="preserve">  "Вхолостую" 1 794 * 0,8</t>
  </si>
  <si>
    <t>ФГУП"Комбинат"Электрохимприбор"</t>
  </si>
  <si>
    <r>
      <t xml:space="preserve">ЛОКАЛЬНЫЙ СМЕТНЫЙ РАСЧЕТ № </t>
    </r>
    <r>
      <rPr>
        <sz val="12"/>
        <rFont val="Arial"/>
        <family val="2"/>
        <charset val="204"/>
      </rPr>
      <t xml:space="preserve">09-01-15изм14-147 (313-2159) </t>
    </r>
  </si>
  <si>
    <t>ПНР вхолостую реконструкции 2КТПНУ (взамен №09-01-154-2040(312-2176))</t>
  </si>
  <si>
    <t>___________________________5,358</t>
  </si>
  <si>
    <t>___________________________3,267</t>
  </si>
  <si>
    <t>_______________________________________________________________________________________________194,38</t>
  </si>
  <si>
    <t>Составлен(а) в  ценах по состоянию на 01.01.2000г (редакция 2009)</t>
  </si>
  <si>
    <t xml:space="preserve">                                       Раздел 1. </t>
  </si>
  <si>
    <r>
      <t>ТЕРп01-02-005-04</t>
    </r>
    <r>
      <rPr>
        <i/>
        <sz val="9"/>
        <rFont val="Arial"/>
        <family val="2"/>
        <charset val="204"/>
      </rPr>
      <t xml:space="preserve">
</t>
    </r>
  </si>
  <si>
    <r>
      <t>Трансформатор силовой сухой трехфазный напряжением до 11 кВ
(1 шт.)</t>
    </r>
    <r>
      <rPr>
        <i/>
        <sz val="7"/>
        <rFont val="Arial"/>
        <family val="2"/>
        <charset val="204"/>
      </rPr>
      <t xml:space="preserve">
</t>
    </r>
  </si>
  <si>
    <t>426,95
426,95</t>
  </si>
  <si>
    <r>
      <t>ТЕРп01-11-011-01</t>
    </r>
    <r>
      <rPr>
        <i/>
        <sz val="9"/>
        <rFont val="Arial"/>
        <family val="2"/>
        <charset val="204"/>
      </rPr>
      <t xml:space="preserve">
</t>
    </r>
  </si>
  <si>
    <r>
      <t>Проверка наличия цепи между заземлителями и заземленными элементами
(100 точек)</t>
    </r>
    <r>
      <rPr>
        <i/>
        <sz val="7"/>
        <rFont val="Arial"/>
        <family val="2"/>
        <charset val="204"/>
      </rPr>
      <t xml:space="preserve">
К=1,225
</t>
    </r>
  </si>
  <si>
    <r>
      <t>0,04</t>
    </r>
    <r>
      <rPr>
        <i/>
        <sz val="7"/>
        <rFont val="Arial"/>
        <family val="2"/>
        <charset val="204"/>
      </rPr>
      <t xml:space="preserve">
0,01*4</t>
    </r>
  </si>
  <si>
    <t>353,58
288,64</t>
  </si>
  <si>
    <r>
      <t>ТЕРп01-12-021-01</t>
    </r>
    <r>
      <rPr>
        <i/>
        <sz val="9"/>
        <rFont val="Arial"/>
        <family val="2"/>
        <charset val="204"/>
      </rPr>
      <t xml:space="preserve">
</t>
    </r>
  </si>
  <si>
    <r>
      <t>Испытание аппарата коммутационного напряжением до 1 кВ (силовых цепей)
(1 испытание)</t>
    </r>
    <r>
      <rPr>
        <i/>
        <sz val="7"/>
        <rFont val="Arial"/>
        <family val="2"/>
        <charset val="204"/>
      </rPr>
      <t xml:space="preserve">
</t>
    </r>
  </si>
  <si>
    <t>34,16
34,16</t>
  </si>
  <si>
    <r>
      <t>ТЕРп01-12-020-01</t>
    </r>
    <r>
      <rPr>
        <i/>
        <sz val="9"/>
        <rFont val="Arial"/>
        <family val="2"/>
        <charset val="204"/>
      </rPr>
      <t xml:space="preserve">
</t>
    </r>
  </si>
  <si>
    <r>
      <t>Испытание сборных и соединительных шин напряжением до 11 кВ
(1 испытание)</t>
    </r>
    <r>
      <rPr>
        <i/>
        <sz val="7"/>
        <rFont val="Arial"/>
        <family val="2"/>
        <charset val="204"/>
      </rPr>
      <t xml:space="preserve">
</t>
    </r>
  </si>
  <si>
    <t>145,33
145,33</t>
  </si>
  <si>
    <t xml:space="preserve">                                       Панель линейная ЩО70-3М-07УЗ (2шт)</t>
  </si>
  <si>
    <r>
      <t>ТЕРп01-03-005-01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</si>
  <si>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Разъединитель трехполюсный напряжением до 20 кВ, рубильник
(1 шт.)</t>
    </r>
    <r>
      <rPr>
        <i/>
        <sz val="7"/>
        <rFont val="Arial"/>
        <family val="2"/>
        <charset val="204"/>
      </rPr>
      <t xml:space="preserve">
НР (268 руб.): 65% от ФОТ
СП (165 руб.): 40% от ФОТ</t>
    </r>
  </si>
  <si>
    <r>
      <t>4</t>
    </r>
    <r>
      <rPr>
        <i/>
        <sz val="7"/>
        <rFont val="Arial"/>
        <family val="2"/>
        <charset val="204"/>
      </rPr>
      <t xml:space="preserve">
2*2</t>
    </r>
  </si>
  <si>
    <r>
      <t>ТЕРп01-02-017-01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</si>
  <si>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Трансформатор тока измерительный выносной напряжением до 1 кВ
(1 шт.)</t>
    </r>
    <r>
      <rPr>
        <i/>
        <sz val="7"/>
        <rFont val="Arial"/>
        <family val="2"/>
        <charset val="204"/>
      </rPr>
      <t xml:space="preserve">
НР (66 руб.): 65% от ФОТ
СП (41 руб.): 40% от ФОТ</t>
    </r>
  </si>
  <si>
    <r>
      <t>ТЕРп01-03-001-01</t>
    </r>
    <r>
      <rPr>
        <i/>
        <sz val="9"/>
        <rFont val="Arial"/>
        <family val="2"/>
        <charset val="204"/>
      </rPr>
      <t xml:space="preserve">
</t>
    </r>
  </si>
  <si>
    <r>
      <t>Выключатель однополюсный напряжением до 1 кВ с электромагнитным, тепловым или комбинированным расцепителем
(1 шт.)</t>
    </r>
    <r>
      <rPr>
        <i/>
        <sz val="7"/>
        <rFont val="Arial"/>
        <family val="2"/>
        <charset val="204"/>
      </rPr>
      <t xml:space="preserve">
</t>
    </r>
  </si>
  <si>
    <r>
      <t>ТЕРп01-02-017-02</t>
    </r>
    <r>
      <rPr>
        <i/>
        <sz val="9"/>
        <rFont val="Arial"/>
        <family val="2"/>
        <charset val="204"/>
      </rPr>
      <t xml:space="preserve">
</t>
    </r>
  </si>
  <si>
    <r>
      <t>Трансформатор тока измерительный выносной напряжением до 11 кВ, с твердой изоляцией
(1 шт.)</t>
    </r>
    <r>
      <rPr>
        <i/>
        <sz val="7"/>
        <rFont val="Arial"/>
        <family val="2"/>
        <charset val="204"/>
      </rPr>
      <t xml:space="preserve">
</t>
    </r>
  </si>
  <si>
    <t>85,39
85,39</t>
  </si>
  <si>
    <r>
      <t>ТЕРп01-11-028-01</t>
    </r>
    <r>
      <rPr>
        <i/>
        <sz val="9"/>
        <rFont val="Arial"/>
        <family val="2"/>
        <charset val="204"/>
      </rPr>
      <t xml:space="preserve">
</t>
    </r>
  </si>
  <si>
    <r>
  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
(1 линия)</t>
    </r>
    <r>
      <rPr>
        <i/>
        <sz val="7"/>
        <rFont val="Arial"/>
        <family val="2"/>
        <charset val="204"/>
      </rPr>
      <t xml:space="preserve">
К=1,225
</t>
    </r>
  </si>
  <si>
    <t>8,84
7,22</t>
  </si>
  <si>
    <r>
      <t>ТЕРп01-11-024-02</t>
    </r>
    <r>
      <rPr>
        <i/>
        <sz val="9"/>
        <rFont val="Arial"/>
        <family val="2"/>
        <charset val="204"/>
      </rPr>
      <t xml:space="preserve">
</t>
    </r>
  </si>
  <si>
    <r>
      <t>Фазировка электрической линии или трансформатора с сетью напряжением свыше 1 кВ
(1 фазировка)</t>
    </r>
    <r>
      <rPr>
        <i/>
        <sz val="7"/>
        <rFont val="Arial"/>
        <family val="2"/>
        <charset val="204"/>
      </rPr>
      <t xml:space="preserve">
К=1,225
</t>
    </r>
  </si>
  <si>
    <t>44,2
36,08</t>
  </si>
  <si>
    <r>
      <t>Проверка наличия цепи между заземлителями и заземленными элементами
(100 точек)</t>
    </r>
    <r>
      <rPr>
        <i/>
        <sz val="7"/>
        <rFont val="Arial"/>
        <family val="2"/>
        <charset val="204"/>
      </rPr>
      <t xml:space="preserve">
ПЗ=1,225
</t>
    </r>
  </si>
  <si>
    <r>
      <t>0,1</t>
    </r>
    <r>
      <rPr>
        <i/>
        <sz val="7"/>
        <rFont val="Arial"/>
        <family val="2"/>
        <charset val="204"/>
      </rPr>
      <t xml:space="preserve">
0,01*10</t>
    </r>
  </si>
  <si>
    <t xml:space="preserve">Итого по разделу 1 </t>
  </si>
  <si>
    <t xml:space="preserve">  Итого по разделу 1 </t>
  </si>
  <si>
    <t>ВСЕГО по смете</t>
  </si>
  <si>
    <t xml:space="preserve">  "Вхолостую" 6 698*0,8</t>
  </si>
  <si>
    <t>Составил: ___________________________</t>
  </si>
  <si>
    <t>Проверил: ___________________________</t>
  </si>
  <si>
    <t>на пусконаладочные работы по объекту "Реконструкция комплекса по переработке РАО, площадка 7Б"</t>
  </si>
  <si>
    <t>Здание 765. Здание переработки РАО</t>
  </si>
  <si>
    <t>ПНР "вхолостую" систем вентиляции</t>
  </si>
  <si>
    <r>
      <t xml:space="preserve">313-2159/09-01-01 изм.1/3-107 </t>
    </r>
    <r>
      <rPr>
        <i/>
        <sz val="8"/>
        <rFont val="Times New Roman"/>
        <family val="1"/>
        <charset val="204"/>
      </rPr>
      <t>(взамен 09-01-01/3-1907/312-2176)</t>
    </r>
  </si>
  <si>
    <t>ПНР "вхолостую" технологического оборудования</t>
  </si>
  <si>
    <r>
      <t>313-2159/09-01-02 изм.1/4-134</t>
    </r>
    <r>
      <rPr>
        <i/>
        <sz val="8"/>
        <rFont val="Times New Roman"/>
        <family val="1"/>
        <charset val="204"/>
      </rPr>
      <t xml:space="preserve"> (взамен №09-01-02/4-2023/312-2176)</t>
    </r>
  </si>
  <si>
    <t>ПНР "вхолостую" технологического оборудования прачечной</t>
  </si>
  <si>
    <r>
      <t xml:space="preserve">313-2159/09-01-03 изм.1/4-135 </t>
    </r>
    <r>
      <rPr>
        <i/>
        <sz val="8"/>
        <rFont val="Times New Roman"/>
        <family val="1"/>
        <charset val="204"/>
      </rPr>
      <t>(взамен №09-01-03/4-2024/312-2176)</t>
    </r>
  </si>
  <si>
    <t>ПНР "вхолостую" грузоподъемного оборудования</t>
  </si>
  <si>
    <r>
      <t>313-2159/09-01-04 изм.1/4-136</t>
    </r>
    <r>
      <rPr>
        <i/>
        <sz val="8"/>
        <rFont val="Times New Roman"/>
        <family val="1"/>
        <charset val="204"/>
      </rPr>
      <t xml:space="preserve"> (взамен №09-01-04/4-2025/312-2176)</t>
    </r>
  </si>
  <si>
    <t>ПНР "вхолостую" силового электрооборудования</t>
  </si>
  <si>
    <r>
      <t xml:space="preserve">313-2430/09-01-05 изм.2/4-137  </t>
    </r>
    <r>
      <rPr>
        <i/>
        <sz val="8"/>
        <rFont val="Times New Roman"/>
        <family val="1"/>
        <charset val="204"/>
      </rPr>
      <t>(взамен №09-01-05 изм1/4-137/313-2159)</t>
    </r>
  </si>
  <si>
    <r>
      <t xml:space="preserve">313-2430/09-01-06 изм.2/4-138 </t>
    </r>
    <r>
      <rPr>
        <i/>
        <sz val="8"/>
        <rFont val="Times New Roman"/>
        <family val="1"/>
        <charset val="204"/>
      </rPr>
      <t>(взамен №09-01-06изм1/4-138/313-2159)</t>
    </r>
  </si>
  <si>
    <t>ПНР "вхолостую" автоматизации вентсистем и технологического контроля</t>
  </si>
  <si>
    <r>
      <t xml:space="preserve">313-2430/09-01-07 изм.2/4-139 </t>
    </r>
    <r>
      <rPr>
        <i/>
        <sz val="8"/>
        <rFont val="Times New Roman"/>
        <family val="1"/>
        <charset val="204"/>
      </rPr>
      <t>(взамен №09-01-07изм1/4-139/313-2159)</t>
    </r>
  </si>
  <si>
    <t>ПНР "вхолостую" автоматизации ИТП</t>
  </si>
  <si>
    <r>
      <t xml:space="preserve">313-2430/09-01-08 изм.2/4-140 </t>
    </r>
    <r>
      <rPr>
        <i/>
        <sz val="8"/>
        <rFont val="Times New Roman"/>
        <family val="1"/>
        <charset val="204"/>
      </rPr>
      <t>(взамен №09-01-08изм1/4-140/313-2159)</t>
    </r>
  </si>
  <si>
    <t>ПНР "вхолостую" пожарной сигнализации и оповещения о пожаре</t>
  </si>
  <si>
    <r>
      <t xml:space="preserve">313-2430/09-01-09 изм.2/4-141 </t>
    </r>
    <r>
      <rPr>
        <i/>
        <sz val="8"/>
        <rFont val="Times New Roman"/>
        <family val="1"/>
        <charset val="204"/>
      </rPr>
      <t>(взамен №09-01-09изм1/4-141/313-2159)</t>
    </r>
  </si>
  <si>
    <t>ПНР "вхолостую" охранной сигнализации</t>
  </si>
  <si>
    <r>
      <t xml:space="preserve">313-2430/09-01-10 изм.2/4-142 </t>
    </r>
    <r>
      <rPr>
        <i/>
        <sz val="8"/>
        <rFont val="Times New Roman"/>
        <family val="1"/>
        <charset val="204"/>
      </rPr>
      <t>(взамен №09-01-10изм1/4-142/313-2159)</t>
    </r>
  </si>
  <si>
    <t>Здание 766А. Переходная галерея</t>
  </si>
  <si>
    <t xml:space="preserve">ПНР "вхолостую" пожарной сигнализации </t>
  </si>
  <si>
    <r>
      <t>313-2159/09-01-11 изм.1/4-143</t>
    </r>
    <r>
      <rPr>
        <i/>
        <sz val="8"/>
        <rFont val="Times New Roman"/>
        <family val="1"/>
        <charset val="204"/>
      </rPr>
      <t xml:space="preserve"> (взамен №09-01-11/4-2034/312-2176)</t>
    </r>
  </si>
  <si>
    <t>Здание 765А. Склад для хранения бочек с ТРО</t>
  </si>
  <si>
    <r>
      <t>313-2159/09-01-12 изм.1/4-144</t>
    </r>
    <r>
      <rPr>
        <i/>
        <sz val="8"/>
        <rFont val="Times New Roman"/>
        <family val="1"/>
        <charset val="204"/>
      </rPr>
      <t xml:space="preserve"> (взамен №09-01-12/4-2035/312-2176)</t>
    </r>
  </si>
  <si>
    <r>
      <t>313-2159/09-01-14 изм.1/4-146</t>
    </r>
    <r>
      <rPr>
        <i/>
        <sz val="8"/>
        <rFont val="Times New Roman"/>
        <family val="1"/>
        <charset val="204"/>
      </rPr>
      <t xml:space="preserve"> (взамен №09-01-14/4-2038/312-2176)</t>
    </r>
  </si>
  <si>
    <t>ПНР "вхолостую" оповещения о пожаре</t>
  </si>
  <si>
    <t>Наружные сети</t>
  </si>
  <si>
    <t>ПНР "вхолостую" трансформаторной подстанции 2КТПНУ</t>
  </si>
  <si>
    <r>
      <t>313-2159/09-01-15 изм.1/4-147</t>
    </r>
    <r>
      <rPr>
        <i/>
        <sz val="8"/>
        <rFont val="Times New Roman"/>
        <family val="1"/>
        <charset val="204"/>
      </rPr>
      <t xml:space="preserve"> (взамен №09-01-15/4-2040/312-2176)</t>
    </r>
  </si>
  <si>
    <t>г. Лесной. Свердловская область ФГУП "Комбинат "ЭХП" Площадка 2</t>
  </si>
  <si>
    <r>
      <t xml:space="preserve">ЛОКАЛЬНЫЙ СМЕТНЫЙ РАСЧЕТ № </t>
    </r>
    <r>
      <rPr>
        <sz val="12"/>
        <rFont val="Arial"/>
        <family val="2"/>
        <charset val="204"/>
      </rPr>
      <t>Расчет изм.1/4-1370А (313-2100)</t>
    </r>
  </si>
  <si>
    <t>ПНР вхолостую грузоподъемного оборудования (взамен Расчет/4-1370А (312-2599)), Реконструкция здания 292А/4</t>
  </si>
  <si>
    <t>Основание: 0503.002.292А/4-СМ.ВОР №312-2600 изм.1</t>
  </si>
  <si>
    <t>___________________________4,440</t>
  </si>
  <si>
    <t>___________________________3,938</t>
  </si>
  <si>
    <t>_______________________________________________________________________________________________217</t>
  </si>
  <si>
    <r>
      <t>ТЕРп04-01-007-01</t>
    </r>
    <r>
      <rPr>
        <i/>
        <sz val="9"/>
        <rFont val="Arial"/>
        <family val="2"/>
        <charset val="204"/>
      </rPr>
      <t xml:space="preserve">
к=0,7 однотип. оборудование</t>
    </r>
  </si>
  <si>
    <t>Кран мостовой электрический, высота подъема - 16 м; скорость: подъема - 2,2-19,2 м/мин, передвижения тележки - 19,2-43 м/мин, передвижения крана - 37,8-120 м/мин; грузоподъемность до 5 т, пролетом 7,5+16,5 м
(1 кран)</t>
  </si>
  <si>
    <t>1408,59
1408,59</t>
  </si>
  <si>
    <t>ТЕРп04-01-029-02</t>
  </si>
  <si>
    <t>Кран-штабелер электрический мостовой опорный, управление с пола, высота подъема груза - 5,2-5,5 м; скорость: подъема груза - 0,2 м/с, передвижения тележки - 0,3 м/с, передвижения крана - 0,8 м/с; грузоподъемность 0,5 т, пролет 0,5+11,1м
(1 кран)</t>
  </si>
  <si>
    <t>1120,84
1120,84</t>
  </si>
  <si>
    <t xml:space="preserve">   65% ФОТ (от 3938)  (Поз. 1-2)</t>
  </si>
  <si>
    <t xml:space="preserve">   40% ФОТ (от 3938)  (Поз. 1-2)</t>
  </si>
  <si>
    <t xml:space="preserve">  Пусконаладочные работы: 'вхолостую' - 55%, 'под нагрузкой' - 45%:</t>
  </si>
  <si>
    <t xml:space="preserve">    Накладные расходы 65% ФОТ (от 3 938)</t>
  </si>
  <si>
    <t xml:space="preserve">    Сметная прибыль 40% ФОТ (от 3 938)</t>
  </si>
  <si>
    <t xml:space="preserve">  "Вхолостую" 8 073 * 0,55</t>
  </si>
  <si>
    <r>
      <t xml:space="preserve">ЛОКАЛЬНЫЙ СМЕТНЫЙ РАСЧЕТ № </t>
    </r>
    <r>
      <rPr>
        <sz val="12"/>
        <rFont val="Arial"/>
        <family val="2"/>
        <charset val="204"/>
      </rPr>
      <t>Расчет изм.1/4-1372А (313-2100)</t>
    </r>
  </si>
  <si>
    <t>ПНР вхолостую силового электрооборудования (взамен Расчет/4-1372А (312-2599)), Реконструкция здания 292А/4</t>
  </si>
  <si>
    <t>Основание: 0503.00.292А/4-СМ.ВОР инв. 312-2600 изм.1</t>
  </si>
  <si>
    <t>___________________________49,630</t>
  </si>
  <si>
    <t>___________________________30,262</t>
  </si>
  <si>
    <t>_______________________________________________________________________________________________1677,78</t>
  </si>
  <si>
    <t>Выключатель трехполюсный напряжением до 1 кВ с электромагнитным, тепловым или комбинированным расцепителем, номинальный ток до 200 А (во ВРУи щитах ЩР,управления кранами)
(1 шт.)</t>
  </si>
  <si>
    <r>
      <t>19</t>
    </r>
    <r>
      <rPr>
        <i/>
        <sz val="7"/>
        <rFont val="Arial"/>
        <family val="2"/>
        <charset val="204"/>
      </rPr>
      <t xml:space="preserve">
8+6+5</t>
    </r>
  </si>
  <si>
    <r>
      <t>70</t>
    </r>
    <r>
      <rPr>
        <i/>
        <sz val="7"/>
        <rFont val="Arial"/>
        <family val="2"/>
        <charset val="204"/>
      </rPr>
      <t xml:space="preserve">
65-8-6+5*3+4</t>
    </r>
  </si>
  <si>
    <t>Выключатель однополюсный: с электромагнитным, тепловым или комбинированным расцепителем
(1 шт.)</t>
  </si>
  <si>
    <r>
      <t>21</t>
    </r>
    <r>
      <rPr>
        <i/>
        <sz val="7"/>
        <rFont val="Arial"/>
        <family val="2"/>
        <charset val="204"/>
      </rPr>
      <t xml:space="preserve">
4+5*2+3+1+1*3</t>
    </r>
  </si>
  <si>
    <t>ТЕРп01-03-002-06</t>
  </si>
  <si>
    <t>Выключатель трехполюсный напряжением до 1 кВ с электромагнитным, тепловым или комбинированным расцепителем, номинальный ток до 600 А
(1 шт.)</t>
  </si>
  <si>
    <t>Трансформатор тока измерительный выносной напряжением до 1 кВ ( к-т ВРУ)
(1 шт.)</t>
  </si>
  <si>
    <t>ТЕРп01-08-022-01</t>
  </si>
  <si>
    <t>Тиристорный преобразователь частоты напряжением до 1 кВ двухзвенный, ток до 200 А
(1 устройство)</t>
  </si>
  <si>
    <t>5142,15
5142,15</t>
  </si>
  <si>
    <t>ТЕРп01-09-002-01</t>
  </si>
  <si>
    <t>Датчик бесконтактный с числом «вход-выход» до 3
(1 шт.)</t>
  </si>
  <si>
    <r>
      <t>6</t>
    </r>
    <r>
      <rPr>
        <i/>
        <sz val="7"/>
        <rFont val="Arial"/>
        <family val="2"/>
        <charset val="204"/>
      </rPr>
      <t xml:space="preserve">
1+5</t>
    </r>
  </si>
  <si>
    <t>150,92
150,92</t>
  </si>
  <si>
    <t>Измерение сопротивления изоляции мегаомметром: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
(1 линия)</t>
  </si>
  <si>
    <r>
      <t>29</t>
    </r>
    <r>
      <rPr>
        <i/>
        <sz val="7"/>
        <rFont val="Arial"/>
        <family val="2"/>
        <charset val="204"/>
      </rPr>
      <t xml:space="preserve">
21+8</t>
    </r>
  </si>
  <si>
    <t>Замер полного сопротивления цепи "фаза-нуль"
(1 токоприемник)</t>
  </si>
  <si>
    <t>ТЕРп01-11-024-01</t>
  </si>
  <si>
    <t>Фазировка электрической линии или трансформатора с сетью напряжением, кВ: до 1
(1 фазировка)</t>
  </si>
  <si>
    <t>18,04
18,04</t>
  </si>
  <si>
    <t>ТЕРп01-12-029-01</t>
  </si>
  <si>
    <t>Цепи вторичной коммутации
(1 испытание)</t>
  </si>
  <si>
    <t>33,95
33,95</t>
  </si>
  <si>
    <t>Измерение сопротивления изоляции мегаомметром: обмоток машин и аппаратов
(1 измерение)</t>
  </si>
  <si>
    <t>Тепловая защита с реле: одним
(1 компл.)</t>
  </si>
  <si>
    <t>53,64
53,64</t>
  </si>
  <si>
    <t xml:space="preserve">   65% ФОТ (от 30262)  (Поз. 1-16)</t>
  </si>
  <si>
    <t xml:space="preserve">   40% ФОТ (от 30262)  (Поз. 1-16)</t>
  </si>
  <si>
    <t xml:space="preserve">    Итого Поз. 1-16</t>
  </si>
  <si>
    <t xml:space="preserve">    Накладные расходы 65% ФОТ (от 30 262)</t>
  </si>
  <si>
    <t xml:space="preserve">    Сметная прибыль 40% ФОТ (от 30 262)</t>
  </si>
  <si>
    <t xml:space="preserve">  "вхолостую" 62 037 * 0,80</t>
  </si>
  <si>
    <r>
      <t xml:space="preserve">ЛОКАЛЬНЫЙ СМЕТНЫЙ РАСЧЕТ № </t>
    </r>
    <r>
      <rPr>
        <sz val="12"/>
        <rFont val="Arial"/>
        <family val="2"/>
        <charset val="204"/>
      </rPr>
      <t>Расчет изм.1/4-1376А (313-2100)</t>
    </r>
  </si>
  <si>
    <t xml:space="preserve">ПНР вхолостую ТСО, контроля и управления доступом, тревожной сигнализации (взамен Расчет/4-1376А (312-2599)), </t>
  </si>
  <si>
    <t>Реконструкция здания 292А/4</t>
  </si>
  <si>
    <t>___________________________37,331</t>
  </si>
  <si>
    <t>___________________________22,763</t>
  </si>
  <si>
    <t>_______________________________________________________________________________________________1055,2</t>
  </si>
  <si>
    <t>ТЕРп02-01-003-09</t>
  </si>
  <si>
    <t>Автоматизированная система управления III категории технической сложности с количеством каналов (Кобщ) 80
(1 система)</t>
  </si>
  <si>
    <t>17670,73
17670,73</t>
  </si>
  <si>
    <t>ТЕРп02-01-003-10</t>
  </si>
  <si>
    <t>Автоматизированная система управления III категории технической сложности с количеством каналов (Кобщ) за каждый канал свыше 80 до 159 добавлять к расценке 02-01-003-09
(1 канал)</t>
  </si>
  <si>
    <r>
      <t>31</t>
    </r>
    <r>
      <rPr>
        <i/>
        <sz val="7"/>
        <rFont val="Arial"/>
        <family val="2"/>
        <charset val="204"/>
      </rPr>
      <t xml:space="preserve">
111-80</t>
    </r>
  </si>
  <si>
    <t>211,13
211,13</t>
  </si>
  <si>
    <t>Итого прямые затраты по разделу с учетом коэффициентов к итогам (Основная расценка системы к=0,94 ПЗ=0,94 (ОЗП=0,94; ЭМ=0,94; ЗПМ=0,94; МАТ=0,94)  (Поз. 1-2))</t>
  </si>
  <si>
    <t>Итого прямые затраты по смете с учетом коэффициентов к итогам</t>
  </si>
  <si>
    <t xml:space="preserve">   Основная расценка системы к=0,94 ПЗ=0,94 (ОЗП=0,94; ЭМ=0,94; ЗПМ=0,94; МАТ=0,94)  (Поз. 1-2)</t>
  </si>
  <si>
    <t xml:space="preserve">   65% ФОТ (от 22763)  (Поз. 1-2)</t>
  </si>
  <si>
    <t xml:space="preserve">   40% ФОТ (от 22763)  (Поз. 1-2)</t>
  </si>
  <si>
    <t xml:space="preserve">    Всего с учетом "Основная расценка системы к=0,94 ПЗ=0,94 (ОЗП=0,94; ЭМ=0,94; ЗПМ=0,94; МАТ=0,94)"</t>
  </si>
  <si>
    <t xml:space="preserve">    Накладные расходы 65% ФОТ (от 22 763)</t>
  </si>
  <si>
    <t xml:space="preserve">    Сметная прибыль 40% ФОТ (от 22 763)</t>
  </si>
  <si>
    <t xml:space="preserve">  "Вхолостую" 46 664 * 0,8</t>
  </si>
  <si>
    <r>
      <t xml:space="preserve">ЛОКАЛЬНЫЙ СМЕТНЫЙ РАСЧЕТ № </t>
    </r>
    <r>
      <rPr>
        <sz val="12"/>
        <rFont val="Arial"/>
        <family val="2"/>
        <charset val="204"/>
      </rPr>
      <t>Расчет изм.1/4-1377А (313-2100)</t>
    </r>
  </si>
  <si>
    <t>ПНР вхолостую системы охранного телевидения (взамен Расчет/4-1377А (312-2599)), Реконструкция здания 292А/4</t>
  </si>
  <si>
    <t>___________________________7,680</t>
  </si>
  <si>
    <t>___________________________4,683</t>
  </si>
  <si>
    <t>_______________________________________________________________________________________________236,4</t>
  </si>
  <si>
    <r>
      <t>8</t>
    </r>
    <r>
      <rPr>
        <i/>
        <sz val="7"/>
        <rFont val="Arial"/>
        <family val="2"/>
        <charset val="204"/>
      </rPr>
      <t xml:space="preserve">
18-10</t>
    </r>
  </si>
  <si>
    <t>Итого прямые затраты по разделу с учетом коэффициентов к итогам (Коэффициент разв-ти ПЗ=0,95 (ОЗП=0,95; ЭМ=0,95; ЗПМ=0,95; МАТ=0,95)  (Поз. 1-2))</t>
  </si>
  <si>
    <t xml:space="preserve">   Коэффициент разв-ти ПЗ=0,95 (ОЗП=0,95; ЭМ=0,95; ЗПМ=0,95; МАТ=0,95)  (Поз. 1-2)</t>
  </si>
  <si>
    <t xml:space="preserve">   65% ФОТ (от 4683)  (Поз. 1-2)</t>
  </si>
  <si>
    <t xml:space="preserve">   40% ФОТ (от 4683)  (Поз. 1-2)</t>
  </si>
  <si>
    <t xml:space="preserve">    Всего с учетом "Коэффициент разв-ти ПЗ=0,95 (ОЗП=0,95; ЭМ=0,95; ЗПМ=0,95; МАТ=0,95)"</t>
  </si>
  <si>
    <t xml:space="preserve">    Накладные расходы 65% ФОТ (от 4 683)</t>
  </si>
  <si>
    <t xml:space="preserve">    Сметная прибыль 40% ФОТ (от 4 683)</t>
  </si>
  <si>
    <t xml:space="preserve">  "Вхолостую" 9 600 * 0,8</t>
  </si>
  <si>
    <t>на пусконаладочные работы по объекту "Реконструкция здания 292А/4…"</t>
  </si>
  <si>
    <r>
      <t xml:space="preserve">Расчет изм.1/4-1370А/313-2100 </t>
    </r>
    <r>
      <rPr>
        <i/>
        <sz val="8"/>
        <rFont val="Times New Roman"/>
        <family val="1"/>
        <charset val="204"/>
      </rPr>
      <t>(взамен расчет/4-1370А/312-2599)</t>
    </r>
  </si>
  <si>
    <r>
      <t xml:space="preserve">Расчет изм.1/4-1372А/313-2100 </t>
    </r>
    <r>
      <rPr>
        <i/>
        <sz val="8"/>
        <rFont val="Times New Roman"/>
        <family val="1"/>
        <charset val="204"/>
      </rPr>
      <t>(взамен расчет/4-1372А/312-2599)</t>
    </r>
  </si>
  <si>
    <t>ПНР "вхолостую" ТСО, контроля и управления доступом, тревожной сигнализации</t>
  </si>
  <si>
    <r>
      <t xml:space="preserve">Расчет изм.1/4-1376А/313-2100 </t>
    </r>
    <r>
      <rPr>
        <i/>
        <sz val="8"/>
        <rFont val="Times New Roman"/>
        <family val="1"/>
        <charset val="204"/>
      </rPr>
      <t>(взамен расчет/4-1376А/312-2599)</t>
    </r>
  </si>
  <si>
    <t>ПНР "вхолостую" системы охранного телевидения</t>
  </si>
  <si>
    <r>
      <t xml:space="preserve">Расчет изм.1/4-1377А/313-2100 </t>
    </r>
    <r>
      <rPr>
        <i/>
        <sz val="8"/>
        <rFont val="Times New Roman"/>
        <family val="1"/>
        <charset val="204"/>
      </rPr>
      <t>(взамен расчет/4-1377А/312-2599)</t>
    </r>
  </si>
  <si>
    <t>Лимит затрат на проведение ПНР "вхолостую" к смете на автоматизацию систем вентиляции</t>
  </si>
  <si>
    <t>Расчет к ЛСР № 02-01-09изм.1/4-1374/313-2100</t>
  </si>
  <si>
    <t>Лимит затрат на проведение ПНР "вхолостую" к смете на автоматизацию систем теплоснабжения</t>
  </si>
  <si>
    <t>Расчет к ЛСР № 02-01-10изм.1/4-1375/313-2100</t>
  </si>
  <si>
    <t>ПНР по объекту "Реконструкция комплекса по переработке ХВО, площадка 7А"</t>
  </si>
  <si>
    <t>ПНР по объекту "Реконструкция комплекса по переработке РАО, площадка 7Б"</t>
  </si>
  <si>
    <t>ПНР по объекту "Реконструкция здания 292А/4..."</t>
  </si>
  <si>
    <t>Наименование услуг                                                               и работ (затрат)</t>
  </si>
  <si>
    <t>В.В. Моляков</t>
  </si>
  <si>
    <t>Сметная стоимость строительства в  текущем уровне цен, пересчитанная на момент проведения процедуры закупки</t>
  </si>
  <si>
    <t>на выполнение пусконаладочных работ по объектам:</t>
  </si>
  <si>
    <t xml:space="preserve">   в том числе:</t>
  </si>
  <si>
    <t>Итого с НДС:</t>
  </si>
  <si>
    <t>"Реконструкция здания 292А/4…", "Реконструкция комплекса по переработке ХВО, площадка 7А", "Реконструкция комплекса по переработке РАО, площадка 7Б".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</si>
</sst>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000000"/>
  </numFmts>
  <fonts count="53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12"/>
      <name val="Times New Roman"/>
      <family val="1"/>
      <charset val="204"/>
    </font>
    <font>
      <sz val="18"/>
      <name val="Times New Roman"/>
      <family val="1"/>
      <charset val="204"/>
    </font>
    <font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4"/>
      <color rgb="FF0000FF"/>
      <name val="Times New Roman"/>
      <family val="1"/>
      <charset val="204"/>
    </font>
    <font>
      <sz val="12"/>
      <color rgb="FF0000FF"/>
      <name val="Times New Roman"/>
      <family val="1"/>
      <charset val="204"/>
    </font>
    <font>
      <sz val="12"/>
      <name val="Arial"/>
      <family val="2"/>
      <charset val="204"/>
    </font>
    <font>
      <i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rgb="FF0000FF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88">
    <xf numFmtId="0" fontId="0" fillId="0" borderId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21" borderId="7" applyNumberFormat="0" applyAlignment="0" applyProtection="0"/>
    <xf numFmtId="0" fontId="17" fillId="21" borderId="7" applyNumberFormat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2" fillId="0" borderId="0" applyAlignment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5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1" fillId="0" borderId="0"/>
    <xf numFmtId="0" fontId="32" fillId="0" borderId="0" applyNumberFormat="0" applyFill="0" applyBorder="0" applyAlignment="0" applyProtection="0">
      <alignment vertical="top"/>
      <protection locked="0"/>
    </xf>
    <xf numFmtId="44" fontId="33" fillId="0" borderId="0" applyFont="0" applyFill="0" applyBorder="0" applyAlignment="0" applyProtection="0"/>
  </cellStyleXfs>
  <cellXfs count="238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12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30" fillId="0" borderId="11" xfId="0" applyFont="1" applyBorder="1" applyAlignment="1">
      <alignment horizontal="center" vertical="top"/>
    </xf>
    <xf numFmtId="0" fontId="26" fillId="0" borderId="0" xfId="85" applyFont="1" applyFill="1" applyAlignment="1">
      <alignment wrapText="1"/>
    </xf>
    <xf numFmtId="0" fontId="26" fillId="0" borderId="0" xfId="85" applyFont="1" applyFill="1" applyAlignment="1">
      <alignment vertical="center" wrapText="1"/>
    </xf>
    <xf numFmtId="4" fontId="27" fillId="0" borderId="0" xfId="85" applyNumberFormat="1" applyFont="1" applyFill="1" applyAlignment="1">
      <alignment horizontal="center" vertical="center" wrapText="1"/>
    </xf>
    <xf numFmtId="4" fontId="26" fillId="0" borderId="0" xfId="85" applyNumberFormat="1" applyFont="1" applyFill="1" applyAlignment="1">
      <alignment horizontal="left" vertical="center" wrapText="1"/>
    </xf>
    <xf numFmtId="0" fontId="28" fillId="0" borderId="0" xfId="85" applyFont="1" applyFill="1" applyAlignment="1">
      <alignment wrapText="1"/>
    </xf>
    <xf numFmtId="4" fontId="28" fillId="0" borderId="12" xfId="85" applyNumberFormat="1" applyFont="1" applyFill="1" applyBorder="1" applyAlignment="1">
      <alignment horizontal="center" vertical="center" wrapText="1"/>
    </xf>
    <xf numFmtId="0" fontId="28" fillId="0" borderId="12" xfId="85" applyFont="1" applyFill="1" applyBorder="1" applyAlignment="1">
      <alignment vertical="center" wrapText="1"/>
    </xf>
    <xf numFmtId="0" fontId="26" fillId="0" borderId="12" xfId="85" applyFont="1" applyFill="1" applyBorder="1" applyAlignment="1">
      <alignment vertical="center" wrapText="1"/>
    </xf>
    <xf numFmtId="0" fontId="28" fillId="0" borderId="0" xfId="85" applyNumberFormat="1" applyFont="1" applyFill="1" applyAlignment="1">
      <alignment wrapText="1"/>
    </xf>
    <xf numFmtId="1" fontId="26" fillId="0" borderId="0" xfId="85" applyNumberFormat="1" applyFont="1" applyFill="1" applyAlignment="1">
      <alignment horizontal="center" vertical="center" wrapText="1"/>
    </xf>
    <xf numFmtId="1" fontId="26" fillId="0" borderId="12" xfId="85" applyNumberFormat="1" applyFont="1" applyFill="1" applyBorder="1" applyAlignment="1">
      <alignment horizontal="center" vertical="center" wrapText="1"/>
    </xf>
    <xf numFmtId="0" fontId="26" fillId="0" borderId="0" xfId="85" applyFont="1" applyFill="1" applyAlignment="1">
      <alignment horizontal="center" vertical="center" wrapText="1"/>
    </xf>
    <xf numFmtId="4" fontId="26" fillId="0" borderId="17" xfId="85" applyNumberFormat="1" applyFont="1" applyFill="1" applyBorder="1" applyAlignment="1">
      <alignment horizontal="center" vertical="center" wrapText="1"/>
    </xf>
    <xf numFmtId="0" fontId="34" fillId="0" borderId="0" xfId="85" applyFont="1"/>
    <xf numFmtId="0" fontId="26" fillId="0" borderId="0" xfId="85" applyFont="1"/>
    <xf numFmtId="0" fontId="26" fillId="0" borderId="0" xfId="85" applyFont="1" applyBorder="1" applyAlignment="1">
      <alignment horizontal="center"/>
    </xf>
    <xf numFmtId="4" fontId="26" fillId="0" borderId="12" xfId="85" applyNumberFormat="1" applyFont="1" applyBorder="1" applyAlignment="1">
      <alignment horizontal="center" wrapText="1"/>
    </xf>
    <xf numFmtId="4" fontId="26" fillId="0" borderId="12" xfId="85" applyNumberFormat="1" applyFont="1" applyBorder="1" applyAlignment="1">
      <alignment horizontal="center"/>
    </xf>
    <xf numFmtId="0" fontId="26" fillId="0" borderId="12" xfId="85" applyFont="1" applyBorder="1" applyAlignment="1">
      <alignment horizontal="center"/>
    </xf>
    <xf numFmtId="0" fontId="26" fillId="0" borderId="0" xfId="85" applyFont="1" applyBorder="1" applyAlignment="1">
      <alignment horizontal="right"/>
    </xf>
    <xf numFmtId="0" fontId="26" fillId="0" borderId="10" xfId="85" applyFont="1" applyBorder="1" applyAlignment="1"/>
    <xf numFmtId="0" fontId="26" fillId="0" borderId="0" xfId="85" applyFont="1" applyAlignment="1">
      <alignment horizontal="left" vertical="center"/>
    </xf>
    <xf numFmtId="0" fontId="35" fillId="0" borderId="0" xfId="85" applyFont="1"/>
    <xf numFmtId="0" fontId="36" fillId="0" borderId="0" xfId="85" applyFont="1"/>
    <xf numFmtId="0" fontId="37" fillId="0" borderId="0" xfId="85" applyFont="1" applyAlignment="1">
      <alignment horizontal="right"/>
    </xf>
    <xf numFmtId="0" fontId="27" fillId="0" borderId="0" xfId="85" applyFont="1" applyFill="1" applyAlignment="1">
      <alignment wrapText="1"/>
    </xf>
    <xf numFmtId="0" fontId="27" fillId="0" borderId="0" xfId="85" applyFont="1" applyFill="1" applyAlignment="1">
      <alignment horizontal="center" wrapText="1"/>
    </xf>
    <xf numFmtId="4" fontId="26" fillId="0" borderId="0" xfId="85" applyNumberFormat="1" applyFont="1" applyFill="1" applyAlignment="1">
      <alignment horizontal="center" vertical="center" wrapText="1"/>
    </xf>
    <xf numFmtId="4" fontId="26" fillId="0" borderId="0" xfId="85" applyNumberFormat="1" applyFont="1" applyFill="1" applyAlignment="1">
      <alignment horizontal="right" vertical="center" wrapText="1"/>
    </xf>
    <xf numFmtId="4" fontId="26" fillId="0" borderId="0" xfId="85" applyNumberFormat="1" applyFont="1" applyFill="1" applyAlignment="1">
      <alignment horizontal="center" vertical="center" wrapText="1"/>
    </xf>
    <xf numFmtId="0" fontId="26" fillId="0" borderId="0" xfId="85" applyNumberFormat="1" applyFont="1" applyFill="1" applyAlignment="1">
      <alignment wrapText="1"/>
    </xf>
    <xf numFmtId="0" fontId="28" fillId="0" borderId="0" xfId="85" applyNumberFormat="1" applyFont="1" applyFill="1" applyAlignment="1">
      <alignment vertical="center" wrapText="1"/>
    </xf>
    <xf numFmtId="0" fontId="28" fillId="0" borderId="0" xfId="85" applyFont="1" applyFill="1" applyAlignment="1">
      <alignment vertical="center" wrapText="1"/>
    </xf>
    <xf numFmtId="4" fontId="27" fillId="0" borderId="0" xfId="85" applyNumberFormat="1" applyFont="1" applyFill="1" applyAlignment="1">
      <alignment horizont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 wrapText="1"/>
    </xf>
    <xf numFmtId="0" fontId="4" fillId="0" borderId="0" xfId="0" applyFont="1" applyAlignment="1">
      <alignment horizontal="left" vertical="top"/>
    </xf>
    <xf numFmtId="0" fontId="38" fillId="0" borderId="0" xfId="0" applyFont="1" applyAlignment="1">
      <alignment horizontal="center" vertical="top"/>
    </xf>
    <xf numFmtId="0" fontId="6" fillId="0" borderId="10" xfId="0" applyFont="1" applyBorder="1" applyAlignment="1">
      <alignment horizontal="right" vertical="top"/>
    </xf>
    <xf numFmtId="49" fontId="6" fillId="0" borderId="11" xfId="0" applyNumberFormat="1" applyFont="1" applyBorder="1" applyAlignment="1">
      <alignment horizontal="right" vertical="top"/>
    </xf>
    <xf numFmtId="0" fontId="6" fillId="0" borderId="11" xfId="0" applyFont="1" applyBorder="1" applyAlignment="1">
      <alignment horizontal="right" vertical="top"/>
    </xf>
    <xf numFmtId="0" fontId="39" fillId="0" borderId="11" xfId="0" applyFont="1" applyBorder="1" applyAlignment="1">
      <alignment horizontal="right" vertical="top"/>
    </xf>
    <xf numFmtId="0" fontId="39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/>
    <xf numFmtId="0" fontId="40" fillId="0" borderId="0" xfId="0" applyFont="1" applyAlignment="1">
      <alignment horizontal="center" vertical="top"/>
    </xf>
    <xf numFmtId="0" fontId="41" fillId="0" borderId="0" xfId="0" applyFont="1" applyAlignment="1">
      <alignment horizontal="center" vertical="top"/>
    </xf>
    <xf numFmtId="0" fontId="38" fillId="0" borderId="0" xfId="0" applyFont="1" applyAlignment="1">
      <alignment horizontal="right" vertical="top" wrapText="1"/>
    </xf>
    <xf numFmtId="49" fontId="38" fillId="0" borderId="0" xfId="0" applyNumberFormat="1" applyFont="1" applyAlignment="1">
      <alignment horizontal="left"/>
    </xf>
    <xf numFmtId="0" fontId="38" fillId="0" borderId="0" xfId="0" applyFont="1" applyAlignment="1">
      <alignment horizontal="right" vertical="top"/>
    </xf>
    <xf numFmtId="0" fontId="38" fillId="0" borderId="10" xfId="0" applyFont="1" applyBorder="1" applyAlignment="1">
      <alignment horizontal="right" vertical="top"/>
    </xf>
    <xf numFmtId="49" fontId="6" fillId="0" borderId="11" xfId="0" applyNumberFormat="1" applyFont="1" applyBorder="1"/>
    <xf numFmtId="0" fontId="39" fillId="0" borderId="11" xfId="0" applyFont="1" applyBorder="1" applyAlignment="1">
      <alignment horizontal="center" vertical="top"/>
    </xf>
    <xf numFmtId="0" fontId="6" fillId="0" borderId="0" xfId="0" applyFont="1"/>
    <xf numFmtId="49" fontId="6" fillId="0" borderId="0" xfId="0" applyNumberFormat="1" applyFont="1" applyAlignment="1">
      <alignment horizontal="right" vertical="top"/>
    </xf>
    <xf numFmtId="0" fontId="38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/>
    </xf>
    <xf numFmtId="0" fontId="38" fillId="0" borderId="0" xfId="0" applyFont="1" applyBorder="1" applyAlignment="1">
      <alignment horizontal="left"/>
    </xf>
    <xf numFmtId="0" fontId="38" fillId="0" borderId="0" xfId="0" applyFont="1" applyAlignment="1">
      <alignment horizontal="left"/>
    </xf>
    <xf numFmtId="0" fontId="38" fillId="0" borderId="0" xfId="0" applyFont="1" applyBorder="1" applyAlignment="1">
      <alignment horizontal="left" vertical="top" wrapText="1"/>
    </xf>
    <xf numFmtId="49" fontId="38" fillId="0" borderId="0" xfId="0" applyNumberFormat="1" applyFont="1" applyAlignment="1"/>
    <xf numFmtId="49" fontId="4" fillId="0" borderId="0" xfId="0" applyNumberFormat="1" applyFont="1" applyAlignment="1">
      <alignment horizontal="left" vertical="top" wrapText="1"/>
    </xf>
    <xf numFmtId="164" fontId="7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/>
    </xf>
    <xf numFmtId="0" fontId="41" fillId="0" borderId="12" xfId="0" applyFont="1" applyBorder="1" applyAlignment="1">
      <alignment horizontal="right" vertical="top" wrapText="1"/>
    </xf>
    <xf numFmtId="164" fontId="4" fillId="0" borderId="0" xfId="0" applyNumberFormat="1" applyFont="1" applyAlignment="1">
      <alignment horizontal="left" vertical="top" wrapText="1"/>
    </xf>
    <xf numFmtId="164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right" vertical="top" wrapText="1"/>
    </xf>
    <xf numFmtId="0" fontId="38" fillId="0" borderId="0" xfId="0" applyFont="1"/>
    <xf numFmtId="0" fontId="4" fillId="0" borderId="0" xfId="0" applyFont="1" applyAlignment="1">
      <alignment wrapText="1"/>
    </xf>
    <xf numFmtId="4" fontId="26" fillId="0" borderId="0" xfId="85" applyNumberFormat="1" applyFont="1" applyFill="1" applyAlignment="1">
      <alignment horizontal="center" vertical="center" wrapText="1"/>
    </xf>
    <xf numFmtId="4" fontId="26" fillId="0" borderId="0" xfId="85" applyNumberFormat="1" applyFont="1" applyFill="1" applyAlignment="1">
      <alignment horizontal="center" vertical="center" wrapText="1"/>
    </xf>
    <xf numFmtId="0" fontId="27" fillId="0" borderId="0" xfId="85" applyFont="1" applyAlignment="1">
      <alignment horizontal="center"/>
    </xf>
    <xf numFmtId="0" fontId="36" fillId="0" borderId="0" xfId="85" applyFont="1" applyAlignment="1">
      <alignment vertical="center"/>
    </xf>
    <xf numFmtId="0" fontId="35" fillId="0" borderId="0" xfId="85" applyFont="1" applyAlignment="1">
      <alignment vertical="center"/>
    </xf>
    <xf numFmtId="0" fontId="27" fillId="0" borderId="0" xfId="85" applyFont="1" applyFill="1" applyAlignment="1">
      <alignment horizontal="right" vertical="center"/>
    </xf>
    <xf numFmtId="0" fontId="27" fillId="0" borderId="0" xfId="85" applyFont="1" applyFill="1" applyAlignment="1">
      <alignment horizontal="left" vertical="center"/>
    </xf>
    <xf numFmtId="4" fontId="27" fillId="0" borderId="0" xfId="85" applyNumberFormat="1" applyFont="1" applyFill="1" applyAlignment="1">
      <alignment horizontal="right" vertical="center" wrapText="1"/>
    </xf>
    <xf numFmtId="0" fontId="34" fillId="0" borderId="0" xfId="85" applyFont="1" applyAlignment="1">
      <alignment vertical="center"/>
    </xf>
    <xf numFmtId="0" fontId="34" fillId="0" borderId="0" xfId="85" applyFont="1" applyAlignment="1">
      <alignment horizontal="right" vertical="center"/>
    </xf>
    <xf numFmtId="0" fontId="34" fillId="0" borderId="0" xfId="85" applyFont="1" applyAlignment="1">
      <alignment horizontal="left" vertical="center"/>
    </xf>
    <xf numFmtId="0" fontId="36" fillId="0" borderId="0" xfId="85" applyFont="1" applyAlignment="1">
      <alignment horizontal="right" vertical="center"/>
    </xf>
    <xf numFmtId="0" fontId="36" fillId="0" borderId="0" xfId="85" applyFont="1" applyAlignment="1">
      <alignment horizontal="left" vertical="center"/>
    </xf>
    <xf numFmtId="4" fontId="26" fillId="0" borderId="12" xfId="85" applyNumberFormat="1" applyFont="1" applyFill="1" applyBorder="1" applyAlignment="1">
      <alignment horizontal="center" vertical="center" wrapText="1"/>
    </xf>
    <xf numFmtId="0" fontId="27" fillId="0" borderId="0" xfId="85" applyFont="1" applyFill="1" applyAlignment="1">
      <alignment vertical="center" wrapText="1"/>
    </xf>
    <xf numFmtId="4" fontId="44" fillId="0" borderId="0" xfId="85" applyNumberFormat="1" applyFont="1" applyFill="1" applyAlignment="1">
      <alignment vertical="center" wrapText="1"/>
    </xf>
    <xf numFmtId="0" fontId="45" fillId="0" borderId="0" xfId="85" applyFont="1" applyFill="1" applyAlignment="1">
      <alignment vertical="center" wrapText="1"/>
    </xf>
    <xf numFmtId="0" fontId="45" fillId="0" borderId="0" xfId="85" applyFont="1" applyFill="1" applyAlignment="1">
      <alignment wrapText="1"/>
    </xf>
    <xf numFmtId="0" fontId="45" fillId="0" borderId="0" xfId="85" applyFont="1" applyFill="1" applyAlignment="1"/>
    <xf numFmtId="0" fontId="27" fillId="0" borderId="0" xfId="85" applyFont="1" applyFill="1" applyAlignment="1"/>
    <xf numFmtId="4" fontId="45" fillId="0" borderId="0" xfId="85" applyNumberFormat="1" applyFont="1" applyFill="1" applyAlignment="1">
      <alignment horizontal="center" wrapText="1"/>
    </xf>
    <xf numFmtId="4" fontId="45" fillId="0" borderId="0" xfId="85" applyNumberFormat="1" applyFont="1" applyFill="1" applyAlignment="1">
      <alignment wrapText="1"/>
    </xf>
    <xf numFmtId="4" fontId="27" fillId="0" borderId="0" xfId="85" applyNumberFormat="1" applyFont="1" applyFill="1" applyAlignment="1">
      <alignment horizontal="left" wrapText="1"/>
    </xf>
    <xf numFmtId="4" fontId="45" fillId="0" borderId="0" xfId="85" applyNumberFormat="1" applyFont="1" applyFill="1" applyAlignment="1">
      <alignment horizontal="center" vertical="center" wrapText="1"/>
    </xf>
    <xf numFmtId="4" fontId="45" fillId="0" borderId="0" xfId="85" applyNumberFormat="1" applyFont="1" applyFill="1" applyAlignment="1">
      <alignment vertical="center" wrapText="1"/>
    </xf>
    <xf numFmtId="4" fontId="45" fillId="0" borderId="0" xfId="85" applyNumberFormat="1" applyFont="1" applyFill="1" applyAlignment="1">
      <alignment horizontal="left" vertical="center" wrapText="1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4" fontId="26" fillId="0" borderId="12" xfId="85" applyNumberFormat="1" applyFont="1" applyFill="1" applyBorder="1" applyAlignment="1">
      <alignment horizontal="center" vertical="center" wrapText="1"/>
    </xf>
    <xf numFmtId="0" fontId="27" fillId="0" borderId="0" xfId="85" applyFont="1" applyFill="1" applyAlignment="1">
      <alignment vertical="center"/>
    </xf>
    <xf numFmtId="4" fontId="45" fillId="0" borderId="0" xfId="85" applyNumberFormat="1" applyFont="1" applyFill="1" applyAlignment="1">
      <alignment horizontal="left" vertical="center"/>
    </xf>
    <xf numFmtId="4" fontId="26" fillId="0" borderId="12" xfId="85" applyNumberFormat="1" applyFont="1" applyFill="1" applyBorder="1" applyAlignment="1">
      <alignment horizontal="center" vertical="center" wrapText="1"/>
    </xf>
    <xf numFmtId="4" fontId="26" fillId="0" borderId="12" xfId="85" applyNumberFormat="1" applyFont="1" applyFill="1" applyBorder="1" applyAlignment="1">
      <alignment horizontal="center" vertical="center" wrapText="1"/>
    </xf>
    <xf numFmtId="0" fontId="26" fillId="0" borderId="14" xfId="85" applyFont="1" applyFill="1" applyBorder="1" applyAlignment="1">
      <alignment horizontal="left" vertical="center" wrapText="1"/>
    </xf>
    <xf numFmtId="4" fontId="37" fillId="0" borderId="14" xfId="85" applyNumberFormat="1" applyFont="1" applyFill="1" applyBorder="1" applyAlignment="1">
      <alignment horizontal="center" vertical="center" wrapText="1"/>
    </xf>
    <xf numFmtId="4" fontId="26" fillId="0" borderId="14" xfId="85" applyNumberFormat="1" applyFont="1" applyFill="1" applyBorder="1" applyAlignment="1">
      <alignment horizontal="center" vertical="center" wrapText="1"/>
    </xf>
    <xf numFmtId="4" fontId="26" fillId="0" borderId="0" xfId="85" applyNumberFormat="1" applyFont="1" applyFill="1" applyBorder="1" applyAlignment="1">
      <alignment horizontal="center" vertical="center" wrapText="1"/>
    </xf>
    <xf numFmtId="1" fontId="26" fillId="0" borderId="21" xfId="85" applyNumberFormat="1" applyFont="1" applyFill="1" applyBorder="1" applyAlignment="1">
      <alignment horizontal="center" vertical="center" wrapText="1"/>
    </xf>
    <xf numFmtId="0" fontId="28" fillId="0" borderId="17" xfId="85" applyFont="1" applyFill="1" applyBorder="1" applyAlignment="1">
      <alignment horizontal="left" vertical="center" wrapText="1"/>
    </xf>
    <xf numFmtId="0" fontId="28" fillId="0" borderId="14" xfId="85" applyFont="1" applyFill="1" applyBorder="1" applyAlignment="1">
      <alignment horizontal="right" vertical="center" wrapText="1"/>
    </xf>
    <xf numFmtId="0" fontId="28" fillId="0" borderId="17" xfId="85" applyFont="1" applyFill="1" applyBorder="1" applyAlignment="1">
      <alignment vertical="center" wrapText="1"/>
    </xf>
    <xf numFmtId="1" fontId="28" fillId="0" borderId="21" xfId="85" applyNumberFormat="1" applyFont="1" applyFill="1" applyBorder="1" applyAlignment="1">
      <alignment horizontal="left" vertical="center" wrapText="1"/>
    </xf>
    <xf numFmtId="4" fontId="28" fillId="0" borderId="17" xfId="85" applyNumberFormat="1" applyFont="1" applyFill="1" applyBorder="1" applyAlignment="1">
      <alignment horizontal="center" vertical="center" wrapText="1"/>
    </xf>
    <xf numFmtId="4" fontId="28" fillId="0" borderId="14" xfId="85" applyNumberFormat="1" applyFont="1" applyFill="1" applyBorder="1" applyAlignment="1">
      <alignment horizontal="center" vertical="center" wrapText="1"/>
    </xf>
    <xf numFmtId="4" fontId="47" fillId="0" borderId="14" xfId="85" applyNumberFormat="1" applyFont="1" applyFill="1" applyBorder="1" applyAlignment="1">
      <alignment horizontal="center" vertical="center" wrapText="1"/>
    </xf>
    <xf numFmtId="4" fontId="51" fillId="0" borderId="12" xfId="85" applyNumberFormat="1" applyFont="1" applyFill="1" applyBorder="1" applyAlignment="1">
      <alignment horizontal="center" vertical="center" wrapText="1"/>
    </xf>
    <xf numFmtId="49" fontId="42" fillId="0" borderId="14" xfId="85" applyNumberFormat="1" applyFont="1" applyFill="1" applyBorder="1" applyAlignment="1">
      <alignment horizontal="center" vertical="center" wrapText="1"/>
    </xf>
    <xf numFmtId="1" fontId="26" fillId="0" borderId="14" xfId="85" applyNumberFormat="1" applyFont="1" applyFill="1" applyBorder="1" applyAlignment="1">
      <alignment horizontal="center" vertical="center"/>
    </xf>
    <xf numFmtId="1" fontId="26" fillId="0" borderId="0" xfId="85" applyNumberFormat="1" applyFont="1" applyFill="1" applyAlignment="1">
      <alignment horizontal="center" vertical="center"/>
    </xf>
    <xf numFmtId="1" fontId="50" fillId="0" borderId="14" xfId="85" applyNumberFormat="1" applyFont="1" applyFill="1" applyBorder="1" applyAlignment="1">
      <alignment horizontal="left" vertical="center"/>
    </xf>
    <xf numFmtId="0" fontId="50" fillId="0" borderId="14" xfId="85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5" fillId="0" borderId="0" xfId="85" applyFont="1" applyFill="1" applyAlignment="1">
      <alignment vertical="center" wrapText="1"/>
    </xf>
    <xf numFmtId="4" fontId="26" fillId="0" borderId="12" xfId="85" applyNumberFormat="1" applyFont="1" applyFill="1" applyBorder="1" applyAlignment="1">
      <alignment horizontal="center" vertical="center" wrapText="1"/>
    </xf>
    <xf numFmtId="0" fontId="27" fillId="0" borderId="0" xfId="85" applyFont="1" applyFill="1" applyAlignment="1">
      <alignment horizontal="center" wrapText="1"/>
    </xf>
    <xf numFmtId="0" fontId="27" fillId="0" borderId="0" xfId="85" applyFont="1" applyFill="1" applyAlignment="1">
      <alignment vertical="center" wrapText="1"/>
    </xf>
    <xf numFmtId="4" fontId="26" fillId="0" borderId="19" xfId="85" applyNumberFormat="1" applyFont="1" applyBorder="1" applyAlignment="1">
      <alignment horizontal="center" vertical="center"/>
    </xf>
    <xf numFmtId="4" fontId="26" fillId="0" borderId="12" xfId="85" applyNumberFormat="1" applyFont="1" applyBorder="1" applyAlignment="1">
      <alignment horizontal="center" vertical="center"/>
    </xf>
    <xf numFmtId="0" fontId="27" fillId="0" borderId="0" xfId="85" applyFont="1" applyAlignment="1">
      <alignment horizontal="center" vertical="center"/>
    </xf>
    <xf numFmtId="0" fontId="26" fillId="0" borderId="18" xfId="85" applyFont="1" applyBorder="1" applyAlignment="1">
      <alignment horizontal="center" vertical="center"/>
    </xf>
    <xf numFmtId="0" fontId="27" fillId="0" borderId="0" xfId="85" applyFont="1" applyFill="1" applyAlignment="1">
      <alignment vertical="center" wrapText="1"/>
    </xf>
    <xf numFmtId="1" fontId="26" fillId="0" borderId="14" xfId="85" applyNumberFormat="1" applyFont="1" applyFill="1" applyBorder="1" applyAlignment="1">
      <alignment horizontal="center" vertical="center" wrapText="1"/>
    </xf>
    <xf numFmtId="0" fontId="50" fillId="0" borderId="14" xfId="85" applyFont="1" applyFill="1" applyBorder="1" applyAlignment="1">
      <alignment horizontal="left" vertical="center"/>
    </xf>
    <xf numFmtId="49" fontId="52" fillId="0" borderId="14" xfId="85" applyNumberFormat="1" applyFont="1" applyFill="1" applyBorder="1" applyAlignment="1">
      <alignment horizontal="center" vertical="center" wrapText="1"/>
    </xf>
    <xf numFmtId="4" fontId="26" fillId="0" borderId="14" xfId="85" applyNumberFormat="1" applyFont="1" applyFill="1" applyBorder="1" applyAlignment="1">
      <alignment horizontal="center" vertical="center"/>
    </xf>
    <xf numFmtId="49" fontId="6" fillId="0" borderId="0" xfId="0" applyNumberFormat="1" applyFont="1" applyBorder="1"/>
    <xf numFmtId="0" fontId="30" fillId="0" borderId="0" xfId="0" applyFont="1" applyBorder="1" applyAlignment="1">
      <alignment horizontal="center" vertical="top"/>
    </xf>
    <xf numFmtId="1" fontId="26" fillId="0" borderId="23" xfId="85" applyNumberFormat="1" applyFont="1" applyFill="1" applyBorder="1" applyAlignment="1">
      <alignment horizontal="center" vertical="center" wrapText="1"/>
    </xf>
    <xf numFmtId="0" fontId="26" fillId="0" borderId="24" xfId="85" applyFont="1" applyFill="1" applyBorder="1" applyAlignment="1">
      <alignment horizontal="left" vertical="center" wrapText="1"/>
    </xf>
    <xf numFmtId="4" fontId="37" fillId="0" borderId="24" xfId="85" applyNumberFormat="1" applyFont="1" applyFill="1" applyBorder="1" applyAlignment="1">
      <alignment horizontal="center" vertical="center" wrapText="1"/>
    </xf>
    <xf numFmtId="4" fontId="26" fillId="0" borderId="25" xfId="85" applyNumberFormat="1" applyFont="1" applyFill="1" applyBorder="1" applyAlignment="1">
      <alignment horizontal="center" vertical="center" wrapText="1"/>
    </xf>
    <xf numFmtId="4" fontId="26" fillId="0" borderId="24" xfId="85" applyNumberFormat="1" applyFont="1" applyFill="1" applyBorder="1" applyAlignment="1">
      <alignment horizontal="center" vertical="center" wrapText="1"/>
    </xf>
    <xf numFmtId="4" fontId="26" fillId="0" borderId="26" xfId="85" applyNumberFormat="1" applyFont="1" applyFill="1" applyBorder="1" applyAlignment="1">
      <alignment horizontal="center" vertical="center" wrapText="1"/>
    </xf>
    <xf numFmtId="49" fontId="42" fillId="0" borderId="24" xfId="85" applyNumberFormat="1" applyFont="1" applyFill="1" applyBorder="1" applyAlignment="1">
      <alignment horizontal="center" vertical="center" wrapText="1"/>
    </xf>
    <xf numFmtId="0" fontId="26" fillId="0" borderId="25" xfId="85" applyFont="1" applyFill="1" applyBorder="1" applyAlignment="1">
      <alignment horizontal="left" vertical="center" wrapText="1"/>
    </xf>
    <xf numFmtId="0" fontId="28" fillId="0" borderId="25" xfId="85" applyFont="1" applyFill="1" applyBorder="1" applyAlignment="1">
      <alignment horizontal="right" vertical="center" wrapText="1"/>
    </xf>
    <xf numFmtId="4" fontId="28" fillId="0" borderId="24" xfId="85" applyNumberFormat="1" applyFont="1" applyFill="1" applyBorder="1" applyAlignment="1">
      <alignment horizontal="center" vertical="center" wrapText="1"/>
    </xf>
    <xf numFmtId="4" fontId="28" fillId="0" borderId="25" xfId="85" applyNumberFormat="1" applyFont="1" applyFill="1" applyBorder="1" applyAlignment="1">
      <alignment horizontal="center" vertical="center" wrapText="1"/>
    </xf>
    <xf numFmtId="0" fontId="28" fillId="0" borderId="27" xfId="85" applyFont="1" applyFill="1" applyBorder="1" applyAlignment="1">
      <alignment horizontal="left" vertical="center" wrapText="1"/>
    </xf>
    <xf numFmtId="4" fontId="28" fillId="0" borderId="27" xfId="85" applyNumberFormat="1" applyFont="1" applyFill="1" applyBorder="1" applyAlignment="1">
      <alignment horizontal="center" vertical="center" wrapText="1"/>
    </xf>
    <xf numFmtId="4" fontId="28" fillId="0" borderId="18" xfId="85" applyNumberFormat="1" applyFont="1" applyBorder="1" applyAlignment="1">
      <alignment horizontal="center" vertical="center"/>
    </xf>
    <xf numFmtId="4" fontId="28" fillId="0" borderId="19" xfId="85" applyNumberFormat="1" applyFont="1" applyBorder="1" applyAlignment="1">
      <alignment horizontal="center" vertical="center"/>
    </xf>
    <xf numFmtId="4" fontId="28" fillId="0" borderId="12" xfId="85" applyNumberFormat="1" applyFont="1" applyBorder="1" applyAlignment="1">
      <alignment horizontal="center" vertical="center"/>
    </xf>
    <xf numFmtId="4" fontId="28" fillId="0" borderId="12" xfId="85" applyNumberFormat="1" applyFont="1" applyBorder="1" applyAlignment="1">
      <alignment horizontal="center" vertical="center"/>
    </xf>
    <xf numFmtId="4" fontId="44" fillId="0" borderId="19" xfId="85" applyNumberFormat="1" applyFont="1" applyBorder="1" applyAlignment="1">
      <alignment horizontal="center" vertical="center"/>
    </xf>
    <xf numFmtId="4" fontId="44" fillId="0" borderId="12" xfId="85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3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38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49" fontId="4" fillId="0" borderId="12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5" fillId="0" borderId="0" xfId="85" applyFont="1" applyFill="1" applyAlignment="1">
      <alignment horizontal="left" vertical="center" wrapText="1"/>
    </xf>
    <xf numFmtId="0" fontId="45" fillId="0" borderId="0" xfId="85" applyFont="1" applyFill="1" applyAlignment="1">
      <alignment vertical="center" wrapText="1"/>
    </xf>
    <xf numFmtId="0" fontId="27" fillId="0" borderId="0" xfId="85" applyFont="1" applyFill="1" applyAlignment="1">
      <alignment horizontal="left" vertical="center" wrapText="1"/>
    </xf>
    <xf numFmtId="4" fontId="26" fillId="0" borderId="12" xfId="85" applyNumberFormat="1" applyFont="1" applyFill="1" applyBorder="1" applyAlignment="1">
      <alignment horizontal="center" vertical="center" wrapText="1"/>
    </xf>
    <xf numFmtId="0" fontId="43" fillId="0" borderId="0" xfId="85" applyFont="1" applyFill="1" applyAlignment="1">
      <alignment horizontal="center" vertical="center" wrapText="1"/>
    </xf>
    <xf numFmtId="0" fontId="27" fillId="0" borderId="0" xfId="85" applyFont="1" applyFill="1" applyAlignment="1">
      <alignment horizontal="center" wrapText="1"/>
    </xf>
    <xf numFmtId="0" fontId="26" fillId="0" borderId="12" xfId="85" applyFont="1" applyFill="1" applyBorder="1" applyAlignment="1">
      <alignment horizontal="center" vertical="center" wrapText="1"/>
    </xf>
    <xf numFmtId="4" fontId="26" fillId="0" borderId="18" xfId="85" applyNumberFormat="1" applyFont="1" applyFill="1" applyBorder="1" applyAlignment="1">
      <alignment horizontal="center" vertical="center" wrapText="1"/>
    </xf>
    <xf numFmtId="4" fontId="26" fillId="0" borderId="20" xfId="85" applyNumberFormat="1" applyFont="1" applyFill="1" applyBorder="1" applyAlignment="1">
      <alignment horizontal="center" vertical="center" wrapText="1"/>
    </xf>
    <xf numFmtId="4" fontId="26" fillId="0" borderId="13" xfId="85" applyNumberFormat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49" fontId="38" fillId="0" borderId="0" xfId="0" applyNumberFormat="1" applyFont="1" applyAlignment="1"/>
    <xf numFmtId="49" fontId="38" fillId="0" borderId="10" xfId="0" applyNumberFormat="1" applyFont="1" applyBorder="1" applyAlignment="1">
      <alignment horizontal="center"/>
    </xf>
    <xf numFmtId="49" fontId="38" fillId="0" borderId="10" xfId="0" applyNumberFormat="1" applyFont="1" applyBorder="1" applyAlignment="1">
      <alignment horizontal="left"/>
    </xf>
    <xf numFmtId="0" fontId="28" fillId="0" borderId="12" xfId="85" applyFont="1" applyBorder="1" applyAlignment="1">
      <alignment horizontal="left" vertical="center" wrapText="1"/>
    </xf>
    <xf numFmtId="4" fontId="28" fillId="0" borderId="12" xfId="85" applyNumberFormat="1" applyFont="1" applyBorder="1" applyAlignment="1">
      <alignment horizontal="center" vertical="center"/>
    </xf>
    <xf numFmtId="0" fontId="35" fillId="0" borderId="0" xfId="85" applyFont="1" applyAlignment="1">
      <alignment horizontal="left" vertical="center" wrapText="1"/>
    </xf>
    <xf numFmtId="0" fontId="27" fillId="0" borderId="0" xfId="85" applyFont="1" applyFill="1" applyAlignment="1">
      <alignment vertical="center" wrapText="1"/>
    </xf>
    <xf numFmtId="0" fontId="50" fillId="0" borderId="19" xfId="85" applyFont="1" applyBorder="1" applyAlignment="1">
      <alignment horizontal="left" vertical="center"/>
    </xf>
    <xf numFmtId="0" fontId="50" fillId="0" borderId="22" xfId="85" applyFont="1" applyBorder="1" applyAlignment="1">
      <alignment horizontal="left" vertical="center"/>
    </xf>
    <xf numFmtId="4" fontId="28" fillId="0" borderId="19" xfId="85" applyNumberFormat="1" applyFont="1" applyBorder="1" applyAlignment="1">
      <alignment horizontal="center" vertical="center"/>
    </xf>
    <xf numFmtId="4" fontId="28" fillId="0" borderId="22" xfId="85" applyNumberFormat="1" applyFont="1" applyBorder="1" applyAlignment="1">
      <alignment horizontal="center" vertical="center"/>
    </xf>
    <xf numFmtId="0" fontId="28" fillId="0" borderId="12" xfId="85" applyFont="1" applyBorder="1" applyAlignment="1">
      <alignment horizontal="left" vertical="center"/>
    </xf>
    <xf numFmtId="0" fontId="26" fillId="0" borderId="18" xfId="85" applyFont="1" applyBorder="1" applyAlignment="1">
      <alignment horizontal="left" vertical="center"/>
    </xf>
    <xf numFmtId="0" fontId="26" fillId="0" borderId="20" xfId="85" applyFont="1" applyBorder="1" applyAlignment="1">
      <alignment horizontal="left" vertical="center"/>
    </xf>
    <xf numFmtId="4" fontId="26" fillId="0" borderId="19" xfId="85" applyNumberFormat="1" applyFont="1" applyBorder="1" applyAlignment="1">
      <alignment horizontal="center" vertical="center"/>
    </xf>
    <xf numFmtId="4" fontId="26" fillId="0" borderId="22" xfId="85" applyNumberFormat="1" applyFont="1" applyBorder="1" applyAlignment="1">
      <alignment horizontal="center" vertical="center"/>
    </xf>
    <xf numFmtId="0" fontId="42" fillId="0" borderId="18" xfId="85" applyFont="1" applyBorder="1" applyAlignment="1">
      <alignment horizontal="left" vertical="center"/>
    </xf>
    <xf numFmtId="0" fontId="42" fillId="0" borderId="13" xfId="85" applyFont="1" applyBorder="1" applyAlignment="1">
      <alignment horizontal="left" vertical="center"/>
    </xf>
    <xf numFmtId="0" fontId="44" fillId="0" borderId="18" xfId="85" applyFont="1" applyBorder="1" applyAlignment="1">
      <alignment horizontal="left" vertical="center" wrapText="1"/>
    </xf>
    <xf numFmtId="0" fontId="44" fillId="0" borderId="13" xfId="85" applyFont="1" applyBorder="1" applyAlignment="1">
      <alignment horizontal="left" vertical="center" wrapText="1"/>
    </xf>
    <xf numFmtId="4" fontId="26" fillId="0" borderId="18" xfId="85" applyNumberFormat="1" applyFont="1" applyBorder="1" applyAlignment="1">
      <alignment horizontal="center" vertical="center"/>
    </xf>
    <xf numFmtId="4" fontId="26" fillId="0" borderId="13" xfId="85" applyNumberFormat="1" applyFont="1" applyBorder="1" applyAlignment="1">
      <alignment horizontal="center" vertical="center"/>
    </xf>
    <xf numFmtId="4" fontId="44" fillId="0" borderId="18" xfId="85" applyNumberFormat="1" applyFont="1" applyBorder="1" applyAlignment="1">
      <alignment horizontal="center" vertical="center"/>
    </xf>
    <xf numFmtId="4" fontId="44" fillId="0" borderId="13" xfId="85" applyNumberFormat="1" applyFont="1" applyBorder="1" applyAlignment="1">
      <alignment horizontal="center" vertical="center"/>
    </xf>
    <xf numFmtId="0" fontId="26" fillId="0" borderId="18" xfId="85" applyFont="1" applyBorder="1" applyAlignment="1">
      <alignment horizontal="center" vertical="center"/>
    </xf>
    <xf numFmtId="0" fontId="26" fillId="0" borderId="13" xfId="85" applyFont="1" applyBorder="1" applyAlignment="1">
      <alignment horizontal="center" vertical="center"/>
    </xf>
    <xf numFmtId="0" fontId="27" fillId="0" borderId="0" xfId="85" applyFont="1" applyAlignment="1">
      <alignment horizontal="center" vertical="center"/>
    </xf>
    <xf numFmtId="0" fontId="27" fillId="0" borderId="0" xfId="85" applyFont="1" applyAlignment="1">
      <alignment horizontal="center" vertical="center" wrapText="1"/>
    </xf>
    <xf numFmtId="0" fontId="26" fillId="0" borderId="19" xfId="85" applyFont="1" applyBorder="1" applyAlignment="1">
      <alignment horizontal="center" vertical="center" wrapText="1"/>
    </xf>
    <xf numFmtId="0" fontId="26" fillId="0" borderId="22" xfId="85" applyFont="1" applyBorder="1" applyAlignment="1">
      <alignment horizontal="center" vertical="center" wrapText="1"/>
    </xf>
    <xf numFmtId="0" fontId="26" fillId="0" borderId="16" xfId="85" applyFont="1" applyBorder="1" applyAlignment="1">
      <alignment horizontal="center" vertical="center" wrapText="1"/>
    </xf>
    <xf numFmtId="0" fontId="26" fillId="0" borderId="15" xfId="85" applyFont="1" applyBorder="1" applyAlignment="1">
      <alignment horizontal="center" vertical="center" wrapText="1"/>
    </xf>
    <xf numFmtId="0" fontId="26" fillId="0" borderId="21" xfId="85" applyFont="1" applyBorder="1" applyAlignment="1">
      <alignment horizontal="center" vertical="center" wrapText="1"/>
    </xf>
    <xf numFmtId="0" fontId="26" fillId="0" borderId="14" xfId="85" applyFont="1" applyBorder="1" applyAlignment="1">
      <alignment horizontal="center" vertical="center" wrapText="1"/>
    </xf>
    <xf numFmtId="0" fontId="26" fillId="0" borderId="17" xfId="85" applyFont="1" applyBorder="1" applyAlignment="1">
      <alignment horizontal="center" vertical="center" wrapText="1"/>
    </xf>
    <xf numFmtId="0" fontId="26" fillId="0" borderId="21" xfId="85" applyFont="1" applyBorder="1" applyAlignment="1">
      <alignment horizontal="center" vertical="center"/>
    </xf>
    <xf numFmtId="0" fontId="26" fillId="0" borderId="14" xfId="85" applyFont="1" applyBorder="1" applyAlignment="1">
      <alignment horizontal="center" vertical="center"/>
    </xf>
    <xf numFmtId="0" fontId="26" fillId="0" borderId="17" xfId="85" applyFont="1" applyBorder="1" applyAlignment="1">
      <alignment horizontal="center" vertical="center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92&#1040;-4/&#1053;&#1052;&#1062;-292&#1040;-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-1370А"/>
      <sheetName val="4-1372А"/>
      <sheetName val="4-1376А"/>
      <sheetName val="4-1377А"/>
      <sheetName val="Расчет НМЦ"/>
      <sheetName val="НМЦ "/>
    </sheetNames>
    <sheetDataSet>
      <sheetData sheetId="0"/>
      <sheetData sheetId="1"/>
      <sheetData sheetId="2"/>
      <sheetData sheetId="3"/>
      <sheetData sheetId="4">
        <row r="14">
          <cell r="J14">
            <v>0</v>
          </cell>
          <cell r="K14">
            <v>0</v>
          </cell>
        </row>
        <row r="16">
          <cell r="P16">
            <v>0</v>
          </cell>
          <cell r="Q16">
            <v>0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P89"/>
  <sheetViews>
    <sheetView showGridLines="0" topLeftCell="A57" zoomScaleNormal="100" zoomScaleSheetLayoutView="75" workbookViewId="0">
      <selection activeCell="I84" sqref="I84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13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13"/>
      <c r="B6" s="1"/>
      <c r="C6" s="2"/>
      <c r="D6" s="51" t="s">
        <v>74</v>
      </c>
      <c r="E6" s="2"/>
      <c r="F6" s="52"/>
      <c r="G6" s="52"/>
      <c r="H6" s="52"/>
      <c r="N6" s="3"/>
      <c r="O6" s="3"/>
      <c r="P6" s="3"/>
    </row>
    <row r="7" spans="1:16" x14ac:dyDescent="0.2">
      <c r="A7" s="113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13"/>
      <c r="B8" s="58"/>
      <c r="C8" s="2"/>
      <c r="D8" s="2"/>
      <c r="E8" s="2"/>
      <c r="O8" s="3"/>
      <c r="P8" s="3"/>
    </row>
    <row r="9" spans="1:16" ht="15.75" x14ac:dyDescent="0.2">
      <c r="A9" s="113"/>
      <c r="B9" s="58"/>
      <c r="C9" s="2"/>
      <c r="D9" s="59" t="s">
        <v>75</v>
      </c>
      <c r="F9" s="60"/>
      <c r="G9" s="60"/>
      <c r="O9" s="3"/>
      <c r="P9" s="3"/>
    </row>
    <row r="10" spans="1:16" x14ac:dyDescent="0.2">
      <c r="A10" s="113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13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76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13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77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78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79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80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81</v>
      </c>
      <c r="D19" s="2"/>
      <c r="E19" s="2"/>
      <c r="O19" s="3"/>
      <c r="P19" s="3"/>
    </row>
    <row r="20" spans="1:16" x14ac:dyDescent="0.2">
      <c r="B20" s="75"/>
      <c r="C20" s="113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12" t="s">
        <v>55</v>
      </c>
      <c r="F23" s="112" t="s">
        <v>56</v>
      </c>
      <c r="G23" s="174" t="s">
        <v>3</v>
      </c>
      <c r="H23" s="174" t="s">
        <v>57</v>
      </c>
      <c r="I23" s="112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12" t="s">
        <v>57</v>
      </c>
      <c r="F24" s="112" t="s">
        <v>59</v>
      </c>
      <c r="G24" s="174"/>
      <c r="H24" s="174"/>
      <c r="I24" s="112" t="s">
        <v>59</v>
      </c>
      <c r="J24" s="112" t="s">
        <v>60</v>
      </c>
      <c r="K24" s="112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12">
        <v>3</v>
      </c>
      <c r="D25" s="112">
        <v>4</v>
      </c>
      <c r="E25" s="112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83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19.149999999999999" customHeight="1" x14ac:dyDescent="0.2">
      <c r="A28" s="175" t="s">
        <v>84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</row>
    <row r="29" spans="1:16" ht="19.149999999999999" customHeight="1" x14ac:dyDescent="0.2">
      <c r="A29" s="175" t="s">
        <v>85</v>
      </c>
      <c r="B29" s="176"/>
      <c r="C29" s="176"/>
      <c r="D29" s="176"/>
      <c r="E29" s="176"/>
      <c r="F29" s="176"/>
      <c r="G29" s="176"/>
      <c r="H29" s="176"/>
      <c r="I29" s="176"/>
      <c r="J29" s="176"/>
      <c r="K29" s="176"/>
    </row>
    <row r="30" spans="1:16" ht="24" x14ac:dyDescent="0.2">
      <c r="A30" s="5">
        <v>1</v>
      </c>
      <c r="B30" s="76" t="s">
        <v>86</v>
      </c>
      <c r="C30" s="111" t="s">
        <v>87</v>
      </c>
      <c r="D30" s="5">
        <v>1</v>
      </c>
      <c r="E30" s="77" t="s">
        <v>88</v>
      </c>
      <c r="F30" s="77"/>
      <c r="G30" s="78">
        <v>7707</v>
      </c>
      <c r="H30" s="78">
        <v>7707</v>
      </c>
      <c r="I30" s="77"/>
      <c r="J30" s="78">
        <v>363</v>
      </c>
      <c r="K30" s="78">
        <v>363</v>
      </c>
    </row>
    <row r="31" spans="1:16" ht="36" x14ac:dyDescent="0.2">
      <c r="A31" s="5">
        <v>2</v>
      </c>
      <c r="B31" s="76" t="s">
        <v>89</v>
      </c>
      <c r="C31" s="111" t="s">
        <v>90</v>
      </c>
      <c r="D31" s="5">
        <v>1</v>
      </c>
      <c r="E31" s="77" t="s">
        <v>91</v>
      </c>
      <c r="F31" s="77"/>
      <c r="G31" s="78">
        <v>3697</v>
      </c>
      <c r="H31" s="78">
        <v>3697</v>
      </c>
      <c r="I31" s="77"/>
      <c r="J31" s="78">
        <v>184</v>
      </c>
      <c r="K31" s="78">
        <v>184</v>
      </c>
    </row>
    <row r="32" spans="1:16" ht="24" x14ac:dyDescent="0.2">
      <c r="A32" s="5">
        <v>3</v>
      </c>
      <c r="B32" s="76" t="s">
        <v>92</v>
      </c>
      <c r="C32" s="111" t="s">
        <v>93</v>
      </c>
      <c r="D32" s="5">
        <v>1</v>
      </c>
      <c r="E32" s="77" t="s">
        <v>94</v>
      </c>
      <c r="F32" s="77"/>
      <c r="G32" s="78">
        <v>8337</v>
      </c>
      <c r="H32" s="78">
        <v>8337</v>
      </c>
      <c r="I32" s="77"/>
      <c r="J32" s="78">
        <v>453</v>
      </c>
      <c r="K32" s="78">
        <v>453</v>
      </c>
    </row>
    <row r="33" spans="1:11" ht="24" x14ac:dyDescent="0.2">
      <c r="A33" s="5">
        <v>4</v>
      </c>
      <c r="B33" s="76" t="s">
        <v>95</v>
      </c>
      <c r="C33" s="111" t="s">
        <v>96</v>
      </c>
      <c r="D33" s="5">
        <v>1</v>
      </c>
      <c r="E33" s="77" t="s">
        <v>97</v>
      </c>
      <c r="F33" s="77"/>
      <c r="G33" s="78">
        <v>1819</v>
      </c>
      <c r="H33" s="78">
        <v>1819</v>
      </c>
      <c r="I33" s="77"/>
      <c r="J33" s="78">
        <v>110</v>
      </c>
      <c r="K33" s="78">
        <v>110</v>
      </c>
    </row>
    <row r="34" spans="1:11" ht="24" x14ac:dyDescent="0.2">
      <c r="A34" s="5">
        <v>5</v>
      </c>
      <c r="B34" s="76" t="s">
        <v>98</v>
      </c>
      <c r="C34" s="111" t="s">
        <v>99</v>
      </c>
      <c r="D34" s="5">
        <v>1</v>
      </c>
      <c r="E34" s="77" t="s">
        <v>100</v>
      </c>
      <c r="F34" s="77"/>
      <c r="G34" s="78">
        <v>671</v>
      </c>
      <c r="H34" s="78">
        <v>671</v>
      </c>
      <c r="I34" s="77"/>
      <c r="J34" s="78">
        <v>41</v>
      </c>
      <c r="K34" s="78">
        <v>41</v>
      </c>
    </row>
    <row r="35" spans="1:11" ht="48" x14ac:dyDescent="0.2">
      <c r="A35" s="5">
        <v>6</v>
      </c>
      <c r="B35" s="76" t="s">
        <v>101</v>
      </c>
      <c r="C35" s="111" t="s">
        <v>102</v>
      </c>
      <c r="D35" s="5">
        <v>1</v>
      </c>
      <c r="E35" s="77" t="s">
        <v>103</v>
      </c>
      <c r="F35" s="77"/>
      <c r="G35" s="78">
        <v>12552</v>
      </c>
      <c r="H35" s="78">
        <v>12552</v>
      </c>
      <c r="I35" s="77"/>
      <c r="J35" s="78">
        <v>585</v>
      </c>
      <c r="K35" s="78">
        <v>585</v>
      </c>
    </row>
    <row r="36" spans="1:11" ht="48" x14ac:dyDescent="0.2">
      <c r="A36" s="5">
        <v>7</v>
      </c>
      <c r="B36" s="76" t="s">
        <v>104</v>
      </c>
      <c r="C36" s="111" t="s">
        <v>105</v>
      </c>
      <c r="D36" s="5">
        <v>2</v>
      </c>
      <c r="E36" s="77" t="s">
        <v>106</v>
      </c>
      <c r="F36" s="77"/>
      <c r="G36" s="78">
        <v>1236</v>
      </c>
      <c r="H36" s="78">
        <v>1236</v>
      </c>
      <c r="I36" s="77"/>
      <c r="J36" s="78">
        <v>27</v>
      </c>
      <c r="K36" s="78">
        <v>54</v>
      </c>
    </row>
    <row r="37" spans="1:11" ht="19.149999999999999" customHeight="1" x14ac:dyDescent="0.2">
      <c r="A37" s="175" t="s">
        <v>107</v>
      </c>
      <c r="B37" s="176"/>
      <c r="C37" s="176"/>
      <c r="D37" s="176"/>
      <c r="E37" s="176"/>
      <c r="F37" s="176"/>
      <c r="G37" s="176"/>
      <c r="H37" s="176"/>
      <c r="I37" s="176"/>
      <c r="J37" s="176"/>
      <c r="K37" s="176"/>
    </row>
    <row r="38" spans="1:11" ht="24" x14ac:dyDescent="0.2">
      <c r="A38" s="5">
        <v>8</v>
      </c>
      <c r="B38" s="76" t="s">
        <v>108</v>
      </c>
      <c r="C38" s="111" t="s">
        <v>109</v>
      </c>
      <c r="D38" s="5">
        <v>1</v>
      </c>
      <c r="E38" s="77" t="s">
        <v>110</v>
      </c>
      <c r="F38" s="77"/>
      <c r="G38" s="78">
        <v>243</v>
      </c>
      <c r="H38" s="78">
        <v>243</v>
      </c>
      <c r="I38" s="77"/>
      <c r="J38" s="78">
        <v>13</v>
      </c>
      <c r="K38" s="78">
        <v>13</v>
      </c>
    </row>
    <row r="39" spans="1:11" ht="48" x14ac:dyDescent="0.2">
      <c r="A39" s="5">
        <v>9</v>
      </c>
      <c r="B39" s="76" t="s">
        <v>111</v>
      </c>
      <c r="C39" s="111" t="s">
        <v>112</v>
      </c>
      <c r="D39" s="5">
        <v>1</v>
      </c>
      <c r="E39" s="77" t="s">
        <v>113</v>
      </c>
      <c r="F39" s="77"/>
      <c r="G39" s="78">
        <v>1011</v>
      </c>
      <c r="H39" s="78">
        <v>1011</v>
      </c>
      <c r="I39" s="77"/>
      <c r="J39" s="78">
        <v>54</v>
      </c>
      <c r="K39" s="78">
        <v>54</v>
      </c>
    </row>
    <row r="40" spans="1:11" ht="36" x14ac:dyDescent="0.2">
      <c r="A40" s="5">
        <v>10</v>
      </c>
      <c r="B40" s="76" t="s">
        <v>114</v>
      </c>
      <c r="C40" s="111" t="s">
        <v>115</v>
      </c>
      <c r="D40" s="5">
        <v>1</v>
      </c>
      <c r="E40" s="77" t="s">
        <v>116</v>
      </c>
      <c r="F40" s="77"/>
      <c r="G40" s="78">
        <v>899</v>
      </c>
      <c r="H40" s="78">
        <v>899</v>
      </c>
      <c r="I40" s="77"/>
      <c r="J40" s="78">
        <v>48</v>
      </c>
      <c r="K40" s="78">
        <v>48</v>
      </c>
    </row>
    <row r="41" spans="1:11" ht="36" x14ac:dyDescent="0.2">
      <c r="A41" s="5">
        <v>11</v>
      </c>
      <c r="B41" s="76" t="s">
        <v>117</v>
      </c>
      <c r="C41" s="111" t="s">
        <v>118</v>
      </c>
      <c r="D41" s="5">
        <v>3</v>
      </c>
      <c r="E41" s="77" t="s">
        <v>119</v>
      </c>
      <c r="F41" s="77"/>
      <c r="G41" s="78">
        <v>301</v>
      </c>
      <c r="H41" s="78">
        <v>301</v>
      </c>
      <c r="I41" s="77"/>
      <c r="J41" s="78">
        <v>5</v>
      </c>
      <c r="K41" s="78">
        <v>15</v>
      </c>
    </row>
    <row r="42" spans="1:11" ht="48" x14ac:dyDescent="0.2">
      <c r="A42" s="5">
        <v>12</v>
      </c>
      <c r="B42" s="76" t="s">
        <v>120</v>
      </c>
      <c r="C42" s="111" t="s">
        <v>121</v>
      </c>
      <c r="D42" s="5">
        <v>5</v>
      </c>
      <c r="E42" s="77" t="s">
        <v>122</v>
      </c>
      <c r="F42" s="77"/>
      <c r="G42" s="78">
        <v>249</v>
      </c>
      <c r="H42" s="78">
        <v>249</v>
      </c>
      <c r="I42" s="77"/>
      <c r="J42" s="78">
        <v>3</v>
      </c>
      <c r="K42" s="78">
        <v>15</v>
      </c>
    </row>
    <row r="43" spans="1:11" ht="19.149999999999999" customHeight="1" x14ac:dyDescent="0.2">
      <c r="A43" s="175" t="s">
        <v>123</v>
      </c>
      <c r="B43" s="176"/>
      <c r="C43" s="176"/>
      <c r="D43" s="176"/>
      <c r="E43" s="176"/>
      <c r="F43" s="176"/>
      <c r="G43" s="176"/>
      <c r="H43" s="176"/>
      <c r="I43" s="176"/>
      <c r="J43" s="176"/>
      <c r="K43" s="176"/>
    </row>
    <row r="44" spans="1:11" ht="24" x14ac:dyDescent="0.2">
      <c r="A44" s="5">
        <v>13</v>
      </c>
      <c r="B44" s="76" t="s">
        <v>124</v>
      </c>
      <c r="C44" s="111" t="s">
        <v>125</v>
      </c>
      <c r="D44" s="9" t="s">
        <v>126</v>
      </c>
      <c r="E44" s="77" t="s">
        <v>127</v>
      </c>
      <c r="F44" s="77"/>
      <c r="G44" s="78">
        <v>1210</v>
      </c>
      <c r="H44" s="78">
        <v>1210</v>
      </c>
      <c r="I44" s="77"/>
      <c r="J44" s="78">
        <v>19</v>
      </c>
      <c r="K44" s="78">
        <v>57</v>
      </c>
    </row>
    <row r="45" spans="1:11" ht="19.149999999999999" customHeight="1" x14ac:dyDescent="0.2">
      <c r="A45" s="175" t="s">
        <v>128</v>
      </c>
      <c r="B45" s="176"/>
      <c r="C45" s="176"/>
      <c r="D45" s="176"/>
      <c r="E45" s="176"/>
      <c r="F45" s="176"/>
      <c r="G45" s="176"/>
      <c r="H45" s="176"/>
      <c r="I45" s="176"/>
      <c r="J45" s="176"/>
      <c r="K45" s="176"/>
    </row>
    <row r="46" spans="1:11" ht="36" x14ac:dyDescent="0.2">
      <c r="A46" s="5">
        <v>14</v>
      </c>
      <c r="B46" s="76" t="s">
        <v>129</v>
      </c>
      <c r="C46" s="111" t="s">
        <v>130</v>
      </c>
      <c r="D46" s="5">
        <v>2</v>
      </c>
      <c r="E46" s="77" t="s">
        <v>131</v>
      </c>
      <c r="F46" s="77"/>
      <c r="G46" s="78">
        <v>560</v>
      </c>
      <c r="H46" s="78">
        <v>560</v>
      </c>
      <c r="I46" s="77"/>
      <c r="J46" s="78">
        <v>15</v>
      </c>
      <c r="K46" s="78">
        <v>30</v>
      </c>
    </row>
    <row r="47" spans="1:11" ht="19.149999999999999" customHeight="1" x14ac:dyDescent="0.2">
      <c r="A47" s="175" t="s">
        <v>132</v>
      </c>
      <c r="B47" s="176"/>
      <c r="C47" s="176"/>
      <c r="D47" s="176"/>
      <c r="E47" s="176"/>
      <c r="F47" s="176"/>
      <c r="G47" s="176"/>
      <c r="H47" s="176"/>
      <c r="I47" s="176"/>
      <c r="J47" s="176"/>
      <c r="K47" s="176"/>
    </row>
    <row r="48" spans="1:11" ht="36" x14ac:dyDescent="0.2">
      <c r="A48" s="5">
        <v>15</v>
      </c>
      <c r="B48" s="76" t="s">
        <v>133</v>
      </c>
      <c r="C48" s="111" t="s">
        <v>134</v>
      </c>
      <c r="D48" s="5">
        <v>1</v>
      </c>
      <c r="E48" s="77" t="s">
        <v>135</v>
      </c>
      <c r="F48" s="77"/>
      <c r="G48" s="78">
        <v>870</v>
      </c>
      <c r="H48" s="78">
        <v>870</v>
      </c>
      <c r="I48" s="77"/>
      <c r="J48" s="78">
        <v>38</v>
      </c>
      <c r="K48" s="78">
        <v>38</v>
      </c>
    </row>
    <row r="49" spans="1:11" ht="60" x14ac:dyDescent="0.2">
      <c r="A49" s="5">
        <v>16</v>
      </c>
      <c r="B49" s="76" t="s">
        <v>136</v>
      </c>
      <c r="C49" s="111" t="s">
        <v>137</v>
      </c>
      <c r="D49" s="5">
        <v>1</v>
      </c>
      <c r="E49" s="77" t="s">
        <v>138</v>
      </c>
      <c r="F49" s="77"/>
      <c r="G49" s="78">
        <v>257</v>
      </c>
      <c r="H49" s="78">
        <v>257</v>
      </c>
      <c r="I49" s="77"/>
      <c r="J49" s="78">
        <v>12.1</v>
      </c>
      <c r="K49" s="78">
        <v>12.1</v>
      </c>
    </row>
    <row r="50" spans="1:11" x14ac:dyDescent="0.2">
      <c r="A50" s="175" t="s">
        <v>26</v>
      </c>
      <c r="B50" s="176"/>
      <c r="C50" s="176"/>
      <c r="D50" s="176"/>
      <c r="E50" s="176"/>
      <c r="F50" s="176"/>
      <c r="G50" s="77">
        <v>41619</v>
      </c>
      <c r="H50" s="77">
        <v>41619</v>
      </c>
      <c r="I50" s="77"/>
      <c r="J50" s="77"/>
      <c r="K50" s="77">
        <v>2072.1</v>
      </c>
    </row>
    <row r="51" spans="1:11" x14ac:dyDescent="0.2">
      <c r="A51" s="175" t="s">
        <v>5</v>
      </c>
      <c r="B51" s="176"/>
      <c r="C51" s="176"/>
      <c r="D51" s="176"/>
      <c r="E51" s="176"/>
      <c r="F51" s="176"/>
      <c r="G51" s="77">
        <v>27052</v>
      </c>
      <c r="H51" s="77"/>
      <c r="I51" s="77"/>
      <c r="J51" s="77"/>
      <c r="K51" s="77"/>
    </row>
    <row r="52" spans="1:11" x14ac:dyDescent="0.2">
      <c r="A52" s="175" t="s">
        <v>6</v>
      </c>
      <c r="B52" s="176"/>
      <c r="C52" s="176"/>
      <c r="D52" s="176"/>
      <c r="E52" s="176"/>
      <c r="F52" s="176"/>
      <c r="G52" s="77">
        <v>16648</v>
      </c>
      <c r="H52" s="77"/>
      <c r="I52" s="77"/>
      <c r="J52" s="77"/>
      <c r="K52" s="77"/>
    </row>
    <row r="53" spans="1:11" x14ac:dyDescent="0.2">
      <c r="A53" s="178" t="s">
        <v>139</v>
      </c>
      <c r="B53" s="176"/>
      <c r="C53" s="176"/>
      <c r="D53" s="176"/>
      <c r="E53" s="176"/>
      <c r="F53" s="176"/>
      <c r="G53" s="77"/>
      <c r="H53" s="77"/>
      <c r="I53" s="77"/>
      <c r="J53" s="77"/>
      <c r="K53" s="77"/>
    </row>
    <row r="54" spans="1:11" x14ac:dyDescent="0.2">
      <c r="A54" s="175" t="s">
        <v>140</v>
      </c>
      <c r="B54" s="176"/>
      <c r="C54" s="176"/>
      <c r="D54" s="176"/>
      <c r="E54" s="176"/>
      <c r="F54" s="176"/>
      <c r="G54" s="77">
        <v>49198</v>
      </c>
      <c r="H54" s="77"/>
      <c r="I54" s="77"/>
      <c r="J54" s="77"/>
      <c r="K54" s="77">
        <v>1235.0999999999999</v>
      </c>
    </row>
    <row r="55" spans="1:11" x14ac:dyDescent="0.2">
      <c r="A55" s="175" t="s">
        <v>141</v>
      </c>
      <c r="B55" s="176"/>
      <c r="C55" s="176"/>
      <c r="D55" s="176"/>
      <c r="E55" s="176"/>
      <c r="F55" s="176"/>
      <c r="G55" s="77">
        <v>30145</v>
      </c>
      <c r="H55" s="77"/>
      <c r="I55" s="77"/>
      <c r="J55" s="77"/>
      <c r="K55" s="77">
        <v>700</v>
      </c>
    </row>
    <row r="56" spans="1:11" x14ac:dyDescent="0.2">
      <c r="A56" s="175" t="s">
        <v>142</v>
      </c>
      <c r="B56" s="176"/>
      <c r="C56" s="176"/>
      <c r="D56" s="176"/>
      <c r="E56" s="176"/>
      <c r="F56" s="176"/>
      <c r="G56" s="77">
        <v>4317</v>
      </c>
      <c r="H56" s="77"/>
      <c r="I56" s="77"/>
      <c r="J56" s="77"/>
      <c r="K56" s="77">
        <v>92</v>
      </c>
    </row>
    <row r="57" spans="1:11" x14ac:dyDescent="0.2">
      <c r="A57" s="175" t="s">
        <v>143</v>
      </c>
      <c r="B57" s="176"/>
      <c r="C57" s="176"/>
      <c r="D57" s="176"/>
      <c r="E57" s="176"/>
      <c r="F57" s="176"/>
      <c r="G57" s="77">
        <v>511</v>
      </c>
      <c r="H57" s="77"/>
      <c r="I57" s="77"/>
      <c r="J57" s="77"/>
      <c r="K57" s="77">
        <v>15</v>
      </c>
    </row>
    <row r="58" spans="1:11" x14ac:dyDescent="0.2">
      <c r="A58" s="175" t="s">
        <v>144</v>
      </c>
      <c r="B58" s="176"/>
      <c r="C58" s="176"/>
      <c r="D58" s="176"/>
      <c r="E58" s="176"/>
      <c r="F58" s="176"/>
      <c r="G58" s="77">
        <v>1148</v>
      </c>
      <c r="H58" s="77"/>
      <c r="I58" s="77"/>
      <c r="J58" s="77"/>
      <c r="K58" s="77">
        <v>30</v>
      </c>
    </row>
    <row r="59" spans="1:11" x14ac:dyDescent="0.2">
      <c r="A59" s="175" t="s">
        <v>8</v>
      </c>
      <c r="B59" s="176"/>
      <c r="C59" s="176"/>
      <c r="D59" s="176"/>
      <c r="E59" s="176"/>
      <c r="F59" s="176"/>
      <c r="G59" s="77">
        <v>85319</v>
      </c>
      <c r="H59" s="77"/>
      <c r="I59" s="77"/>
      <c r="J59" s="77"/>
      <c r="K59" s="77">
        <v>2072.1</v>
      </c>
    </row>
    <row r="60" spans="1:11" x14ac:dyDescent="0.2">
      <c r="A60" s="175" t="s">
        <v>9</v>
      </c>
      <c r="B60" s="176"/>
      <c r="C60" s="176"/>
      <c r="D60" s="176"/>
      <c r="E60" s="176"/>
      <c r="F60" s="176"/>
      <c r="G60" s="77"/>
      <c r="H60" s="77"/>
      <c r="I60" s="77"/>
      <c r="J60" s="77"/>
      <c r="K60" s="77"/>
    </row>
    <row r="61" spans="1:11" x14ac:dyDescent="0.2">
      <c r="A61" s="175" t="s">
        <v>10</v>
      </c>
      <c r="B61" s="176"/>
      <c r="C61" s="176"/>
      <c r="D61" s="176"/>
      <c r="E61" s="176"/>
      <c r="F61" s="176"/>
      <c r="G61" s="77">
        <v>41619</v>
      </c>
      <c r="H61" s="77"/>
      <c r="I61" s="77"/>
      <c r="J61" s="77"/>
      <c r="K61" s="77"/>
    </row>
    <row r="62" spans="1:11" x14ac:dyDescent="0.2">
      <c r="A62" s="175" t="s">
        <v>11</v>
      </c>
      <c r="B62" s="176"/>
      <c r="C62" s="176"/>
      <c r="D62" s="176"/>
      <c r="E62" s="176"/>
      <c r="F62" s="176"/>
      <c r="G62" s="77">
        <v>27052</v>
      </c>
      <c r="H62" s="77"/>
      <c r="I62" s="77"/>
      <c r="J62" s="77"/>
      <c r="K62" s="77"/>
    </row>
    <row r="63" spans="1:11" x14ac:dyDescent="0.2">
      <c r="A63" s="175" t="s">
        <v>12</v>
      </c>
      <c r="B63" s="176"/>
      <c r="C63" s="176"/>
      <c r="D63" s="176"/>
      <c r="E63" s="176"/>
      <c r="F63" s="176"/>
      <c r="G63" s="77">
        <v>16648</v>
      </c>
      <c r="H63" s="77"/>
      <c r="I63" s="77"/>
      <c r="J63" s="77"/>
      <c r="K63" s="77"/>
    </row>
    <row r="64" spans="1:11" x14ac:dyDescent="0.2">
      <c r="A64" s="178" t="s">
        <v>145</v>
      </c>
      <c r="B64" s="176"/>
      <c r="C64" s="176"/>
      <c r="D64" s="176"/>
      <c r="E64" s="176"/>
      <c r="F64" s="176"/>
      <c r="G64" s="79">
        <v>85319</v>
      </c>
      <c r="H64" s="77"/>
      <c r="I64" s="77"/>
      <c r="J64" s="77"/>
      <c r="K64" s="79">
        <v>2072.1</v>
      </c>
    </row>
    <row r="65" spans="1:11" x14ac:dyDescent="0.2">
      <c r="A65" s="179" t="s">
        <v>25</v>
      </c>
      <c r="B65" s="180"/>
      <c r="C65" s="180"/>
      <c r="D65" s="180"/>
      <c r="E65" s="180"/>
      <c r="F65" s="180"/>
      <c r="G65" s="180"/>
      <c r="H65" s="180"/>
      <c r="I65" s="180"/>
      <c r="J65" s="180"/>
      <c r="K65" s="180"/>
    </row>
    <row r="66" spans="1:11" x14ac:dyDescent="0.2">
      <c r="A66" s="175" t="s">
        <v>4</v>
      </c>
      <c r="B66" s="176"/>
      <c r="C66" s="176"/>
      <c r="D66" s="176"/>
      <c r="E66" s="176"/>
      <c r="F66" s="176"/>
      <c r="G66" s="77">
        <v>41619</v>
      </c>
      <c r="H66" s="77">
        <v>41619</v>
      </c>
      <c r="I66" s="77"/>
      <c r="J66" s="77"/>
      <c r="K66" s="77">
        <v>2072.1</v>
      </c>
    </row>
    <row r="67" spans="1:11" x14ac:dyDescent="0.2">
      <c r="A67" s="175" t="s">
        <v>5</v>
      </c>
      <c r="B67" s="176"/>
      <c r="C67" s="176"/>
      <c r="D67" s="176"/>
      <c r="E67" s="176"/>
      <c r="F67" s="176"/>
      <c r="G67" s="77">
        <v>27052</v>
      </c>
      <c r="H67" s="77"/>
      <c r="I67" s="77"/>
      <c r="J67" s="77"/>
      <c r="K67" s="77"/>
    </row>
    <row r="68" spans="1:11" x14ac:dyDescent="0.2">
      <c r="A68" s="175" t="s">
        <v>6</v>
      </c>
      <c r="B68" s="176"/>
      <c r="C68" s="176"/>
      <c r="D68" s="176"/>
      <c r="E68" s="176"/>
      <c r="F68" s="176"/>
      <c r="G68" s="77">
        <v>16648</v>
      </c>
      <c r="H68" s="77"/>
      <c r="I68" s="77"/>
      <c r="J68" s="77"/>
      <c r="K68" s="77"/>
    </row>
    <row r="69" spans="1:11" x14ac:dyDescent="0.2">
      <c r="A69" s="178" t="s">
        <v>7</v>
      </c>
      <c r="B69" s="176"/>
      <c r="C69" s="176"/>
      <c r="D69" s="176"/>
      <c r="E69" s="176"/>
      <c r="F69" s="176"/>
      <c r="G69" s="77"/>
      <c r="H69" s="77"/>
      <c r="I69" s="77"/>
      <c r="J69" s="77"/>
      <c r="K69" s="77"/>
    </row>
    <row r="70" spans="1:11" ht="12.75" customHeight="1" x14ac:dyDescent="0.2">
      <c r="A70" s="175" t="s">
        <v>140</v>
      </c>
      <c r="B70" s="176"/>
      <c r="C70" s="176"/>
      <c r="D70" s="176"/>
      <c r="E70" s="176"/>
      <c r="F70" s="176"/>
      <c r="G70" s="77">
        <v>49198</v>
      </c>
      <c r="H70" s="77"/>
      <c r="I70" s="77"/>
      <c r="J70" s="77"/>
      <c r="K70" s="77">
        <v>1235.0999999999999</v>
      </c>
    </row>
    <row r="71" spans="1:11" x14ac:dyDescent="0.2">
      <c r="A71" s="175" t="s">
        <v>141</v>
      </c>
      <c r="B71" s="176"/>
      <c r="C71" s="176"/>
      <c r="D71" s="176"/>
      <c r="E71" s="176"/>
      <c r="F71" s="176"/>
      <c r="G71" s="77">
        <v>30145</v>
      </c>
      <c r="H71" s="77"/>
      <c r="I71" s="77"/>
      <c r="J71" s="77"/>
      <c r="K71" s="77">
        <v>700</v>
      </c>
    </row>
    <row r="72" spans="1:11" x14ac:dyDescent="0.2">
      <c r="A72" s="175" t="s">
        <v>142</v>
      </c>
      <c r="B72" s="176"/>
      <c r="C72" s="176"/>
      <c r="D72" s="176"/>
      <c r="E72" s="176"/>
      <c r="F72" s="176"/>
      <c r="G72" s="77">
        <v>4317</v>
      </c>
      <c r="H72" s="77"/>
      <c r="I72" s="77"/>
      <c r="J72" s="77"/>
      <c r="K72" s="77">
        <v>92</v>
      </c>
    </row>
    <row r="73" spans="1:11" x14ac:dyDescent="0.2">
      <c r="A73" s="175" t="s">
        <v>143</v>
      </c>
      <c r="B73" s="176"/>
      <c r="C73" s="176"/>
      <c r="D73" s="176"/>
      <c r="E73" s="176"/>
      <c r="F73" s="176"/>
      <c r="G73" s="77">
        <v>511</v>
      </c>
      <c r="H73" s="77"/>
      <c r="I73" s="77"/>
      <c r="J73" s="77"/>
      <c r="K73" s="77">
        <v>15</v>
      </c>
    </row>
    <row r="74" spans="1:11" x14ac:dyDescent="0.2">
      <c r="A74" s="175" t="s">
        <v>144</v>
      </c>
      <c r="B74" s="176"/>
      <c r="C74" s="176"/>
      <c r="D74" s="176"/>
      <c r="E74" s="176"/>
      <c r="F74" s="176"/>
      <c r="G74" s="77">
        <v>1148</v>
      </c>
      <c r="H74" s="77"/>
      <c r="I74" s="77"/>
      <c r="J74" s="77"/>
      <c r="K74" s="77">
        <v>30</v>
      </c>
    </row>
    <row r="75" spans="1:11" x14ac:dyDescent="0.2">
      <c r="A75" s="175" t="s">
        <v>8</v>
      </c>
      <c r="B75" s="176"/>
      <c r="C75" s="176"/>
      <c r="D75" s="176"/>
      <c r="E75" s="176"/>
      <c r="F75" s="176"/>
      <c r="G75" s="77">
        <v>85319</v>
      </c>
      <c r="H75" s="77"/>
      <c r="I75" s="77"/>
      <c r="J75" s="77"/>
      <c r="K75" s="77">
        <v>2072.1</v>
      </c>
    </row>
    <row r="76" spans="1:11" x14ac:dyDescent="0.2">
      <c r="A76" s="175" t="s">
        <v>9</v>
      </c>
      <c r="B76" s="176"/>
      <c r="C76" s="176"/>
      <c r="D76" s="176"/>
      <c r="E76" s="176"/>
      <c r="F76" s="176"/>
      <c r="G76" s="77"/>
      <c r="H76" s="77"/>
      <c r="I76" s="77"/>
      <c r="J76" s="77"/>
      <c r="K76" s="77"/>
    </row>
    <row r="77" spans="1:11" x14ac:dyDescent="0.2">
      <c r="A77" s="175" t="s">
        <v>10</v>
      </c>
      <c r="B77" s="176"/>
      <c r="C77" s="176"/>
      <c r="D77" s="176"/>
      <c r="E77" s="176"/>
      <c r="F77" s="176"/>
      <c r="G77" s="77">
        <v>41619</v>
      </c>
      <c r="H77" s="77"/>
      <c r="I77" s="77"/>
      <c r="J77" s="77"/>
      <c r="K77" s="77"/>
    </row>
    <row r="78" spans="1:11" x14ac:dyDescent="0.2">
      <c r="A78" s="175" t="s">
        <v>11</v>
      </c>
      <c r="B78" s="176"/>
      <c r="C78" s="176"/>
      <c r="D78" s="176"/>
      <c r="E78" s="176"/>
      <c r="F78" s="176"/>
      <c r="G78" s="77">
        <v>27052</v>
      </c>
      <c r="H78" s="77"/>
      <c r="I78" s="77"/>
      <c r="J78" s="77"/>
      <c r="K78" s="77"/>
    </row>
    <row r="79" spans="1:11" x14ac:dyDescent="0.2">
      <c r="A79" s="175" t="s">
        <v>12</v>
      </c>
      <c r="B79" s="176"/>
      <c r="C79" s="176"/>
      <c r="D79" s="176"/>
      <c r="E79" s="176"/>
      <c r="F79" s="176"/>
      <c r="G79" s="77">
        <v>16648</v>
      </c>
      <c r="H79" s="77"/>
      <c r="I79" s="77"/>
      <c r="J79" s="77"/>
      <c r="K79" s="77"/>
    </row>
    <row r="80" spans="1:11" x14ac:dyDescent="0.2">
      <c r="A80" s="175" t="s">
        <v>146</v>
      </c>
      <c r="B80" s="176"/>
      <c r="C80" s="176"/>
      <c r="D80" s="176"/>
      <c r="E80" s="176"/>
      <c r="F80" s="176"/>
      <c r="G80" s="77">
        <v>25596</v>
      </c>
      <c r="H80" s="77"/>
      <c r="I80" s="77"/>
      <c r="J80" s="77"/>
      <c r="K80" s="77"/>
    </row>
    <row r="81" spans="1:11" x14ac:dyDescent="0.2">
      <c r="A81" s="178" t="s">
        <v>13</v>
      </c>
      <c r="B81" s="176"/>
      <c r="C81" s="176"/>
      <c r="D81" s="176"/>
      <c r="E81" s="176"/>
      <c r="F81" s="176"/>
      <c r="G81" s="79">
        <v>25596</v>
      </c>
      <c r="H81" s="77"/>
      <c r="I81" s="77"/>
      <c r="J81" s="77"/>
      <c r="K81" s="79">
        <v>2072.1</v>
      </c>
    </row>
    <row r="82" spans="1:11" x14ac:dyDescent="0.2">
      <c r="A82" s="113"/>
      <c r="B82" s="80"/>
      <c r="F82" s="49"/>
      <c r="G82" s="49"/>
      <c r="H82" s="49"/>
      <c r="I82" s="49"/>
      <c r="J82" s="49"/>
      <c r="K82" s="49"/>
    </row>
    <row r="83" spans="1:11" x14ac:dyDescent="0.2">
      <c r="A83" s="113"/>
      <c r="B83" s="80"/>
      <c r="F83" s="49"/>
      <c r="G83" s="49"/>
      <c r="H83" s="49"/>
      <c r="I83" s="49"/>
      <c r="J83" s="49"/>
      <c r="K83" s="49"/>
    </row>
    <row r="84" spans="1:11" x14ac:dyDescent="0.2">
      <c r="A84" s="113"/>
      <c r="B84" s="80"/>
      <c r="F84" s="49"/>
      <c r="G84" s="49"/>
      <c r="H84" s="49"/>
      <c r="I84" s="49"/>
      <c r="J84" s="49"/>
      <c r="K84" s="49"/>
    </row>
    <row r="85" spans="1:11" x14ac:dyDescent="0.2">
      <c r="A85" s="186" t="s">
        <v>147</v>
      </c>
      <c r="B85" s="185"/>
      <c r="C85" s="185"/>
      <c r="D85" s="185"/>
      <c r="E85" s="185"/>
      <c r="F85" s="185"/>
      <c r="G85" s="185"/>
      <c r="H85" s="185"/>
      <c r="I85" s="185"/>
      <c r="J85" s="185"/>
      <c r="K85" s="185"/>
    </row>
    <row r="86" spans="1:11" x14ac:dyDescent="0.2">
      <c r="A86" s="184" t="s">
        <v>45</v>
      </c>
      <c r="B86" s="185"/>
      <c r="C86" s="185"/>
      <c r="D86" s="185"/>
      <c r="E86" s="185"/>
      <c r="F86" s="185"/>
      <c r="G86" s="185"/>
      <c r="H86" s="185"/>
      <c r="I86" s="185"/>
      <c r="J86" s="185"/>
      <c r="K86" s="185"/>
    </row>
    <row r="87" spans="1:11" x14ac:dyDescent="0.2">
      <c r="A87" s="113"/>
      <c r="B87" s="80"/>
      <c r="F87" s="49"/>
      <c r="G87" s="49"/>
      <c r="H87" s="49"/>
      <c r="I87" s="49"/>
      <c r="J87" s="49"/>
      <c r="K87" s="49"/>
    </row>
    <row r="88" spans="1:11" x14ac:dyDescent="0.2">
      <c r="A88" s="186" t="s">
        <v>148</v>
      </c>
      <c r="B88" s="185"/>
      <c r="C88" s="185"/>
      <c r="D88" s="185"/>
      <c r="E88" s="185"/>
      <c r="F88" s="185"/>
      <c r="G88" s="185"/>
      <c r="H88" s="185"/>
      <c r="I88" s="185"/>
      <c r="J88" s="185"/>
      <c r="K88" s="185"/>
    </row>
    <row r="89" spans="1:11" x14ac:dyDescent="0.2">
      <c r="A89" s="184" t="s">
        <v>45</v>
      </c>
      <c r="B89" s="185"/>
      <c r="C89" s="185"/>
      <c r="D89" s="185"/>
      <c r="E89" s="185"/>
      <c r="F89" s="185"/>
      <c r="G89" s="185"/>
      <c r="H89" s="185"/>
      <c r="I89" s="185"/>
      <c r="J89" s="185"/>
      <c r="K89" s="185"/>
    </row>
  </sheetData>
  <mergeCells count="56">
    <mergeCell ref="A89:K89"/>
    <mergeCell ref="A71:F71"/>
    <mergeCell ref="A72:F72"/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5:K85"/>
    <mergeCell ref="A86:K86"/>
    <mergeCell ref="A88:K88"/>
    <mergeCell ref="A68:F68"/>
    <mergeCell ref="A69:F69"/>
    <mergeCell ref="A70:F70"/>
    <mergeCell ref="D16:E16"/>
    <mergeCell ref="D17:E17"/>
    <mergeCell ref="D18:E18"/>
    <mergeCell ref="A56:F56"/>
    <mergeCell ref="A57:F57"/>
    <mergeCell ref="A58:F58"/>
    <mergeCell ref="A59:F59"/>
    <mergeCell ref="A22:A24"/>
    <mergeCell ref="B22:B24"/>
    <mergeCell ref="C22:C24"/>
    <mergeCell ref="D22:D24"/>
    <mergeCell ref="E22:F22"/>
    <mergeCell ref="A55:F55"/>
    <mergeCell ref="A37:K37"/>
    <mergeCell ref="A43:K43"/>
    <mergeCell ref="A67:F67"/>
    <mergeCell ref="A63:F63"/>
    <mergeCell ref="A64:F64"/>
    <mergeCell ref="A65:K65"/>
    <mergeCell ref="A66:F66"/>
    <mergeCell ref="A53:F53"/>
    <mergeCell ref="A54:F54"/>
    <mergeCell ref="J22:K23"/>
    <mergeCell ref="A61:F61"/>
    <mergeCell ref="A62:F62"/>
    <mergeCell ref="A60:F60"/>
    <mergeCell ref="A26:K26"/>
    <mergeCell ref="G23:G24"/>
    <mergeCell ref="H23:H24"/>
    <mergeCell ref="G22:I22"/>
    <mergeCell ref="A45:K45"/>
    <mergeCell ref="A47:K47"/>
    <mergeCell ref="A50:F50"/>
    <mergeCell ref="A51:F51"/>
    <mergeCell ref="A52:F52"/>
    <mergeCell ref="A27:K27"/>
    <mergeCell ref="A28:K28"/>
    <mergeCell ref="A29:K29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Header>&amp;LГранд-СМЕТА</oddHeader>
    <oddFooter>&amp;L0503.002.292А/3-СМ.ЛС
312-2609&amp;RСтраница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3"/>
  <sheetViews>
    <sheetView showGridLines="0" topLeftCell="A40" workbookViewId="0">
      <selection activeCell="K12" sqref="K12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13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13"/>
      <c r="B6" s="1"/>
      <c r="C6" s="2"/>
      <c r="D6" s="51" t="s">
        <v>151</v>
      </c>
      <c r="E6" s="2"/>
      <c r="F6" s="52"/>
      <c r="G6" s="52"/>
      <c r="H6" s="52"/>
      <c r="N6" s="3"/>
      <c r="O6" s="3"/>
      <c r="P6" s="3"/>
    </row>
    <row r="7" spans="1:16" x14ac:dyDescent="0.2">
      <c r="A7" s="113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13"/>
      <c r="B8" s="58"/>
      <c r="C8" s="2"/>
      <c r="D8" s="2"/>
      <c r="E8" s="2"/>
      <c r="O8" s="3"/>
      <c r="P8" s="3"/>
    </row>
    <row r="9" spans="1:16" ht="15.75" x14ac:dyDescent="0.2">
      <c r="A9" s="113"/>
      <c r="B9" s="58"/>
      <c r="C9" s="2"/>
      <c r="D9" s="59" t="s">
        <v>152</v>
      </c>
      <c r="F9" s="60"/>
      <c r="G9" s="60"/>
      <c r="O9" s="3"/>
      <c r="P9" s="3"/>
    </row>
    <row r="10" spans="1:16" x14ac:dyDescent="0.2">
      <c r="A10" s="113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13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153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13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77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154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155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156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81</v>
      </c>
      <c r="D19" s="2"/>
      <c r="E19" s="2"/>
      <c r="O19" s="3"/>
      <c r="P19" s="3"/>
    </row>
    <row r="20" spans="1:16" x14ac:dyDescent="0.2">
      <c r="B20" s="75"/>
      <c r="C20" s="113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12" t="s">
        <v>55</v>
      </c>
      <c r="F23" s="112" t="s">
        <v>56</v>
      </c>
      <c r="G23" s="174" t="s">
        <v>3</v>
      </c>
      <c r="H23" s="174" t="s">
        <v>57</v>
      </c>
      <c r="I23" s="112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12" t="s">
        <v>57</v>
      </c>
      <c r="F24" s="112" t="s">
        <v>59</v>
      </c>
      <c r="G24" s="174"/>
      <c r="H24" s="174"/>
      <c r="I24" s="112" t="s">
        <v>59</v>
      </c>
      <c r="J24" s="112" t="s">
        <v>60</v>
      </c>
      <c r="K24" s="112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12">
        <v>3</v>
      </c>
      <c r="D25" s="112">
        <v>4</v>
      </c>
      <c r="E25" s="112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83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96" x14ac:dyDescent="0.2">
      <c r="A28" s="5">
        <v>1</v>
      </c>
      <c r="B28" s="76" t="s">
        <v>157</v>
      </c>
      <c r="C28" s="111" t="s">
        <v>158</v>
      </c>
      <c r="D28" s="5">
        <v>3</v>
      </c>
      <c r="E28" s="77" t="s">
        <v>159</v>
      </c>
      <c r="F28" s="77"/>
      <c r="G28" s="78">
        <v>4194</v>
      </c>
      <c r="H28" s="78">
        <v>4194</v>
      </c>
      <c r="I28" s="77"/>
      <c r="J28" s="78">
        <v>80</v>
      </c>
      <c r="K28" s="78">
        <v>240</v>
      </c>
    </row>
    <row r="29" spans="1:16" ht="96" x14ac:dyDescent="0.2">
      <c r="A29" s="5">
        <v>2</v>
      </c>
      <c r="B29" s="76" t="s">
        <v>160</v>
      </c>
      <c r="C29" s="111" t="s">
        <v>161</v>
      </c>
      <c r="D29" s="5">
        <v>6</v>
      </c>
      <c r="E29" s="77" t="s">
        <v>162</v>
      </c>
      <c r="F29" s="77"/>
      <c r="G29" s="78">
        <v>6816</v>
      </c>
      <c r="H29" s="78">
        <v>6816</v>
      </c>
      <c r="I29" s="77"/>
      <c r="J29" s="78">
        <v>65</v>
      </c>
      <c r="K29" s="78">
        <v>390</v>
      </c>
    </row>
    <row r="30" spans="1:16" ht="36" x14ac:dyDescent="0.2">
      <c r="A30" s="5">
        <v>3</v>
      </c>
      <c r="B30" s="76" t="s">
        <v>163</v>
      </c>
      <c r="C30" s="111" t="s">
        <v>164</v>
      </c>
      <c r="D30" s="5">
        <v>1</v>
      </c>
      <c r="E30" s="77" t="s">
        <v>165</v>
      </c>
      <c r="F30" s="77"/>
      <c r="G30" s="78">
        <v>485</v>
      </c>
      <c r="H30" s="78">
        <v>485</v>
      </c>
      <c r="I30" s="77"/>
      <c r="J30" s="78">
        <v>26</v>
      </c>
      <c r="K30" s="78">
        <v>26</v>
      </c>
    </row>
    <row r="31" spans="1:16" x14ac:dyDescent="0.2">
      <c r="A31" s="175" t="s">
        <v>26</v>
      </c>
      <c r="B31" s="176"/>
      <c r="C31" s="176"/>
      <c r="D31" s="176"/>
      <c r="E31" s="176"/>
      <c r="F31" s="176"/>
      <c r="G31" s="77">
        <v>11495</v>
      </c>
      <c r="H31" s="77">
        <v>11495</v>
      </c>
      <c r="I31" s="77"/>
      <c r="J31" s="77"/>
      <c r="K31" s="77">
        <v>656</v>
      </c>
    </row>
    <row r="32" spans="1:16" x14ac:dyDescent="0.2">
      <c r="A32" s="175" t="s">
        <v>5</v>
      </c>
      <c r="B32" s="176"/>
      <c r="C32" s="176"/>
      <c r="D32" s="176"/>
      <c r="E32" s="176"/>
      <c r="F32" s="176"/>
      <c r="G32" s="77">
        <v>7472</v>
      </c>
      <c r="H32" s="77"/>
      <c r="I32" s="77"/>
      <c r="J32" s="77"/>
      <c r="K32" s="77"/>
    </row>
    <row r="33" spans="1:11" x14ac:dyDescent="0.2">
      <c r="A33" s="175" t="s">
        <v>6</v>
      </c>
      <c r="B33" s="176"/>
      <c r="C33" s="176"/>
      <c r="D33" s="176"/>
      <c r="E33" s="176"/>
      <c r="F33" s="176"/>
      <c r="G33" s="77">
        <v>4598</v>
      </c>
      <c r="H33" s="77"/>
      <c r="I33" s="77"/>
      <c r="J33" s="77"/>
      <c r="K33" s="77"/>
    </row>
    <row r="34" spans="1:11" x14ac:dyDescent="0.2">
      <c r="A34" s="178" t="s">
        <v>139</v>
      </c>
      <c r="B34" s="176"/>
      <c r="C34" s="176"/>
      <c r="D34" s="176"/>
      <c r="E34" s="176"/>
      <c r="F34" s="176"/>
      <c r="G34" s="77"/>
      <c r="H34" s="77"/>
      <c r="I34" s="77"/>
      <c r="J34" s="77"/>
      <c r="K34" s="77"/>
    </row>
    <row r="35" spans="1:11" x14ac:dyDescent="0.2">
      <c r="A35" s="175" t="s">
        <v>166</v>
      </c>
      <c r="B35" s="176"/>
      <c r="C35" s="176"/>
      <c r="D35" s="176"/>
      <c r="E35" s="176"/>
      <c r="F35" s="176"/>
      <c r="G35" s="77">
        <v>23565</v>
      </c>
      <c r="H35" s="77"/>
      <c r="I35" s="77"/>
      <c r="J35" s="77"/>
      <c r="K35" s="77">
        <v>656</v>
      </c>
    </row>
    <row r="36" spans="1:11" x14ac:dyDescent="0.2">
      <c r="A36" s="175" t="s">
        <v>8</v>
      </c>
      <c r="B36" s="176"/>
      <c r="C36" s="176"/>
      <c r="D36" s="176"/>
      <c r="E36" s="176"/>
      <c r="F36" s="176"/>
      <c r="G36" s="77">
        <v>23565</v>
      </c>
      <c r="H36" s="77"/>
      <c r="I36" s="77"/>
      <c r="J36" s="77"/>
      <c r="K36" s="77">
        <v>656</v>
      </c>
    </row>
    <row r="37" spans="1:11" x14ac:dyDescent="0.2">
      <c r="A37" s="175" t="s">
        <v>9</v>
      </c>
      <c r="B37" s="176"/>
      <c r="C37" s="176"/>
      <c r="D37" s="176"/>
      <c r="E37" s="176"/>
      <c r="F37" s="176"/>
      <c r="G37" s="77"/>
      <c r="H37" s="77"/>
      <c r="I37" s="77"/>
      <c r="J37" s="77"/>
      <c r="K37" s="77"/>
    </row>
    <row r="38" spans="1:11" x14ac:dyDescent="0.2">
      <c r="A38" s="175" t="s">
        <v>10</v>
      </c>
      <c r="B38" s="176"/>
      <c r="C38" s="176"/>
      <c r="D38" s="176"/>
      <c r="E38" s="176"/>
      <c r="F38" s="176"/>
      <c r="G38" s="77">
        <v>11495</v>
      </c>
      <c r="H38" s="77"/>
      <c r="I38" s="77"/>
      <c r="J38" s="77"/>
      <c r="K38" s="77"/>
    </row>
    <row r="39" spans="1:11" x14ac:dyDescent="0.2">
      <c r="A39" s="175" t="s">
        <v>11</v>
      </c>
      <c r="B39" s="176"/>
      <c r="C39" s="176"/>
      <c r="D39" s="176"/>
      <c r="E39" s="176"/>
      <c r="F39" s="176"/>
      <c r="G39" s="77">
        <v>7472</v>
      </c>
      <c r="H39" s="77"/>
      <c r="I39" s="77"/>
      <c r="J39" s="77"/>
      <c r="K39" s="77"/>
    </row>
    <row r="40" spans="1:11" x14ac:dyDescent="0.2">
      <c r="A40" s="175" t="s">
        <v>12</v>
      </c>
      <c r="B40" s="176"/>
      <c r="C40" s="176"/>
      <c r="D40" s="176"/>
      <c r="E40" s="176"/>
      <c r="F40" s="176"/>
      <c r="G40" s="77">
        <v>4598</v>
      </c>
      <c r="H40" s="77"/>
      <c r="I40" s="77"/>
      <c r="J40" s="77"/>
      <c r="K40" s="77"/>
    </row>
    <row r="41" spans="1:11" x14ac:dyDescent="0.2">
      <c r="A41" s="178" t="s">
        <v>145</v>
      </c>
      <c r="B41" s="176"/>
      <c r="C41" s="176"/>
      <c r="D41" s="176"/>
      <c r="E41" s="176"/>
      <c r="F41" s="176"/>
      <c r="G41" s="79">
        <v>23565</v>
      </c>
      <c r="H41" s="77"/>
      <c r="I41" s="77"/>
      <c r="J41" s="77"/>
      <c r="K41" s="79">
        <v>656</v>
      </c>
    </row>
    <row r="42" spans="1:11" x14ac:dyDescent="0.2">
      <c r="A42" s="179" t="s">
        <v>25</v>
      </c>
      <c r="B42" s="180"/>
      <c r="C42" s="180"/>
      <c r="D42" s="180"/>
      <c r="E42" s="180"/>
      <c r="F42" s="180"/>
      <c r="G42" s="180"/>
      <c r="H42" s="180"/>
      <c r="I42" s="180"/>
      <c r="J42" s="180"/>
      <c r="K42" s="180"/>
    </row>
    <row r="43" spans="1:11" x14ac:dyDescent="0.2">
      <c r="A43" s="175" t="s">
        <v>4</v>
      </c>
      <c r="B43" s="176"/>
      <c r="C43" s="176"/>
      <c r="D43" s="176"/>
      <c r="E43" s="176"/>
      <c r="F43" s="176"/>
      <c r="G43" s="77">
        <v>11495</v>
      </c>
      <c r="H43" s="77">
        <v>11495</v>
      </c>
      <c r="I43" s="77"/>
      <c r="J43" s="77"/>
      <c r="K43" s="77">
        <v>656</v>
      </c>
    </row>
    <row r="44" spans="1:11" x14ac:dyDescent="0.2">
      <c r="A44" s="175" t="s">
        <v>5</v>
      </c>
      <c r="B44" s="176"/>
      <c r="C44" s="176"/>
      <c r="D44" s="176"/>
      <c r="E44" s="176"/>
      <c r="F44" s="176"/>
      <c r="G44" s="77">
        <v>7472</v>
      </c>
      <c r="H44" s="77"/>
      <c r="I44" s="77"/>
      <c r="J44" s="77"/>
      <c r="K44" s="77"/>
    </row>
    <row r="45" spans="1:11" x14ac:dyDescent="0.2">
      <c r="A45" s="175" t="s">
        <v>6</v>
      </c>
      <c r="B45" s="176"/>
      <c r="C45" s="176"/>
      <c r="D45" s="176"/>
      <c r="E45" s="176"/>
      <c r="F45" s="176"/>
      <c r="G45" s="77">
        <v>4598</v>
      </c>
      <c r="H45" s="77"/>
      <c r="I45" s="77"/>
      <c r="J45" s="77"/>
      <c r="K45" s="77"/>
    </row>
    <row r="46" spans="1:11" x14ac:dyDescent="0.2">
      <c r="A46" s="178" t="s">
        <v>7</v>
      </c>
      <c r="B46" s="176"/>
      <c r="C46" s="176"/>
      <c r="D46" s="176"/>
      <c r="E46" s="176"/>
      <c r="F46" s="176"/>
      <c r="G46" s="77"/>
      <c r="H46" s="77"/>
      <c r="I46" s="77"/>
      <c r="J46" s="77"/>
      <c r="K46" s="77"/>
    </row>
    <row r="47" spans="1:11" x14ac:dyDescent="0.2">
      <c r="A47" s="175" t="s">
        <v>166</v>
      </c>
      <c r="B47" s="176"/>
      <c r="C47" s="176"/>
      <c r="D47" s="176"/>
      <c r="E47" s="176"/>
      <c r="F47" s="176"/>
      <c r="G47" s="77">
        <v>23565</v>
      </c>
      <c r="H47" s="77"/>
      <c r="I47" s="77"/>
      <c r="J47" s="77"/>
      <c r="K47" s="77">
        <v>656</v>
      </c>
    </row>
    <row r="48" spans="1:11" x14ac:dyDescent="0.2">
      <c r="A48" s="175" t="s">
        <v>8</v>
      </c>
      <c r="B48" s="176"/>
      <c r="C48" s="176"/>
      <c r="D48" s="176"/>
      <c r="E48" s="176"/>
      <c r="F48" s="176"/>
      <c r="G48" s="77">
        <v>23565</v>
      </c>
      <c r="H48" s="77"/>
      <c r="I48" s="77"/>
      <c r="J48" s="77"/>
      <c r="K48" s="77">
        <v>656</v>
      </c>
    </row>
    <row r="49" spans="1:11" x14ac:dyDescent="0.2">
      <c r="A49" s="175" t="s">
        <v>9</v>
      </c>
      <c r="B49" s="176"/>
      <c r="C49" s="176"/>
      <c r="D49" s="176"/>
      <c r="E49" s="176"/>
      <c r="F49" s="176"/>
      <c r="G49" s="77"/>
      <c r="H49" s="77"/>
      <c r="I49" s="77"/>
      <c r="J49" s="77"/>
      <c r="K49" s="77"/>
    </row>
    <row r="50" spans="1:11" x14ac:dyDescent="0.2">
      <c r="A50" s="175" t="s">
        <v>10</v>
      </c>
      <c r="B50" s="176"/>
      <c r="C50" s="176"/>
      <c r="D50" s="176"/>
      <c r="E50" s="176"/>
      <c r="F50" s="176"/>
      <c r="G50" s="77">
        <v>11495</v>
      </c>
      <c r="H50" s="77"/>
      <c r="I50" s="77"/>
      <c r="J50" s="77"/>
      <c r="K50" s="77"/>
    </row>
    <row r="51" spans="1:11" x14ac:dyDescent="0.2">
      <c r="A51" s="175" t="s">
        <v>11</v>
      </c>
      <c r="B51" s="176"/>
      <c r="C51" s="176"/>
      <c r="D51" s="176"/>
      <c r="E51" s="176"/>
      <c r="F51" s="176"/>
      <c r="G51" s="77">
        <v>7472</v>
      </c>
      <c r="H51" s="77"/>
      <c r="I51" s="77"/>
      <c r="J51" s="77"/>
      <c r="K51" s="77"/>
    </row>
    <row r="52" spans="1:11" x14ac:dyDescent="0.2">
      <c r="A52" s="175" t="s">
        <v>12</v>
      </c>
      <c r="B52" s="176"/>
      <c r="C52" s="176"/>
      <c r="D52" s="176"/>
      <c r="E52" s="176"/>
      <c r="F52" s="176"/>
      <c r="G52" s="77">
        <v>4598</v>
      </c>
      <c r="H52" s="77"/>
      <c r="I52" s="77"/>
      <c r="J52" s="77"/>
      <c r="K52" s="77"/>
    </row>
    <row r="53" spans="1:11" x14ac:dyDescent="0.2">
      <c r="A53" s="175" t="s">
        <v>167</v>
      </c>
      <c r="B53" s="176"/>
      <c r="C53" s="176"/>
      <c r="D53" s="176"/>
      <c r="E53" s="176"/>
      <c r="F53" s="176"/>
      <c r="G53" s="77">
        <v>12961</v>
      </c>
      <c r="H53" s="77"/>
      <c r="I53" s="77"/>
      <c r="J53" s="77"/>
      <c r="K53" s="77"/>
    </row>
    <row r="54" spans="1:11" x14ac:dyDescent="0.2">
      <c r="A54" s="178" t="s">
        <v>13</v>
      </c>
      <c r="B54" s="176"/>
      <c r="C54" s="176"/>
      <c r="D54" s="176"/>
      <c r="E54" s="176"/>
      <c r="F54" s="176"/>
      <c r="G54" s="79">
        <v>12961</v>
      </c>
      <c r="H54" s="77"/>
      <c r="I54" s="77"/>
      <c r="J54" s="77"/>
      <c r="K54" s="79">
        <v>656</v>
      </c>
    </row>
    <row r="55" spans="1:11" x14ac:dyDescent="0.2">
      <c r="A55" s="113"/>
      <c r="B55" s="80"/>
      <c r="F55" s="49"/>
      <c r="G55" s="49"/>
      <c r="H55" s="49"/>
      <c r="I55" s="49"/>
      <c r="J55" s="49"/>
      <c r="K55" s="49"/>
    </row>
    <row r="56" spans="1:11" x14ac:dyDescent="0.2">
      <c r="A56" s="113"/>
      <c r="B56" s="80"/>
      <c r="F56" s="49"/>
      <c r="G56" s="49"/>
      <c r="H56" s="49"/>
      <c r="I56" s="49"/>
      <c r="J56" s="49"/>
      <c r="K56" s="49"/>
    </row>
    <row r="57" spans="1:11" x14ac:dyDescent="0.2">
      <c r="A57" s="113"/>
      <c r="B57" s="80"/>
      <c r="F57" s="49"/>
      <c r="G57" s="49"/>
      <c r="H57" s="49"/>
      <c r="I57" s="49"/>
      <c r="J57" s="49"/>
      <c r="K57" s="49"/>
    </row>
    <row r="58" spans="1:11" x14ac:dyDescent="0.2">
      <c r="A58" s="186" t="s">
        <v>147</v>
      </c>
      <c r="B58" s="185"/>
      <c r="C58" s="185"/>
      <c r="D58" s="185"/>
      <c r="E58" s="185"/>
      <c r="F58" s="185"/>
      <c r="G58" s="185"/>
      <c r="H58" s="185"/>
      <c r="I58" s="185"/>
      <c r="J58" s="185"/>
      <c r="K58" s="185"/>
    </row>
    <row r="59" spans="1:11" x14ac:dyDescent="0.2">
      <c r="A59" s="184" t="s">
        <v>45</v>
      </c>
      <c r="B59" s="185"/>
      <c r="C59" s="185"/>
      <c r="D59" s="185"/>
      <c r="E59" s="185"/>
      <c r="F59" s="185"/>
      <c r="G59" s="185"/>
      <c r="H59" s="185"/>
      <c r="I59" s="185"/>
      <c r="J59" s="185"/>
      <c r="K59" s="185"/>
    </row>
    <row r="60" spans="1:11" x14ac:dyDescent="0.2">
      <c r="A60" s="113"/>
      <c r="B60" s="80"/>
      <c r="F60" s="49"/>
      <c r="G60" s="49"/>
      <c r="H60" s="49"/>
      <c r="I60" s="49"/>
      <c r="J60" s="49"/>
      <c r="K60" s="49"/>
    </row>
    <row r="61" spans="1:11" x14ac:dyDescent="0.2">
      <c r="A61" s="186" t="s">
        <v>148</v>
      </c>
      <c r="B61" s="185"/>
      <c r="C61" s="185"/>
      <c r="D61" s="185"/>
      <c r="E61" s="185"/>
      <c r="F61" s="185"/>
      <c r="G61" s="185"/>
      <c r="H61" s="185"/>
      <c r="I61" s="185"/>
      <c r="J61" s="185"/>
      <c r="K61" s="185"/>
    </row>
    <row r="62" spans="1:11" x14ac:dyDescent="0.2">
      <c r="A62" s="184" t="s">
        <v>45</v>
      </c>
      <c r="B62" s="185"/>
      <c r="C62" s="185"/>
      <c r="D62" s="185"/>
      <c r="E62" s="185"/>
      <c r="F62" s="185"/>
      <c r="G62" s="185"/>
      <c r="H62" s="185"/>
      <c r="I62" s="185"/>
      <c r="J62" s="185"/>
      <c r="K62" s="185"/>
    </row>
    <row r="63" spans="1:11" x14ac:dyDescent="0.2">
      <c r="A63" s="113"/>
      <c r="B63" s="80"/>
      <c r="F63" s="49"/>
      <c r="G63" s="49"/>
      <c r="H63" s="49"/>
      <c r="I63" s="49"/>
      <c r="J63" s="49"/>
      <c r="K63" s="49"/>
    </row>
  </sheetData>
  <mergeCells count="42">
    <mergeCell ref="A61:K61"/>
    <mergeCell ref="A62:K62"/>
    <mergeCell ref="A52:F52"/>
    <mergeCell ref="A53:F53"/>
    <mergeCell ref="A54:F54"/>
    <mergeCell ref="A58:K58"/>
    <mergeCell ref="A59:K59"/>
    <mergeCell ref="A47:F47"/>
    <mergeCell ref="A48:F48"/>
    <mergeCell ref="A49:F49"/>
    <mergeCell ref="A50:F50"/>
    <mergeCell ref="A51:F51"/>
    <mergeCell ref="A42:K42"/>
    <mergeCell ref="A43:F43"/>
    <mergeCell ref="A44:F44"/>
    <mergeCell ref="A45:F45"/>
    <mergeCell ref="A46:F46"/>
    <mergeCell ref="A37:F37"/>
    <mergeCell ref="A38:F38"/>
    <mergeCell ref="A39:F39"/>
    <mergeCell ref="A40:F40"/>
    <mergeCell ref="A41:F41"/>
    <mergeCell ref="A35:F35"/>
    <mergeCell ref="A36:F36"/>
    <mergeCell ref="G22:I22"/>
    <mergeCell ref="J22:K23"/>
    <mergeCell ref="G23:G24"/>
    <mergeCell ref="H23:H24"/>
    <mergeCell ref="A26:K26"/>
    <mergeCell ref="A27:K27"/>
    <mergeCell ref="A31:F31"/>
    <mergeCell ref="A32:F32"/>
    <mergeCell ref="A33:F33"/>
    <mergeCell ref="A34:F34"/>
    <mergeCell ref="D16:E16"/>
    <mergeCell ref="D17:E17"/>
    <mergeCell ref="D18:E18"/>
    <mergeCell ref="A22:A24"/>
    <mergeCell ref="B22:B24"/>
    <mergeCell ref="C22:C24"/>
    <mergeCell ref="D22:D24"/>
    <mergeCell ref="E22:F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78"/>
  <sheetViews>
    <sheetView showGridLines="0" workbookViewId="0">
      <selection activeCell="C3621" sqref="A79:XFD3621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13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13"/>
      <c r="B6" s="1"/>
      <c r="C6" s="2"/>
      <c r="D6" s="51" t="s">
        <v>171</v>
      </c>
      <c r="E6" s="2"/>
      <c r="F6" s="52"/>
      <c r="G6" s="52"/>
      <c r="H6" s="52"/>
      <c r="N6" s="3"/>
      <c r="O6" s="3"/>
      <c r="P6" s="3"/>
    </row>
    <row r="7" spans="1:16" x14ac:dyDescent="0.2">
      <c r="A7" s="113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13"/>
      <c r="B8" s="58"/>
      <c r="C8" s="2"/>
      <c r="D8" s="2"/>
      <c r="E8" s="2"/>
      <c r="O8" s="3"/>
      <c r="P8" s="3"/>
    </row>
    <row r="9" spans="1:16" ht="15.75" x14ac:dyDescent="0.2">
      <c r="A9" s="113"/>
      <c r="B9" s="58"/>
      <c r="C9" s="2"/>
      <c r="D9" s="59" t="s">
        <v>172</v>
      </c>
      <c r="F9" s="60"/>
      <c r="G9" s="60"/>
      <c r="O9" s="3"/>
      <c r="P9" s="3"/>
    </row>
    <row r="10" spans="1:16" x14ac:dyDescent="0.2">
      <c r="A10" s="113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13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173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13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174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175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176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177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s="83" customFormat="1" ht="14.25" outlineLevel="2" x14ac:dyDescent="0.2">
      <c r="A19" s="51"/>
      <c r="B19" s="62" t="s">
        <v>178</v>
      </c>
      <c r="C19" s="73"/>
      <c r="D19" s="181" t="s">
        <v>179</v>
      </c>
      <c r="E19" s="182"/>
      <c r="F19" s="71" t="s">
        <v>15</v>
      </c>
      <c r="G19" s="71"/>
      <c r="H19" s="72"/>
      <c r="I19" s="63"/>
      <c r="J19" s="63"/>
      <c r="K19" s="63"/>
      <c r="L19" s="63"/>
      <c r="M19" s="63"/>
      <c r="N19" s="63"/>
    </row>
    <row r="20" spans="1:16" ht="14.25" x14ac:dyDescent="0.2">
      <c r="B20" s="74" t="s">
        <v>180</v>
      </c>
      <c r="D20" s="2"/>
      <c r="E20" s="2"/>
      <c r="O20" s="3"/>
      <c r="P20" s="3"/>
    </row>
    <row r="21" spans="1:16" x14ac:dyDescent="0.2">
      <c r="B21" s="75"/>
      <c r="C21" s="113"/>
      <c r="D21" s="7"/>
      <c r="E21" s="2"/>
      <c r="P21" s="3"/>
    </row>
    <row r="22" spans="1:16" x14ac:dyDescent="0.2">
      <c r="B22" s="1"/>
      <c r="E22" s="2"/>
    </row>
    <row r="23" spans="1:16" s="84" customFormat="1" ht="48" customHeight="1" x14ac:dyDescent="0.2">
      <c r="A23" s="174" t="s">
        <v>2</v>
      </c>
      <c r="B23" s="183" t="s">
        <v>51</v>
      </c>
      <c r="C23" s="174" t="s">
        <v>52</v>
      </c>
      <c r="D23" s="174" t="s">
        <v>53</v>
      </c>
      <c r="E23" s="174" t="s">
        <v>21</v>
      </c>
      <c r="F23" s="174"/>
      <c r="G23" s="174" t="s">
        <v>20</v>
      </c>
      <c r="H23" s="174"/>
      <c r="I23" s="174"/>
      <c r="J23" s="174" t="s">
        <v>54</v>
      </c>
      <c r="K23" s="174"/>
      <c r="L23" s="82"/>
      <c r="M23" s="82"/>
      <c r="N23" s="82"/>
      <c r="O23" s="82"/>
      <c r="P23" s="82"/>
    </row>
    <row r="24" spans="1:16" s="84" customFormat="1" ht="24" x14ac:dyDescent="0.2">
      <c r="A24" s="174"/>
      <c r="B24" s="183"/>
      <c r="C24" s="174"/>
      <c r="D24" s="174"/>
      <c r="E24" s="112" t="s">
        <v>55</v>
      </c>
      <c r="F24" s="112" t="s">
        <v>56</v>
      </c>
      <c r="G24" s="174" t="s">
        <v>3</v>
      </c>
      <c r="H24" s="174" t="s">
        <v>57</v>
      </c>
      <c r="I24" s="112" t="s">
        <v>58</v>
      </c>
      <c r="J24" s="174"/>
      <c r="K24" s="174"/>
      <c r="L24" s="82"/>
      <c r="M24" s="82"/>
      <c r="N24" s="82"/>
      <c r="O24" s="82"/>
      <c r="P24" s="82"/>
    </row>
    <row r="25" spans="1:16" s="84" customFormat="1" ht="36" x14ac:dyDescent="0.2">
      <c r="A25" s="174"/>
      <c r="B25" s="183"/>
      <c r="C25" s="174"/>
      <c r="D25" s="174"/>
      <c r="E25" s="112" t="s">
        <v>57</v>
      </c>
      <c r="F25" s="112" t="s">
        <v>59</v>
      </c>
      <c r="G25" s="174"/>
      <c r="H25" s="174"/>
      <c r="I25" s="112" t="s">
        <v>59</v>
      </c>
      <c r="J25" s="112" t="s">
        <v>60</v>
      </c>
      <c r="K25" s="112" t="s">
        <v>55</v>
      </c>
      <c r="L25" s="82"/>
      <c r="M25" s="82"/>
      <c r="N25" s="82"/>
      <c r="O25" s="82"/>
      <c r="P25" s="82"/>
    </row>
    <row r="26" spans="1:16" x14ac:dyDescent="0.2">
      <c r="A26" s="46">
        <v>1</v>
      </c>
      <c r="B26" s="47">
        <v>2</v>
      </c>
      <c r="C26" s="112">
        <v>3</v>
      </c>
      <c r="D26" s="112">
        <v>4</v>
      </c>
      <c r="E26" s="112">
        <v>5</v>
      </c>
      <c r="F26" s="46">
        <v>6</v>
      </c>
      <c r="G26" s="46">
        <v>7</v>
      </c>
      <c r="H26" s="46">
        <v>8</v>
      </c>
      <c r="I26" s="46">
        <v>9</v>
      </c>
      <c r="J26" s="46">
        <v>10</v>
      </c>
      <c r="K26" s="46">
        <v>11</v>
      </c>
      <c r="L26" s="3"/>
      <c r="M26" s="3"/>
      <c r="N26" s="3"/>
      <c r="O26" s="3"/>
      <c r="P26" s="3"/>
    </row>
    <row r="27" spans="1:16" ht="19.149999999999999" customHeight="1" x14ac:dyDescent="0.2">
      <c r="A27" s="177" t="s">
        <v>82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19.149999999999999" customHeight="1" x14ac:dyDescent="0.2">
      <c r="A28" s="175" t="s">
        <v>83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</row>
    <row r="29" spans="1:16" ht="24" x14ac:dyDescent="0.2">
      <c r="A29" s="5">
        <v>1</v>
      </c>
      <c r="B29" s="76" t="s">
        <v>181</v>
      </c>
      <c r="C29" s="111" t="s">
        <v>182</v>
      </c>
      <c r="D29" s="5">
        <v>9</v>
      </c>
      <c r="E29" s="77" t="s">
        <v>183</v>
      </c>
      <c r="F29" s="77"/>
      <c r="G29" s="78">
        <v>1743</v>
      </c>
      <c r="H29" s="78">
        <v>1743</v>
      </c>
      <c r="I29" s="77"/>
      <c r="J29" s="78">
        <v>10</v>
      </c>
      <c r="K29" s="78">
        <v>90</v>
      </c>
    </row>
    <row r="30" spans="1:16" ht="48" x14ac:dyDescent="0.2">
      <c r="A30" s="5">
        <v>2</v>
      </c>
      <c r="B30" s="76" t="s">
        <v>184</v>
      </c>
      <c r="C30" s="111" t="s">
        <v>185</v>
      </c>
      <c r="D30" s="5">
        <v>9</v>
      </c>
      <c r="E30" s="77" t="s">
        <v>186</v>
      </c>
      <c r="F30" s="77"/>
      <c r="G30" s="78">
        <v>2506</v>
      </c>
      <c r="H30" s="78">
        <v>2506</v>
      </c>
      <c r="I30" s="77"/>
      <c r="J30" s="78">
        <v>14</v>
      </c>
      <c r="K30" s="78">
        <v>126</v>
      </c>
    </row>
    <row r="31" spans="1:16" ht="19.149999999999999" customHeight="1" x14ac:dyDescent="0.2">
      <c r="A31" s="175" t="s">
        <v>187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</row>
    <row r="32" spans="1:16" ht="48" x14ac:dyDescent="0.2">
      <c r="A32" s="5">
        <v>3</v>
      </c>
      <c r="B32" s="76" t="s">
        <v>188</v>
      </c>
      <c r="C32" s="111" t="s">
        <v>189</v>
      </c>
      <c r="D32" s="5">
        <v>9</v>
      </c>
      <c r="E32" s="77" t="s">
        <v>190</v>
      </c>
      <c r="F32" s="77"/>
      <c r="G32" s="78">
        <v>47092</v>
      </c>
      <c r="H32" s="78">
        <v>47092</v>
      </c>
      <c r="I32" s="77"/>
      <c r="J32" s="78">
        <v>251</v>
      </c>
      <c r="K32" s="78">
        <v>2259</v>
      </c>
    </row>
    <row r="33" spans="1:11" s="3" customFormat="1" ht="36" x14ac:dyDescent="0.2">
      <c r="A33" s="5">
        <v>4</v>
      </c>
      <c r="B33" s="76" t="s">
        <v>191</v>
      </c>
      <c r="C33" s="111" t="s">
        <v>192</v>
      </c>
      <c r="D33" s="5">
        <v>9</v>
      </c>
      <c r="E33" s="77" t="s">
        <v>193</v>
      </c>
      <c r="F33" s="77"/>
      <c r="G33" s="78">
        <v>1454</v>
      </c>
      <c r="H33" s="78">
        <v>1454</v>
      </c>
      <c r="I33" s="77"/>
      <c r="J33" s="78">
        <v>9</v>
      </c>
      <c r="K33" s="78">
        <v>81</v>
      </c>
    </row>
    <row r="34" spans="1:11" s="3" customFormat="1" ht="36" x14ac:dyDescent="0.2">
      <c r="A34" s="5">
        <v>5</v>
      </c>
      <c r="B34" s="76" t="s">
        <v>194</v>
      </c>
      <c r="C34" s="111" t="s">
        <v>195</v>
      </c>
      <c r="D34" s="9" t="s">
        <v>196</v>
      </c>
      <c r="E34" s="77" t="s">
        <v>197</v>
      </c>
      <c r="F34" s="77"/>
      <c r="G34" s="78">
        <v>3526</v>
      </c>
      <c r="H34" s="78">
        <v>3526</v>
      </c>
      <c r="I34" s="77"/>
      <c r="J34" s="78">
        <v>3</v>
      </c>
      <c r="K34" s="78">
        <v>189</v>
      </c>
    </row>
    <row r="35" spans="1:11" s="3" customFormat="1" ht="48" x14ac:dyDescent="0.2">
      <c r="A35" s="5">
        <v>6</v>
      </c>
      <c r="B35" s="76" t="s">
        <v>198</v>
      </c>
      <c r="C35" s="111" t="s">
        <v>199</v>
      </c>
      <c r="D35" s="5">
        <v>0.09</v>
      </c>
      <c r="E35" s="77" t="s">
        <v>200</v>
      </c>
      <c r="F35" s="77"/>
      <c r="G35" s="78">
        <v>27</v>
      </c>
      <c r="H35" s="78">
        <v>27</v>
      </c>
      <c r="I35" s="77"/>
      <c r="J35" s="78">
        <v>16</v>
      </c>
      <c r="K35" s="78">
        <v>1.44</v>
      </c>
    </row>
    <row r="36" spans="1:11" s="3" customFormat="1" ht="36" x14ac:dyDescent="0.2">
      <c r="A36" s="5">
        <v>7</v>
      </c>
      <c r="B36" s="76" t="s">
        <v>201</v>
      </c>
      <c r="C36" s="111" t="s">
        <v>202</v>
      </c>
      <c r="D36" s="9" t="s">
        <v>203</v>
      </c>
      <c r="E36" s="77" t="s">
        <v>204</v>
      </c>
      <c r="F36" s="77"/>
      <c r="G36" s="78">
        <v>2033</v>
      </c>
      <c r="H36" s="78">
        <v>2033</v>
      </c>
      <c r="I36" s="77"/>
      <c r="J36" s="78">
        <v>1.5</v>
      </c>
      <c r="K36" s="78">
        <v>108</v>
      </c>
    </row>
    <row r="37" spans="1:11" s="3" customFormat="1" ht="96" x14ac:dyDescent="0.2">
      <c r="A37" s="5">
        <v>8</v>
      </c>
      <c r="B37" s="76" t="s">
        <v>205</v>
      </c>
      <c r="C37" s="111" t="s">
        <v>206</v>
      </c>
      <c r="D37" s="5">
        <v>9</v>
      </c>
      <c r="E37" s="77" t="s">
        <v>207</v>
      </c>
      <c r="F37" s="77"/>
      <c r="G37" s="78">
        <v>68</v>
      </c>
      <c r="H37" s="78">
        <v>68</v>
      </c>
      <c r="I37" s="77"/>
      <c r="J37" s="78">
        <v>0.4</v>
      </c>
      <c r="K37" s="78">
        <v>3.6</v>
      </c>
    </row>
    <row r="38" spans="1:11" s="3" customFormat="1" ht="19.149999999999999" customHeight="1" x14ac:dyDescent="0.2">
      <c r="A38" s="175" t="s">
        <v>84</v>
      </c>
      <c r="B38" s="176"/>
      <c r="C38" s="176"/>
      <c r="D38" s="176"/>
      <c r="E38" s="176"/>
      <c r="F38" s="176"/>
      <c r="G38" s="176"/>
      <c r="H38" s="176"/>
      <c r="I38" s="176"/>
      <c r="J38" s="176"/>
      <c r="K38" s="176"/>
    </row>
    <row r="39" spans="1:11" s="3" customFormat="1" ht="36" x14ac:dyDescent="0.2">
      <c r="A39" s="5">
        <v>9</v>
      </c>
      <c r="B39" s="76" t="s">
        <v>208</v>
      </c>
      <c r="C39" s="111" t="s">
        <v>209</v>
      </c>
      <c r="D39" s="5">
        <v>30</v>
      </c>
      <c r="E39" s="77" t="s">
        <v>210</v>
      </c>
      <c r="F39" s="77"/>
      <c r="G39" s="78">
        <v>2905</v>
      </c>
      <c r="H39" s="78">
        <v>2905</v>
      </c>
      <c r="I39" s="77"/>
      <c r="J39" s="78">
        <v>5</v>
      </c>
      <c r="K39" s="78">
        <v>150</v>
      </c>
    </row>
    <row r="40" spans="1:11" s="3" customFormat="1" ht="36" x14ac:dyDescent="0.2">
      <c r="A40" s="5">
        <v>10</v>
      </c>
      <c r="B40" s="76" t="s">
        <v>211</v>
      </c>
      <c r="C40" s="111" t="s">
        <v>212</v>
      </c>
      <c r="D40" s="5">
        <v>8</v>
      </c>
      <c r="E40" s="77" t="s">
        <v>213</v>
      </c>
      <c r="F40" s="77"/>
      <c r="G40" s="78">
        <v>1084</v>
      </c>
      <c r="H40" s="78">
        <v>1084</v>
      </c>
      <c r="I40" s="77"/>
      <c r="J40" s="78">
        <v>7</v>
      </c>
      <c r="K40" s="78">
        <v>56</v>
      </c>
    </row>
    <row r="41" spans="1:11" s="3" customFormat="1" ht="24" x14ac:dyDescent="0.2">
      <c r="A41" s="5">
        <v>11</v>
      </c>
      <c r="B41" s="76" t="s">
        <v>214</v>
      </c>
      <c r="C41" s="111" t="s">
        <v>215</v>
      </c>
      <c r="D41" s="5">
        <v>2</v>
      </c>
      <c r="E41" s="77" t="s">
        <v>216</v>
      </c>
      <c r="F41" s="77"/>
      <c r="G41" s="78">
        <v>77</v>
      </c>
      <c r="H41" s="78">
        <v>77</v>
      </c>
      <c r="I41" s="77"/>
      <c r="J41" s="78">
        <v>2</v>
      </c>
      <c r="K41" s="78">
        <v>4</v>
      </c>
    </row>
    <row r="42" spans="1:11" s="3" customFormat="1" ht="24" x14ac:dyDescent="0.2">
      <c r="A42" s="5">
        <v>12</v>
      </c>
      <c r="B42" s="76" t="s">
        <v>217</v>
      </c>
      <c r="C42" s="111" t="s">
        <v>218</v>
      </c>
      <c r="D42" s="5">
        <v>2</v>
      </c>
      <c r="E42" s="77" t="s">
        <v>219</v>
      </c>
      <c r="F42" s="77"/>
      <c r="G42" s="78">
        <v>128</v>
      </c>
      <c r="H42" s="78">
        <v>128</v>
      </c>
      <c r="I42" s="77"/>
      <c r="J42" s="78">
        <v>3.3</v>
      </c>
      <c r="K42" s="78">
        <v>6.6</v>
      </c>
    </row>
    <row r="43" spans="1:11" s="3" customFormat="1" ht="24" x14ac:dyDescent="0.2">
      <c r="A43" s="5">
        <v>13</v>
      </c>
      <c r="B43" s="76" t="s">
        <v>220</v>
      </c>
      <c r="C43" s="111" t="s">
        <v>221</v>
      </c>
      <c r="D43" s="5">
        <v>8</v>
      </c>
      <c r="E43" s="77" t="s">
        <v>183</v>
      </c>
      <c r="F43" s="77"/>
      <c r="G43" s="78">
        <v>1549</v>
      </c>
      <c r="H43" s="78">
        <v>1549</v>
      </c>
      <c r="I43" s="77"/>
      <c r="J43" s="78">
        <v>10</v>
      </c>
      <c r="K43" s="78">
        <v>80</v>
      </c>
    </row>
    <row r="44" spans="1:11" s="3" customFormat="1" ht="24" x14ac:dyDescent="0.2">
      <c r="A44" s="5">
        <v>14</v>
      </c>
      <c r="B44" s="76" t="s">
        <v>220</v>
      </c>
      <c r="C44" s="111" t="s">
        <v>222</v>
      </c>
      <c r="D44" s="5">
        <v>1</v>
      </c>
      <c r="E44" s="77" t="s">
        <v>183</v>
      </c>
      <c r="F44" s="77"/>
      <c r="G44" s="78">
        <v>194</v>
      </c>
      <c r="H44" s="78">
        <v>194</v>
      </c>
      <c r="I44" s="77"/>
      <c r="J44" s="78">
        <v>10</v>
      </c>
      <c r="K44" s="78">
        <v>10</v>
      </c>
    </row>
    <row r="45" spans="1:11" s="3" customFormat="1" ht="24" x14ac:dyDescent="0.2">
      <c r="A45" s="5">
        <v>15</v>
      </c>
      <c r="B45" s="76" t="s">
        <v>223</v>
      </c>
      <c r="C45" s="111" t="s">
        <v>224</v>
      </c>
      <c r="D45" s="5">
        <v>1</v>
      </c>
      <c r="E45" s="77" t="s">
        <v>225</v>
      </c>
      <c r="F45" s="77"/>
      <c r="G45" s="78">
        <v>133</v>
      </c>
      <c r="H45" s="78">
        <v>133</v>
      </c>
      <c r="I45" s="77"/>
      <c r="J45" s="78">
        <v>6.7</v>
      </c>
      <c r="K45" s="78">
        <v>6.7</v>
      </c>
    </row>
    <row r="46" spans="1:11" s="3" customFormat="1" x14ac:dyDescent="0.2">
      <c r="A46" s="175" t="s">
        <v>26</v>
      </c>
      <c r="B46" s="176"/>
      <c r="C46" s="176"/>
      <c r="D46" s="176"/>
      <c r="E46" s="176"/>
      <c r="F46" s="176"/>
      <c r="G46" s="77">
        <v>64519</v>
      </c>
      <c r="H46" s="77">
        <v>64519</v>
      </c>
      <c r="I46" s="77"/>
      <c r="J46" s="77"/>
      <c r="K46" s="77">
        <v>3171.34</v>
      </c>
    </row>
    <row r="47" spans="1:11" s="3" customFormat="1" x14ac:dyDescent="0.2">
      <c r="A47" s="175" t="s">
        <v>5</v>
      </c>
      <c r="B47" s="176"/>
      <c r="C47" s="176"/>
      <c r="D47" s="176"/>
      <c r="E47" s="176"/>
      <c r="F47" s="176"/>
      <c r="G47" s="77">
        <v>41937</v>
      </c>
      <c r="H47" s="77"/>
      <c r="I47" s="77"/>
      <c r="J47" s="77"/>
      <c r="K47" s="77"/>
    </row>
    <row r="48" spans="1:11" s="3" customFormat="1" x14ac:dyDescent="0.2">
      <c r="A48" s="175" t="s">
        <v>6</v>
      </c>
      <c r="B48" s="176"/>
      <c r="C48" s="176"/>
      <c r="D48" s="176"/>
      <c r="E48" s="176"/>
      <c r="F48" s="176"/>
      <c r="G48" s="77">
        <v>25808</v>
      </c>
      <c r="H48" s="77"/>
      <c r="I48" s="77"/>
      <c r="J48" s="77"/>
      <c r="K48" s="77"/>
    </row>
    <row r="49" spans="1:11" s="3" customFormat="1" x14ac:dyDescent="0.2">
      <c r="A49" s="178" t="s">
        <v>139</v>
      </c>
      <c r="B49" s="176"/>
      <c r="C49" s="176"/>
      <c r="D49" s="176"/>
      <c r="E49" s="176"/>
      <c r="F49" s="176"/>
      <c r="G49" s="77"/>
      <c r="H49" s="77"/>
      <c r="I49" s="77"/>
      <c r="J49" s="77"/>
      <c r="K49" s="77"/>
    </row>
    <row r="50" spans="1:11" s="3" customFormat="1" x14ac:dyDescent="0.2">
      <c r="A50" s="175" t="s">
        <v>226</v>
      </c>
      <c r="B50" s="176"/>
      <c r="C50" s="176"/>
      <c r="D50" s="176"/>
      <c r="E50" s="176"/>
      <c r="F50" s="176"/>
      <c r="G50" s="77">
        <v>21154</v>
      </c>
      <c r="H50" s="77"/>
      <c r="I50" s="77"/>
      <c r="J50" s="77"/>
      <c r="K50" s="77">
        <v>529.29999999999995</v>
      </c>
    </row>
    <row r="51" spans="1:11" s="3" customFormat="1" x14ac:dyDescent="0.2">
      <c r="A51" s="175" t="s">
        <v>143</v>
      </c>
      <c r="B51" s="176"/>
      <c r="C51" s="176"/>
      <c r="D51" s="176"/>
      <c r="E51" s="176"/>
      <c r="F51" s="176"/>
      <c r="G51" s="77">
        <v>111110</v>
      </c>
      <c r="H51" s="77"/>
      <c r="I51" s="77"/>
      <c r="J51" s="77"/>
      <c r="K51" s="77">
        <v>2642.04</v>
      </c>
    </row>
    <row r="52" spans="1:11" s="3" customFormat="1" x14ac:dyDescent="0.2">
      <c r="A52" s="175" t="s">
        <v>8</v>
      </c>
      <c r="B52" s="176"/>
      <c r="C52" s="176"/>
      <c r="D52" s="176"/>
      <c r="E52" s="176"/>
      <c r="F52" s="176"/>
      <c r="G52" s="77">
        <v>132264</v>
      </c>
      <c r="H52" s="77"/>
      <c r="I52" s="77"/>
      <c r="J52" s="77"/>
      <c r="K52" s="77">
        <v>3171.34</v>
      </c>
    </row>
    <row r="53" spans="1:11" s="3" customFormat="1" x14ac:dyDescent="0.2">
      <c r="A53" s="175" t="s">
        <v>9</v>
      </c>
      <c r="B53" s="176"/>
      <c r="C53" s="176"/>
      <c r="D53" s="176"/>
      <c r="E53" s="176"/>
      <c r="F53" s="176"/>
      <c r="G53" s="77"/>
      <c r="H53" s="77"/>
      <c r="I53" s="77"/>
      <c r="J53" s="77"/>
      <c r="K53" s="77"/>
    </row>
    <row r="54" spans="1:11" s="3" customFormat="1" x14ac:dyDescent="0.2">
      <c r="A54" s="175" t="s">
        <v>10</v>
      </c>
      <c r="B54" s="176"/>
      <c r="C54" s="176"/>
      <c r="D54" s="176"/>
      <c r="E54" s="176"/>
      <c r="F54" s="176"/>
      <c r="G54" s="77">
        <v>64519</v>
      </c>
      <c r="H54" s="77"/>
      <c r="I54" s="77"/>
      <c r="J54" s="77"/>
      <c r="K54" s="77"/>
    </row>
    <row r="55" spans="1:11" s="3" customFormat="1" x14ac:dyDescent="0.2">
      <c r="A55" s="175" t="s">
        <v>11</v>
      </c>
      <c r="B55" s="176"/>
      <c r="C55" s="176"/>
      <c r="D55" s="176"/>
      <c r="E55" s="176"/>
      <c r="F55" s="176"/>
      <c r="G55" s="77">
        <v>41937</v>
      </c>
      <c r="H55" s="77"/>
      <c r="I55" s="77"/>
      <c r="J55" s="77"/>
      <c r="K55" s="77"/>
    </row>
    <row r="56" spans="1:11" s="3" customFormat="1" x14ac:dyDescent="0.2">
      <c r="A56" s="175" t="s">
        <v>12</v>
      </c>
      <c r="B56" s="176"/>
      <c r="C56" s="176"/>
      <c r="D56" s="176"/>
      <c r="E56" s="176"/>
      <c r="F56" s="176"/>
      <c r="G56" s="77">
        <v>25808</v>
      </c>
      <c r="H56" s="77"/>
      <c r="I56" s="77"/>
      <c r="J56" s="77"/>
      <c r="K56" s="77"/>
    </row>
    <row r="57" spans="1:11" s="3" customFormat="1" x14ac:dyDescent="0.2">
      <c r="A57" s="178" t="s">
        <v>145</v>
      </c>
      <c r="B57" s="176"/>
      <c r="C57" s="176"/>
      <c r="D57" s="176"/>
      <c r="E57" s="176"/>
      <c r="F57" s="176"/>
      <c r="G57" s="79">
        <v>132264</v>
      </c>
      <c r="H57" s="77"/>
      <c r="I57" s="77"/>
      <c r="J57" s="77"/>
      <c r="K57" s="79">
        <v>3171.34</v>
      </c>
    </row>
    <row r="58" spans="1:11" s="3" customFormat="1" x14ac:dyDescent="0.2">
      <c r="A58" s="179" t="s">
        <v>25</v>
      </c>
      <c r="B58" s="180"/>
      <c r="C58" s="180"/>
      <c r="D58" s="180"/>
      <c r="E58" s="180"/>
      <c r="F58" s="180"/>
      <c r="G58" s="180"/>
      <c r="H58" s="180"/>
      <c r="I58" s="180"/>
      <c r="J58" s="180"/>
      <c r="K58" s="180"/>
    </row>
    <row r="59" spans="1:11" s="3" customFormat="1" x14ac:dyDescent="0.2">
      <c r="A59" s="175" t="s">
        <v>4</v>
      </c>
      <c r="B59" s="176"/>
      <c r="C59" s="176"/>
      <c r="D59" s="176"/>
      <c r="E59" s="176"/>
      <c r="F59" s="176"/>
      <c r="G59" s="77">
        <v>64519</v>
      </c>
      <c r="H59" s="77">
        <v>64519</v>
      </c>
      <c r="I59" s="77"/>
      <c r="J59" s="77"/>
      <c r="K59" s="77">
        <v>3171.34</v>
      </c>
    </row>
    <row r="60" spans="1:11" s="3" customFormat="1" x14ac:dyDescent="0.2">
      <c r="A60" s="175" t="s">
        <v>5</v>
      </c>
      <c r="B60" s="176"/>
      <c r="C60" s="176"/>
      <c r="D60" s="176"/>
      <c r="E60" s="176"/>
      <c r="F60" s="176"/>
      <c r="G60" s="77">
        <v>41937</v>
      </c>
      <c r="H60" s="77"/>
      <c r="I60" s="77"/>
      <c r="J60" s="77"/>
      <c r="K60" s="77"/>
    </row>
    <row r="61" spans="1:11" s="3" customFormat="1" x14ac:dyDescent="0.2">
      <c r="A61" s="175" t="s">
        <v>6</v>
      </c>
      <c r="B61" s="176"/>
      <c r="C61" s="176"/>
      <c r="D61" s="176"/>
      <c r="E61" s="176"/>
      <c r="F61" s="176"/>
      <c r="G61" s="77">
        <v>25808</v>
      </c>
      <c r="H61" s="77"/>
      <c r="I61" s="77"/>
      <c r="J61" s="77"/>
      <c r="K61" s="77"/>
    </row>
    <row r="62" spans="1:11" s="3" customFormat="1" x14ac:dyDescent="0.2">
      <c r="A62" s="178" t="s">
        <v>7</v>
      </c>
      <c r="B62" s="176"/>
      <c r="C62" s="176"/>
      <c r="D62" s="176"/>
      <c r="E62" s="176"/>
      <c r="F62" s="176"/>
      <c r="G62" s="77"/>
      <c r="H62" s="77"/>
      <c r="I62" s="77"/>
      <c r="J62" s="77"/>
      <c r="K62" s="77"/>
    </row>
    <row r="63" spans="1:11" s="3" customFormat="1" x14ac:dyDescent="0.2">
      <c r="A63" s="175" t="s">
        <v>226</v>
      </c>
      <c r="B63" s="176"/>
      <c r="C63" s="176"/>
      <c r="D63" s="176"/>
      <c r="E63" s="176"/>
      <c r="F63" s="176"/>
      <c r="G63" s="77">
        <v>21154</v>
      </c>
      <c r="H63" s="77"/>
      <c r="I63" s="77"/>
      <c r="J63" s="77"/>
      <c r="K63" s="77">
        <v>529.29999999999995</v>
      </c>
    </row>
    <row r="64" spans="1:11" s="3" customFormat="1" x14ac:dyDescent="0.2">
      <c r="A64" s="175" t="s">
        <v>143</v>
      </c>
      <c r="B64" s="176"/>
      <c r="C64" s="176"/>
      <c r="D64" s="176"/>
      <c r="E64" s="176"/>
      <c r="F64" s="176"/>
      <c r="G64" s="77">
        <v>111110</v>
      </c>
      <c r="H64" s="77"/>
      <c r="I64" s="77"/>
      <c r="J64" s="77"/>
      <c r="K64" s="77">
        <v>2642.04</v>
      </c>
    </row>
    <row r="65" spans="1:16" x14ac:dyDescent="0.2">
      <c r="A65" s="175" t="s">
        <v>8</v>
      </c>
      <c r="B65" s="176"/>
      <c r="C65" s="176"/>
      <c r="D65" s="176"/>
      <c r="E65" s="176"/>
      <c r="F65" s="176"/>
      <c r="G65" s="77">
        <v>132264</v>
      </c>
      <c r="H65" s="77"/>
      <c r="I65" s="77"/>
      <c r="J65" s="77"/>
      <c r="K65" s="77">
        <v>3171.34</v>
      </c>
      <c r="L65" s="3"/>
      <c r="M65" s="3"/>
      <c r="N65" s="3"/>
      <c r="O65" s="3"/>
      <c r="P65" s="3"/>
    </row>
    <row r="66" spans="1:16" x14ac:dyDescent="0.2">
      <c r="A66" s="175" t="s">
        <v>9</v>
      </c>
      <c r="B66" s="176"/>
      <c r="C66" s="176"/>
      <c r="D66" s="176"/>
      <c r="E66" s="176"/>
      <c r="F66" s="176"/>
      <c r="G66" s="77"/>
      <c r="H66" s="77"/>
      <c r="I66" s="77"/>
      <c r="J66" s="77"/>
      <c r="K66" s="77"/>
      <c r="L66" s="3"/>
      <c r="M66" s="3"/>
      <c r="N66" s="3"/>
      <c r="O66" s="3"/>
      <c r="P66" s="3"/>
    </row>
    <row r="67" spans="1:16" x14ac:dyDescent="0.2">
      <c r="A67" s="175" t="s">
        <v>10</v>
      </c>
      <c r="B67" s="176"/>
      <c r="C67" s="176"/>
      <c r="D67" s="176"/>
      <c r="E67" s="176"/>
      <c r="F67" s="176"/>
      <c r="G67" s="77">
        <v>64519</v>
      </c>
      <c r="H67" s="77"/>
      <c r="I67" s="77"/>
      <c r="J67" s="77"/>
      <c r="K67" s="77"/>
      <c r="L67" s="3"/>
      <c r="M67" s="3"/>
      <c r="N67" s="3"/>
      <c r="O67" s="3"/>
      <c r="P67" s="3"/>
    </row>
    <row r="68" spans="1:16" x14ac:dyDescent="0.2">
      <c r="A68" s="175" t="s">
        <v>11</v>
      </c>
      <c r="B68" s="176"/>
      <c r="C68" s="176"/>
      <c r="D68" s="176"/>
      <c r="E68" s="176"/>
      <c r="F68" s="176"/>
      <c r="G68" s="77">
        <v>41937</v>
      </c>
      <c r="H68" s="77"/>
      <c r="I68" s="77"/>
      <c r="J68" s="77"/>
      <c r="K68" s="77"/>
      <c r="L68" s="3"/>
      <c r="M68" s="3"/>
      <c r="N68" s="3"/>
      <c r="O68" s="3"/>
      <c r="P68" s="3"/>
    </row>
    <row r="69" spans="1:16" x14ac:dyDescent="0.2">
      <c r="A69" s="175" t="s">
        <v>12</v>
      </c>
      <c r="B69" s="176"/>
      <c r="C69" s="176"/>
      <c r="D69" s="176"/>
      <c r="E69" s="176"/>
      <c r="F69" s="176"/>
      <c r="G69" s="77">
        <v>25808</v>
      </c>
      <c r="H69" s="77"/>
      <c r="I69" s="77"/>
      <c r="J69" s="77"/>
      <c r="K69" s="77"/>
      <c r="L69" s="3"/>
      <c r="M69" s="3"/>
      <c r="N69" s="3"/>
      <c r="O69" s="3"/>
      <c r="P69" s="3"/>
    </row>
    <row r="70" spans="1:16" x14ac:dyDescent="0.2">
      <c r="A70" s="175" t="s">
        <v>227</v>
      </c>
      <c r="B70" s="176"/>
      <c r="C70" s="176"/>
      <c r="D70" s="176"/>
      <c r="E70" s="176"/>
      <c r="F70" s="176"/>
      <c r="G70" s="77">
        <v>105811</v>
      </c>
      <c r="H70" s="77"/>
      <c r="I70" s="77"/>
      <c r="J70" s="77"/>
      <c r="K70" s="77"/>
      <c r="L70" s="3"/>
      <c r="M70" s="3"/>
      <c r="N70" s="3"/>
      <c r="O70" s="3"/>
      <c r="P70" s="3"/>
    </row>
    <row r="71" spans="1:16" x14ac:dyDescent="0.2">
      <c r="A71" s="178" t="s">
        <v>13</v>
      </c>
      <c r="B71" s="176"/>
      <c r="C71" s="176"/>
      <c r="D71" s="176"/>
      <c r="E71" s="176"/>
      <c r="F71" s="176"/>
      <c r="G71" s="79">
        <v>105811</v>
      </c>
      <c r="H71" s="77"/>
      <c r="I71" s="77"/>
      <c r="J71" s="77"/>
      <c r="K71" s="79">
        <v>3171.34</v>
      </c>
      <c r="L71" s="3"/>
      <c r="M71" s="3"/>
      <c r="N71" s="3"/>
      <c r="O71" s="3"/>
      <c r="P71" s="3"/>
    </row>
    <row r="72" spans="1:16" x14ac:dyDescent="0.2">
      <c r="A72" s="113"/>
      <c r="B72" s="80"/>
      <c r="F72" s="49"/>
      <c r="G72" s="49"/>
      <c r="H72" s="49"/>
      <c r="I72" s="49"/>
      <c r="J72" s="49"/>
      <c r="K72" s="49"/>
      <c r="L72" s="3"/>
      <c r="M72" s="3"/>
      <c r="N72" s="3"/>
      <c r="O72" s="3"/>
      <c r="P72" s="3"/>
    </row>
    <row r="73" spans="1:16" x14ac:dyDescent="0.2">
      <c r="A73" s="113"/>
      <c r="B73" s="80"/>
      <c r="F73" s="49"/>
      <c r="G73" s="49"/>
      <c r="H73" s="49"/>
      <c r="I73" s="49"/>
      <c r="J73" s="49"/>
      <c r="K73" s="49"/>
      <c r="L73" s="3"/>
      <c r="M73" s="3"/>
      <c r="N73" s="3"/>
      <c r="O73" s="3"/>
      <c r="P73" s="3"/>
    </row>
    <row r="74" spans="1:16" x14ac:dyDescent="0.2">
      <c r="A74" s="113"/>
      <c r="B74" s="80"/>
      <c r="F74" s="49"/>
      <c r="G74" s="49"/>
      <c r="H74" s="49"/>
      <c r="I74" s="49"/>
      <c r="J74" s="49"/>
      <c r="K74" s="49"/>
      <c r="L74" s="3"/>
      <c r="M74" s="3"/>
      <c r="N74" s="3"/>
      <c r="O74" s="3"/>
      <c r="P74" s="3"/>
    </row>
    <row r="75" spans="1:16" x14ac:dyDescent="0.2">
      <c r="A75" s="186" t="s">
        <v>228</v>
      </c>
      <c r="B75" s="185"/>
      <c r="C75" s="185"/>
      <c r="D75" s="185"/>
      <c r="E75" s="185"/>
      <c r="F75" s="185"/>
      <c r="G75" s="185"/>
      <c r="H75" s="185"/>
      <c r="I75" s="185"/>
      <c r="J75" s="185"/>
      <c r="K75" s="185"/>
      <c r="L75" s="3"/>
      <c r="M75" s="3"/>
      <c r="N75" s="3"/>
      <c r="O75" s="3"/>
      <c r="P75" s="3"/>
    </row>
    <row r="76" spans="1:16" x14ac:dyDescent="0.2">
      <c r="A76" s="184" t="s">
        <v>45</v>
      </c>
      <c r="B76" s="185"/>
      <c r="C76" s="185"/>
      <c r="D76" s="185"/>
      <c r="E76" s="185"/>
      <c r="F76" s="185"/>
      <c r="G76" s="185"/>
      <c r="H76" s="185"/>
      <c r="I76" s="185"/>
      <c r="J76" s="185"/>
      <c r="K76" s="185"/>
      <c r="L76" s="3"/>
      <c r="M76" s="3"/>
      <c r="N76" s="3"/>
      <c r="O76" s="3"/>
      <c r="P76" s="3"/>
    </row>
    <row r="77" spans="1:16" x14ac:dyDescent="0.2">
      <c r="A77" s="113"/>
      <c r="B77" s="80"/>
      <c r="F77" s="49"/>
      <c r="G77" s="49"/>
      <c r="H77" s="49"/>
      <c r="I77" s="49"/>
      <c r="J77" s="49"/>
      <c r="K77" s="49"/>
      <c r="L77" s="3"/>
      <c r="M77" s="3"/>
      <c r="N77" s="3"/>
      <c r="O77" s="3"/>
      <c r="P77" s="3"/>
    </row>
    <row r="78" spans="1:16" x14ac:dyDescent="0.2">
      <c r="A78" s="113"/>
      <c r="B78" s="80"/>
      <c r="F78" s="49"/>
      <c r="G78" s="49"/>
      <c r="H78" s="49"/>
      <c r="I78" s="49"/>
      <c r="J78" s="49"/>
      <c r="K78" s="49"/>
      <c r="L78" s="3"/>
      <c r="M78" s="3"/>
      <c r="N78" s="3"/>
      <c r="O78" s="3"/>
      <c r="P78" s="3"/>
    </row>
  </sheetData>
  <mergeCells count="45">
    <mergeCell ref="A76:K76"/>
    <mergeCell ref="A68:F68"/>
    <mergeCell ref="A69:F69"/>
    <mergeCell ref="A70:F70"/>
    <mergeCell ref="A71:F71"/>
    <mergeCell ref="A75:K75"/>
    <mergeCell ref="A63:F63"/>
    <mergeCell ref="A64:F64"/>
    <mergeCell ref="A65:F65"/>
    <mergeCell ref="A66:F66"/>
    <mergeCell ref="A67:F67"/>
    <mergeCell ref="D16:E16"/>
    <mergeCell ref="D17:E17"/>
    <mergeCell ref="D18:E18"/>
    <mergeCell ref="D19:E19"/>
    <mergeCell ref="A28:K28"/>
    <mergeCell ref="G23:I23"/>
    <mergeCell ref="J23:K24"/>
    <mergeCell ref="G24:G25"/>
    <mergeCell ref="H24:H25"/>
    <mergeCell ref="A27:K27"/>
    <mergeCell ref="A23:A25"/>
    <mergeCell ref="B23:B25"/>
    <mergeCell ref="C23:C25"/>
    <mergeCell ref="D23:D25"/>
    <mergeCell ref="E23:F23"/>
    <mergeCell ref="A31:K31"/>
    <mergeCell ref="A50:F50"/>
    <mergeCell ref="A51:F51"/>
    <mergeCell ref="A52:F52"/>
    <mergeCell ref="A53:F53"/>
    <mergeCell ref="A38:K38"/>
    <mergeCell ref="A46:F46"/>
    <mergeCell ref="A47:F47"/>
    <mergeCell ref="A48:F48"/>
    <mergeCell ref="A49:F49"/>
    <mergeCell ref="A59:F59"/>
    <mergeCell ref="A60:F60"/>
    <mergeCell ref="A61:F61"/>
    <mergeCell ref="A62:F62"/>
    <mergeCell ref="A54:F54"/>
    <mergeCell ref="A55:F55"/>
    <mergeCell ref="A56:F56"/>
    <mergeCell ref="A57:F57"/>
    <mergeCell ref="A58:K5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02"/>
  <sheetViews>
    <sheetView showGridLines="0" workbookViewId="0">
      <selection activeCell="J13" sqref="J13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13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13"/>
      <c r="B6" s="1"/>
      <c r="C6" s="2"/>
      <c r="D6" s="51" t="s">
        <v>171</v>
      </c>
      <c r="E6" s="2"/>
      <c r="F6" s="52"/>
      <c r="G6" s="52"/>
      <c r="H6" s="52"/>
      <c r="N6" s="3"/>
      <c r="O6" s="3"/>
      <c r="P6" s="3"/>
    </row>
    <row r="7" spans="1:16" x14ac:dyDescent="0.2">
      <c r="A7" s="113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13"/>
      <c r="B8" s="58"/>
      <c r="C8" s="2"/>
      <c r="D8" s="2"/>
      <c r="E8" s="2"/>
      <c r="O8" s="3"/>
      <c r="P8" s="3"/>
    </row>
    <row r="9" spans="1:16" ht="15.75" x14ac:dyDescent="0.2">
      <c r="A9" s="113"/>
      <c r="B9" s="58"/>
      <c r="C9" s="2"/>
      <c r="D9" s="59" t="s">
        <v>230</v>
      </c>
      <c r="F9" s="60"/>
      <c r="G9" s="60"/>
      <c r="O9" s="3"/>
      <c r="P9" s="3"/>
    </row>
    <row r="10" spans="1:16" x14ac:dyDescent="0.2">
      <c r="A10" s="113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13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231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13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232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233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234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235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81</v>
      </c>
      <c r="D19" s="2"/>
      <c r="E19" s="2"/>
      <c r="O19" s="3"/>
      <c r="P19" s="3"/>
    </row>
    <row r="20" spans="1:16" x14ac:dyDescent="0.2">
      <c r="B20" s="75"/>
      <c r="C20" s="113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12" t="s">
        <v>55</v>
      </c>
      <c r="F23" s="112" t="s">
        <v>56</v>
      </c>
      <c r="G23" s="174" t="s">
        <v>3</v>
      </c>
      <c r="H23" s="174" t="s">
        <v>57</v>
      </c>
      <c r="I23" s="112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12" t="s">
        <v>57</v>
      </c>
      <c r="F24" s="112" t="s">
        <v>59</v>
      </c>
      <c r="G24" s="174"/>
      <c r="H24" s="174"/>
      <c r="I24" s="112" t="s">
        <v>59</v>
      </c>
      <c r="J24" s="112" t="s">
        <v>60</v>
      </c>
      <c r="K24" s="112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12">
        <v>3</v>
      </c>
      <c r="D25" s="112">
        <v>4</v>
      </c>
      <c r="E25" s="112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83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19.149999999999999" customHeight="1" x14ac:dyDescent="0.2">
      <c r="A28" s="175" t="s">
        <v>236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</row>
    <row r="29" spans="1:16" ht="36" x14ac:dyDescent="0.2">
      <c r="A29" s="5">
        <v>1</v>
      </c>
      <c r="B29" s="76" t="s">
        <v>191</v>
      </c>
      <c r="C29" s="111" t="s">
        <v>192</v>
      </c>
      <c r="D29" s="5">
        <v>8</v>
      </c>
      <c r="E29" s="77" t="s">
        <v>193</v>
      </c>
      <c r="F29" s="77"/>
      <c r="G29" s="78">
        <v>1292</v>
      </c>
      <c r="H29" s="78">
        <v>1292</v>
      </c>
      <c r="I29" s="77"/>
      <c r="J29" s="78">
        <v>9</v>
      </c>
      <c r="K29" s="78">
        <v>72</v>
      </c>
    </row>
    <row r="30" spans="1:16" ht="72" x14ac:dyDescent="0.2">
      <c r="A30" s="5">
        <v>2</v>
      </c>
      <c r="B30" s="76" t="s">
        <v>237</v>
      </c>
      <c r="C30" s="111" t="s">
        <v>238</v>
      </c>
      <c r="D30" s="5">
        <v>24</v>
      </c>
      <c r="E30" s="77" t="s">
        <v>239</v>
      </c>
      <c r="F30" s="77"/>
      <c r="G30" s="78">
        <v>663</v>
      </c>
      <c r="H30" s="78">
        <v>663</v>
      </c>
      <c r="I30" s="77"/>
      <c r="J30" s="78">
        <v>2</v>
      </c>
      <c r="K30" s="78">
        <v>48</v>
      </c>
    </row>
    <row r="31" spans="1:16" ht="72" x14ac:dyDescent="0.2">
      <c r="A31" s="5">
        <v>3</v>
      </c>
      <c r="B31" s="76" t="s">
        <v>240</v>
      </c>
      <c r="C31" s="111" t="s">
        <v>241</v>
      </c>
      <c r="D31" s="5">
        <v>12</v>
      </c>
      <c r="E31" s="77" t="s">
        <v>242</v>
      </c>
      <c r="F31" s="77"/>
      <c r="G31" s="78">
        <v>497</v>
      </c>
      <c r="H31" s="78">
        <v>497</v>
      </c>
      <c r="I31" s="77"/>
      <c r="J31" s="78">
        <v>3</v>
      </c>
      <c r="K31" s="78">
        <v>36</v>
      </c>
    </row>
    <row r="32" spans="1:16" ht="36" x14ac:dyDescent="0.2">
      <c r="A32" s="5">
        <v>4</v>
      </c>
      <c r="B32" s="76" t="s">
        <v>243</v>
      </c>
      <c r="C32" s="111" t="s">
        <v>244</v>
      </c>
      <c r="D32" s="5">
        <v>4</v>
      </c>
      <c r="E32" s="77" t="s">
        <v>245</v>
      </c>
      <c r="F32" s="77"/>
      <c r="G32" s="78">
        <v>107</v>
      </c>
      <c r="H32" s="78">
        <v>107</v>
      </c>
      <c r="I32" s="77"/>
      <c r="J32" s="78">
        <v>1.5</v>
      </c>
      <c r="K32" s="78">
        <v>6</v>
      </c>
    </row>
    <row r="33" spans="1:11" ht="36" x14ac:dyDescent="0.2">
      <c r="A33" s="5">
        <v>5</v>
      </c>
      <c r="B33" s="76" t="s">
        <v>246</v>
      </c>
      <c r="C33" s="111" t="s">
        <v>247</v>
      </c>
      <c r="D33" s="5">
        <v>4</v>
      </c>
      <c r="E33" s="77" t="s">
        <v>248</v>
      </c>
      <c r="F33" s="77"/>
      <c r="G33" s="78">
        <v>152</v>
      </c>
      <c r="H33" s="78">
        <v>152</v>
      </c>
      <c r="I33" s="77"/>
      <c r="J33" s="78">
        <v>2</v>
      </c>
      <c r="K33" s="78">
        <v>8</v>
      </c>
    </row>
    <row r="34" spans="1:11" ht="36" x14ac:dyDescent="0.2">
      <c r="A34" s="5">
        <v>6</v>
      </c>
      <c r="B34" s="76" t="s">
        <v>201</v>
      </c>
      <c r="C34" s="111" t="s">
        <v>202</v>
      </c>
      <c r="D34" s="5">
        <v>29</v>
      </c>
      <c r="E34" s="77" t="s">
        <v>204</v>
      </c>
      <c r="F34" s="77"/>
      <c r="G34" s="78">
        <v>819</v>
      </c>
      <c r="H34" s="78">
        <v>819</v>
      </c>
      <c r="I34" s="77"/>
      <c r="J34" s="78">
        <v>1.5</v>
      </c>
      <c r="K34" s="78">
        <v>43.5</v>
      </c>
    </row>
    <row r="35" spans="1:11" ht="96" x14ac:dyDescent="0.2">
      <c r="A35" s="5">
        <v>7</v>
      </c>
      <c r="B35" s="76" t="s">
        <v>249</v>
      </c>
      <c r="C35" s="111" t="s">
        <v>206</v>
      </c>
      <c r="D35" s="5">
        <v>33</v>
      </c>
      <c r="E35" s="77" t="s">
        <v>250</v>
      </c>
      <c r="F35" s="77"/>
      <c r="G35" s="78">
        <v>323</v>
      </c>
      <c r="H35" s="78">
        <v>323</v>
      </c>
      <c r="I35" s="77"/>
      <c r="J35" s="78">
        <v>0.52</v>
      </c>
      <c r="K35" s="78">
        <v>17.16</v>
      </c>
    </row>
    <row r="36" spans="1:11" ht="36" x14ac:dyDescent="0.2">
      <c r="A36" s="5">
        <v>8</v>
      </c>
      <c r="B36" s="76" t="s">
        <v>251</v>
      </c>
      <c r="C36" s="111" t="s">
        <v>252</v>
      </c>
      <c r="D36" s="9" t="s">
        <v>253</v>
      </c>
      <c r="E36" s="77" t="s">
        <v>254</v>
      </c>
      <c r="F36" s="77"/>
      <c r="G36" s="78">
        <v>1461</v>
      </c>
      <c r="H36" s="78">
        <v>1461</v>
      </c>
      <c r="I36" s="77"/>
      <c r="J36" s="78">
        <v>2</v>
      </c>
      <c r="K36" s="78">
        <v>82</v>
      </c>
    </row>
    <row r="37" spans="1:11" ht="48" x14ac:dyDescent="0.2">
      <c r="A37" s="5">
        <v>9</v>
      </c>
      <c r="B37" s="76" t="s">
        <v>198</v>
      </c>
      <c r="C37" s="111" t="s">
        <v>199</v>
      </c>
      <c r="D37" s="9" t="s">
        <v>255</v>
      </c>
      <c r="E37" s="77" t="s">
        <v>200</v>
      </c>
      <c r="F37" s="77"/>
      <c r="G37" s="78">
        <v>18</v>
      </c>
      <c r="H37" s="78">
        <v>18</v>
      </c>
      <c r="I37" s="77"/>
      <c r="J37" s="78">
        <v>16</v>
      </c>
      <c r="K37" s="78">
        <v>0.96</v>
      </c>
    </row>
    <row r="38" spans="1:11" ht="19.149999999999999" customHeight="1" x14ac:dyDescent="0.2">
      <c r="A38" s="175" t="s">
        <v>256</v>
      </c>
      <c r="B38" s="176"/>
      <c r="C38" s="176"/>
      <c r="D38" s="176"/>
      <c r="E38" s="176"/>
      <c r="F38" s="176"/>
      <c r="G38" s="176"/>
      <c r="H38" s="176"/>
      <c r="I38" s="176"/>
      <c r="J38" s="176"/>
      <c r="K38" s="176"/>
    </row>
    <row r="39" spans="1:11" ht="72" x14ac:dyDescent="0.2">
      <c r="A39" s="5">
        <v>10</v>
      </c>
      <c r="B39" s="76" t="s">
        <v>237</v>
      </c>
      <c r="C39" s="111" t="s">
        <v>238</v>
      </c>
      <c r="D39" s="5">
        <v>4</v>
      </c>
      <c r="E39" s="77" t="s">
        <v>239</v>
      </c>
      <c r="F39" s="77"/>
      <c r="G39" s="78">
        <v>110</v>
      </c>
      <c r="H39" s="78">
        <v>110</v>
      </c>
      <c r="I39" s="77"/>
      <c r="J39" s="78">
        <v>2</v>
      </c>
      <c r="K39" s="78">
        <v>8</v>
      </c>
    </row>
    <row r="40" spans="1:11" ht="72" x14ac:dyDescent="0.2">
      <c r="A40" s="5">
        <v>11</v>
      </c>
      <c r="B40" s="76" t="s">
        <v>240</v>
      </c>
      <c r="C40" s="111" t="s">
        <v>241</v>
      </c>
      <c r="D40" s="5">
        <v>8</v>
      </c>
      <c r="E40" s="77" t="s">
        <v>242</v>
      </c>
      <c r="F40" s="77"/>
      <c r="G40" s="78">
        <v>331</v>
      </c>
      <c r="H40" s="78">
        <v>331</v>
      </c>
      <c r="I40" s="77"/>
      <c r="J40" s="78">
        <v>3</v>
      </c>
      <c r="K40" s="78">
        <v>24</v>
      </c>
    </row>
    <row r="41" spans="1:11" ht="36" x14ac:dyDescent="0.2">
      <c r="A41" s="5">
        <v>12</v>
      </c>
      <c r="B41" s="76" t="s">
        <v>194</v>
      </c>
      <c r="C41" s="111" t="s">
        <v>195</v>
      </c>
      <c r="D41" s="9" t="s">
        <v>257</v>
      </c>
      <c r="E41" s="77" t="s">
        <v>197</v>
      </c>
      <c r="F41" s="77"/>
      <c r="G41" s="78">
        <v>448</v>
      </c>
      <c r="H41" s="78">
        <v>448</v>
      </c>
      <c r="I41" s="77"/>
      <c r="J41" s="78">
        <v>3</v>
      </c>
      <c r="K41" s="78">
        <v>24</v>
      </c>
    </row>
    <row r="42" spans="1:11" ht="19.149999999999999" customHeight="1" x14ac:dyDescent="0.2">
      <c r="A42" s="175" t="s">
        <v>258</v>
      </c>
      <c r="B42" s="176"/>
      <c r="C42" s="176"/>
      <c r="D42" s="176"/>
      <c r="E42" s="176"/>
      <c r="F42" s="176"/>
      <c r="G42" s="176"/>
      <c r="H42" s="176"/>
      <c r="I42" s="176"/>
      <c r="J42" s="176"/>
      <c r="K42" s="176"/>
    </row>
    <row r="43" spans="1:11" ht="36" x14ac:dyDescent="0.2">
      <c r="A43" s="5">
        <v>13</v>
      </c>
      <c r="B43" s="76" t="s">
        <v>191</v>
      </c>
      <c r="C43" s="111" t="s">
        <v>192</v>
      </c>
      <c r="D43" s="5">
        <v>23</v>
      </c>
      <c r="E43" s="77" t="s">
        <v>193</v>
      </c>
      <c r="F43" s="77"/>
      <c r="G43" s="78">
        <v>3716</v>
      </c>
      <c r="H43" s="78">
        <v>3716</v>
      </c>
      <c r="I43" s="77"/>
      <c r="J43" s="78">
        <v>9</v>
      </c>
      <c r="K43" s="78">
        <v>207</v>
      </c>
    </row>
    <row r="44" spans="1:11" ht="60" x14ac:dyDescent="0.2">
      <c r="A44" s="5">
        <v>14</v>
      </c>
      <c r="B44" s="76" t="s">
        <v>259</v>
      </c>
      <c r="C44" s="111" t="s">
        <v>260</v>
      </c>
      <c r="D44" s="5">
        <v>64</v>
      </c>
      <c r="E44" s="77" t="s">
        <v>261</v>
      </c>
      <c r="F44" s="77"/>
      <c r="G44" s="78">
        <v>1325</v>
      </c>
      <c r="H44" s="78">
        <v>1325</v>
      </c>
      <c r="I44" s="77"/>
      <c r="J44" s="78">
        <v>1.5</v>
      </c>
      <c r="K44" s="78">
        <v>96</v>
      </c>
    </row>
    <row r="45" spans="1:11" ht="48" x14ac:dyDescent="0.2">
      <c r="A45" s="5">
        <v>15</v>
      </c>
      <c r="B45" s="76" t="s">
        <v>262</v>
      </c>
      <c r="C45" s="111" t="s">
        <v>263</v>
      </c>
      <c r="D45" s="5">
        <v>26</v>
      </c>
      <c r="E45" s="77" t="s">
        <v>239</v>
      </c>
      <c r="F45" s="77"/>
      <c r="G45" s="78">
        <v>718</v>
      </c>
      <c r="H45" s="78">
        <v>718</v>
      </c>
      <c r="I45" s="77"/>
      <c r="J45" s="78">
        <v>2</v>
      </c>
      <c r="K45" s="78">
        <v>52</v>
      </c>
    </row>
    <row r="46" spans="1:11" ht="72" x14ac:dyDescent="0.2">
      <c r="A46" s="5">
        <v>16</v>
      </c>
      <c r="B46" s="76" t="s">
        <v>237</v>
      </c>
      <c r="C46" s="111" t="s">
        <v>238</v>
      </c>
      <c r="D46" s="5">
        <v>97</v>
      </c>
      <c r="E46" s="77" t="s">
        <v>239</v>
      </c>
      <c r="F46" s="77"/>
      <c r="G46" s="78">
        <v>2679</v>
      </c>
      <c r="H46" s="78">
        <v>2679</v>
      </c>
      <c r="I46" s="77"/>
      <c r="J46" s="78">
        <v>2</v>
      </c>
      <c r="K46" s="78">
        <v>194</v>
      </c>
    </row>
    <row r="47" spans="1:11" ht="72" x14ac:dyDescent="0.2">
      <c r="A47" s="5">
        <v>17</v>
      </c>
      <c r="B47" s="76" t="s">
        <v>240</v>
      </c>
      <c r="C47" s="111" t="s">
        <v>241</v>
      </c>
      <c r="D47" s="5">
        <v>11</v>
      </c>
      <c r="E47" s="77" t="s">
        <v>242</v>
      </c>
      <c r="F47" s="77"/>
      <c r="G47" s="78">
        <v>456</v>
      </c>
      <c r="H47" s="78">
        <v>456</v>
      </c>
      <c r="I47" s="77"/>
      <c r="J47" s="78">
        <v>3</v>
      </c>
      <c r="K47" s="78">
        <v>33</v>
      </c>
    </row>
    <row r="48" spans="1:11" ht="36" x14ac:dyDescent="0.2">
      <c r="A48" s="5">
        <v>18</v>
      </c>
      <c r="B48" s="76" t="s">
        <v>264</v>
      </c>
      <c r="C48" s="111" t="s">
        <v>265</v>
      </c>
      <c r="D48" s="5">
        <v>4</v>
      </c>
      <c r="E48" s="77" t="s">
        <v>266</v>
      </c>
      <c r="F48" s="77"/>
      <c r="G48" s="78">
        <v>281</v>
      </c>
      <c r="H48" s="78">
        <v>281</v>
      </c>
      <c r="I48" s="77"/>
      <c r="J48" s="78">
        <v>3.5</v>
      </c>
      <c r="K48" s="78">
        <v>14</v>
      </c>
    </row>
    <row r="49" spans="1:11" ht="48" x14ac:dyDescent="0.2">
      <c r="A49" s="5">
        <v>19</v>
      </c>
      <c r="B49" s="76" t="s">
        <v>267</v>
      </c>
      <c r="C49" s="111" t="s">
        <v>268</v>
      </c>
      <c r="D49" s="5">
        <v>4</v>
      </c>
      <c r="E49" s="77" t="s">
        <v>269</v>
      </c>
      <c r="F49" s="77"/>
      <c r="G49" s="78">
        <v>8</v>
      </c>
      <c r="H49" s="78">
        <v>8</v>
      </c>
      <c r="I49" s="77"/>
      <c r="J49" s="78">
        <v>0.1</v>
      </c>
      <c r="K49" s="78">
        <v>0.4</v>
      </c>
    </row>
    <row r="50" spans="1:11" ht="48" x14ac:dyDescent="0.2">
      <c r="A50" s="5">
        <v>20</v>
      </c>
      <c r="B50" s="76" t="s">
        <v>270</v>
      </c>
      <c r="C50" s="111" t="s">
        <v>271</v>
      </c>
      <c r="D50" s="5">
        <v>4</v>
      </c>
      <c r="E50" s="77" t="s">
        <v>272</v>
      </c>
      <c r="F50" s="77"/>
      <c r="G50" s="78">
        <v>38</v>
      </c>
      <c r="H50" s="78">
        <v>38</v>
      </c>
      <c r="I50" s="77"/>
      <c r="J50" s="78">
        <v>0.5</v>
      </c>
      <c r="K50" s="78">
        <v>2</v>
      </c>
    </row>
    <row r="51" spans="1:11" ht="19.149999999999999" customHeight="1" x14ac:dyDescent="0.2">
      <c r="A51" s="175" t="s">
        <v>273</v>
      </c>
      <c r="B51" s="176"/>
      <c r="C51" s="176"/>
      <c r="D51" s="176"/>
      <c r="E51" s="176"/>
      <c r="F51" s="176"/>
      <c r="G51" s="176"/>
      <c r="H51" s="176"/>
      <c r="I51" s="176"/>
      <c r="J51" s="176"/>
      <c r="K51" s="176"/>
    </row>
    <row r="52" spans="1:11" ht="36" x14ac:dyDescent="0.2">
      <c r="A52" s="5">
        <v>21</v>
      </c>
      <c r="B52" s="76" t="s">
        <v>243</v>
      </c>
      <c r="C52" s="111" t="s">
        <v>244</v>
      </c>
      <c r="D52" s="5">
        <v>1</v>
      </c>
      <c r="E52" s="77" t="s">
        <v>245</v>
      </c>
      <c r="F52" s="77"/>
      <c r="G52" s="78">
        <v>27</v>
      </c>
      <c r="H52" s="78">
        <v>27</v>
      </c>
      <c r="I52" s="77"/>
      <c r="J52" s="78">
        <v>1.5</v>
      </c>
      <c r="K52" s="78">
        <v>1.5</v>
      </c>
    </row>
    <row r="53" spans="1:11" ht="36" x14ac:dyDescent="0.2">
      <c r="A53" s="5">
        <v>22</v>
      </c>
      <c r="B53" s="76" t="s">
        <v>274</v>
      </c>
      <c r="C53" s="111" t="s">
        <v>275</v>
      </c>
      <c r="D53" s="5">
        <v>1</v>
      </c>
      <c r="E53" s="77" t="s">
        <v>276</v>
      </c>
      <c r="F53" s="77"/>
      <c r="G53" s="78">
        <v>295</v>
      </c>
      <c r="H53" s="78">
        <v>295</v>
      </c>
      <c r="I53" s="77"/>
      <c r="J53" s="78">
        <v>15</v>
      </c>
      <c r="K53" s="78">
        <v>15</v>
      </c>
    </row>
    <row r="54" spans="1:11" ht="60" x14ac:dyDescent="0.2">
      <c r="A54" s="5">
        <v>23</v>
      </c>
      <c r="B54" s="76" t="s">
        <v>277</v>
      </c>
      <c r="C54" s="111" t="s">
        <v>278</v>
      </c>
      <c r="D54" s="5">
        <v>1</v>
      </c>
      <c r="E54" s="77" t="s">
        <v>279</v>
      </c>
      <c r="F54" s="77"/>
      <c r="G54" s="78">
        <v>927</v>
      </c>
      <c r="H54" s="78">
        <v>927</v>
      </c>
      <c r="I54" s="77"/>
      <c r="J54" s="78">
        <v>50</v>
      </c>
      <c r="K54" s="78">
        <v>50</v>
      </c>
    </row>
    <row r="55" spans="1:11" ht="48" x14ac:dyDescent="0.2">
      <c r="A55" s="5">
        <v>24</v>
      </c>
      <c r="B55" s="76" t="s">
        <v>198</v>
      </c>
      <c r="C55" s="111" t="s">
        <v>199</v>
      </c>
      <c r="D55" s="9" t="s">
        <v>280</v>
      </c>
      <c r="E55" s="77" t="s">
        <v>200</v>
      </c>
      <c r="F55" s="77"/>
      <c r="G55" s="78">
        <v>3</v>
      </c>
      <c r="H55" s="78">
        <v>3</v>
      </c>
      <c r="I55" s="77"/>
      <c r="J55" s="78">
        <v>16</v>
      </c>
      <c r="K55" s="78">
        <v>0.16</v>
      </c>
    </row>
    <row r="56" spans="1:11" ht="48" x14ac:dyDescent="0.2">
      <c r="A56" s="5">
        <v>25</v>
      </c>
      <c r="B56" s="76" t="s">
        <v>267</v>
      </c>
      <c r="C56" s="111" t="s">
        <v>268</v>
      </c>
      <c r="D56" s="5">
        <v>1</v>
      </c>
      <c r="E56" s="77" t="s">
        <v>269</v>
      </c>
      <c r="F56" s="77"/>
      <c r="G56" s="78">
        <v>2</v>
      </c>
      <c r="H56" s="78">
        <v>2</v>
      </c>
      <c r="I56" s="77"/>
      <c r="J56" s="78">
        <v>0.1</v>
      </c>
      <c r="K56" s="78">
        <v>0.1</v>
      </c>
    </row>
    <row r="57" spans="1:11" ht="19.149999999999999" customHeight="1" x14ac:dyDescent="0.2">
      <c r="A57" s="175" t="s">
        <v>281</v>
      </c>
      <c r="B57" s="176"/>
      <c r="C57" s="176"/>
      <c r="D57" s="176"/>
      <c r="E57" s="176"/>
      <c r="F57" s="176"/>
      <c r="G57" s="176"/>
      <c r="H57" s="176"/>
      <c r="I57" s="176"/>
      <c r="J57" s="176"/>
      <c r="K57" s="176"/>
    </row>
    <row r="58" spans="1:11" ht="72" x14ac:dyDescent="0.2">
      <c r="A58" s="5">
        <v>26</v>
      </c>
      <c r="B58" s="76" t="s">
        <v>237</v>
      </c>
      <c r="C58" s="111" t="s">
        <v>238</v>
      </c>
      <c r="D58" s="5">
        <v>24</v>
      </c>
      <c r="E58" s="77" t="s">
        <v>239</v>
      </c>
      <c r="F58" s="77"/>
      <c r="G58" s="78">
        <v>663</v>
      </c>
      <c r="H58" s="78">
        <v>663</v>
      </c>
      <c r="I58" s="77"/>
      <c r="J58" s="78">
        <v>2</v>
      </c>
      <c r="K58" s="78">
        <v>48</v>
      </c>
    </row>
    <row r="59" spans="1:11" ht="72" x14ac:dyDescent="0.2">
      <c r="A59" s="5">
        <v>27</v>
      </c>
      <c r="B59" s="76" t="s">
        <v>240</v>
      </c>
      <c r="C59" s="111" t="s">
        <v>241</v>
      </c>
      <c r="D59" s="5">
        <v>1</v>
      </c>
      <c r="E59" s="77" t="s">
        <v>242</v>
      </c>
      <c r="F59" s="77"/>
      <c r="G59" s="78">
        <v>41</v>
      </c>
      <c r="H59" s="78">
        <v>41</v>
      </c>
      <c r="I59" s="77"/>
      <c r="J59" s="78">
        <v>3</v>
      </c>
      <c r="K59" s="78">
        <v>3</v>
      </c>
    </row>
    <row r="60" spans="1:11" ht="60" x14ac:dyDescent="0.2">
      <c r="A60" s="5">
        <v>28</v>
      </c>
      <c r="B60" s="76" t="s">
        <v>282</v>
      </c>
      <c r="C60" s="111" t="s">
        <v>283</v>
      </c>
      <c r="D60" s="5">
        <v>24</v>
      </c>
      <c r="E60" s="77" t="s">
        <v>284</v>
      </c>
      <c r="F60" s="77"/>
      <c r="G60" s="78">
        <v>4105</v>
      </c>
      <c r="H60" s="78">
        <v>4105</v>
      </c>
      <c r="I60" s="77"/>
      <c r="J60" s="78">
        <v>10</v>
      </c>
      <c r="K60" s="78">
        <v>240</v>
      </c>
    </row>
    <row r="61" spans="1:11" ht="36" x14ac:dyDescent="0.2">
      <c r="A61" s="5">
        <v>29</v>
      </c>
      <c r="B61" s="76" t="s">
        <v>285</v>
      </c>
      <c r="C61" s="111" t="s">
        <v>286</v>
      </c>
      <c r="D61" s="5">
        <v>24</v>
      </c>
      <c r="E61" s="77" t="s">
        <v>287</v>
      </c>
      <c r="F61" s="77"/>
      <c r="G61" s="78">
        <v>2585</v>
      </c>
      <c r="H61" s="78">
        <v>2585</v>
      </c>
      <c r="I61" s="77"/>
      <c r="J61" s="78">
        <v>6</v>
      </c>
      <c r="K61" s="78">
        <v>144</v>
      </c>
    </row>
    <row r="62" spans="1:11" ht="72" x14ac:dyDescent="0.2">
      <c r="A62" s="5">
        <v>30</v>
      </c>
      <c r="B62" s="76" t="s">
        <v>237</v>
      </c>
      <c r="C62" s="111" t="s">
        <v>238</v>
      </c>
      <c r="D62" s="5">
        <v>9</v>
      </c>
      <c r="E62" s="77" t="s">
        <v>239</v>
      </c>
      <c r="F62" s="77"/>
      <c r="G62" s="78">
        <v>249</v>
      </c>
      <c r="H62" s="78">
        <v>249</v>
      </c>
      <c r="I62" s="77"/>
      <c r="J62" s="78">
        <v>2</v>
      </c>
      <c r="K62" s="78">
        <v>18</v>
      </c>
    </row>
    <row r="63" spans="1:11" ht="60" x14ac:dyDescent="0.2">
      <c r="A63" s="5">
        <v>31</v>
      </c>
      <c r="B63" s="76" t="s">
        <v>259</v>
      </c>
      <c r="C63" s="111" t="s">
        <v>260</v>
      </c>
      <c r="D63" s="5">
        <v>9</v>
      </c>
      <c r="E63" s="77" t="s">
        <v>261</v>
      </c>
      <c r="F63" s="77"/>
      <c r="G63" s="78">
        <v>186</v>
      </c>
      <c r="H63" s="78">
        <v>186</v>
      </c>
      <c r="I63" s="77"/>
      <c r="J63" s="78">
        <v>1.5</v>
      </c>
      <c r="K63" s="78">
        <v>13.5</v>
      </c>
    </row>
    <row r="64" spans="1:11" ht="60" x14ac:dyDescent="0.2">
      <c r="A64" s="5">
        <v>32</v>
      </c>
      <c r="B64" s="76" t="s">
        <v>282</v>
      </c>
      <c r="C64" s="111" t="s">
        <v>283</v>
      </c>
      <c r="D64" s="5">
        <v>20</v>
      </c>
      <c r="E64" s="77" t="s">
        <v>284</v>
      </c>
      <c r="F64" s="77"/>
      <c r="G64" s="78">
        <v>3421</v>
      </c>
      <c r="H64" s="78">
        <v>3421</v>
      </c>
      <c r="I64" s="77"/>
      <c r="J64" s="78">
        <v>10</v>
      </c>
      <c r="K64" s="78">
        <v>200</v>
      </c>
    </row>
    <row r="65" spans="1:11" ht="84" x14ac:dyDescent="0.2">
      <c r="A65" s="5">
        <v>33</v>
      </c>
      <c r="B65" s="76" t="s">
        <v>288</v>
      </c>
      <c r="C65" s="111" t="s">
        <v>289</v>
      </c>
      <c r="D65" s="5">
        <v>9</v>
      </c>
      <c r="E65" s="77" t="s">
        <v>239</v>
      </c>
      <c r="F65" s="77"/>
      <c r="G65" s="78">
        <v>249</v>
      </c>
      <c r="H65" s="78">
        <v>249</v>
      </c>
      <c r="I65" s="77"/>
      <c r="J65" s="78">
        <v>2</v>
      </c>
      <c r="K65" s="78">
        <v>18</v>
      </c>
    </row>
    <row r="66" spans="1:11" ht="36" x14ac:dyDescent="0.2">
      <c r="A66" s="5">
        <v>34</v>
      </c>
      <c r="B66" s="76" t="s">
        <v>251</v>
      </c>
      <c r="C66" s="111" t="s">
        <v>252</v>
      </c>
      <c r="D66" s="5">
        <v>343</v>
      </c>
      <c r="E66" s="77" t="s">
        <v>254</v>
      </c>
      <c r="F66" s="77"/>
      <c r="G66" s="78">
        <v>12225</v>
      </c>
      <c r="H66" s="78">
        <v>12225</v>
      </c>
      <c r="I66" s="77"/>
      <c r="J66" s="78">
        <v>2</v>
      </c>
      <c r="K66" s="78">
        <v>686</v>
      </c>
    </row>
    <row r="67" spans="1:11" ht="48" x14ac:dyDescent="0.2">
      <c r="A67" s="5">
        <v>35</v>
      </c>
      <c r="B67" s="76" t="s">
        <v>198</v>
      </c>
      <c r="C67" s="111" t="s">
        <v>199</v>
      </c>
      <c r="D67" s="9" t="s">
        <v>290</v>
      </c>
      <c r="E67" s="77" t="s">
        <v>200</v>
      </c>
      <c r="F67" s="77"/>
      <c r="G67" s="78">
        <v>1033</v>
      </c>
      <c r="H67" s="78">
        <v>1033</v>
      </c>
      <c r="I67" s="77"/>
      <c r="J67" s="78">
        <v>16</v>
      </c>
      <c r="K67" s="78">
        <v>54.88</v>
      </c>
    </row>
    <row r="68" spans="1:11" ht="36" x14ac:dyDescent="0.2">
      <c r="A68" s="5">
        <v>36</v>
      </c>
      <c r="B68" s="76" t="s">
        <v>201</v>
      </c>
      <c r="C68" s="111" t="s">
        <v>202</v>
      </c>
      <c r="D68" s="5">
        <v>25</v>
      </c>
      <c r="E68" s="77" t="s">
        <v>204</v>
      </c>
      <c r="F68" s="77"/>
      <c r="G68" s="78">
        <v>706</v>
      </c>
      <c r="H68" s="78">
        <v>706</v>
      </c>
      <c r="I68" s="77"/>
      <c r="J68" s="78">
        <v>1.5</v>
      </c>
      <c r="K68" s="78">
        <v>37.5</v>
      </c>
    </row>
    <row r="69" spans="1:11" ht="96" x14ac:dyDescent="0.2">
      <c r="A69" s="5">
        <v>37</v>
      </c>
      <c r="B69" s="76" t="s">
        <v>249</v>
      </c>
      <c r="C69" s="111" t="s">
        <v>206</v>
      </c>
      <c r="D69" s="5">
        <v>25</v>
      </c>
      <c r="E69" s="77" t="s">
        <v>250</v>
      </c>
      <c r="F69" s="77"/>
      <c r="G69" s="78">
        <v>245</v>
      </c>
      <c r="H69" s="78">
        <v>245</v>
      </c>
      <c r="I69" s="77"/>
      <c r="J69" s="78">
        <v>0.52</v>
      </c>
      <c r="K69" s="78">
        <v>13</v>
      </c>
    </row>
    <row r="70" spans="1:11" x14ac:dyDescent="0.2">
      <c r="A70" s="175" t="s">
        <v>26</v>
      </c>
      <c r="B70" s="176"/>
      <c r="C70" s="176"/>
      <c r="D70" s="176"/>
      <c r="E70" s="176"/>
      <c r="F70" s="176"/>
      <c r="G70" s="77">
        <v>42404</v>
      </c>
      <c r="H70" s="77">
        <v>42404</v>
      </c>
      <c r="I70" s="77"/>
      <c r="J70" s="77"/>
      <c r="K70" s="77">
        <v>2510.66</v>
      </c>
    </row>
    <row r="71" spans="1:11" x14ac:dyDescent="0.2">
      <c r="A71" s="175" t="s">
        <v>5</v>
      </c>
      <c r="B71" s="176"/>
      <c r="C71" s="176"/>
      <c r="D71" s="176"/>
      <c r="E71" s="176"/>
      <c r="F71" s="176"/>
      <c r="G71" s="77">
        <v>27563</v>
      </c>
      <c r="H71" s="77"/>
      <c r="I71" s="77"/>
      <c r="J71" s="77"/>
      <c r="K71" s="77"/>
    </row>
    <row r="72" spans="1:11" x14ac:dyDescent="0.2">
      <c r="A72" s="175" t="s">
        <v>6</v>
      </c>
      <c r="B72" s="176"/>
      <c r="C72" s="176"/>
      <c r="D72" s="176"/>
      <c r="E72" s="176"/>
      <c r="F72" s="176"/>
      <c r="G72" s="77">
        <v>16962</v>
      </c>
      <c r="H72" s="77"/>
      <c r="I72" s="77"/>
      <c r="J72" s="77"/>
      <c r="K72" s="77"/>
    </row>
    <row r="73" spans="1:11" x14ac:dyDescent="0.2">
      <c r="A73" s="178" t="s">
        <v>139</v>
      </c>
      <c r="B73" s="176"/>
      <c r="C73" s="176"/>
      <c r="D73" s="176"/>
      <c r="E73" s="176"/>
      <c r="F73" s="176"/>
      <c r="G73" s="77"/>
      <c r="H73" s="77"/>
      <c r="I73" s="77"/>
      <c r="J73" s="77"/>
      <c r="K73" s="77"/>
    </row>
    <row r="74" spans="1:11" x14ac:dyDescent="0.2">
      <c r="A74" s="175" t="s">
        <v>143</v>
      </c>
      <c r="B74" s="176"/>
      <c r="C74" s="176"/>
      <c r="D74" s="176"/>
      <c r="E74" s="176"/>
      <c r="F74" s="176"/>
      <c r="G74" s="77">
        <v>86929</v>
      </c>
      <c r="H74" s="77"/>
      <c r="I74" s="77"/>
      <c r="J74" s="77"/>
      <c r="K74" s="77">
        <v>2510.66</v>
      </c>
    </row>
    <row r="75" spans="1:11" x14ac:dyDescent="0.2">
      <c r="A75" s="175" t="s">
        <v>8</v>
      </c>
      <c r="B75" s="176"/>
      <c r="C75" s="176"/>
      <c r="D75" s="176"/>
      <c r="E75" s="176"/>
      <c r="F75" s="176"/>
      <c r="G75" s="77">
        <v>86929</v>
      </c>
      <c r="H75" s="77"/>
      <c r="I75" s="77"/>
      <c r="J75" s="77"/>
      <c r="K75" s="77">
        <v>2510.66</v>
      </c>
    </row>
    <row r="76" spans="1:11" x14ac:dyDescent="0.2">
      <c r="A76" s="175" t="s">
        <v>9</v>
      </c>
      <c r="B76" s="176"/>
      <c r="C76" s="176"/>
      <c r="D76" s="176"/>
      <c r="E76" s="176"/>
      <c r="F76" s="176"/>
      <c r="G76" s="77"/>
      <c r="H76" s="77"/>
      <c r="I76" s="77"/>
      <c r="J76" s="77"/>
      <c r="K76" s="77"/>
    </row>
    <row r="77" spans="1:11" x14ac:dyDescent="0.2">
      <c r="A77" s="175" t="s">
        <v>10</v>
      </c>
      <c r="B77" s="176"/>
      <c r="C77" s="176"/>
      <c r="D77" s="176"/>
      <c r="E77" s="176"/>
      <c r="F77" s="176"/>
      <c r="G77" s="77">
        <v>42404</v>
      </c>
      <c r="H77" s="77"/>
      <c r="I77" s="77"/>
      <c r="J77" s="77"/>
      <c r="K77" s="77"/>
    </row>
    <row r="78" spans="1:11" x14ac:dyDescent="0.2">
      <c r="A78" s="175" t="s">
        <v>11</v>
      </c>
      <c r="B78" s="176"/>
      <c r="C78" s="176"/>
      <c r="D78" s="176"/>
      <c r="E78" s="176"/>
      <c r="F78" s="176"/>
      <c r="G78" s="77">
        <v>27563</v>
      </c>
      <c r="H78" s="77"/>
      <c r="I78" s="77"/>
      <c r="J78" s="77"/>
      <c r="K78" s="77"/>
    </row>
    <row r="79" spans="1:11" x14ac:dyDescent="0.2">
      <c r="A79" s="175" t="s">
        <v>12</v>
      </c>
      <c r="B79" s="176"/>
      <c r="C79" s="176"/>
      <c r="D79" s="176"/>
      <c r="E79" s="176"/>
      <c r="F79" s="176"/>
      <c r="G79" s="77">
        <v>16962</v>
      </c>
      <c r="H79" s="77"/>
      <c r="I79" s="77"/>
      <c r="J79" s="77"/>
      <c r="K79" s="77"/>
    </row>
    <row r="80" spans="1:11" x14ac:dyDescent="0.2">
      <c r="A80" s="178" t="s">
        <v>145</v>
      </c>
      <c r="B80" s="176"/>
      <c r="C80" s="176"/>
      <c r="D80" s="176"/>
      <c r="E80" s="176"/>
      <c r="F80" s="176"/>
      <c r="G80" s="79">
        <v>86929</v>
      </c>
      <c r="H80" s="77"/>
      <c r="I80" s="77"/>
      <c r="J80" s="77"/>
      <c r="K80" s="79">
        <v>2510.66</v>
      </c>
    </row>
    <row r="81" spans="1:11" x14ac:dyDescent="0.2">
      <c r="A81" s="179" t="s">
        <v>25</v>
      </c>
      <c r="B81" s="180"/>
      <c r="C81" s="180"/>
      <c r="D81" s="180"/>
      <c r="E81" s="180"/>
      <c r="F81" s="180"/>
      <c r="G81" s="180"/>
      <c r="H81" s="180"/>
      <c r="I81" s="180"/>
      <c r="J81" s="180"/>
      <c r="K81" s="180"/>
    </row>
    <row r="82" spans="1:11" x14ac:dyDescent="0.2">
      <c r="A82" s="175" t="s">
        <v>4</v>
      </c>
      <c r="B82" s="176"/>
      <c r="C82" s="176"/>
      <c r="D82" s="176"/>
      <c r="E82" s="176"/>
      <c r="F82" s="176"/>
      <c r="G82" s="77">
        <v>42404</v>
      </c>
      <c r="H82" s="77">
        <v>42404</v>
      </c>
      <c r="I82" s="77"/>
      <c r="J82" s="77"/>
      <c r="K82" s="77">
        <v>2510.66</v>
      </c>
    </row>
    <row r="83" spans="1:11" x14ac:dyDescent="0.2">
      <c r="A83" s="175" t="s">
        <v>5</v>
      </c>
      <c r="B83" s="176"/>
      <c r="C83" s="176"/>
      <c r="D83" s="176"/>
      <c r="E83" s="176"/>
      <c r="F83" s="176"/>
      <c r="G83" s="77">
        <v>27563</v>
      </c>
      <c r="H83" s="77"/>
      <c r="I83" s="77"/>
      <c r="J83" s="77"/>
      <c r="K83" s="77"/>
    </row>
    <row r="84" spans="1:11" x14ac:dyDescent="0.2">
      <c r="A84" s="175" t="s">
        <v>6</v>
      </c>
      <c r="B84" s="176"/>
      <c r="C84" s="176"/>
      <c r="D84" s="176"/>
      <c r="E84" s="176"/>
      <c r="F84" s="176"/>
      <c r="G84" s="77">
        <v>16962</v>
      </c>
      <c r="H84" s="77"/>
      <c r="I84" s="77"/>
      <c r="J84" s="77"/>
      <c r="K84" s="77"/>
    </row>
    <row r="85" spans="1:11" x14ac:dyDescent="0.2">
      <c r="A85" s="178" t="s">
        <v>7</v>
      </c>
      <c r="B85" s="176"/>
      <c r="C85" s="176"/>
      <c r="D85" s="176"/>
      <c r="E85" s="176"/>
      <c r="F85" s="176"/>
      <c r="G85" s="77"/>
      <c r="H85" s="77"/>
      <c r="I85" s="77"/>
      <c r="J85" s="77"/>
      <c r="K85" s="77"/>
    </row>
    <row r="86" spans="1:11" x14ac:dyDescent="0.2">
      <c r="A86" s="175" t="s">
        <v>143</v>
      </c>
      <c r="B86" s="176"/>
      <c r="C86" s="176"/>
      <c r="D86" s="176"/>
      <c r="E86" s="176"/>
      <c r="F86" s="176"/>
      <c r="G86" s="77">
        <v>86929</v>
      </c>
      <c r="H86" s="77"/>
      <c r="I86" s="77"/>
      <c r="J86" s="77"/>
      <c r="K86" s="77">
        <v>2510.66</v>
      </c>
    </row>
    <row r="87" spans="1:11" x14ac:dyDescent="0.2">
      <c r="A87" s="175" t="s">
        <v>8</v>
      </c>
      <c r="B87" s="176"/>
      <c r="C87" s="176"/>
      <c r="D87" s="176"/>
      <c r="E87" s="176"/>
      <c r="F87" s="176"/>
      <c r="G87" s="77">
        <v>86929</v>
      </c>
      <c r="H87" s="77"/>
      <c r="I87" s="77"/>
      <c r="J87" s="77"/>
      <c r="K87" s="77">
        <v>2510.66</v>
      </c>
    </row>
    <row r="88" spans="1:11" x14ac:dyDescent="0.2">
      <c r="A88" s="175" t="s">
        <v>9</v>
      </c>
      <c r="B88" s="176"/>
      <c r="C88" s="176"/>
      <c r="D88" s="176"/>
      <c r="E88" s="176"/>
      <c r="F88" s="176"/>
      <c r="G88" s="77"/>
      <c r="H88" s="77"/>
      <c r="I88" s="77"/>
      <c r="J88" s="77"/>
      <c r="K88" s="77"/>
    </row>
    <row r="89" spans="1:11" x14ac:dyDescent="0.2">
      <c r="A89" s="175" t="s">
        <v>10</v>
      </c>
      <c r="B89" s="176"/>
      <c r="C89" s="176"/>
      <c r="D89" s="176"/>
      <c r="E89" s="176"/>
      <c r="F89" s="176"/>
      <c r="G89" s="77">
        <v>42404</v>
      </c>
      <c r="H89" s="77"/>
      <c r="I89" s="77"/>
      <c r="J89" s="77"/>
      <c r="K89" s="77"/>
    </row>
    <row r="90" spans="1:11" x14ac:dyDescent="0.2">
      <c r="A90" s="175" t="s">
        <v>11</v>
      </c>
      <c r="B90" s="176"/>
      <c r="C90" s="176"/>
      <c r="D90" s="176"/>
      <c r="E90" s="176"/>
      <c r="F90" s="176"/>
      <c r="G90" s="77">
        <v>27563</v>
      </c>
      <c r="H90" s="77"/>
      <c r="I90" s="77"/>
      <c r="J90" s="77"/>
      <c r="K90" s="77"/>
    </row>
    <row r="91" spans="1:11" x14ac:dyDescent="0.2">
      <c r="A91" s="175" t="s">
        <v>12</v>
      </c>
      <c r="B91" s="176"/>
      <c r="C91" s="176"/>
      <c r="D91" s="176"/>
      <c r="E91" s="176"/>
      <c r="F91" s="176"/>
      <c r="G91" s="77">
        <v>16962</v>
      </c>
      <c r="H91" s="77"/>
      <c r="I91" s="77"/>
      <c r="J91" s="77"/>
      <c r="K91" s="77"/>
    </row>
    <row r="92" spans="1:11" x14ac:dyDescent="0.2">
      <c r="A92" s="175" t="s">
        <v>291</v>
      </c>
      <c r="B92" s="176"/>
      <c r="C92" s="176"/>
      <c r="D92" s="176"/>
      <c r="E92" s="176"/>
      <c r="F92" s="176"/>
      <c r="G92" s="77">
        <v>69543</v>
      </c>
      <c r="H92" s="77"/>
      <c r="I92" s="77"/>
      <c r="J92" s="77"/>
      <c r="K92" s="77"/>
    </row>
    <row r="93" spans="1:11" x14ac:dyDescent="0.2">
      <c r="A93" s="178" t="s">
        <v>13</v>
      </c>
      <c r="B93" s="176"/>
      <c r="C93" s="176"/>
      <c r="D93" s="176"/>
      <c r="E93" s="176"/>
      <c r="F93" s="176"/>
      <c r="G93" s="79">
        <v>69543</v>
      </c>
      <c r="H93" s="77"/>
      <c r="I93" s="77"/>
      <c r="J93" s="77"/>
      <c r="K93" s="79">
        <v>2510.66</v>
      </c>
    </row>
    <row r="94" spans="1:11" x14ac:dyDescent="0.2">
      <c r="A94" s="113"/>
      <c r="B94" s="80"/>
      <c r="F94" s="49"/>
      <c r="G94" s="49"/>
      <c r="H94" s="49"/>
      <c r="I94" s="49"/>
      <c r="J94" s="49"/>
      <c r="K94" s="49"/>
    </row>
    <row r="95" spans="1:11" x14ac:dyDescent="0.2">
      <c r="A95" s="113"/>
      <c r="B95" s="80"/>
      <c r="F95" s="49"/>
      <c r="G95" s="49"/>
      <c r="H95" s="49"/>
      <c r="I95" s="49"/>
      <c r="J95" s="49"/>
      <c r="K95" s="49"/>
    </row>
    <row r="96" spans="1:11" x14ac:dyDescent="0.2">
      <c r="A96" s="113"/>
      <c r="B96" s="80"/>
      <c r="F96" s="49"/>
      <c r="G96" s="49"/>
      <c r="H96" s="49"/>
      <c r="I96" s="49"/>
      <c r="J96" s="49"/>
      <c r="K96" s="49"/>
    </row>
    <row r="97" spans="1:11" x14ac:dyDescent="0.2">
      <c r="A97" s="186" t="s">
        <v>147</v>
      </c>
      <c r="B97" s="185"/>
      <c r="C97" s="185"/>
      <c r="D97" s="185"/>
      <c r="E97" s="185"/>
      <c r="F97" s="185"/>
      <c r="G97" s="185"/>
      <c r="H97" s="185"/>
      <c r="I97" s="185"/>
      <c r="J97" s="185"/>
      <c r="K97" s="185"/>
    </row>
    <row r="98" spans="1:11" x14ac:dyDescent="0.2">
      <c r="A98" s="184" t="s">
        <v>45</v>
      </c>
      <c r="B98" s="185"/>
      <c r="C98" s="185"/>
      <c r="D98" s="185"/>
      <c r="E98" s="185"/>
      <c r="F98" s="185"/>
      <c r="G98" s="185"/>
      <c r="H98" s="185"/>
      <c r="I98" s="185"/>
      <c r="J98" s="185"/>
      <c r="K98" s="185"/>
    </row>
    <row r="99" spans="1:11" x14ac:dyDescent="0.2">
      <c r="A99" s="113"/>
      <c r="B99" s="80"/>
      <c r="F99" s="49"/>
      <c r="G99" s="49"/>
      <c r="H99" s="49"/>
      <c r="I99" s="49"/>
      <c r="J99" s="49"/>
      <c r="K99" s="49"/>
    </row>
    <row r="100" spans="1:11" x14ac:dyDescent="0.2">
      <c r="A100" s="186" t="s">
        <v>148</v>
      </c>
      <c r="B100" s="185"/>
      <c r="C100" s="185"/>
      <c r="D100" s="185"/>
      <c r="E100" s="185"/>
      <c r="F100" s="185"/>
      <c r="G100" s="185"/>
      <c r="H100" s="185"/>
      <c r="I100" s="185"/>
      <c r="J100" s="185"/>
      <c r="K100" s="185"/>
    </row>
    <row r="101" spans="1:11" x14ac:dyDescent="0.2">
      <c r="A101" s="184" t="s">
        <v>45</v>
      </c>
      <c r="B101" s="185"/>
      <c r="C101" s="185"/>
      <c r="D101" s="185"/>
      <c r="E101" s="185"/>
      <c r="F101" s="185"/>
      <c r="G101" s="185"/>
      <c r="H101" s="185"/>
      <c r="I101" s="185"/>
      <c r="J101" s="185"/>
      <c r="K101" s="185"/>
    </row>
    <row r="102" spans="1:11" x14ac:dyDescent="0.2">
      <c r="A102" s="113"/>
      <c r="B102" s="80"/>
      <c r="F102" s="49"/>
      <c r="G102" s="49"/>
      <c r="H102" s="49"/>
      <c r="I102" s="49"/>
      <c r="J102" s="49"/>
      <c r="K102" s="49"/>
    </row>
  </sheetData>
  <mergeCells count="47">
    <mergeCell ref="A100:K100"/>
    <mergeCell ref="A101:K101"/>
    <mergeCell ref="A91:F91"/>
    <mergeCell ref="A92:F92"/>
    <mergeCell ref="A93:F93"/>
    <mergeCell ref="A97:K97"/>
    <mergeCell ref="A98:K98"/>
    <mergeCell ref="A86:F86"/>
    <mergeCell ref="A87:F87"/>
    <mergeCell ref="A88:F88"/>
    <mergeCell ref="A89:F89"/>
    <mergeCell ref="A90:F90"/>
    <mergeCell ref="A38:K38"/>
    <mergeCell ref="A42:K42"/>
    <mergeCell ref="A57:K57"/>
    <mergeCell ref="A73:F73"/>
    <mergeCell ref="A74:F74"/>
    <mergeCell ref="A70:F70"/>
    <mergeCell ref="A71:F71"/>
    <mergeCell ref="A72:F72"/>
    <mergeCell ref="D16:E16"/>
    <mergeCell ref="D17:E17"/>
    <mergeCell ref="D18:E18"/>
    <mergeCell ref="A51:K51"/>
    <mergeCell ref="A22:A24"/>
    <mergeCell ref="B22:B24"/>
    <mergeCell ref="C22:C24"/>
    <mergeCell ref="D22:D24"/>
    <mergeCell ref="E22:F22"/>
    <mergeCell ref="G22:I22"/>
    <mergeCell ref="J22:K23"/>
    <mergeCell ref="G23:G24"/>
    <mergeCell ref="H23:H24"/>
    <mergeCell ref="A26:K26"/>
    <mergeCell ref="A27:K27"/>
    <mergeCell ref="A28:K28"/>
    <mergeCell ref="A75:F75"/>
    <mergeCell ref="A76:F76"/>
    <mergeCell ref="A77:F77"/>
    <mergeCell ref="A78:F78"/>
    <mergeCell ref="A79:F79"/>
    <mergeCell ref="A85:F85"/>
    <mergeCell ref="A80:F80"/>
    <mergeCell ref="A81:K81"/>
    <mergeCell ref="A82:F82"/>
    <mergeCell ref="A83:F83"/>
    <mergeCell ref="A84:F8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6"/>
  <sheetViews>
    <sheetView showGridLines="0" workbookViewId="0">
      <selection activeCell="M77" sqref="M77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13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13"/>
      <c r="B6" s="1"/>
      <c r="C6" s="2"/>
      <c r="D6" s="51" t="s">
        <v>171</v>
      </c>
      <c r="E6" s="2"/>
      <c r="F6" s="52"/>
      <c r="G6" s="52"/>
      <c r="H6" s="52"/>
      <c r="N6" s="3"/>
      <c r="O6" s="3"/>
      <c r="P6" s="3"/>
    </row>
    <row r="7" spans="1:16" x14ac:dyDescent="0.2">
      <c r="A7" s="113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13"/>
      <c r="B8" s="58"/>
      <c r="C8" s="2"/>
      <c r="D8" s="2"/>
      <c r="E8" s="2"/>
      <c r="O8" s="3"/>
      <c r="P8" s="3"/>
    </row>
    <row r="9" spans="1:16" ht="15.75" x14ac:dyDescent="0.2">
      <c r="A9" s="113"/>
      <c r="B9" s="58"/>
      <c r="C9" s="2"/>
      <c r="D9" s="59" t="s">
        <v>294</v>
      </c>
      <c r="F9" s="60"/>
      <c r="G9" s="60"/>
      <c r="O9" s="3"/>
      <c r="P9" s="3"/>
    </row>
    <row r="10" spans="1:16" x14ac:dyDescent="0.2">
      <c r="A10" s="113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13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295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13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296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297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298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299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81</v>
      </c>
      <c r="D19" s="2"/>
      <c r="E19" s="2"/>
      <c r="O19" s="3"/>
      <c r="P19" s="3"/>
    </row>
    <row r="20" spans="1:16" x14ac:dyDescent="0.2">
      <c r="B20" s="75"/>
      <c r="C20" s="113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12" t="s">
        <v>55</v>
      </c>
      <c r="F23" s="112" t="s">
        <v>56</v>
      </c>
      <c r="G23" s="174" t="s">
        <v>3</v>
      </c>
      <c r="H23" s="174" t="s">
        <v>57</v>
      </c>
      <c r="I23" s="112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12" t="s">
        <v>57</v>
      </c>
      <c r="F24" s="112" t="s">
        <v>59</v>
      </c>
      <c r="G24" s="174"/>
      <c r="H24" s="174"/>
      <c r="I24" s="112" t="s">
        <v>59</v>
      </c>
      <c r="J24" s="112" t="s">
        <v>60</v>
      </c>
      <c r="K24" s="112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12">
        <v>3</v>
      </c>
      <c r="D25" s="112">
        <v>4</v>
      </c>
      <c r="E25" s="112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83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36" x14ac:dyDescent="0.2">
      <c r="A28" s="5">
        <v>1</v>
      </c>
      <c r="B28" s="76" t="s">
        <v>191</v>
      </c>
      <c r="C28" s="111" t="s">
        <v>192</v>
      </c>
      <c r="D28" s="5">
        <v>4</v>
      </c>
      <c r="E28" s="77" t="s">
        <v>193</v>
      </c>
      <c r="F28" s="77"/>
      <c r="G28" s="78">
        <v>646</v>
      </c>
      <c r="H28" s="78">
        <v>646</v>
      </c>
      <c r="I28" s="77"/>
      <c r="J28" s="78">
        <v>9</v>
      </c>
      <c r="K28" s="78">
        <v>36</v>
      </c>
    </row>
    <row r="29" spans="1:16" ht="60" x14ac:dyDescent="0.2">
      <c r="A29" s="5">
        <v>2</v>
      </c>
      <c r="B29" s="76" t="s">
        <v>259</v>
      </c>
      <c r="C29" s="111" t="s">
        <v>260</v>
      </c>
      <c r="D29" s="9" t="s">
        <v>300</v>
      </c>
      <c r="E29" s="77" t="s">
        <v>261</v>
      </c>
      <c r="F29" s="77"/>
      <c r="G29" s="78">
        <v>2527</v>
      </c>
      <c r="H29" s="78">
        <v>2527</v>
      </c>
      <c r="I29" s="77"/>
      <c r="J29" s="78">
        <v>1.5</v>
      </c>
      <c r="K29" s="78">
        <v>183</v>
      </c>
    </row>
    <row r="30" spans="1:16" ht="48" x14ac:dyDescent="0.2">
      <c r="A30" s="5">
        <v>3</v>
      </c>
      <c r="B30" s="76" t="s">
        <v>301</v>
      </c>
      <c r="C30" s="111" t="s">
        <v>302</v>
      </c>
      <c r="D30" s="5">
        <v>4</v>
      </c>
      <c r="E30" s="77" t="s">
        <v>303</v>
      </c>
      <c r="F30" s="77"/>
      <c r="G30" s="78">
        <v>270</v>
      </c>
      <c r="H30" s="78">
        <v>270</v>
      </c>
      <c r="I30" s="77"/>
      <c r="J30" s="78">
        <v>4</v>
      </c>
      <c r="K30" s="78">
        <v>16</v>
      </c>
    </row>
    <row r="31" spans="1:16" ht="36" x14ac:dyDescent="0.2">
      <c r="A31" s="5">
        <v>4</v>
      </c>
      <c r="B31" s="76" t="s">
        <v>304</v>
      </c>
      <c r="C31" s="111" t="s">
        <v>305</v>
      </c>
      <c r="D31" s="9" t="s">
        <v>306</v>
      </c>
      <c r="E31" s="77" t="s">
        <v>307</v>
      </c>
      <c r="F31" s="77"/>
      <c r="G31" s="78">
        <v>7857</v>
      </c>
      <c r="H31" s="78">
        <v>7857</v>
      </c>
      <c r="I31" s="77"/>
      <c r="J31" s="78">
        <v>3.5</v>
      </c>
      <c r="K31" s="78">
        <v>441</v>
      </c>
    </row>
    <row r="32" spans="1:16" ht="96" x14ac:dyDescent="0.2">
      <c r="A32" s="5">
        <v>5</v>
      </c>
      <c r="B32" s="76" t="s">
        <v>205</v>
      </c>
      <c r="C32" s="111" t="s">
        <v>206</v>
      </c>
      <c r="D32" s="5">
        <v>122</v>
      </c>
      <c r="E32" s="77" t="s">
        <v>207</v>
      </c>
      <c r="F32" s="77"/>
      <c r="G32" s="78">
        <v>919</v>
      </c>
      <c r="H32" s="78">
        <v>919</v>
      </c>
      <c r="I32" s="77"/>
      <c r="J32" s="78">
        <v>0.4</v>
      </c>
      <c r="K32" s="78">
        <v>48.8</v>
      </c>
    </row>
    <row r="33" spans="1:11" ht="48" x14ac:dyDescent="0.2">
      <c r="A33" s="5">
        <v>6</v>
      </c>
      <c r="B33" s="76" t="s">
        <v>198</v>
      </c>
      <c r="C33" s="111" t="s">
        <v>199</v>
      </c>
      <c r="D33" s="9" t="s">
        <v>308</v>
      </c>
      <c r="E33" s="77" t="s">
        <v>200</v>
      </c>
      <c r="F33" s="77"/>
      <c r="G33" s="78">
        <v>1051</v>
      </c>
      <c r="H33" s="78">
        <v>1051</v>
      </c>
      <c r="I33" s="77"/>
      <c r="J33" s="78">
        <v>16</v>
      </c>
      <c r="K33" s="78">
        <v>55.84</v>
      </c>
    </row>
    <row r="34" spans="1:11" ht="36" x14ac:dyDescent="0.2">
      <c r="A34" s="5">
        <v>7</v>
      </c>
      <c r="B34" s="76" t="s">
        <v>201</v>
      </c>
      <c r="C34" s="111" t="s">
        <v>202</v>
      </c>
      <c r="D34" s="5">
        <v>122</v>
      </c>
      <c r="E34" s="77" t="s">
        <v>204</v>
      </c>
      <c r="F34" s="77"/>
      <c r="G34" s="78">
        <v>3444</v>
      </c>
      <c r="H34" s="78">
        <v>3444</v>
      </c>
      <c r="I34" s="77"/>
      <c r="J34" s="78">
        <v>1.5</v>
      </c>
      <c r="K34" s="78">
        <v>183</v>
      </c>
    </row>
    <row r="35" spans="1:11" x14ac:dyDescent="0.2">
      <c r="A35" s="175" t="s">
        <v>26</v>
      </c>
      <c r="B35" s="176"/>
      <c r="C35" s="176"/>
      <c r="D35" s="176"/>
      <c r="E35" s="176"/>
      <c r="F35" s="176"/>
      <c r="G35" s="77">
        <v>16714</v>
      </c>
      <c r="H35" s="77">
        <v>16714</v>
      </c>
      <c r="I35" s="77"/>
      <c r="J35" s="77"/>
      <c r="K35" s="77">
        <v>963.64</v>
      </c>
    </row>
    <row r="36" spans="1:11" x14ac:dyDescent="0.2">
      <c r="A36" s="175" t="s">
        <v>5</v>
      </c>
      <c r="B36" s="176"/>
      <c r="C36" s="176"/>
      <c r="D36" s="176"/>
      <c r="E36" s="176"/>
      <c r="F36" s="176"/>
      <c r="G36" s="77">
        <v>10864</v>
      </c>
      <c r="H36" s="77"/>
      <c r="I36" s="77"/>
      <c r="J36" s="77"/>
      <c r="K36" s="77"/>
    </row>
    <row r="37" spans="1:11" x14ac:dyDescent="0.2">
      <c r="A37" s="175" t="s">
        <v>6</v>
      </c>
      <c r="B37" s="176"/>
      <c r="C37" s="176"/>
      <c r="D37" s="176"/>
      <c r="E37" s="176"/>
      <c r="F37" s="176"/>
      <c r="G37" s="77">
        <v>6686</v>
      </c>
      <c r="H37" s="77"/>
      <c r="I37" s="77"/>
      <c r="J37" s="77"/>
      <c r="K37" s="77"/>
    </row>
    <row r="38" spans="1:11" x14ac:dyDescent="0.2">
      <c r="A38" s="178" t="s">
        <v>139</v>
      </c>
      <c r="B38" s="176"/>
      <c r="C38" s="176"/>
      <c r="D38" s="176"/>
      <c r="E38" s="176"/>
      <c r="F38" s="176"/>
      <c r="G38" s="77"/>
      <c r="H38" s="77"/>
      <c r="I38" s="77"/>
      <c r="J38" s="77"/>
      <c r="K38" s="77"/>
    </row>
    <row r="39" spans="1:11" x14ac:dyDescent="0.2">
      <c r="A39" s="175" t="s">
        <v>143</v>
      </c>
      <c r="B39" s="176"/>
      <c r="C39" s="176"/>
      <c r="D39" s="176"/>
      <c r="E39" s="176"/>
      <c r="F39" s="176"/>
      <c r="G39" s="77">
        <v>34264</v>
      </c>
      <c r="H39" s="77"/>
      <c r="I39" s="77"/>
      <c r="J39" s="77"/>
      <c r="K39" s="77">
        <v>963.64</v>
      </c>
    </row>
    <row r="40" spans="1:11" x14ac:dyDescent="0.2">
      <c r="A40" s="175" t="s">
        <v>8</v>
      </c>
      <c r="B40" s="176"/>
      <c r="C40" s="176"/>
      <c r="D40" s="176"/>
      <c r="E40" s="176"/>
      <c r="F40" s="176"/>
      <c r="G40" s="77">
        <v>34264</v>
      </c>
      <c r="H40" s="77"/>
      <c r="I40" s="77"/>
      <c r="J40" s="77"/>
      <c r="K40" s="77">
        <v>963.64</v>
      </c>
    </row>
    <row r="41" spans="1:11" x14ac:dyDescent="0.2">
      <c r="A41" s="175" t="s">
        <v>9</v>
      </c>
      <c r="B41" s="176"/>
      <c r="C41" s="176"/>
      <c r="D41" s="176"/>
      <c r="E41" s="176"/>
      <c r="F41" s="176"/>
      <c r="G41" s="77"/>
      <c r="H41" s="77"/>
      <c r="I41" s="77"/>
      <c r="J41" s="77"/>
      <c r="K41" s="77"/>
    </row>
    <row r="42" spans="1:11" x14ac:dyDescent="0.2">
      <c r="A42" s="175" t="s">
        <v>10</v>
      </c>
      <c r="B42" s="176"/>
      <c r="C42" s="176"/>
      <c r="D42" s="176"/>
      <c r="E42" s="176"/>
      <c r="F42" s="176"/>
      <c r="G42" s="77">
        <v>16714</v>
      </c>
      <c r="H42" s="77"/>
      <c r="I42" s="77"/>
      <c r="J42" s="77"/>
      <c r="K42" s="77"/>
    </row>
    <row r="43" spans="1:11" x14ac:dyDescent="0.2">
      <c r="A43" s="175" t="s">
        <v>11</v>
      </c>
      <c r="B43" s="176"/>
      <c r="C43" s="176"/>
      <c r="D43" s="176"/>
      <c r="E43" s="176"/>
      <c r="F43" s="176"/>
      <c r="G43" s="77">
        <v>10864</v>
      </c>
      <c r="H43" s="77"/>
      <c r="I43" s="77"/>
      <c r="J43" s="77"/>
      <c r="K43" s="77"/>
    </row>
    <row r="44" spans="1:11" x14ac:dyDescent="0.2">
      <c r="A44" s="175" t="s">
        <v>12</v>
      </c>
      <c r="B44" s="176"/>
      <c r="C44" s="176"/>
      <c r="D44" s="176"/>
      <c r="E44" s="176"/>
      <c r="F44" s="176"/>
      <c r="G44" s="77">
        <v>6686</v>
      </c>
      <c r="H44" s="77"/>
      <c r="I44" s="77"/>
      <c r="J44" s="77"/>
      <c r="K44" s="77"/>
    </row>
    <row r="45" spans="1:11" x14ac:dyDescent="0.2">
      <c r="A45" s="178" t="s">
        <v>145</v>
      </c>
      <c r="B45" s="176"/>
      <c r="C45" s="176"/>
      <c r="D45" s="176"/>
      <c r="E45" s="176"/>
      <c r="F45" s="176"/>
      <c r="G45" s="79">
        <v>34264</v>
      </c>
      <c r="H45" s="77"/>
      <c r="I45" s="77"/>
      <c r="J45" s="77"/>
      <c r="K45" s="79">
        <v>963.64</v>
      </c>
    </row>
    <row r="46" spans="1:11" x14ac:dyDescent="0.2">
      <c r="A46" s="179" t="s">
        <v>25</v>
      </c>
      <c r="B46" s="180"/>
      <c r="C46" s="180"/>
      <c r="D46" s="180"/>
      <c r="E46" s="180"/>
      <c r="F46" s="180"/>
      <c r="G46" s="180"/>
      <c r="H46" s="180"/>
      <c r="I46" s="180"/>
      <c r="J46" s="180"/>
      <c r="K46" s="180"/>
    </row>
    <row r="47" spans="1:11" x14ac:dyDescent="0.2">
      <c r="A47" s="175" t="s">
        <v>4</v>
      </c>
      <c r="B47" s="176"/>
      <c r="C47" s="176"/>
      <c r="D47" s="176"/>
      <c r="E47" s="176"/>
      <c r="F47" s="176"/>
      <c r="G47" s="77">
        <v>16714</v>
      </c>
      <c r="H47" s="77">
        <v>16714</v>
      </c>
      <c r="I47" s="77"/>
      <c r="J47" s="77"/>
      <c r="K47" s="77">
        <v>963.64</v>
      </c>
    </row>
    <row r="48" spans="1:11" x14ac:dyDescent="0.2">
      <c r="A48" s="175" t="s">
        <v>5</v>
      </c>
      <c r="B48" s="176"/>
      <c r="C48" s="176"/>
      <c r="D48" s="176"/>
      <c r="E48" s="176"/>
      <c r="F48" s="176"/>
      <c r="G48" s="77">
        <v>10864</v>
      </c>
      <c r="H48" s="77"/>
      <c r="I48" s="77"/>
      <c r="J48" s="77"/>
      <c r="K48" s="77"/>
    </row>
    <row r="49" spans="1:11" x14ac:dyDescent="0.2">
      <c r="A49" s="175" t="s">
        <v>6</v>
      </c>
      <c r="B49" s="176"/>
      <c r="C49" s="176"/>
      <c r="D49" s="176"/>
      <c r="E49" s="176"/>
      <c r="F49" s="176"/>
      <c r="G49" s="77">
        <v>6686</v>
      </c>
      <c r="H49" s="77"/>
      <c r="I49" s="77"/>
      <c r="J49" s="77"/>
      <c r="K49" s="77"/>
    </row>
    <row r="50" spans="1:11" x14ac:dyDescent="0.2">
      <c r="A50" s="178" t="s">
        <v>7</v>
      </c>
      <c r="B50" s="176"/>
      <c r="C50" s="176"/>
      <c r="D50" s="176"/>
      <c r="E50" s="176"/>
      <c r="F50" s="176"/>
      <c r="G50" s="77"/>
      <c r="H50" s="77"/>
      <c r="I50" s="77"/>
      <c r="J50" s="77"/>
      <c r="K50" s="77"/>
    </row>
    <row r="51" spans="1:11" x14ac:dyDescent="0.2">
      <c r="A51" s="175" t="s">
        <v>143</v>
      </c>
      <c r="B51" s="176"/>
      <c r="C51" s="176"/>
      <c r="D51" s="176"/>
      <c r="E51" s="176"/>
      <c r="F51" s="176"/>
      <c r="G51" s="77">
        <v>34264</v>
      </c>
      <c r="H51" s="77"/>
      <c r="I51" s="77"/>
      <c r="J51" s="77"/>
      <c r="K51" s="77">
        <v>963.64</v>
      </c>
    </row>
    <row r="52" spans="1:11" x14ac:dyDescent="0.2">
      <c r="A52" s="175" t="s">
        <v>8</v>
      </c>
      <c r="B52" s="176"/>
      <c r="C52" s="176"/>
      <c r="D52" s="176"/>
      <c r="E52" s="176"/>
      <c r="F52" s="176"/>
      <c r="G52" s="77">
        <v>34264</v>
      </c>
      <c r="H52" s="77"/>
      <c r="I52" s="77"/>
      <c r="J52" s="77"/>
      <c r="K52" s="77">
        <v>963.64</v>
      </c>
    </row>
    <row r="53" spans="1:11" x14ac:dyDescent="0.2">
      <c r="A53" s="175" t="s">
        <v>9</v>
      </c>
      <c r="B53" s="176"/>
      <c r="C53" s="176"/>
      <c r="D53" s="176"/>
      <c r="E53" s="176"/>
      <c r="F53" s="176"/>
      <c r="G53" s="77"/>
      <c r="H53" s="77"/>
      <c r="I53" s="77"/>
      <c r="J53" s="77"/>
      <c r="K53" s="77"/>
    </row>
    <row r="54" spans="1:11" x14ac:dyDescent="0.2">
      <c r="A54" s="175" t="s">
        <v>10</v>
      </c>
      <c r="B54" s="176"/>
      <c r="C54" s="176"/>
      <c r="D54" s="176"/>
      <c r="E54" s="176"/>
      <c r="F54" s="176"/>
      <c r="G54" s="77">
        <v>16714</v>
      </c>
      <c r="H54" s="77"/>
      <c r="I54" s="77"/>
      <c r="J54" s="77"/>
      <c r="K54" s="77"/>
    </row>
    <row r="55" spans="1:11" x14ac:dyDescent="0.2">
      <c r="A55" s="175" t="s">
        <v>11</v>
      </c>
      <c r="B55" s="176"/>
      <c r="C55" s="176"/>
      <c r="D55" s="176"/>
      <c r="E55" s="176"/>
      <c r="F55" s="176"/>
      <c r="G55" s="77">
        <v>10864</v>
      </c>
      <c r="H55" s="77"/>
      <c r="I55" s="77"/>
      <c r="J55" s="77"/>
      <c r="K55" s="77"/>
    </row>
    <row r="56" spans="1:11" x14ac:dyDescent="0.2">
      <c r="A56" s="175" t="s">
        <v>12</v>
      </c>
      <c r="B56" s="176"/>
      <c r="C56" s="176"/>
      <c r="D56" s="176"/>
      <c r="E56" s="176"/>
      <c r="F56" s="176"/>
      <c r="G56" s="77">
        <v>6686</v>
      </c>
      <c r="H56" s="77"/>
      <c r="I56" s="77"/>
      <c r="J56" s="77"/>
      <c r="K56" s="77"/>
    </row>
    <row r="57" spans="1:11" x14ac:dyDescent="0.2">
      <c r="A57" s="175" t="s">
        <v>309</v>
      </c>
      <c r="B57" s="176"/>
      <c r="C57" s="176"/>
      <c r="D57" s="176"/>
      <c r="E57" s="176"/>
      <c r="F57" s="176"/>
      <c r="G57" s="77">
        <v>27411</v>
      </c>
      <c r="H57" s="77"/>
      <c r="I57" s="77"/>
      <c r="J57" s="77"/>
      <c r="K57" s="77"/>
    </row>
    <row r="58" spans="1:11" x14ac:dyDescent="0.2">
      <c r="A58" s="178" t="s">
        <v>13</v>
      </c>
      <c r="B58" s="176"/>
      <c r="C58" s="176"/>
      <c r="D58" s="176"/>
      <c r="E58" s="176"/>
      <c r="F58" s="176"/>
      <c r="G58" s="79">
        <v>27411</v>
      </c>
      <c r="H58" s="77"/>
      <c r="I58" s="77"/>
      <c r="J58" s="77"/>
      <c r="K58" s="79">
        <v>963.64</v>
      </c>
    </row>
    <row r="59" spans="1:11" x14ac:dyDescent="0.2">
      <c r="A59" s="113"/>
      <c r="B59" s="80"/>
      <c r="F59" s="49"/>
      <c r="G59" s="49"/>
      <c r="H59" s="49"/>
      <c r="I59" s="49"/>
      <c r="J59" s="49"/>
      <c r="K59" s="49"/>
    </row>
    <row r="60" spans="1:11" x14ac:dyDescent="0.2">
      <c r="A60" s="113"/>
      <c r="B60" s="80"/>
      <c r="F60" s="49"/>
      <c r="G60" s="49"/>
      <c r="H60" s="49"/>
      <c r="I60" s="49"/>
      <c r="J60" s="49"/>
      <c r="K60" s="49"/>
    </row>
    <row r="61" spans="1:11" x14ac:dyDescent="0.2">
      <c r="A61" s="113"/>
      <c r="B61" s="80"/>
      <c r="F61" s="49"/>
      <c r="G61" s="49"/>
      <c r="H61" s="49"/>
      <c r="I61" s="49"/>
      <c r="J61" s="49"/>
      <c r="K61" s="49"/>
    </row>
    <row r="62" spans="1:11" x14ac:dyDescent="0.2">
      <c r="A62" s="186" t="s">
        <v>147</v>
      </c>
      <c r="B62" s="185"/>
      <c r="C62" s="185"/>
      <c r="D62" s="185"/>
      <c r="E62" s="185"/>
      <c r="F62" s="185"/>
      <c r="G62" s="185"/>
      <c r="H62" s="185"/>
      <c r="I62" s="185"/>
      <c r="J62" s="185"/>
      <c r="K62" s="185"/>
    </row>
    <row r="63" spans="1:11" x14ac:dyDescent="0.2">
      <c r="A63" s="184" t="s">
        <v>45</v>
      </c>
      <c r="B63" s="185"/>
      <c r="C63" s="185"/>
      <c r="D63" s="185"/>
      <c r="E63" s="185"/>
      <c r="F63" s="185"/>
      <c r="G63" s="185"/>
      <c r="H63" s="185"/>
      <c r="I63" s="185"/>
      <c r="J63" s="185"/>
      <c r="K63" s="185"/>
    </row>
    <row r="64" spans="1:11" x14ac:dyDescent="0.2">
      <c r="A64" s="113"/>
      <c r="B64" s="80"/>
      <c r="F64" s="49"/>
      <c r="G64" s="49"/>
      <c r="H64" s="49"/>
      <c r="I64" s="49"/>
      <c r="J64" s="49"/>
      <c r="K64" s="49"/>
    </row>
    <row r="65" spans="1:11" x14ac:dyDescent="0.2">
      <c r="A65" s="186" t="s">
        <v>148</v>
      </c>
      <c r="B65" s="185"/>
      <c r="C65" s="185"/>
      <c r="D65" s="185"/>
      <c r="E65" s="185"/>
      <c r="F65" s="185"/>
      <c r="G65" s="185"/>
      <c r="H65" s="185"/>
      <c r="I65" s="185"/>
      <c r="J65" s="185"/>
      <c r="K65" s="185"/>
    </row>
    <row r="66" spans="1:11" x14ac:dyDescent="0.2">
      <c r="A66" s="184" t="s">
        <v>45</v>
      </c>
      <c r="B66" s="185"/>
      <c r="C66" s="185"/>
      <c r="D66" s="185"/>
      <c r="E66" s="185"/>
      <c r="F66" s="185"/>
      <c r="G66" s="185"/>
      <c r="H66" s="185"/>
      <c r="I66" s="185"/>
      <c r="J66" s="185"/>
      <c r="K66" s="185"/>
    </row>
  </sheetData>
  <mergeCells count="42">
    <mergeCell ref="A65:K65"/>
    <mergeCell ref="A66:K66"/>
    <mergeCell ref="A56:F56"/>
    <mergeCell ref="A57:F57"/>
    <mergeCell ref="A58:F58"/>
    <mergeCell ref="A62:K62"/>
    <mergeCell ref="A63:K63"/>
    <mergeCell ref="A51:F51"/>
    <mergeCell ref="A52:F52"/>
    <mergeCell ref="A53:F53"/>
    <mergeCell ref="A54:F54"/>
    <mergeCell ref="A55:F55"/>
    <mergeCell ref="A46:K46"/>
    <mergeCell ref="A47:F47"/>
    <mergeCell ref="A48:F48"/>
    <mergeCell ref="A49:F49"/>
    <mergeCell ref="A50:F50"/>
    <mergeCell ref="A37:F37"/>
    <mergeCell ref="A38:F38"/>
    <mergeCell ref="A39:F39"/>
    <mergeCell ref="J22:K23"/>
    <mergeCell ref="G23:G24"/>
    <mergeCell ref="H23:H24"/>
    <mergeCell ref="A26:K26"/>
    <mergeCell ref="A27:K27"/>
    <mergeCell ref="G22:I22"/>
    <mergeCell ref="D17:E17"/>
    <mergeCell ref="D16:E16"/>
    <mergeCell ref="D18:E18"/>
    <mergeCell ref="A45:F45"/>
    <mergeCell ref="A22:A24"/>
    <mergeCell ref="B22:B24"/>
    <mergeCell ref="C22:C24"/>
    <mergeCell ref="D22:D24"/>
    <mergeCell ref="E22:F22"/>
    <mergeCell ref="A40:F40"/>
    <mergeCell ref="A41:F41"/>
    <mergeCell ref="A42:F42"/>
    <mergeCell ref="A43:F43"/>
    <mergeCell ref="A44:F44"/>
    <mergeCell ref="A35:F35"/>
    <mergeCell ref="A36:F3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78"/>
  <sheetViews>
    <sheetView showGridLines="0" workbookViewId="0">
      <selection activeCell="L75" sqref="L75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13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13"/>
      <c r="B6" s="1"/>
      <c r="C6" s="2"/>
      <c r="D6" s="51" t="s">
        <v>171</v>
      </c>
      <c r="E6" s="2"/>
      <c r="F6" s="52"/>
      <c r="G6" s="52"/>
      <c r="H6" s="52"/>
      <c r="N6" s="3"/>
      <c r="O6" s="3"/>
      <c r="P6" s="3"/>
    </row>
    <row r="7" spans="1:16" x14ac:dyDescent="0.2">
      <c r="A7" s="113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13"/>
      <c r="B8" s="58"/>
      <c r="C8" s="2"/>
      <c r="D8" s="2"/>
      <c r="E8" s="2"/>
      <c r="O8" s="3"/>
      <c r="P8" s="3"/>
    </row>
    <row r="9" spans="1:16" ht="15.75" x14ac:dyDescent="0.2">
      <c r="A9" s="113"/>
      <c r="B9" s="58"/>
      <c r="C9" s="2"/>
      <c r="D9" s="59" t="s">
        <v>312</v>
      </c>
      <c r="F9" s="60"/>
      <c r="G9" s="60"/>
      <c r="O9" s="3"/>
      <c r="P9" s="3"/>
    </row>
    <row r="10" spans="1:16" x14ac:dyDescent="0.2">
      <c r="A10" s="113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13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313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13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314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315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316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317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81</v>
      </c>
      <c r="D19" s="2"/>
      <c r="E19" s="2"/>
      <c r="O19" s="3"/>
      <c r="P19" s="3"/>
    </row>
    <row r="20" spans="1:16" x14ac:dyDescent="0.2">
      <c r="B20" s="75"/>
      <c r="C20" s="113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12" t="s">
        <v>55</v>
      </c>
      <c r="F23" s="112" t="s">
        <v>56</v>
      </c>
      <c r="G23" s="174" t="s">
        <v>3</v>
      </c>
      <c r="H23" s="174" t="s">
        <v>57</v>
      </c>
      <c r="I23" s="112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12" t="s">
        <v>57</v>
      </c>
      <c r="F24" s="112" t="s">
        <v>59</v>
      </c>
      <c r="G24" s="174"/>
      <c r="H24" s="174"/>
      <c r="I24" s="112" t="s">
        <v>59</v>
      </c>
      <c r="J24" s="112" t="s">
        <v>60</v>
      </c>
      <c r="K24" s="112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12">
        <v>3</v>
      </c>
      <c r="D25" s="112">
        <v>4</v>
      </c>
      <c r="E25" s="112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83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19.149999999999999" customHeight="1" x14ac:dyDescent="0.2">
      <c r="A28" s="175" t="s">
        <v>318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</row>
    <row r="29" spans="1:16" ht="48" x14ac:dyDescent="0.2">
      <c r="A29" s="5">
        <v>1</v>
      </c>
      <c r="B29" s="76" t="s">
        <v>188</v>
      </c>
      <c r="C29" s="111" t="s">
        <v>189</v>
      </c>
      <c r="D29" s="5">
        <v>1</v>
      </c>
      <c r="E29" s="77" t="s">
        <v>319</v>
      </c>
      <c r="F29" s="77"/>
      <c r="G29" s="78">
        <v>8511</v>
      </c>
      <c r="H29" s="78">
        <v>8511</v>
      </c>
      <c r="I29" s="77"/>
      <c r="J29" s="78">
        <v>408.28</v>
      </c>
      <c r="K29" s="78">
        <v>408.28</v>
      </c>
    </row>
    <row r="30" spans="1:16" ht="72" x14ac:dyDescent="0.2">
      <c r="A30" s="5">
        <v>2</v>
      </c>
      <c r="B30" s="76" t="s">
        <v>320</v>
      </c>
      <c r="C30" s="111" t="s">
        <v>321</v>
      </c>
      <c r="D30" s="9" t="s">
        <v>322</v>
      </c>
      <c r="E30" s="77" t="s">
        <v>323</v>
      </c>
      <c r="F30" s="77"/>
      <c r="G30" s="78">
        <v>4499</v>
      </c>
      <c r="H30" s="78">
        <v>4499</v>
      </c>
      <c r="I30" s="77"/>
      <c r="J30" s="78">
        <v>9.81</v>
      </c>
      <c r="K30" s="78">
        <v>215.82</v>
      </c>
    </row>
    <row r="31" spans="1:16" ht="19.149999999999999" customHeight="1" x14ac:dyDescent="0.2">
      <c r="A31" s="175" t="s">
        <v>324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</row>
    <row r="32" spans="1:16" ht="36" x14ac:dyDescent="0.2">
      <c r="A32" s="5">
        <v>3</v>
      </c>
      <c r="B32" s="76" t="s">
        <v>191</v>
      </c>
      <c r="C32" s="111" t="s">
        <v>192</v>
      </c>
      <c r="D32" s="9" t="s">
        <v>325</v>
      </c>
      <c r="E32" s="77" t="s">
        <v>193</v>
      </c>
      <c r="F32" s="77"/>
      <c r="G32" s="78">
        <v>1292</v>
      </c>
      <c r="H32" s="78">
        <v>1292</v>
      </c>
      <c r="I32" s="77"/>
      <c r="J32" s="78">
        <v>9</v>
      </c>
      <c r="K32" s="78">
        <v>72</v>
      </c>
    </row>
    <row r="33" spans="1:11" ht="60" x14ac:dyDescent="0.2">
      <c r="A33" s="5">
        <v>4</v>
      </c>
      <c r="B33" s="76" t="s">
        <v>259</v>
      </c>
      <c r="C33" s="111" t="s">
        <v>260</v>
      </c>
      <c r="D33" s="9" t="s">
        <v>326</v>
      </c>
      <c r="E33" s="77" t="s">
        <v>261</v>
      </c>
      <c r="F33" s="77"/>
      <c r="G33" s="78">
        <v>683</v>
      </c>
      <c r="H33" s="78">
        <v>683</v>
      </c>
      <c r="I33" s="77"/>
      <c r="J33" s="78">
        <v>1.5</v>
      </c>
      <c r="K33" s="78">
        <v>49.5</v>
      </c>
    </row>
    <row r="34" spans="1:11" ht="36" x14ac:dyDescent="0.2">
      <c r="A34" s="5">
        <v>5</v>
      </c>
      <c r="B34" s="76" t="s">
        <v>194</v>
      </c>
      <c r="C34" s="111" t="s">
        <v>195</v>
      </c>
      <c r="D34" s="9" t="s">
        <v>327</v>
      </c>
      <c r="E34" s="77" t="s">
        <v>197</v>
      </c>
      <c r="F34" s="77"/>
      <c r="G34" s="78">
        <v>1287</v>
      </c>
      <c r="H34" s="78">
        <v>1287</v>
      </c>
      <c r="I34" s="77"/>
      <c r="J34" s="78">
        <v>3</v>
      </c>
      <c r="K34" s="78">
        <v>69</v>
      </c>
    </row>
    <row r="35" spans="1:11" ht="48" x14ac:dyDescent="0.2">
      <c r="A35" s="5">
        <v>6</v>
      </c>
      <c r="B35" s="76" t="s">
        <v>198</v>
      </c>
      <c r="C35" s="111" t="s">
        <v>199</v>
      </c>
      <c r="D35" s="9" t="s">
        <v>328</v>
      </c>
      <c r="E35" s="77" t="s">
        <v>200</v>
      </c>
      <c r="F35" s="77"/>
      <c r="G35" s="78">
        <v>99</v>
      </c>
      <c r="H35" s="78">
        <v>99</v>
      </c>
      <c r="I35" s="77"/>
      <c r="J35" s="78">
        <v>16</v>
      </c>
      <c r="K35" s="78">
        <v>5.28</v>
      </c>
    </row>
    <row r="36" spans="1:11" ht="36" x14ac:dyDescent="0.2">
      <c r="A36" s="5">
        <v>7</v>
      </c>
      <c r="B36" s="76" t="s">
        <v>201</v>
      </c>
      <c r="C36" s="111" t="s">
        <v>202</v>
      </c>
      <c r="D36" s="9" t="s">
        <v>329</v>
      </c>
      <c r="E36" s="77" t="s">
        <v>204</v>
      </c>
      <c r="F36" s="77"/>
      <c r="G36" s="78">
        <v>1807</v>
      </c>
      <c r="H36" s="78">
        <v>1807</v>
      </c>
      <c r="I36" s="77"/>
      <c r="J36" s="78">
        <v>1.5</v>
      </c>
      <c r="K36" s="78">
        <v>96</v>
      </c>
    </row>
    <row r="37" spans="1:11" ht="96" x14ac:dyDescent="0.2">
      <c r="A37" s="5">
        <v>8</v>
      </c>
      <c r="B37" s="76" t="s">
        <v>249</v>
      </c>
      <c r="C37" s="111" t="s">
        <v>206</v>
      </c>
      <c r="D37" s="5">
        <v>33</v>
      </c>
      <c r="E37" s="77" t="s">
        <v>250</v>
      </c>
      <c r="F37" s="77"/>
      <c r="G37" s="78">
        <v>323</v>
      </c>
      <c r="H37" s="78">
        <v>323</v>
      </c>
      <c r="I37" s="77"/>
      <c r="J37" s="78">
        <v>0.52</v>
      </c>
      <c r="K37" s="78">
        <v>17.16</v>
      </c>
    </row>
    <row r="38" spans="1:11" ht="19.149999999999999" customHeight="1" x14ac:dyDescent="0.2">
      <c r="A38" s="175" t="s">
        <v>330</v>
      </c>
      <c r="B38" s="176"/>
      <c r="C38" s="176"/>
      <c r="D38" s="176"/>
      <c r="E38" s="176"/>
      <c r="F38" s="176"/>
      <c r="G38" s="176"/>
      <c r="H38" s="176"/>
      <c r="I38" s="176"/>
      <c r="J38" s="176"/>
      <c r="K38" s="176"/>
    </row>
    <row r="39" spans="1:11" ht="36" x14ac:dyDescent="0.2">
      <c r="A39" s="5">
        <v>9</v>
      </c>
      <c r="B39" s="76" t="s">
        <v>191</v>
      </c>
      <c r="C39" s="111" t="s">
        <v>192</v>
      </c>
      <c r="D39" s="9" t="s">
        <v>63</v>
      </c>
      <c r="E39" s="77" t="s">
        <v>193</v>
      </c>
      <c r="F39" s="77"/>
      <c r="G39" s="78">
        <v>485</v>
      </c>
      <c r="H39" s="78">
        <v>485</v>
      </c>
      <c r="I39" s="77"/>
      <c r="J39" s="78">
        <v>9</v>
      </c>
      <c r="K39" s="78">
        <v>27</v>
      </c>
    </row>
    <row r="40" spans="1:11" ht="60" x14ac:dyDescent="0.2">
      <c r="A40" s="5">
        <v>10</v>
      </c>
      <c r="B40" s="76" t="s">
        <v>259</v>
      </c>
      <c r="C40" s="111" t="s">
        <v>260</v>
      </c>
      <c r="D40" s="9" t="s">
        <v>331</v>
      </c>
      <c r="E40" s="77" t="s">
        <v>261</v>
      </c>
      <c r="F40" s="77"/>
      <c r="G40" s="78">
        <v>249</v>
      </c>
      <c r="H40" s="78">
        <v>249</v>
      </c>
      <c r="I40" s="77"/>
      <c r="J40" s="78">
        <v>1.5</v>
      </c>
      <c r="K40" s="78">
        <v>18</v>
      </c>
    </row>
    <row r="41" spans="1:11" ht="48" x14ac:dyDescent="0.2">
      <c r="A41" s="5">
        <v>11</v>
      </c>
      <c r="B41" s="76" t="s">
        <v>332</v>
      </c>
      <c r="C41" s="111" t="s">
        <v>333</v>
      </c>
      <c r="D41" s="5">
        <v>1</v>
      </c>
      <c r="E41" s="77" t="s">
        <v>239</v>
      </c>
      <c r="F41" s="77"/>
      <c r="G41" s="78">
        <v>28</v>
      </c>
      <c r="H41" s="78">
        <v>28</v>
      </c>
      <c r="I41" s="77"/>
      <c r="J41" s="78">
        <v>2</v>
      </c>
      <c r="K41" s="78">
        <v>2</v>
      </c>
    </row>
    <row r="42" spans="1:11" ht="36" x14ac:dyDescent="0.2">
      <c r="A42" s="5">
        <v>12</v>
      </c>
      <c r="B42" s="76" t="s">
        <v>194</v>
      </c>
      <c r="C42" s="111" t="s">
        <v>195</v>
      </c>
      <c r="D42" s="5">
        <v>6</v>
      </c>
      <c r="E42" s="77" t="s">
        <v>197</v>
      </c>
      <c r="F42" s="77"/>
      <c r="G42" s="78">
        <v>336</v>
      </c>
      <c r="H42" s="78">
        <v>336</v>
      </c>
      <c r="I42" s="77"/>
      <c r="J42" s="78">
        <v>3</v>
      </c>
      <c r="K42" s="78">
        <v>18</v>
      </c>
    </row>
    <row r="43" spans="1:11" ht="48" x14ac:dyDescent="0.2">
      <c r="A43" s="5">
        <v>13</v>
      </c>
      <c r="B43" s="76" t="s">
        <v>334</v>
      </c>
      <c r="C43" s="111" t="s">
        <v>335</v>
      </c>
      <c r="D43" s="5">
        <v>2</v>
      </c>
      <c r="E43" s="77" t="s">
        <v>284</v>
      </c>
      <c r="F43" s="77"/>
      <c r="G43" s="78">
        <v>342</v>
      </c>
      <c r="H43" s="78">
        <v>342</v>
      </c>
      <c r="I43" s="77"/>
      <c r="J43" s="78">
        <v>10</v>
      </c>
      <c r="K43" s="78">
        <v>20</v>
      </c>
    </row>
    <row r="44" spans="1:11" ht="48" x14ac:dyDescent="0.2">
      <c r="A44" s="5">
        <v>14</v>
      </c>
      <c r="B44" s="76" t="s">
        <v>198</v>
      </c>
      <c r="C44" s="111" t="s">
        <v>199</v>
      </c>
      <c r="D44" s="9" t="s">
        <v>336</v>
      </c>
      <c r="E44" s="77" t="s">
        <v>200</v>
      </c>
      <c r="F44" s="77"/>
      <c r="G44" s="78">
        <v>36</v>
      </c>
      <c r="H44" s="78">
        <v>36</v>
      </c>
      <c r="I44" s="77"/>
      <c r="J44" s="78">
        <v>16</v>
      </c>
      <c r="K44" s="78">
        <v>1.92</v>
      </c>
    </row>
    <row r="45" spans="1:11" ht="36" x14ac:dyDescent="0.2">
      <c r="A45" s="5">
        <v>15</v>
      </c>
      <c r="B45" s="76" t="s">
        <v>201</v>
      </c>
      <c r="C45" s="111" t="s">
        <v>202</v>
      </c>
      <c r="D45" s="5">
        <v>24</v>
      </c>
      <c r="E45" s="77" t="s">
        <v>204</v>
      </c>
      <c r="F45" s="77"/>
      <c r="G45" s="78">
        <v>678</v>
      </c>
      <c r="H45" s="78">
        <v>678</v>
      </c>
      <c r="I45" s="77"/>
      <c r="J45" s="78">
        <v>1.5</v>
      </c>
      <c r="K45" s="78">
        <v>36</v>
      </c>
    </row>
    <row r="46" spans="1:11" ht="96" x14ac:dyDescent="0.2">
      <c r="A46" s="5">
        <v>16</v>
      </c>
      <c r="B46" s="76" t="s">
        <v>249</v>
      </c>
      <c r="C46" s="111" t="s">
        <v>206</v>
      </c>
      <c r="D46" s="5">
        <v>12</v>
      </c>
      <c r="E46" s="77" t="s">
        <v>250</v>
      </c>
      <c r="F46" s="77"/>
      <c r="G46" s="78">
        <v>117</v>
      </c>
      <c r="H46" s="78">
        <v>117</v>
      </c>
      <c r="I46" s="77"/>
      <c r="J46" s="78">
        <v>0.52</v>
      </c>
      <c r="K46" s="78">
        <v>6.24</v>
      </c>
    </row>
    <row r="47" spans="1:11" x14ac:dyDescent="0.2">
      <c r="A47" s="175" t="s">
        <v>26</v>
      </c>
      <c r="B47" s="176"/>
      <c r="C47" s="176"/>
      <c r="D47" s="176"/>
      <c r="E47" s="176"/>
      <c r="F47" s="176"/>
      <c r="G47" s="77">
        <v>20772</v>
      </c>
      <c r="H47" s="77">
        <v>20772</v>
      </c>
      <c r="I47" s="77"/>
      <c r="J47" s="77"/>
      <c r="K47" s="77">
        <v>1062.2</v>
      </c>
    </row>
    <row r="48" spans="1:11" x14ac:dyDescent="0.2">
      <c r="A48" s="175" t="s">
        <v>5</v>
      </c>
      <c r="B48" s="176"/>
      <c r="C48" s="176"/>
      <c r="D48" s="176"/>
      <c r="E48" s="176"/>
      <c r="F48" s="176"/>
      <c r="G48" s="77">
        <v>13502</v>
      </c>
      <c r="H48" s="77"/>
      <c r="I48" s="77"/>
      <c r="J48" s="77"/>
      <c r="K48" s="77"/>
    </row>
    <row r="49" spans="1:11" x14ac:dyDescent="0.2">
      <c r="A49" s="175" t="s">
        <v>6</v>
      </c>
      <c r="B49" s="176"/>
      <c r="C49" s="176"/>
      <c r="D49" s="176"/>
      <c r="E49" s="176"/>
      <c r="F49" s="176"/>
      <c r="G49" s="77">
        <v>8309</v>
      </c>
      <c r="H49" s="77"/>
      <c r="I49" s="77"/>
      <c r="J49" s="77"/>
      <c r="K49" s="77"/>
    </row>
    <row r="50" spans="1:11" x14ac:dyDescent="0.2">
      <c r="A50" s="178" t="s">
        <v>139</v>
      </c>
      <c r="B50" s="176"/>
      <c r="C50" s="176"/>
      <c r="D50" s="176"/>
      <c r="E50" s="176"/>
      <c r="F50" s="176"/>
      <c r="G50" s="77"/>
      <c r="H50" s="77"/>
      <c r="I50" s="77"/>
      <c r="J50" s="77"/>
      <c r="K50" s="77"/>
    </row>
    <row r="51" spans="1:11" x14ac:dyDescent="0.2">
      <c r="A51" s="175" t="s">
        <v>143</v>
      </c>
      <c r="B51" s="176"/>
      <c r="C51" s="176"/>
      <c r="D51" s="176"/>
      <c r="E51" s="176"/>
      <c r="F51" s="176"/>
      <c r="G51" s="77">
        <v>42583</v>
      </c>
      <c r="H51" s="77"/>
      <c r="I51" s="77"/>
      <c r="J51" s="77"/>
      <c r="K51" s="77">
        <v>1062.2</v>
      </c>
    </row>
    <row r="52" spans="1:11" x14ac:dyDescent="0.2">
      <c r="A52" s="175" t="s">
        <v>8</v>
      </c>
      <c r="B52" s="176"/>
      <c r="C52" s="176"/>
      <c r="D52" s="176"/>
      <c r="E52" s="176"/>
      <c r="F52" s="176"/>
      <c r="G52" s="77">
        <v>42583</v>
      </c>
      <c r="H52" s="77"/>
      <c r="I52" s="77"/>
      <c r="J52" s="77"/>
      <c r="K52" s="77">
        <v>1062.2</v>
      </c>
    </row>
    <row r="53" spans="1:11" x14ac:dyDescent="0.2">
      <c r="A53" s="175" t="s">
        <v>9</v>
      </c>
      <c r="B53" s="176"/>
      <c r="C53" s="176"/>
      <c r="D53" s="176"/>
      <c r="E53" s="176"/>
      <c r="F53" s="176"/>
      <c r="G53" s="77"/>
      <c r="H53" s="77"/>
      <c r="I53" s="77"/>
      <c r="J53" s="77"/>
      <c r="K53" s="77"/>
    </row>
    <row r="54" spans="1:11" x14ac:dyDescent="0.2">
      <c r="A54" s="175" t="s">
        <v>10</v>
      </c>
      <c r="B54" s="176"/>
      <c r="C54" s="176"/>
      <c r="D54" s="176"/>
      <c r="E54" s="176"/>
      <c r="F54" s="176"/>
      <c r="G54" s="77">
        <v>20772</v>
      </c>
      <c r="H54" s="77"/>
      <c r="I54" s="77"/>
      <c r="J54" s="77"/>
      <c r="K54" s="77"/>
    </row>
    <row r="55" spans="1:11" x14ac:dyDescent="0.2">
      <c r="A55" s="175" t="s">
        <v>11</v>
      </c>
      <c r="B55" s="176"/>
      <c r="C55" s="176"/>
      <c r="D55" s="176"/>
      <c r="E55" s="176"/>
      <c r="F55" s="176"/>
      <c r="G55" s="77">
        <v>13502</v>
      </c>
      <c r="H55" s="77"/>
      <c r="I55" s="77"/>
      <c r="J55" s="77"/>
      <c r="K55" s="77"/>
    </row>
    <row r="56" spans="1:11" x14ac:dyDescent="0.2">
      <c r="A56" s="175" t="s">
        <v>12</v>
      </c>
      <c r="B56" s="176"/>
      <c r="C56" s="176"/>
      <c r="D56" s="176"/>
      <c r="E56" s="176"/>
      <c r="F56" s="176"/>
      <c r="G56" s="77">
        <v>8309</v>
      </c>
      <c r="H56" s="77"/>
      <c r="I56" s="77"/>
      <c r="J56" s="77"/>
      <c r="K56" s="77"/>
    </row>
    <row r="57" spans="1:11" x14ac:dyDescent="0.2">
      <c r="A57" s="178" t="s">
        <v>145</v>
      </c>
      <c r="B57" s="176"/>
      <c r="C57" s="176"/>
      <c r="D57" s="176"/>
      <c r="E57" s="176"/>
      <c r="F57" s="176"/>
      <c r="G57" s="79">
        <v>42583</v>
      </c>
      <c r="H57" s="77"/>
      <c r="I57" s="77"/>
      <c r="J57" s="77"/>
      <c r="K57" s="79">
        <v>1062.2</v>
      </c>
    </row>
    <row r="58" spans="1:11" x14ac:dyDescent="0.2">
      <c r="A58" s="179" t="s">
        <v>25</v>
      </c>
      <c r="B58" s="180"/>
      <c r="C58" s="180"/>
      <c r="D58" s="180"/>
      <c r="E58" s="180"/>
      <c r="F58" s="180"/>
      <c r="G58" s="180"/>
      <c r="H58" s="180"/>
      <c r="I58" s="180"/>
      <c r="J58" s="180"/>
      <c r="K58" s="180"/>
    </row>
    <row r="59" spans="1:11" x14ac:dyDescent="0.2">
      <c r="A59" s="175" t="s">
        <v>4</v>
      </c>
      <c r="B59" s="176"/>
      <c r="C59" s="176"/>
      <c r="D59" s="176"/>
      <c r="E59" s="176"/>
      <c r="F59" s="176"/>
      <c r="G59" s="77">
        <v>20772</v>
      </c>
      <c r="H59" s="77">
        <v>20772</v>
      </c>
      <c r="I59" s="77"/>
      <c r="J59" s="77"/>
      <c r="K59" s="77">
        <v>1062.2</v>
      </c>
    </row>
    <row r="60" spans="1:11" x14ac:dyDescent="0.2">
      <c r="A60" s="175" t="s">
        <v>5</v>
      </c>
      <c r="B60" s="176"/>
      <c r="C60" s="176"/>
      <c r="D60" s="176"/>
      <c r="E60" s="176"/>
      <c r="F60" s="176"/>
      <c r="G60" s="77">
        <v>13502</v>
      </c>
      <c r="H60" s="77"/>
      <c r="I60" s="77"/>
      <c r="J60" s="77"/>
      <c r="K60" s="77"/>
    </row>
    <row r="61" spans="1:11" x14ac:dyDescent="0.2">
      <c r="A61" s="175" t="s">
        <v>6</v>
      </c>
      <c r="B61" s="176"/>
      <c r="C61" s="176"/>
      <c r="D61" s="176"/>
      <c r="E61" s="176"/>
      <c r="F61" s="176"/>
      <c r="G61" s="77">
        <v>8309</v>
      </c>
      <c r="H61" s="77"/>
      <c r="I61" s="77"/>
      <c r="J61" s="77"/>
      <c r="K61" s="77"/>
    </row>
    <row r="62" spans="1:11" x14ac:dyDescent="0.2">
      <c r="A62" s="178" t="s">
        <v>7</v>
      </c>
      <c r="B62" s="176"/>
      <c r="C62" s="176"/>
      <c r="D62" s="176"/>
      <c r="E62" s="176"/>
      <c r="F62" s="176"/>
      <c r="G62" s="77"/>
      <c r="H62" s="77"/>
      <c r="I62" s="77"/>
      <c r="J62" s="77"/>
      <c r="K62" s="77"/>
    </row>
    <row r="63" spans="1:11" x14ac:dyDescent="0.2">
      <c r="A63" s="175" t="s">
        <v>143</v>
      </c>
      <c r="B63" s="176"/>
      <c r="C63" s="176"/>
      <c r="D63" s="176"/>
      <c r="E63" s="176"/>
      <c r="F63" s="176"/>
      <c r="G63" s="77">
        <v>42583</v>
      </c>
      <c r="H63" s="77"/>
      <c r="I63" s="77"/>
      <c r="J63" s="77"/>
      <c r="K63" s="77">
        <v>1062.2</v>
      </c>
    </row>
    <row r="64" spans="1:11" x14ac:dyDescent="0.2">
      <c r="A64" s="175" t="s">
        <v>8</v>
      </c>
      <c r="B64" s="176"/>
      <c r="C64" s="176"/>
      <c r="D64" s="176"/>
      <c r="E64" s="176"/>
      <c r="F64" s="176"/>
      <c r="G64" s="77">
        <v>42583</v>
      </c>
      <c r="H64" s="77"/>
      <c r="I64" s="77"/>
      <c r="J64" s="77"/>
      <c r="K64" s="77">
        <v>1062.2</v>
      </c>
    </row>
    <row r="65" spans="1:11" x14ac:dyDescent="0.2">
      <c r="A65" s="175" t="s">
        <v>9</v>
      </c>
      <c r="B65" s="176"/>
      <c r="C65" s="176"/>
      <c r="D65" s="176"/>
      <c r="E65" s="176"/>
      <c r="F65" s="176"/>
      <c r="G65" s="77"/>
      <c r="H65" s="77"/>
      <c r="I65" s="77"/>
      <c r="J65" s="77"/>
      <c r="K65" s="77"/>
    </row>
    <row r="66" spans="1:11" x14ac:dyDescent="0.2">
      <c r="A66" s="175" t="s">
        <v>10</v>
      </c>
      <c r="B66" s="176"/>
      <c r="C66" s="176"/>
      <c r="D66" s="176"/>
      <c r="E66" s="176"/>
      <c r="F66" s="176"/>
      <c r="G66" s="77">
        <v>20772</v>
      </c>
      <c r="H66" s="77"/>
      <c r="I66" s="77"/>
      <c r="J66" s="77"/>
      <c r="K66" s="77"/>
    </row>
    <row r="67" spans="1:11" x14ac:dyDescent="0.2">
      <c r="A67" s="175" t="s">
        <v>11</v>
      </c>
      <c r="B67" s="176"/>
      <c r="C67" s="176"/>
      <c r="D67" s="176"/>
      <c r="E67" s="176"/>
      <c r="F67" s="176"/>
      <c r="G67" s="77">
        <v>13502</v>
      </c>
      <c r="H67" s="77"/>
      <c r="I67" s="77"/>
      <c r="J67" s="77"/>
      <c r="K67" s="77"/>
    </row>
    <row r="68" spans="1:11" x14ac:dyDescent="0.2">
      <c r="A68" s="175" t="s">
        <v>12</v>
      </c>
      <c r="B68" s="176"/>
      <c r="C68" s="176"/>
      <c r="D68" s="176"/>
      <c r="E68" s="176"/>
      <c r="F68" s="176"/>
      <c r="G68" s="77">
        <v>8309</v>
      </c>
      <c r="H68" s="77"/>
      <c r="I68" s="77"/>
      <c r="J68" s="77"/>
      <c r="K68" s="77"/>
    </row>
    <row r="69" spans="1:11" x14ac:dyDescent="0.2">
      <c r="A69" s="175" t="s">
        <v>337</v>
      </c>
      <c r="B69" s="176"/>
      <c r="C69" s="176"/>
      <c r="D69" s="176"/>
      <c r="E69" s="176"/>
      <c r="F69" s="176"/>
      <c r="G69" s="77">
        <v>34066</v>
      </c>
      <c r="H69" s="77"/>
      <c r="I69" s="77"/>
      <c r="J69" s="77"/>
      <c r="K69" s="77"/>
    </row>
    <row r="70" spans="1:11" x14ac:dyDescent="0.2">
      <c r="A70" s="178" t="s">
        <v>13</v>
      </c>
      <c r="B70" s="176"/>
      <c r="C70" s="176"/>
      <c r="D70" s="176"/>
      <c r="E70" s="176"/>
      <c r="F70" s="176"/>
      <c r="G70" s="79">
        <v>34066</v>
      </c>
      <c r="H70" s="77"/>
      <c r="I70" s="77"/>
      <c r="J70" s="77"/>
      <c r="K70" s="79">
        <v>1062.2</v>
      </c>
    </row>
    <row r="71" spans="1:11" x14ac:dyDescent="0.2">
      <c r="A71" s="113"/>
      <c r="B71" s="80"/>
      <c r="F71" s="49"/>
      <c r="G71" s="49"/>
      <c r="H71" s="49"/>
      <c r="I71" s="49"/>
      <c r="J71" s="49"/>
      <c r="K71" s="49"/>
    </row>
    <row r="72" spans="1:11" x14ac:dyDescent="0.2">
      <c r="A72" s="113"/>
      <c r="B72" s="80"/>
      <c r="F72" s="49"/>
      <c r="G72" s="49"/>
      <c r="H72" s="49"/>
      <c r="I72" s="49"/>
      <c r="J72" s="49"/>
      <c r="K72" s="49"/>
    </row>
    <row r="73" spans="1:11" x14ac:dyDescent="0.2">
      <c r="A73" s="113"/>
      <c r="B73" s="80"/>
      <c r="F73" s="49"/>
      <c r="G73" s="49"/>
      <c r="H73" s="49"/>
      <c r="I73" s="49"/>
      <c r="J73" s="49"/>
      <c r="K73" s="49"/>
    </row>
    <row r="74" spans="1:11" x14ac:dyDescent="0.2">
      <c r="A74" s="186" t="s">
        <v>147</v>
      </c>
      <c r="B74" s="185"/>
      <c r="C74" s="185"/>
      <c r="D74" s="185"/>
      <c r="E74" s="185"/>
      <c r="F74" s="185"/>
      <c r="G74" s="185"/>
      <c r="H74" s="185"/>
      <c r="I74" s="185"/>
      <c r="J74" s="185"/>
      <c r="K74" s="185"/>
    </row>
    <row r="75" spans="1:11" x14ac:dyDescent="0.2">
      <c r="A75" s="184" t="s">
        <v>45</v>
      </c>
      <c r="B75" s="185"/>
      <c r="C75" s="185"/>
      <c r="D75" s="185"/>
      <c r="E75" s="185"/>
      <c r="F75" s="185"/>
      <c r="G75" s="185"/>
      <c r="H75" s="185"/>
      <c r="I75" s="185"/>
      <c r="J75" s="185"/>
      <c r="K75" s="185"/>
    </row>
    <row r="76" spans="1:11" x14ac:dyDescent="0.2">
      <c r="A76" s="113"/>
      <c r="B76" s="80"/>
      <c r="F76" s="49"/>
      <c r="G76" s="49"/>
      <c r="H76" s="49"/>
      <c r="I76" s="49"/>
      <c r="J76" s="49"/>
      <c r="K76" s="49"/>
    </row>
    <row r="77" spans="1:11" x14ac:dyDescent="0.2">
      <c r="A77" s="186" t="s">
        <v>148</v>
      </c>
      <c r="B77" s="185"/>
      <c r="C77" s="185"/>
      <c r="D77" s="185"/>
      <c r="E77" s="185"/>
      <c r="F77" s="185"/>
      <c r="G77" s="185"/>
      <c r="H77" s="185"/>
      <c r="I77" s="185"/>
      <c r="J77" s="185"/>
      <c r="K77" s="185"/>
    </row>
    <row r="78" spans="1:11" x14ac:dyDescent="0.2">
      <c r="A78" s="184" t="s">
        <v>45</v>
      </c>
      <c r="B78" s="185"/>
      <c r="C78" s="185"/>
      <c r="D78" s="185"/>
      <c r="E78" s="185"/>
      <c r="F78" s="185"/>
      <c r="G78" s="185"/>
      <c r="H78" s="185"/>
      <c r="I78" s="185"/>
      <c r="J78" s="185"/>
      <c r="K78" s="185"/>
    </row>
  </sheetData>
  <mergeCells count="45">
    <mergeCell ref="A69:F69"/>
    <mergeCell ref="A78:K78"/>
    <mergeCell ref="A70:F70"/>
    <mergeCell ref="A74:K74"/>
    <mergeCell ref="A75:K75"/>
    <mergeCell ref="A77:K77"/>
    <mergeCell ref="G22:I22"/>
    <mergeCell ref="J22:K23"/>
    <mergeCell ref="G23:G24"/>
    <mergeCell ref="H23:H24"/>
    <mergeCell ref="A26:K26"/>
    <mergeCell ref="A50:F50"/>
    <mergeCell ref="A59:F59"/>
    <mergeCell ref="A57:F57"/>
    <mergeCell ref="A58:K58"/>
    <mergeCell ref="A51:F51"/>
    <mergeCell ref="A52:F52"/>
    <mergeCell ref="A53:F53"/>
    <mergeCell ref="A54:F54"/>
    <mergeCell ref="A55:F55"/>
    <mergeCell ref="A56:F56"/>
    <mergeCell ref="A65:F65"/>
    <mergeCell ref="A66:F66"/>
    <mergeCell ref="A67:F67"/>
    <mergeCell ref="A68:F68"/>
    <mergeCell ref="A27:K27"/>
    <mergeCell ref="A31:K31"/>
    <mergeCell ref="A38:K38"/>
    <mergeCell ref="A28:K28"/>
    <mergeCell ref="A60:F60"/>
    <mergeCell ref="A61:F61"/>
    <mergeCell ref="A62:F62"/>
    <mergeCell ref="A63:F63"/>
    <mergeCell ref="A64:F64"/>
    <mergeCell ref="A47:F47"/>
    <mergeCell ref="A48:F48"/>
    <mergeCell ref="A49:F49"/>
    <mergeCell ref="D16:E16"/>
    <mergeCell ref="D17:E17"/>
    <mergeCell ref="D18:E18"/>
    <mergeCell ref="A22:A24"/>
    <mergeCell ref="B22:B24"/>
    <mergeCell ref="C22:C24"/>
    <mergeCell ref="D22:D24"/>
    <mergeCell ref="E22:F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8"/>
  <sheetViews>
    <sheetView showGridLines="0" workbookViewId="0">
      <selection activeCell="Q77" sqref="Q77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13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13"/>
      <c r="B6" s="1"/>
      <c r="C6" s="2"/>
      <c r="D6" s="51" t="s">
        <v>171</v>
      </c>
      <c r="E6" s="2"/>
      <c r="F6" s="52"/>
      <c r="G6" s="52"/>
      <c r="H6" s="52"/>
      <c r="N6" s="3"/>
      <c r="O6" s="3"/>
      <c r="P6" s="3"/>
    </row>
    <row r="7" spans="1:16" x14ac:dyDescent="0.2">
      <c r="A7" s="113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13"/>
      <c r="B8" s="58"/>
      <c r="C8" s="2"/>
      <c r="D8" s="2"/>
      <c r="E8" s="2"/>
      <c r="O8" s="3"/>
      <c r="P8" s="3"/>
    </row>
    <row r="9" spans="1:16" ht="15.75" x14ac:dyDescent="0.2">
      <c r="A9" s="113"/>
      <c r="B9" s="58"/>
      <c r="C9" s="2"/>
      <c r="D9" s="59" t="s">
        <v>340</v>
      </c>
      <c r="F9" s="60"/>
      <c r="G9" s="60"/>
      <c r="O9" s="3"/>
      <c r="P9" s="3"/>
    </row>
    <row r="10" spans="1:16" x14ac:dyDescent="0.2">
      <c r="A10" s="113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13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341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13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342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343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344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345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81</v>
      </c>
      <c r="D19" s="2"/>
      <c r="E19" s="2"/>
      <c r="O19" s="3"/>
      <c r="P19" s="3"/>
    </row>
    <row r="20" spans="1:16" x14ac:dyDescent="0.2">
      <c r="B20" s="75"/>
      <c r="C20" s="113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12" t="s">
        <v>55</v>
      </c>
      <c r="F23" s="112" t="s">
        <v>56</v>
      </c>
      <c r="G23" s="174" t="s">
        <v>3</v>
      </c>
      <c r="H23" s="174" t="s">
        <v>57</v>
      </c>
      <c r="I23" s="112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12" t="s">
        <v>57</v>
      </c>
      <c r="F24" s="112" t="s">
        <v>59</v>
      </c>
      <c r="G24" s="174"/>
      <c r="H24" s="174"/>
      <c r="I24" s="112" t="s">
        <v>59</v>
      </c>
      <c r="J24" s="112" t="s">
        <v>60</v>
      </c>
      <c r="K24" s="112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12">
        <v>3</v>
      </c>
      <c r="D25" s="112">
        <v>4</v>
      </c>
      <c r="E25" s="112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83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19.149999999999999" customHeight="1" x14ac:dyDescent="0.2">
      <c r="A28" s="175" t="s">
        <v>346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</row>
    <row r="29" spans="1:16" ht="48" x14ac:dyDescent="0.2">
      <c r="A29" s="5">
        <v>1</v>
      </c>
      <c r="B29" s="76" t="s">
        <v>347</v>
      </c>
      <c r="C29" s="111" t="s">
        <v>348</v>
      </c>
      <c r="D29" s="5">
        <v>1</v>
      </c>
      <c r="E29" s="77" t="s">
        <v>349</v>
      </c>
      <c r="F29" s="77"/>
      <c r="G29" s="78">
        <v>14054</v>
      </c>
      <c r="H29" s="78">
        <v>14054</v>
      </c>
      <c r="I29" s="77"/>
      <c r="J29" s="78">
        <v>646</v>
      </c>
      <c r="K29" s="78">
        <v>646</v>
      </c>
    </row>
    <row r="30" spans="1:16" ht="72" x14ac:dyDescent="0.2">
      <c r="A30" s="5">
        <v>2</v>
      </c>
      <c r="B30" s="76" t="s">
        <v>350</v>
      </c>
      <c r="C30" s="111" t="s">
        <v>351</v>
      </c>
      <c r="D30" s="9" t="s">
        <v>352</v>
      </c>
      <c r="E30" s="77" t="s">
        <v>353</v>
      </c>
      <c r="F30" s="77"/>
      <c r="G30" s="78">
        <v>11406</v>
      </c>
      <c r="H30" s="78">
        <v>11406</v>
      </c>
      <c r="I30" s="77"/>
      <c r="J30" s="78">
        <v>7.71</v>
      </c>
      <c r="K30" s="78">
        <v>524.28</v>
      </c>
    </row>
    <row r="31" spans="1:16" ht="19.149999999999999" customHeight="1" x14ac:dyDescent="0.2">
      <c r="A31" s="175" t="s">
        <v>354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</row>
    <row r="32" spans="1:16" ht="48" x14ac:dyDescent="0.2">
      <c r="A32" s="5">
        <v>3</v>
      </c>
      <c r="B32" s="76" t="s">
        <v>355</v>
      </c>
      <c r="C32" s="111" t="s">
        <v>356</v>
      </c>
      <c r="D32" s="5">
        <v>1</v>
      </c>
      <c r="E32" s="77" t="s">
        <v>357</v>
      </c>
      <c r="F32" s="77"/>
      <c r="G32" s="78">
        <v>3655</v>
      </c>
      <c r="H32" s="78">
        <v>3655</v>
      </c>
      <c r="I32" s="77"/>
      <c r="J32" s="78">
        <v>168</v>
      </c>
      <c r="K32" s="78">
        <v>168</v>
      </c>
    </row>
    <row r="33" spans="1:11" ht="72" x14ac:dyDescent="0.2">
      <c r="A33" s="5">
        <v>4</v>
      </c>
      <c r="B33" s="76" t="s">
        <v>358</v>
      </c>
      <c r="C33" s="111" t="s">
        <v>359</v>
      </c>
      <c r="D33" s="9" t="s">
        <v>360</v>
      </c>
      <c r="E33" s="77" t="s">
        <v>361</v>
      </c>
      <c r="F33" s="77"/>
      <c r="G33" s="78">
        <v>2996</v>
      </c>
      <c r="H33" s="78">
        <v>2996</v>
      </c>
      <c r="I33" s="77"/>
      <c r="J33" s="78">
        <v>8.1</v>
      </c>
      <c r="K33" s="78">
        <v>137.69999999999999</v>
      </c>
    </row>
    <row r="34" spans="1:11" x14ac:dyDescent="0.2">
      <c r="A34" s="175" t="s">
        <v>26</v>
      </c>
      <c r="B34" s="176"/>
      <c r="C34" s="176"/>
      <c r="D34" s="176"/>
      <c r="E34" s="176"/>
      <c r="F34" s="176"/>
      <c r="G34" s="77">
        <v>32111</v>
      </c>
      <c r="H34" s="77">
        <v>32111</v>
      </c>
      <c r="I34" s="77"/>
      <c r="J34" s="77"/>
      <c r="K34" s="77">
        <v>1475.98</v>
      </c>
    </row>
    <row r="35" spans="1:11" ht="26.1" customHeight="1" x14ac:dyDescent="0.2">
      <c r="A35" s="175" t="s">
        <v>362</v>
      </c>
      <c r="B35" s="176"/>
      <c r="C35" s="176"/>
      <c r="D35" s="176"/>
      <c r="E35" s="176"/>
      <c r="F35" s="176"/>
      <c r="G35" s="77">
        <v>19973</v>
      </c>
      <c r="H35" s="77">
        <v>19973</v>
      </c>
      <c r="I35" s="77"/>
      <c r="J35" s="77"/>
      <c r="K35" s="77">
        <v>918.06</v>
      </c>
    </row>
    <row r="36" spans="1:11" x14ac:dyDescent="0.2">
      <c r="A36" s="175" t="s">
        <v>5</v>
      </c>
      <c r="B36" s="176"/>
      <c r="C36" s="176"/>
      <c r="D36" s="176"/>
      <c r="E36" s="176"/>
      <c r="F36" s="176"/>
      <c r="G36" s="77">
        <v>12982</v>
      </c>
      <c r="H36" s="77"/>
      <c r="I36" s="77"/>
      <c r="J36" s="77"/>
      <c r="K36" s="77"/>
    </row>
    <row r="37" spans="1:11" x14ac:dyDescent="0.2">
      <c r="A37" s="175" t="s">
        <v>6</v>
      </c>
      <c r="B37" s="176"/>
      <c r="C37" s="176"/>
      <c r="D37" s="176"/>
      <c r="E37" s="176"/>
      <c r="F37" s="176"/>
      <c r="G37" s="77">
        <v>7989</v>
      </c>
      <c r="H37" s="77"/>
      <c r="I37" s="77"/>
      <c r="J37" s="77"/>
      <c r="K37" s="77"/>
    </row>
    <row r="38" spans="1:11" x14ac:dyDescent="0.2">
      <c r="A38" s="178" t="s">
        <v>139</v>
      </c>
      <c r="B38" s="176"/>
      <c r="C38" s="176"/>
      <c r="D38" s="176"/>
      <c r="E38" s="176"/>
      <c r="F38" s="176"/>
      <c r="G38" s="77"/>
      <c r="H38" s="77"/>
      <c r="I38" s="77"/>
      <c r="J38" s="77"/>
      <c r="K38" s="77"/>
    </row>
    <row r="39" spans="1:11" x14ac:dyDescent="0.2">
      <c r="A39" s="175" t="s">
        <v>143</v>
      </c>
      <c r="B39" s="176"/>
      <c r="C39" s="176"/>
      <c r="D39" s="176"/>
      <c r="E39" s="176"/>
      <c r="F39" s="176"/>
      <c r="G39" s="77">
        <v>40944</v>
      </c>
      <c r="H39" s="77"/>
      <c r="I39" s="77"/>
      <c r="J39" s="77"/>
      <c r="K39" s="77">
        <v>918.06</v>
      </c>
    </row>
    <row r="40" spans="1:11" x14ac:dyDescent="0.2">
      <c r="A40" s="175" t="s">
        <v>8</v>
      </c>
      <c r="B40" s="176"/>
      <c r="C40" s="176"/>
      <c r="D40" s="176"/>
      <c r="E40" s="176"/>
      <c r="F40" s="176"/>
      <c r="G40" s="77">
        <v>40944</v>
      </c>
      <c r="H40" s="77"/>
      <c r="I40" s="77"/>
      <c r="J40" s="77"/>
      <c r="K40" s="77">
        <v>918.06</v>
      </c>
    </row>
    <row r="41" spans="1:11" x14ac:dyDescent="0.2">
      <c r="A41" s="175" t="s">
        <v>9</v>
      </c>
      <c r="B41" s="176"/>
      <c r="C41" s="176"/>
      <c r="D41" s="176"/>
      <c r="E41" s="176"/>
      <c r="F41" s="176"/>
      <c r="G41" s="77"/>
      <c r="H41" s="77"/>
      <c r="I41" s="77"/>
      <c r="J41" s="77"/>
      <c r="K41" s="77"/>
    </row>
    <row r="42" spans="1:11" x14ac:dyDescent="0.2">
      <c r="A42" s="175" t="s">
        <v>10</v>
      </c>
      <c r="B42" s="176"/>
      <c r="C42" s="176"/>
      <c r="D42" s="176"/>
      <c r="E42" s="176"/>
      <c r="F42" s="176"/>
      <c r="G42" s="77">
        <v>19973</v>
      </c>
      <c r="H42" s="77"/>
      <c r="I42" s="77"/>
      <c r="J42" s="77"/>
      <c r="K42" s="77"/>
    </row>
    <row r="43" spans="1:11" x14ac:dyDescent="0.2">
      <c r="A43" s="175" t="s">
        <v>11</v>
      </c>
      <c r="B43" s="176"/>
      <c r="C43" s="176"/>
      <c r="D43" s="176"/>
      <c r="E43" s="176"/>
      <c r="F43" s="176"/>
      <c r="G43" s="77">
        <v>12982</v>
      </c>
      <c r="H43" s="77"/>
      <c r="I43" s="77"/>
      <c r="J43" s="77"/>
      <c r="K43" s="77"/>
    </row>
    <row r="44" spans="1:11" x14ac:dyDescent="0.2">
      <c r="A44" s="175" t="s">
        <v>12</v>
      </c>
      <c r="B44" s="176"/>
      <c r="C44" s="176"/>
      <c r="D44" s="176"/>
      <c r="E44" s="176"/>
      <c r="F44" s="176"/>
      <c r="G44" s="77">
        <v>7989</v>
      </c>
      <c r="H44" s="77"/>
      <c r="I44" s="77"/>
      <c r="J44" s="77"/>
      <c r="K44" s="77"/>
    </row>
    <row r="45" spans="1:11" x14ac:dyDescent="0.2">
      <c r="A45" s="178" t="s">
        <v>145</v>
      </c>
      <c r="B45" s="176"/>
      <c r="C45" s="176"/>
      <c r="D45" s="176"/>
      <c r="E45" s="176"/>
      <c r="F45" s="176"/>
      <c r="G45" s="79">
        <v>40944</v>
      </c>
      <c r="H45" s="77"/>
      <c r="I45" s="77"/>
      <c r="J45" s="77"/>
      <c r="K45" s="79">
        <v>918.06</v>
      </c>
    </row>
    <row r="46" spans="1:11" x14ac:dyDescent="0.2">
      <c r="A46" s="179" t="s">
        <v>25</v>
      </c>
      <c r="B46" s="180"/>
      <c r="C46" s="180"/>
      <c r="D46" s="180"/>
      <c r="E46" s="180"/>
      <c r="F46" s="180"/>
      <c r="G46" s="180"/>
      <c r="H46" s="180"/>
      <c r="I46" s="180"/>
      <c r="J46" s="180"/>
      <c r="K46" s="180"/>
    </row>
    <row r="47" spans="1:11" x14ac:dyDescent="0.2">
      <c r="A47" s="175" t="s">
        <v>4</v>
      </c>
      <c r="B47" s="176"/>
      <c r="C47" s="176"/>
      <c r="D47" s="176"/>
      <c r="E47" s="176"/>
      <c r="F47" s="176"/>
      <c r="G47" s="77">
        <v>32111</v>
      </c>
      <c r="H47" s="77">
        <v>32111</v>
      </c>
      <c r="I47" s="77"/>
      <c r="J47" s="77"/>
      <c r="K47" s="77">
        <v>1475.98</v>
      </c>
    </row>
    <row r="48" spans="1:11" ht="26.1" customHeight="1" x14ac:dyDescent="0.2">
      <c r="A48" s="175" t="s">
        <v>363</v>
      </c>
      <c r="B48" s="176"/>
      <c r="C48" s="176"/>
      <c r="D48" s="176"/>
      <c r="E48" s="176"/>
      <c r="F48" s="176"/>
      <c r="G48" s="77">
        <v>19973</v>
      </c>
      <c r="H48" s="77">
        <v>19973</v>
      </c>
      <c r="I48" s="77"/>
      <c r="J48" s="77"/>
      <c r="K48" s="77">
        <v>918.06</v>
      </c>
    </row>
    <row r="49" spans="1:11" x14ac:dyDescent="0.2">
      <c r="A49" s="175" t="s">
        <v>5</v>
      </c>
      <c r="B49" s="176"/>
      <c r="C49" s="176"/>
      <c r="D49" s="176"/>
      <c r="E49" s="176"/>
      <c r="F49" s="176"/>
      <c r="G49" s="77">
        <v>12982</v>
      </c>
      <c r="H49" s="77"/>
      <c r="I49" s="77"/>
      <c r="J49" s="77"/>
      <c r="K49" s="77"/>
    </row>
    <row r="50" spans="1:11" x14ac:dyDescent="0.2">
      <c r="A50" s="175" t="s">
        <v>6</v>
      </c>
      <c r="B50" s="176"/>
      <c r="C50" s="176"/>
      <c r="D50" s="176"/>
      <c r="E50" s="176"/>
      <c r="F50" s="176"/>
      <c r="G50" s="77">
        <v>7989</v>
      </c>
      <c r="H50" s="77"/>
      <c r="I50" s="77"/>
      <c r="J50" s="77"/>
      <c r="K50" s="77"/>
    </row>
    <row r="51" spans="1:11" x14ac:dyDescent="0.2">
      <c r="A51" s="178" t="s">
        <v>7</v>
      </c>
      <c r="B51" s="176"/>
      <c r="C51" s="176"/>
      <c r="D51" s="176"/>
      <c r="E51" s="176"/>
      <c r="F51" s="176"/>
      <c r="G51" s="77"/>
      <c r="H51" s="77"/>
      <c r="I51" s="77"/>
      <c r="J51" s="77"/>
      <c r="K51" s="77"/>
    </row>
    <row r="52" spans="1:11" x14ac:dyDescent="0.2">
      <c r="A52" s="175" t="s">
        <v>143</v>
      </c>
      <c r="B52" s="176"/>
      <c r="C52" s="176"/>
      <c r="D52" s="176"/>
      <c r="E52" s="176"/>
      <c r="F52" s="176"/>
      <c r="G52" s="77">
        <v>40944</v>
      </c>
      <c r="H52" s="77"/>
      <c r="I52" s="77"/>
      <c r="J52" s="77"/>
      <c r="K52" s="77">
        <v>918.06</v>
      </c>
    </row>
    <row r="53" spans="1:11" x14ac:dyDescent="0.2">
      <c r="A53" s="175" t="s">
        <v>8</v>
      </c>
      <c r="B53" s="176"/>
      <c r="C53" s="176"/>
      <c r="D53" s="176"/>
      <c r="E53" s="176"/>
      <c r="F53" s="176"/>
      <c r="G53" s="77">
        <v>40944</v>
      </c>
      <c r="H53" s="77"/>
      <c r="I53" s="77"/>
      <c r="J53" s="77"/>
      <c r="K53" s="77">
        <v>918.06</v>
      </c>
    </row>
    <row r="54" spans="1:11" x14ac:dyDescent="0.2">
      <c r="A54" s="175" t="s">
        <v>9</v>
      </c>
      <c r="B54" s="176"/>
      <c r="C54" s="176"/>
      <c r="D54" s="176"/>
      <c r="E54" s="176"/>
      <c r="F54" s="176"/>
      <c r="G54" s="77"/>
      <c r="H54" s="77"/>
      <c r="I54" s="77"/>
      <c r="J54" s="77"/>
      <c r="K54" s="77"/>
    </row>
    <row r="55" spans="1:11" x14ac:dyDescent="0.2">
      <c r="A55" s="175" t="s">
        <v>10</v>
      </c>
      <c r="B55" s="176"/>
      <c r="C55" s="176"/>
      <c r="D55" s="176"/>
      <c r="E55" s="176"/>
      <c r="F55" s="176"/>
      <c r="G55" s="77">
        <v>19973</v>
      </c>
      <c r="H55" s="77"/>
      <c r="I55" s="77"/>
      <c r="J55" s="77"/>
      <c r="K55" s="77"/>
    </row>
    <row r="56" spans="1:11" x14ac:dyDescent="0.2">
      <c r="A56" s="175" t="s">
        <v>11</v>
      </c>
      <c r="B56" s="176"/>
      <c r="C56" s="176"/>
      <c r="D56" s="176"/>
      <c r="E56" s="176"/>
      <c r="F56" s="176"/>
      <c r="G56" s="77">
        <v>12982</v>
      </c>
      <c r="H56" s="77"/>
      <c r="I56" s="77"/>
      <c r="J56" s="77"/>
      <c r="K56" s="77"/>
    </row>
    <row r="57" spans="1:11" x14ac:dyDescent="0.2">
      <c r="A57" s="175" t="s">
        <v>12</v>
      </c>
      <c r="B57" s="176"/>
      <c r="C57" s="176"/>
      <c r="D57" s="176"/>
      <c r="E57" s="176"/>
      <c r="F57" s="176"/>
      <c r="G57" s="77">
        <v>7989</v>
      </c>
      <c r="H57" s="77"/>
      <c r="I57" s="77"/>
      <c r="J57" s="77"/>
      <c r="K57" s="77"/>
    </row>
    <row r="58" spans="1:11" x14ac:dyDescent="0.2">
      <c r="A58" s="175" t="s">
        <v>364</v>
      </c>
      <c r="B58" s="176"/>
      <c r="C58" s="176"/>
      <c r="D58" s="176"/>
      <c r="E58" s="176"/>
      <c r="F58" s="176"/>
      <c r="G58" s="77">
        <v>32755</v>
      </c>
      <c r="H58" s="77"/>
      <c r="I58" s="77"/>
      <c r="J58" s="77"/>
      <c r="K58" s="77"/>
    </row>
    <row r="59" spans="1:11" x14ac:dyDescent="0.2">
      <c r="A59" s="178" t="s">
        <v>13</v>
      </c>
      <c r="B59" s="176"/>
      <c r="C59" s="176"/>
      <c r="D59" s="176"/>
      <c r="E59" s="176"/>
      <c r="F59" s="176"/>
      <c r="G59" s="79">
        <v>32755</v>
      </c>
      <c r="H59" s="77"/>
      <c r="I59" s="77"/>
      <c r="J59" s="77"/>
      <c r="K59" s="79">
        <v>918.06</v>
      </c>
    </row>
    <row r="60" spans="1:11" x14ac:dyDescent="0.2">
      <c r="A60" s="113"/>
      <c r="B60" s="80"/>
      <c r="F60" s="49"/>
      <c r="G60" s="49"/>
      <c r="H60" s="49"/>
      <c r="I60" s="49"/>
      <c r="J60" s="49"/>
      <c r="K60" s="49"/>
    </row>
    <row r="61" spans="1:11" x14ac:dyDescent="0.2">
      <c r="A61" s="113"/>
      <c r="B61" s="80"/>
      <c r="F61" s="49"/>
      <c r="G61" s="49"/>
      <c r="H61" s="49"/>
      <c r="I61" s="49"/>
      <c r="J61" s="49"/>
      <c r="K61" s="49"/>
    </row>
    <row r="62" spans="1:11" x14ac:dyDescent="0.2">
      <c r="A62" s="113"/>
      <c r="B62" s="80"/>
      <c r="F62" s="49"/>
      <c r="G62" s="49"/>
      <c r="H62" s="49"/>
      <c r="I62" s="49"/>
      <c r="J62" s="49"/>
      <c r="K62" s="49"/>
    </row>
    <row r="63" spans="1:11" x14ac:dyDescent="0.2">
      <c r="A63" s="186" t="s">
        <v>147</v>
      </c>
      <c r="B63" s="185"/>
      <c r="C63" s="185"/>
      <c r="D63" s="185"/>
      <c r="E63" s="185"/>
      <c r="F63" s="185"/>
      <c r="G63" s="185"/>
      <c r="H63" s="185"/>
      <c r="I63" s="185"/>
      <c r="J63" s="185"/>
      <c r="K63" s="185"/>
    </row>
    <row r="64" spans="1:11" x14ac:dyDescent="0.2">
      <c r="A64" s="184" t="s">
        <v>45</v>
      </c>
      <c r="B64" s="185"/>
      <c r="C64" s="185"/>
      <c r="D64" s="185"/>
      <c r="E64" s="185"/>
      <c r="F64" s="185"/>
      <c r="G64" s="185"/>
      <c r="H64" s="185"/>
      <c r="I64" s="185"/>
      <c r="J64" s="185"/>
      <c r="K64" s="185"/>
    </row>
    <row r="65" spans="1:11" x14ac:dyDescent="0.2">
      <c r="A65" s="113"/>
      <c r="B65" s="80"/>
      <c r="F65" s="49"/>
      <c r="G65" s="49"/>
      <c r="H65" s="49"/>
      <c r="I65" s="49"/>
      <c r="J65" s="49"/>
      <c r="K65" s="49"/>
    </row>
    <row r="66" spans="1:11" x14ac:dyDescent="0.2">
      <c r="A66" s="186" t="s">
        <v>148</v>
      </c>
      <c r="B66" s="185"/>
      <c r="C66" s="185"/>
      <c r="D66" s="185"/>
      <c r="E66" s="185"/>
      <c r="F66" s="185"/>
      <c r="G66" s="185"/>
      <c r="H66" s="185"/>
      <c r="I66" s="185"/>
      <c r="J66" s="185"/>
      <c r="K66" s="185"/>
    </row>
    <row r="67" spans="1:11" x14ac:dyDescent="0.2">
      <c r="A67" s="184" t="s">
        <v>45</v>
      </c>
      <c r="B67" s="185"/>
      <c r="C67" s="185"/>
      <c r="D67" s="185"/>
      <c r="E67" s="185"/>
      <c r="F67" s="185"/>
      <c r="G67" s="185"/>
      <c r="H67" s="185"/>
      <c r="I67" s="185"/>
      <c r="J67" s="185"/>
      <c r="K67" s="185"/>
    </row>
    <row r="68" spans="1:11" x14ac:dyDescent="0.2">
      <c r="A68" s="113"/>
      <c r="B68" s="80"/>
      <c r="F68" s="49"/>
      <c r="G68" s="49"/>
      <c r="H68" s="49"/>
      <c r="I68" s="49"/>
      <c r="J68" s="49"/>
      <c r="K68" s="49"/>
    </row>
  </sheetData>
  <mergeCells count="46">
    <mergeCell ref="A48:F48"/>
    <mergeCell ref="A63:K63"/>
    <mergeCell ref="A64:K64"/>
    <mergeCell ref="A66:K66"/>
    <mergeCell ref="A67:K67"/>
    <mergeCell ref="A50:F50"/>
    <mergeCell ref="A51:F51"/>
    <mergeCell ref="A52:F52"/>
    <mergeCell ref="A53:F53"/>
    <mergeCell ref="A56:F56"/>
    <mergeCell ref="A57:F57"/>
    <mergeCell ref="A58:F58"/>
    <mergeCell ref="A59:F59"/>
    <mergeCell ref="A54:F54"/>
    <mergeCell ref="A55:F55"/>
    <mergeCell ref="A49:F49"/>
    <mergeCell ref="A43:F43"/>
    <mergeCell ref="A44:F44"/>
    <mergeCell ref="A45:F45"/>
    <mergeCell ref="A46:K46"/>
    <mergeCell ref="A47:F47"/>
    <mergeCell ref="A38:F38"/>
    <mergeCell ref="A39:F39"/>
    <mergeCell ref="A40:F40"/>
    <mergeCell ref="A41:F41"/>
    <mergeCell ref="A42:F42"/>
    <mergeCell ref="A31:K31"/>
    <mergeCell ref="A34:F34"/>
    <mergeCell ref="A35:F35"/>
    <mergeCell ref="A36:F36"/>
    <mergeCell ref="A37:F37"/>
    <mergeCell ref="A26:K26"/>
    <mergeCell ref="A27:K27"/>
    <mergeCell ref="A28:K28"/>
    <mergeCell ref="D17:E17"/>
    <mergeCell ref="D16:E16"/>
    <mergeCell ref="D18:E18"/>
    <mergeCell ref="A22:A24"/>
    <mergeCell ref="B22:B24"/>
    <mergeCell ref="C22:C24"/>
    <mergeCell ref="D22:D24"/>
    <mergeCell ref="E22:F22"/>
    <mergeCell ref="G22:I22"/>
    <mergeCell ref="J22:K23"/>
    <mergeCell ref="G23:G24"/>
    <mergeCell ref="H23:H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4"/>
  <sheetViews>
    <sheetView showGridLines="0" workbookViewId="0">
      <selection activeCell="A62" sqref="A62:K62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13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13"/>
      <c r="B6" s="1"/>
      <c r="C6" s="2"/>
      <c r="D6" s="51" t="s">
        <v>171</v>
      </c>
      <c r="E6" s="2"/>
      <c r="F6" s="52"/>
      <c r="G6" s="52"/>
      <c r="H6" s="52"/>
      <c r="N6" s="3"/>
      <c r="O6" s="3"/>
      <c r="P6" s="3"/>
    </row>
    <row r="7" spans="1:16" x14ac:dyDescent="0.2">
      <c r="A7" s="113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13"/>
      <c r="B8" s="58"/>
      <c r="C8" s="2"/>
      <c r="D8" s="2"/>
      <c r="E8" s="2"/>
      <c r="O8" s="3"/>
      <c r="P8" s="3"/>
    </row>
    <row r="9" spans="1:16" ht="15.75" x14ac:dyDescent="0.2">
      <c r="A9" s="113"/>
      <c r="B9" s="58"/>
      <c r="C9" s="2"/>
      <c r="D9" s="59" t="s">
        <v>368</v>
      </c>
      <c r="F9" s="60"/>
      <c r="G9" s="60"/>
      <c r="O9" s="3"/>
      <c r="P9" s="3"/>
    </row>
    <row r="10" spans="1:16" x14ac:dyDescent="0.2">
      <c r="A10" s="113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13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369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13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342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370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371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372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81</v>
      </c>
      <c r="D19" s="2"/>
      <c r="E19" s="2"/>
      <c r="O19" s="3"/>
      <c r="P19" s="3"/>
    </row>
    <row r="20" spans="1:16" x14ac:dyDescent="0.2">
      <c r="B20" s="75"/>
      <c r="C20" s="113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12" t="s">
        <v>55</v>
      </c>
      <c r="F23" s="112" t="s">
        <v>56</v>
      </c>
      <c r="G23" s="174" t="s">
        <v>3</v>
      </c>
      <c r="H23" s="174" t="s">
        <v>57</v>
      </c>
      <c r="I23" s="112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12" t="s">
        <v>57</v>
      </c>
      <c r="F24" s="112" t="s">
        <v>59</v>
      </c>
      <c r="G24" s="174"/>
      <c r="H24" s="174"/>
      <c r="I24" s="112" t="s">
        <v>59</v>
      </c>
      <c r="J24" s="112" t="s">
        <v>60</v>
      </c>
      <c r="K24" s="112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12">
        <v>3</v>
      </c>
      <c r="D25" s="112">
        <v>4</v>
      </c>
      <c r="E25" s="112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83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48" x14ac:dyDescent="0.2">
      <c r="A28" s="5">
        <v>1</v>
      </c>
      <c r="B28" s="76" t="s">
        <v>347</v>
      </c>
      <c r="C28" s="111" t="s">
        <v>348</v>
      </c>
      <c r="D28" s="5">
        <v>1</v>
      </c>
      <c r="E28" s="77" t="s">
        <v>349</v>
      </c>
      <c r="F28" s="77"/>
      <c r="G28" s="78">
        <v>14054</v>
      </c>
      <c r="H28" s="78">
        <v>14054</v>
      </c>
      <c r="I28" s="77"/>
      <c r="J28" s="78">
        <v>646</v>
      </c>
      <c r="K28" s="78">
        <v>646</v>
      </c>
    </row>
    <row r="29" spans="1:16" ht="72" x14ac:dyDescent="0.2">
      <c r="A29" s="5">
        <v>2</v>
      </c>
      <c r="B29" s="76" t="s">
        <v>350</v>
      </c>
      <c r="C29" s="111" t="s">
        <v>351</v>
      </c>
      <c r="D29" s="9" t="s">
        <v>373</v>
      </c>
      <c r="E29" s="77" t="s">
        <v>353</v>
      </c>
      <c r="F29" s="77"/>
      <c r="G29" s="78">
        <v>12077</v>
      </c>
      <c r="H29" s="78">
        <v>12077</v>
      </c>
      <c r="I29" s="77"/>
      <c r="J29" s="78">
        <v>7.71</v>
      </c>
      <c r="K29" s="78">
        <v>555.12</v>
      </c>
    </row>
    <row r="30" spans="1:16" x14ac:dyDescent="0.2">
      <c r="A30" s="175" t="s">
        <v>26</v>
      </c>
      <c r="B30" s="176"/>
      <c r="C30" s="176"/>
      <c r="D30" s="176"/>
      <c r="E30" s="176"/>
      <c r="F30" s="176"/>
      <c r="G30" s="77">
        <v>26131</v>
      </c>
      <c r="H30" s="77">
        <v>26131</v>
      </c>
      <c r="I30" s="77"/>
      <c r="J30" s="77"/>
      <c r="K30" s="77">
        <v>1201.1199999999999</v>
      </c>
    </row>
    <row r="31" spans="1:16" ht="26.1" customHeight="1" x14ac:dyDescent="0.2">
      <c r="A31" s="175" t="s">
        <v>374</v>
      </c>
      <c r="B31" s="176"/>
      <c r="C31" s="176"/>
      <c r="D31" s="176"/>
      <c r="E31" s="176"/>
      <c r="F31" s="176"/>
      <c r="G31" s="77">
        <v>18292</v>
      </c>
      <c r="H31" s="77">
        <v>18292</v>
      </c>
      <c r="I31" s="77"/>
      <c r="J31" s="77"/>
      <c r="K31" s="77">
        <v>840.78</v>
      </c>
    </row>
    <row r="32" spans="1:16" x14ac:dyDescent="0.2">
      <c r="A32" s="175" t="s">
        <v>5</v>
      </c>
      <c r="B32" s="176"/>
      <c r="C32" s="176"/>
      <c r="D32" s="176"/>
      <c r="E32" s="176"/>
      <c r="F32" s="176"/>
      <c r="G32" s="77">
        <v>11890</v>
      </c>
      <c r="H32" s="77"/>
      <c r="I32" s="77"/>
      <c r="J32" s="77"/>
      <c r="K32" s="77"/>
    </row>
    <row r="33" spans="1:11" x14ac:dyDescent="0.2">
      <c r="A33" s="175" t="s">
        <v>6</v>
      </c>
      <c r="B33" s="176"/>
      <c r="C33" s="176"/>
      <c r="D33" s="176"/>
      <c r="E33" s="176"/>
      <c r="F33" s="176"/>
      <c r="G33" s="77">
        <v>7317</v>
      </c>
      <c r="H33" s="77"/>
      <c r="I33" s="77"/>
      <c r="J33" s="77"/>
      <c r="K33" s="77"/>
    </row>
    <row r="34" spans="1:11" x14ac:dyDescent="0.2">
      <c r="A34" s="178" t="s">
        <v>139</v>
      </c>
      <c r="B34" s="176"/>
      <c r="C34" s="176"/>
      <c r="D34" s="176"/>
      <c r="E34" s="176"/>
      <c r="F34" s="176"/>
      <c r="G34" s="77"/>
      <c r="H34" s="77"/>
      <c r="I34" s="77"/>
      <c r="J34" s="77"/>
      <c r="K34" s="77"/>
    </row>
    <row r="35" spans="1:11" x14ac:dyDescent="0.2">
      <c r="A35" s="175" t="s">
        <v>143</v>
      </c>
      <c r="B35" s="176"/>
      <c r="C35" s="176"/>
      <c r="D35" s="176"/>
      <c r="E35" s="176"/>
      <c r="F35" s="176"/>
      <c r="G35" s="77">
        <v>37499</v>
      </c>
      <c r="H35" s="77"/>
      <c r="I35" s="77"/>
      <c r="J35" s="77"/>
      <c r="K35" s="77">
        <v>840.78</v>
      </c>
    </row>
    <row r="36" spans="1:11" x14ac:dyDescent="0.2">
      <c r="A36" s="175" t="s">
        <v>8</v>
      </c>
      <c r="B36" s="176"/>
      <c r="C36" s="176"/>
      <c r="D36" s="176"/>
      <c r="E36" s="176"/>
      <c r="F36" s="176"/>
      <c r="G36" s="77">
        <v>37499</v>
      </c>
      <c r="H36" s="77"/>
      <c r="I36" s="77"/>
      <c r="J36" s="77"/>
      <c r="K36" s="77">
        <v>840.78</v>
      </c>
    </row>
    <row r="37" spans="1:11" x14ac:dyDescent="0.2">
      <c r="A37" s="175" t="s">
        <v>9</v>
      </c>
      <c r="B37" s="176"/>
      <c r="C37" s="176"/>
      <c r="D37" s="176"/>
      <c r="E37" s="176"/>
      <c r="F37" s="176"/>
      <c r="G37" s="77"/>
      <c r="H37" s="77"/>
      <c r="I37" s="77"/>
      <c r="J37" s="77"/>
      <c r="K37" s="77"/>
    </row>
    <row r="38" spans="1:11" x14ac:dyDescent="0.2">
      <c r="A38" s="175" t="s">
        <v>10</v>
      </c>
      <c r="B38" s="176"/>
      <c r="C38" s="176"/>
      <c r="D38" s="176"/>
      <c r="E38" s="176"/>
      <c r="F38" s="176"/>
      <c r="G38" s="77">
        <v>18292</v>
      </c>
      <c r="H38" s="77"/>
      <c r="I38" s="77"/>
      <c r="J38" s="77"/>
      <c r="K38" s="77"/>
    </row>
    <row r="39" spans="1:11" x14ac:dyDescent="0.2">
      <c r="A39" s="175" t="s">
        <v>11</v>
      </c>
      <c r="B39" s="176"/>
      <c r="C39" s="176"/>
      <c r="D39" s="176"/>
      <c r="E39" s="176"/>
      <c r="F39" s="176"/>
      <c r="G39" s="77">
        <v>11890</v>
      </c>
      <c r="H39" s="77"/>
      <c r="I39" s="77"/>
      <c r="J39" s="77"/>
      <c r="K39" s="77"/>
    </row>
    <row r="40" spans="1:11" x14ac:dyDescent="0.2">
      <c r="A40" s="175" t="s">
        <v>12</v>
      </c>
      <c r="B40" s="176"/>
      <c r="C40" s="176"/>
      <c r="D40" s="176"/>
      <c r="E40" s="176"/>
      <c r="F40" s="176"/>
      <c r="G40" s="77">
        <v>7317</v>
      </c>
      <c r="H40" s="77"/>
      <c r="I40" s="77"/>
      <c r="J40" s="77"/>
      <c r="K40" s="77"/>
    </row>
    <row r="41" spans="1:11" x14ac:dyDescent="0.2">
      <c r="A41" s="178" t="s">
        <v>145</v>
      </c>
      <c r="B41" s="176"/>
      <c r="C41" s="176"/>
      <c r="D41" s="176"/>
      <c r="E41" s="176"/>
      <c r="F41" s="176"/>
      <c r="G41" s="79">
        <v>37499</v>
      </c>
      <c r="H41" s="77"/>
      <c r="I41" s="77"/>
      <c r="J41" s="77"/>
      <c r="K41" s="79">
        <v>840.78</v>
      </c>
    </row>
    <row r="42" spans="1:11" x14ac:dyDescent="0.2">
      <c r="A42" s="179" t="s">
        <v>25</v>
      </c>
      <c r="B42" s="180"/>
      <c r="C42" s="180"/>
      <c r="D42" s="180"/>
      <c r="E42" s="180"/>
      <c r="F42" s="180"/>
      <c r="G42" s="180"/>
      <c r="H42" s="180"/>
      <c r="I42" s="180"/>
      <c r="J42" s="180"/>
      <c r="K42" s="180"/>
    </row>
    <row r="43" spans="1:11" x14ac:dyDescent="0.2">
      <c r="A43" s="175" t="s">
        <v>4</v>
      </c>
      <c r="B43" s="176"/>
      <c r="C43" s="176"/>
      <c r="D43" s="176"/>
      <c r="E43" s="176"/>
      <c r="F43" s="176"/>
      <c r="G43" s="77">
        <v>26131</v>
      </c>
      <c r="H43" s="77">
        <v>26131</v>
      </c>
      <c r="I43" s="77"/>
      <c r="J43" s="77"/>
      <c r="K43" s="77">
        <v>1201.1199999999999</v>
      </c>
    </row>
    <row r="44" spans="1:11" ht="26.1" customHeight="1" x14ac:dyDescent="0.2">
      <c r="A44" s="175" t="s">
        <v>375</v>
      </c>
      <c r="B44" s="176"/>
      <c r="C44" s="176"/>
      <c r="D44" s="176"/>
      <c r="E44" s="176"/>
      <c r="F44" s="176"/>
      <c r="G44" s="77">
        <v>18292</v>
      </c>
      <c r="H44" s="77">
        <v>18292</v>
      </c>
      <c r="I44" s="77"/>
      <c r="J44" s="77"/>
      <c r="K44" s="77">
        <v>840.78</v>
      </c>
    </row>
    <row r="45" spans="1:11" x14ac:dyDescent="0.2">
      <c r="A45" s="175" t="s">
        <v>5</v>
      </c>
      <c r="B45" s="176"/>
      <c r="C45" s="176"/>
      <c r="D45" s="176"/>
      <c r="E45" s="176"/>
      <c r="F45" s="176"/>
      <c r="G45" s="77">
        <v>11890</v>
      </c>
      <c r="H45" s="77"/>
      <c r="I45" s="77"/>
      <c r="J45" s="77"/>
      <c r="K45" s="77"/>
    </row>
    <row r="46" spans="1:11" x14ac:dyDescent="0.2">
      <c r="A46" s="175" t="s">
        <v>6</v>
      </c>
      <c r="B46" s="176"/>
      <c r="C46" s="176"/>
      <c r="D46" s="176"/>
      <c r="E46" s="176"/>
      <c r="F46" s="176"/>
      <c r="G46" s="77">
        <v>7317</v>
      </c>
      <c r="H46" s="77"/>
      <c r="I46" s="77"/>
      <c r="J46" s="77"/>
      <c r="K46" s="77"/>
    </row>
    <row r="47" spans="1:11" x14ac:dyDescent="0.2">
      <c r="A47" s="178" t="s">
        <v>7</v>
      </c>
      <c r="B47" s="176"/>
      <c r="C47" s="176"/>
      <c r="D47" s="176"/>
      <c r="E47" s="176"/>
      <c r="F47" s="176"/>
      <c r="G47" s="77"/>
      <c r="H47" s="77"/>
      <c r="I47" s="77"/>
      <c r="J47" s="77"/>
      <c r="K47" s="77"/>
    </row>
    <row r="48" spans="1:11" x14ac:dyDescent="0.2">
      <c r="A48" s="175" t="s">
        <v>143</v>
      </c>
      <c r="B48" s="176"/>
      <c r="C48" s="176"/>
      <c r="D48" s="176"/>
      <c r="E48" s="176"/>
      <c r="F48" s="176"/>
      <c r="G48" s="77">
        <v>37499</v>
      </c>
      <c r="H48" s="77"/>
      <c r="I48" s="77"/>
      <c r="J48" s="77"/>
      <c r="K48" s="77">
        <v>840.78</v>
      </c>
    </row>
    <row r="49" spans="1:11" x14ac:dyDescent="0.2">
      <c r="A49" s="175" t="s">
        <v>8</v>
      </c>
      <c r="B49" s="176"/>
      <c r="C49" s="176"/>
      <c r="D49" s="176"/>
      <c r="E49" s="176"/>
      <c r="F49" s="176"/>
      <c r="G49" s="77">
        <v>37499</v>
      </c>
      <c r="H49" s="77"/>
      <c r="I49" s="77"/>
      <c r="J49" s="77"/>
      <c r="K49" s="77">
        <v>840.78</v>
      </c>
    </row>
    <row r="50" spans="1:11" x14ac:dyDescent="0.2">
      <c r="A50" s="175" t="s">
        <v>9</v>
      </c>
      <c r="B50" s="176"/>
      <c r="C50" s="176"/>
      <c r="D50" s="176"/>
      <c r="E50" s="176"/>
      <c r="F50" s="176"/>
      <c r="G50" s="77"/>
      <c r="H50" s="77"/>
      <c r="I50" s="77"/>
      <c r="J50" s="77"/>
      <c r="K50" s="77"/>
    </row>
    <row r="51" spans="1:11" x14ac:dyDescent="0.2">
      <c r="A51" s="175" t="s">
        <v>10</v>
      </c>
      <c r="B51" s="176"/>
      <c r="C51" s="176"/>
      <c r="D51" s="176"/>
      <c r="E51" s="176"/>
      <c r="F51" s="176"/>
      <c r="G51" s="77">
        <v>18292</v>
      </c>
      <c r="H51" s="77"/>
      <c r="I51" s="77"/>
      <c r="J51" s="77"/>
      <c r="K51" s="77"/>
    </row>
    <row r="52" spans="1:11" x14ac:dyDescent="0.2">
      <c r="A52" s="175" t="s">
        <v>11</v>
      </c>
      <c r="B52" s="176"/>
      <c r="C52" s="176"/>
      <c r="D52" s="176"/>
      <c r="E52" s="176"/>
      <c r="F52" s="176"/>
      <c r="G52" s="77">
        <v>11890</v>
      </c>
      <c r="H52" s="77"/>
      <c r="I52" s="77"/>
      <c r="J52" s="77"/>
      <c r="K52" s="77"/>
    </row>
    <row r="53" spans="1:11" x14ac:dyDescent="0.2">
      <c r="A53" s="175" t="s">
        <v>12</v>
      </c>
      <c r="B53" s="176"/>
      <c r="C53" s="176"/>
      <c r="D53" s="176"/>
      <c r="E53" s="176"/>
      <c r="F53" s="176"/>
      <c r="G53" s="77">
        <v>7317</v>
      </c>
      <c r="H53" s="77"/>
      <c r="I53" s="77"/>
      <c r="J53" s="77"/>
      <c r="K53" s="77"/>
    </row>
    <row r="54" spans="1:11" x14ac:dyDescent="0.2">
      <c r="A54" s="175" t="s">
        <v>376</v>
      </c>
      <c r="B54" s="176"/>
      <c r="C54" s="176"/>
      <c r="D54" s="176"/>
      <c r="E54" s="176"/>
      <c r="F54" s="176"/>
      <c r="G54" s="77">
        <v>29999</v>
      </c>
      <c r="H54" s="77"/>
      <c r="I54" s="77"/>
      <c r="J54" s="77"/>
      <c r="K54" s="77"/>
    </row>
    <row r="55" spans="1:11" x14ac:dyDescent="0.2">
      <c r="A55" s="178" t="s">
        <v>13</v>
      </c>
      <c r="B55" s="176"/>
      <c r="C55" s="176"/>
      <c r="D55" s="176"/>
      <c r="E55" s="176"/>
      <c r="F55" s="176"/>
      <c r="G55" s="79">
        <v>29999</v>
      </c>
      <c r="H55" s="77"/>
      <c r="I55" s="77"/>
      <c r="J55" s="77"/>
      <c r="K55" s="79">
        <v>840.78</v>
      </c>
    </row>
    <row r="56" spans="1:11" x14ac:dyDescent="0.2">
      <c r="A56" s="113"/>
      <c r="B56" s="80"/>
      <c r="F56" s="49"/>
      <c r="G56" s="49"/>
      <c r="H56" s="49"/>
      <c r="I56" s="49"/>
      <c r="J56" s="49"/>
      <c r="K56" s="49"/>
    </row>
    <row r="57" spans="1:11" x14ac:dyDescent="0.2">
      <c r="A57" s="113"/>
      <c r="B57" s="80"/>
      <c r="F57" s="49"/>
      <c r="G57" s="49"/>
      <c r="H57" s="49"/>
      <c r="I57" s="49"/>
      <c r="J57" s="49"/>
      <c r="K57" s="49"/>
    </row>
    <row r="58" spans="1:11" x14ac:dyDescent="0.2">
      <c r="A58" s="113"/>
      <c r="B58" s="80"/>
      <c r="F58" s="49"/>
      <c r="G58" s="49"/>
      <c r="H58" s="49"/>
      <c r="I58" s="49"/>
      <c r="J58" s="49"/>
      <c r="K58" s="49"/>
    </row>
    <row r="59" spans="1:11" x14ac:dyDescent="0.2">
      <c r="A59" s="186" t="s">
        <v>147</v>
      </c>
      <c r="B59" s="185"/>
      <c r="C59" s="185"/>
      <c r="D59" s="185"/>
      <c r="E59" s="185"/>
      <c r="F59" s="185"/>
      <c r="G59" s="185"/>
      <c r="H59" s="185"/>
      <c r="I59" s="185"/>
      <c r="J59" s="185"/>
      <c r="K59" s="185"/>
    </row>
    <row r="60" spans="1:11" x14ac:dyDescent="0.2">
      <c r="A60" s="184" t="s">
        <v>45</v>
      </c>
      <c r="B60" s="185"/>
      <c r="C60" s="185"/>
      <c r="D60" s="185"/>
      <c r="E60" s="185"/>
      <c r="F60" s="185"/>
      <c r="G60" s="185"/>
      <c r="H60" s="185"/>
      <c r="I60" s="185"/>
      <c r="J60" s="185"/>
      <c r="K60" s="185"/>
    </row>
    <row r="61" spans="1:11" x14ac:dyDescent="0.2">
      <c r="A61" s="113"/>
      <c r="B61" s="80"/>
      <c r="F61" s="49"/>
      <c r="G61" s="49"/>
      <c r="H61" s="49"/>
      <c r="I61" s="49"/>
      <c r="J61" s="49"/>
      <c r="K61" s="49"/>
    </row>
    <row r="62" spans="1:11" x14ac:dyDescent="0.2">
      <c r="A62" s="186" t="s">
        <v>148</v>
      </c>
      <c r="B62" s="185"/>
      <c r="C62" s="185"/>
      <c r="D62" s="185"/>
      <c r="E62" s="185"/>
      <c r="F62" s="185"/>
      <c r="G62" s="185"/>
      <c r="H62" s="185"/>
      <c r="I62" s="185"/>
      <c r="J62" s="185"/>
      <c r="K62" s="185"/>
    </row>
    <row r="63" spans="1:11" x14ac:dyDescent="0.2">
      <c r="A63" s="184" t="s">
        <v>45</v>
      </c>
      <c r="B63" s="185"/>
      <c r="C63" s="185"/>
      <c r="D63" s="185"/>
      <c r="E63" s="185"/>
      <c r="F63" s="185"/>
      <c r="G63" s="185"/>
      <c r="H63" s="185"/>
      <c r="I63" s="185"/>
      <c r="J63" s="185"/>
      <c r="K63" s="185"/>
    </row>
    <row r="64" spans="1:11" x14ac:dyDescent="0.2">
      <c r="A64" s="113"/>
      <c r="B64" s="80"/>
      <c r="F64" s="49"/>
      <c r="G64" s="49"/>
      <c r="H64" s="49"/>
      <c r="I64" s="49"/>
      <c r="J64" s="49"/>
      <c r="K64" s="49"/>
    </row>
  </sheetData>
  <mergeCells count="44">
    <mergeCell ref="A59:K59"/>
    <mergeCell ref="A60:K60"/>
    <mergeCell ref="A63:K63"/>
    <mergeCell ref="A51:F51"/>
    <mergeCell ref="A52:F52"/>
    <mergeCell ref="A53:F53"/>
    <mergeCell ref="A54:F54"/>
    <mergeCell ref="A55:F55"/>
    <mergeCell ref="A62:K62"/>
    <mergeCell ref="A40:F40"/>
    <mergeCell ref="A41:F41"/>
    <mergeCell ref="A42:K42"/>
    <mergeCell ref="A49:F49"/>
    <mergeCell ref="A50:F50"/>
    <mergeCell ref="A45:F45"/>
    <mergeCell ref="A46:F46"/>
    <mergeCell ref="A47:F47"/>
    <mergeCell ref="A48:F48"/>
    <mergeCell ref="A35:F35"/>
    <mergeCell ref="A36:F36"/>
    <mergeCell ref="A37:F37"/>
    <mergeCell ref="A38:F38"/>
    <mergeCell ref="A39:F39"/>
    <mergeCell ref="A22:A24"/>
    <mergeCell ref="B22:B24"/>
    <mergeCell ref="C22:C24"/>
    <mergeCell ref="D22:D24"/>
    <mergeCell ref="E22:F22"/>
    <mergeCell ref="A34:F34"/>
    <mergeCell ref="D16:E16"/>
    <mergeCell ref="A43:F43"/>
    <mergeCell ref="A44:F44"/>
    <mergeCell ref="D17:E17"/>
    <mergeCell ref="D18:E18"/>
    <mergeCell ref="A27:K27"/>
    <mergeCell ref="A30:F30"/>
    <mergeCell ref="A31:F31"/>
    <mergeCell ref="A32:F32"/>
    <mergeCell ref="A33:F33"/>
    <mergeCell ref="G22:I22"/>
    <mergeCell ref="J22:K23"/>
    <mergeCell ref="G23:G24"/>
    <mergeCell ref="H23:H24"/>
    <mergeCell ref="A26:K2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2"/>
  <sheetViews>
    <sheetView showGridLines="0" workbookViewId="0">
      <selection activeCell="Q69" sqref="Q69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13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13"/>
      <c r="B6" s="1"/>
      <c r="C6" s="2"/>
      <c r="D6" s="51" t="s">
        <v>171</v>
      </c>
      <c r="E6" s="2"/>
      <c r="F6" s="52"/>
      <c r="G6" s="52"/>
      <c r="H6" s="52"/>
      <c r="N6" s="3"/>
      <c r="O6" s="3"/>
      <c r="P6" s="3"/>
    </row>
    <row r="7" spans="1:16" x14ac:dyDescent="0.2">
      <c r="A7" s="113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13"/>
      <c r="B8" s="58"/>
      <c r="C8" s="2"/>
      <c r="D8" s="2"/>
      <c r="E8" s="2"/>
      <c r="O8" s="3"/>
      <c r="P8" s="3"/>
    </row>
    <row r="9" spans="1:16" ht="15.75" x14ac:dyDescent="0.2">
      <c r="A9" s="113"/>
      <c r="B9" s="58"/>
      <c r="C9" s="2"/>
      <c r="D9" s="59" t="s">
        <v>379</v>
      </c>
      <c r="F9" s="60"/>
      <c r="G9" s="60"/>
      <c r="O9" s="3"/>
      <c r="P9" s="3"/>
    </row>
    <row r="10" spans="1:16" x14ac:dyDescent="0.2">
      <c r="A10" s="113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13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380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13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381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382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383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384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385</v>
      </c>
      <c r="D19" s="2"/>
      <c r="E19" s="2"/>
      <c r="O19" s="3"/>
      <c r="P19" s="3"/>
    </row>
    <row r="20" spans="1:16" x14ac:dyDescent="0.2">
      <c r="B20" s="75"/>
      <c r="C20" s="113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12" t="s">
        <v>55</v>
      </c>
      <c r="F23" s="112" t="s">
        <v>56</v>
      </c>
      <c r="G23" s="174" t="s">
        <v>3</v>
      </c>
      <c r="H23" s="174" t="s">
        <v>57</v>
      </c>
      <c r="I23" s="112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12" t="s">
        <v>57</v>
      </c>
      <c r="F24" s="112" t="s">
        <v>59</v>
      </c>
      <c r="G24" s="174"/>
      <c r="H24" s="174"/>
      <c r="I24" s="112" t="s">
        <v>59</v>
      </c>
      <c r="J24" s="112" t="s">
        <v>60</v>
      </c>
      <c r="K24" s="112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12">
        <v>3</v>
      </c>
      <c r="D25" s="112">
        <v>4</v>
      </c>
      <c r="E25" s="112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5.75" customHeight="1" x14ac:dyDescent="0.2">
      <c r="A27" s="175" t="s">
        <v>83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36" x14ac:dyDescent="0.2">
      <c r="A28" s="5">
        <v>1</v>
      </c>
      <c r="B28" s="76" t="s">
        <v>301</v>
      </c>
      <c r="C28" s="111" t="s">
        <v>386</v>
      </c>
      <c r="D28" s="5">
        <v>25</v>
      </c>
      <c r="E28" s="77" t="s">
        <v>303</v>
      </c>
      <c r="F28" s="77"/>
      <c r="G28" s="78">
        <v>1685</v>
      </c>
      <c r="H28" s="78">
        <v>1685</v>
      </c>
      <c r="I28" s="77"/>
      <c r="J28" s="78">
        <v>4</v>
      </c>
      <c r="K28" s="78">
        <v>100</v>
      </c>
    </row>
    <row r="29" spans="1:16" ht="96" x14ac:dyDescent="0.2">
      <c r="A29" s="5">
        <v>2</v>
      </c>
      <c r="B29" s="76" t="s">
        <v>387</v>
      </c>
      <c r="C29" s="111" t="s">
        <v>206</v>
      </c>
      <c r="D29" s="5">
        <v>25</v>
      </c>
      <c r="E29" s="77" t="s">
        <v>250</v>
      </c>
      <c r="F29" s="77"/>
      <c r="G29" s="78">
        <v>245</v>
      </c>
      <c r="H29" s="78">
        <v>245</v>
      </c>
      <c r="I29" s="77"/>
      <c r="J29" s="78">
        <v>0.52</v>
      </c>
      <c r="K29" s="78">
        <v>13</v>
      </c>
    </row>
    <row r="30" spans="1:16" ht="48" x14ac:dyDescent="0.2">
      <c r="A30" s="5">
        <v>3</v>
      </c>
      <c r="B30" s="76" t="s">
        <v>198</v>
      </c>
      <c r="C30" s="111" t="s">
        <v>199</v>
      </c>
      <c r="D30" s="9" t="s">
        <v>388</v>
      </c>
      <c r="E30" s="77" t="s">
        <v>200</v>
      </c>
      <c r="F30" s="77"/>
      <c r="G30" s="78">
        <v>75</v>
      </c>
      <c r="H30" s="78">
        <v>75</v>
      </c>
      <c r="I30" s="77"/>
      <c r="J30" s="78">
        <v>16</v>
      </c>
      <c r="K30" s="78">
        <v>4</v>
      </c>
    </row>
    <row r="31" spans="1:16" x14ac:dyDescent="0.2">
      <c r="A31" s="175" t="s">
        <v>26</v>
      </c>
      <c r="B31" s="176"/>
      <c r="C31" s="176"/>
      <c r="D31" s="176"/>
      <c r="E31" s="176"/>
      <c r="F31" s="176"/>
      <c r="G31" s="77">
        <v>2005</v>
      </c>
      <c r="H31" s="77">
        <v>2005</v>
      </c>
      <c r="I31" s="77"/>
      <c r="J31" s="77"/>
      <c r="K31" s="77">
        <v>117</v>
      </c>
    </row>
    <row r="32" spans="1:16" x14ac:dyDescent="0.2">
      <c r="A32" s="175" t="s">
        <v>5</v>
      </c>
      <c r="B32" s="176"/>
      <c r="C32" s="176"/>
      <c r="D32" s="176"/>
      <c r="E32" s="176"/>
      <c r="F32" s="176"/>
      <c r="G32" s="77">
        <v>1303</v>
      </c>
      <c r="H32" s="77"/>
      <c r="I32" s="77"/>
      <c r="J32" s="77"/>
      <c r="K32" s="77"/>
    </row>
    <row r="33" spans="1:11" x14ac:dyDescent="0.2">
      <c r="A33" s="175" t="s">
        <v>6</v>
      </c>
      <c r="B33" s="176"/>
      <c r="C33" s="176"/>
      <c r="D33" s="176"/>
      <c r="E33" s="176"/>
      <c r="F33" s="176"/>
      <c r="G33" s="77">
        <v>802</v>
      </c>
      <c r="H33" s="77"/>
      <c r="I33" s="77"/>
      <c r="J33" s="77"/>
      <c r="K33" s="77"/>
    </row>
    <row r="34" spans="1:11" x14ac:dyDescent="0.2">
      <c r="A34" s="178" t="s">
        <v>139</v>
      </c>
      <c r="B34" s="176"/>
      <c r="C34" s="176"/>
      <c r="D34" s="176"/>
      <c r="E34" s="176"/>
      <c r="F34" s="176"/>
      <c r="G34" s="77"/>
      <c r="H34" s="77"/>
      <c r="I34" s="77"/>
      <c r="J34" s="77"/>
      <c r="K34" s="77"/>
    </row>
    <row r="35" spans="1:11" x14ac:dyDescent="0.2">
      <c r="A35" s="175" t="s">
        <v>143</v>
      </c>
      <c r="B35" s="176"/>
      <c r="C35" s="176"/>
      <c r="D35" s="176"/>
      <c r="E35" s="176"/>
      <c r="F35" s="176"/>
      <c r="G35" s="77">
        <v>4110</v>
      </c>
      <c r="H35" s="77"/>
      <c r="I35" s="77"/>
      <c r="J35" s="77"/>
      <c r="K35" s="77">
        <v>117</v>
      </c>
    </row>
    <row r="36" spans="1:11" x14ac:dyDescent="0.2">
      <c r="A36" s="175" t="s">
        <v>8</v>
      </c>
      <c r="B36" s="176"/>
      <c r="C36" s="176"/>
      <c r="D36" s="176"/>
      <c r="E36" s="176"/>
      <c r="F36" s="176"/>
      <c r="G36" s="77">
        <v>4110</v>
      </c>
      <c r="H36" s="77"/>
      <c r="I36" s="77"/>
      <c r="J36" s="77"/>
      <c r="K36" s="77">
        <v>117</v>
      </c>
    </row>
    <row r="37" spans="1:11" x14ac:dyDescent="0.2">
      <c r="A37" s="175" t="s">
        <v>9</v>
      </c>
      <c r="B37" s="176"/>
      <c r="C37" s="176"/>
      <c r="D37" s="176"/>
      <c r="E37" s="176"/>
      <c r="F37" s="176"/>
      <c r="G37" s="77"/>
      <c r="H37" s="77"/>
      <c r="I37" s="77"/>
      <c r="J37" s="77"/>
      <c r="K37" s="77"/>
    </row>
    <row r="38" spans="1:11" x14ac:dyDescent="0.2">
      <c r="A38" s="175" t="s">
        <v>10</v>
      </c>
      <c r="B38" s="176"/>
      <c r="C38" s="176"/>
      <c r="D38" s="176"/>
      <c r="E38" s="176"/>
      <c r="F38" s="176"/>
      <c r="G38" s="77">
        <v>2005</v>
      </c>
      <c r="H38" s="77"/>
      <c r="I38" s="77"/>
      <c r="J38" s="77"/>
      <c r="K38" s="77"/>
    </row>
    <row r="39" spans="1:11" x14ac:dyDescent="0.2">
      <c r="A39" s="175" t="s">
        <v>11</v>
      </c>
      <c r="B39" s="176"/>
      <c r="C39" s="176"/>
      <c r="D39" s="176"/>
      <c r="E39" s="176"/>
      <c r="F39" s="176"/>
      <c r="G39" s="77">
        <v>1303</v>
      </c>
      <c r="H39" s="77"/>
      <c r="I39" s="77"/>
      <c r="J39" s="77"/>
      <c r="K39" s="77"/>
    </row>
    <row r="40" spans="1:11" x14ac:dyDescent="0.2">
      <c r="A40" s="175" t="s">
        <v>12</v>
      </c>
      <c r="B40" s="176"/>
      <c r="C40" s="176"/>
      <c r="D40" s="176"/>
      <c r="E40" s="176"/>
      <c r="F40" s="176"/>
      <c r="G40" s="77">
        <v>802</v>
      </c>
      <c r="H40" s="77"/>
      <c r="I40" s="77"/>
      <c r="J40" s="77"/>
      <c r="K40" s="77"/>
    </row>
    <row r="41" spans="1:11" x14ac:dyDescent="0.2">
      <c r="A41" s="178" t="s">
        <v>145</v>
      </c>
      <c r="B41" s="176"/>
      <c r="C41" s="176"/>
      <c r="D41" s="176"/>
      <c r="E41" s="176"/>
      <c r="F41" s="176"/>
      <c r="G41" s="79">
        <v>4110</v>
      </c>
      <c r="H41" s="77"/>
      <c r="I41" s="77"/>
      <c r="J41" s="77"/>
      <c r="K41" s="79">
        <v>117</v>
      </c>
    </row>
    <row r="42" spans="1:11" x14ac:dyDescent="0.2">
      <c r="A42" s="179" t="s">
        <v>25</v>
      </c>
      <c r="B42" s="180"/>
      <c r="C42" s="180"/>
      <c r="D42" s="180"/>
      <c r="E42" s="180"/>
      <c r="F42" s="180"/>
      <c r="G42" s="180"/>
      <c r="H42" s="180"/>
      <c r="I42" s="180"/>
      <c r="J42" s="180"/>
      <c r="K42" s="180"/>
    </row>
    <row r="43" spans="1:11" x14ac:dyDescent="0.2">
      <c r="A43" s="175" t="s">
        <v>4</v>
      </c>
      <c r="B43" s="176"/>
      <c r="C43" s="176"/>
      <c r="D43" s="176"/>
      <c r="E43" s="176"/>
      <c r="F43" s="176"/>
      <c r="G43" s="77">
        <v>2005</v>
      </c>
      <c r="H43" s="77">
        <v>2005</v>
      </c>
      <c r="I43" s="77"/>
      <c r="J43" s="77"/>
      <c r="K43" s="77">
        <v>117</v>
      </c>
    </row>
    <row r="44" spans="1:11" x14ac:dyDescent="0.2">
      <c r="A44" s="175" t="s">
        <v>5</v>
      </c>
      <c r="B44" s="176"/>
      <c r="C44" s="176"/>
      <c r="D44" s="176"/>
      <c r="E44" s="176"/>
      <c r="F44" s="176"/>
      <c r="G44" s="77">
        <v>1303</v>
      </c>
      <c r="H44" s="77"/>
      <c r="I44" s="77"/>
      <c r="J44" s="77"/>
      <c r="K44" s="77"/>
    </row>
    <row r="45" spans="1:11" x14ac:dyDescent="0.2">
      <c r="A45" s="175" t="s">
        <v>6</v>
      </c>
      <c r="B45" s="176"/>
      <c r="C45" s="176"/>
      <c r="D45" s="176"/>
      <c r="E45" s="176"/>
      <c r="F45" s="176"/>
      <c r="G45" s="77">
        <v>802</v>
      </c>
      <c r="H45" s="77"/>
      <c r="I45" s="77"/>
      <c r="J45" s="77"/>
      <c r="K45" s="77"/>
    </row>
    <row r="46" spans="1:11" x14ac:dyDescent="0.2">
      <c r="A46" s="178" t="s">
        <v>7</v>
      </c>
      <c r="B46" s="176"/>
      <c r="C46" s="176"/>
      <c r="D46" s="176"/>
      <c r="E46" s="176"/>
      <c r="F46" s="176"/>
      <c r="G46" s="77"/>
      <c r="H46" s="77"/>
      <c r="I46" s="77"/>
      <c r="J46" s="77"/>
      <c r="K46" s="77"/>
    </row>
    <row r="47" spans="1:11" x14ac:dyDescent="0.2">
      <c r="A47" s="175" t="s">
        <v>143</v>
      </c>
      <c r="B47" s="176"/>
      <c r="C47" s="176"/>
      <c r="D47" s="176"/>
      <c r="E47" s="176"/>
      <c r="F47" s="176"/>
      <c r="G47" s="77">
        <v>4110</v>
      </c>
      <c r="H47" s="77"/>
      <c r="I47" s="77"/>
      <c r="J47" s="77"/>
      <c r="K47" s="77">
        <v>117</v>
      </c>
    </row>
    <row r="48" spans="1:11" x14ac:dyDescent="0.2">
      <c r="A48" s="175" t="s">
        <v>8</v>
      </c>
      <c r="B48" s="176"/>
      <c r="C48" s="176"/>
      <c r="D48" s="176"/>
      <c r="E48" s="176"/>
      <c r="F48" s="176"/>
      <c r="G48" s="77">
        <v>4110</v>
      </c>
      <c r="H48" s="77"/>
      <c r="I48" s="77"/>
      <c r="J48" s="77"/>
      <c r="K48" s="77">
        <v>117</v>
      </c>
    </row>
    <row r="49" spans="1:11" x14ac:dyDescent="0.2">
      <c r="A49" s="175" t="s">
        <v>9</v>
      </c>
      <c r="B49" s="176"/>
      <c r="C49" s="176"/>
      <c r="D49" s="176"/>
      <c r="E49" s="176"/>
      <c r="F49" s="176"/>
      <c r="G49" s="77"/>
      <c r="H49" s="77"/>
      <c r="I49" s="77"/>
      <c r="J49" s="77"/>
      <c r="K49" s="77"/>
    </row>
    <row r="50" spans="1:11" x14ac:dyDescent="0.2">
      <c r="A50" s="175" t="s">
        <v>10</v>
      </c>
      <c r="B50" s="176"/>
      <c r="C50" s="176"/>
      <c r="D50" s="176"/>
      <c r="E50" s="176"/>
      <c r="F50" s="176"/>
      <c r="G50" s="77">
        <v>2005</v>
      </c>
      <c r="H50" s="77"/>
      <c r="I50" s="77"/>
      <c r="J50" s="77"/>
      <c r="K50" s="77"/>
    </row>
    <row r="51" spans="1:11" x14ac:dyDescent="0.2">
      <c r="A51" s="175" t="s">
        <v>11</v>
      </c>
      <c r="B51" s="176"/>
      <c r="C51" s="176"/>
      <c r="D51" s="176"/>
      <c r="E51" s="176"/>
      <c r="F51" s="176"/>
      <c r="G51" s="77">
        <v>1303</v>
      </c>
      <c r="H51" s="77"/>
      <c r="I51" s="77"/>
      <c r="J51" s="77"/>
      <c r="K51" s="77"/>
    </row>
    <row r="52" spans="1:11" x14ac:dyDescent="0.2">
      <c r="A52" s="175" t="s">
        <v>12</v>
      </c>
      <c r="B52" s="176"/>
      <c r="C52" s="176"/>
      <c r="D52" s="176"/>
      <c r="E52" s="176"/>
      <c r="F52" s="176"/>
      <c r="G52" s="77">
        <v>802</v>
      </c>
      <c r="H52" s="77"/>
      <c r="I52" s="77"/>
      <c r="J52" s="77"/>
      <c r="K52" s="77"/>
    </row>
    <row r="53" spans="1:11" x14ac:dyDescent="0.2">
      <c r="A53" s="175" t="s">
        <v>389</v>
      </c>
      <c r="B53" s="176"/>
      <c r="C53" s="176"/>
      <c r="D53" s="176"/>
      <c r="E53" s="176"/>
      <c r="F53" s="176"/>
      <c r="G53" s="77">
        <v>3288</v>
      </c>
      <c r="H53" s="77"/>
      <c r="I53" s="77"/>
      <c r="J53" s="77"/>
      <c r="K53" s="77"/>
    </row>
    <row r="54" spans="1:11" x14ac:dyDescent="0.2">
      <c r="A54" s="178" t="s">
        <v>13</v>
      </c>
      <c r="B54" s="176"/>
      <c r="C54" s="176"/>
      <c r="D54" s="176"/>
      <c r="E54" s="176"/>
      <c r="F54" s="176"/>
      <c r="G54" s="79">
        <v>3288</v>
      </c>
      <c r="H54" s="77"/>
      <c r="I54" s="77"/>
      <c r="J54" s="77"/>
      <c r="K54" s="79">
        <v>117</v>
      </c>
    </row>
    <row r="55" spans="1:11" x14ac:dyDescent="0.2">
      <c r="A55" s="113"/>
      <c r="B55" s="80"/>
      <c r="F55" s="49"/>
      <c r="G55" s="49"/>
      <c r="H55" s="49"/>
      <c r="I55" s="49"/>
      <c r="J55" s="49"/>
      <c r="K55" s="49"/>
    </row>
    <row r="56" spans="1:11" x14ac:dyDescent="0.2">
      <c r="A56" s="113"/>
      <c r="B56" s="80"/>
      <c r="F56" s="49"/>
      <c r="G56" s="49"/>
      <c r="H56" s="49"/>
      <c r="I56" s="49"/>
      <c r="J56" s="49"/>
      <c r="K56" s="49"/>
    </row>
    <row r="57" spans="1:11" x14ac:dyDescent="0.2">
      <c r="A57" s="186" t="s">
        <v>147</v>
      </c>
      <c r="B57" s="185"/>
      <c r="C57" s="185"/>
      <c r="D57" s="185"/>
      <c r="E57" s="185"/>
      <c r="F57" s="185"/>
      <c r="G57" s="185"/>
      <c r="H57" s="185"/>
      <c r="I57" s="185"/>
      <c r="J57" s="185"/>
      <c r="K57" s="185"/>
    </row>
    <row r="58" spans="1:11" x14ac:dyDescent="0.2">
      <c r="A58" s="184" t="s">
        <v>45</v>
      </c>
      <c r="B58" s="185"/>
      <c r="C58" s="185"/>
      <c r="D58" s="185"/>
      <c r="E58" s="185"/>
      <c r="F58" s="185"/>
      <c r="G58" s="185"/>
      <c r="H58" s="185"/>
      <c r="I58" s="185"/>
      <c r="J58" s="185"/>
      <c r="K58" s="185"/>
    </row>
    <row r="59" spans="1:11" x14ac:dyDescent="0.2">
      <c r="A59" s="113"/>
      <c r="B59" s="80"/>
      <c r="F59" s="49"/>
      <c r="G59" s="49"/>
      <c r="H59" s="49"/>
      <c r="I59" s="49"/>
      <c r="J59" s="49"/>
      <c r="K59" s="49"/>
    </row>
    <row r="60" spans="1:11" x14ac:dyDescent="0.2">
      <c r="A60" s="186" t="s">
        <v>148</v>
      </c>
      <c r="B60" s="185"/>
      <c r="C60" s="185"/>
      <c r="D60" s="185"/>
      <c r="E60" s="185"/>
      <c r="F60" s="185"/>
      <c r="G60" s="185"/>
      <c r="H60" s="185"/>
      <c r="I60" s="185"/>
      <c r="J60" s="185"/>
      <c r="K60" s="185"/>
    </row>
    <row r="61" spans="1:11" x14ac:dyDescent="0.2">
      <c r="A61" s="184" t="s">
        <v>45</v>
      </c>
      <c r="B61" s="185"/>
      <c r="C61" s="185"/>
      <c r="D61" s="185"/>
      <c r="E61" s="185"/>
      <c r="F61" s="185"/>
      <c r="G61" s="185"/>
      <c r="H61" s="185"/>
      <c r="I61" s="185"/>
      <c r="J61" s="185"/>
      <c r="K61" s="185"/>
    </row>
    <row r="62" spans="1:11" x14ac:dyDescent="0.2">
      <c r="A62" s="113"/>
      <c r="B62" s="80"/>
      <c r="F62" s="49"/>
      <c r="G62" s="49"/>
      <c r="H62" s="49"/>
      <c r="I62" s="49"/>
      <c r="J62" s="49"/>
      <c r="K62" s="49"/>
    </row>
  </sheetData>
  <mergeCells count="42">
    <mergeCell ref="A58:K58"/>
    <mergeCell ref="A60:K60"/>
    <mergeCell ref="A51:F51"/>
    <mergeCell ref="A52:F52"/>
    <mergeCell ref="A53:F53"/>
    <mergeCell ref="A54:F54"/>
    <mergeCell ref="A57:K57"/>
    <mergeCell ref="J22:K23"/>
    <mergeCell ref="G23:G24"/>
    <mergeCell ref="H23:H24"/>
    <mergeCell ref="A26:K26"/>
    <mergeCell ref="A27:K27"/>
    <mergeCell ref="A46:F46"/>
    <mergeCell ref="A47:F47"/>
    <mergeCell ref="A48:F48"/>
    <mergeCell ref="A49:F49"/>
    <mergeCell ref="G22:I22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A50:F50"/>
    <mergeCell ref="D16:E16"/>
    <mergeCell ref="D17:E17"/>
    <mergeCell ref="D18:E18"/>
    <mergeCell ref="A61:K61"/>
    <mergeCell ref="A22:A24"/>
    <mergeCell ref="B22:B24"/>
    <mergeCell ref="C22:C24"/>
    <mergeCell ref="D22:D24"/>
    <mergeCell ref="E22:F22"/>
    <mergeCell ref="A40:F40"/>
    <mergeCell ref="A41:F41"/>
    <mergeCell ref="A42:K42"/>
    <mergeCell ref="A43:F43"/>
    <mergeCell ref="A44:F44"/>
    <mergeCell ref="A45:F4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8"/>
  <sheetViews>
    <sheetView showGridLines="0" workbookViewId="0">
      <selection activeCell="H18" sqref="H18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13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13"/>
      <c r="B6" s="1"/>
      <c r="C6" s="2"/>
      <c r="D6" s="51" t="s">
        <v>171</v>
      </c>
      <c r="E6" s="2"/>
      <c r="F6" s="52"/>
      <c r="G6" s="52"/>
      <c r="H6" s="52"/>
      <c r="N6" s="3"/>
      <c r="O6" s="3"/>
      <c r="P6" s="3"/>
    </row>
    <row r="7" spans="1:16" x14ac:dyDescent="0.2">
      <c r="A7" s="113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13"/>
      <c r="B8" s="58"/>
      <c r="C8" s="2"/>
      <c r="D8" s="2"/>
      <c r="E8" s="2"/>
      <c r="O8" s="3"/>
      <c r="P8" s="3"/>
    </row>
    <row r="9" spans="1:16" ht="15.75" x14ac:dyDescent="0.2">
      <c r="A9" s="113"/>
      <c r="B9" s="58"/>
      <c r="C9" s="2"/>
      <c r="D9" s="59" t="s">
        <v>393</v>
      </c>
      <c r="F9" s="60"/>
      <c r="G9" s="60"/>
      <c r="O9" s="3"/>
      <c r="P9" s="3"/>
    </row>
    <row r="10" spans="1:16" x14ac:dyDescent="0.2">
      <c r="A10" s="113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13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394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13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381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395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396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397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81</v>
      </c>
      <c r="D19" s="2"/>
      <c r="E19" s="2"/>
      <c r="O19" s="3"/>
      <c r="P19" s="3"/>
    </row>
    <row r="20" spans="1:16" x14ac:dyDescent="0.2">
      <c r="B20" s="75"/>
      <c r="C20" s="113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12" t="s">
        <v>55</v>
      </c>
      <c r="F23" s="112" t="s">
        <v>56</v>
      </c>
      <c r="G23" s="174" t="s">
        <v>3</v>
      </c>
      <c r="H23" s="174" t="s">
        <v>57</v>
      </c>
      <c r="I23" s="112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12" t="s">
        <v>57</v>
      </c>
      <c r="F24" s="112" t="s">
        <v>59</v>
      </c>
      <c r="G24" s="174"/>
      <c r="H24" s="174"/>
      <c r="I24" s="112" t="s">
        <v>59</v>
      </c>
      <c r="J24" s="112" t="s">
        <v>60</v>
      </c>
      <c r="K24" s="112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12">
        <v>3</v>
      </c>
      <c r="D25" s="112">
        <v>4</v>
      </c>
      <c r="E25" s="112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83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19.149999999999999" customHeight="1" x14ac:dyDescent="0.2">
      <c r="A28" s="175" t="s">
        <v>346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</row>
    <row r="29" spans="1:16" ht="48" x14ac:dyDescent="0.2">
      <c r="A29" s="5">
        <v>1</v>
      </c>
      <c r="B29" s="76" t="s">
        <v>398</v>
      </c>
      <c r="C29" s="111" t="s">
        <v>399</v>
      </c>
      <c r="D29" s="5">
        <v>1</v>
      </c>
      <c r="E29" s="77" t="s">
        <v>400</v>
      </c>
      <c r="F29" s="77"/>
      <c r="G29" s="78">
        <v>1849</v>
      </c>
      <c r="H29" s="78">
        <v>1849</v>
      </c>
      <c r="I29" s="77"/>
      <c r="J29" s="78">
        <v>85</v>
      </c>
      <c r="K29" s="78">
        <v>85</v>
      </c>
    </row>
    <row r="30" spans="1:16" ht="72" x14ac:dyDescent="0.2">
      <c r="A30" s="5">
        <v>2</v>
      </c>
      <c r="B30" s="76" t="s">
        <v>401</v>
      </c>
      <c r="C30" s="111" t="s">
        <v>402</v>
      </c>
      <c r="D30" s="5">
        <v>1</v>
      </c>
      <c r="E30" s="77" t="s">
        <v>403</v>
      </c>
      <c r="F30" s="77"/>
      <c r="G30" s="78">
        <v>181</v>
      </c>
      <c r="H30" s="78">
        <v>181</v>
      </c>
      <c r="I30" s="77"/>
      <c r="J30" s="78">
        <v>8.3000000000000007</v>
      </c>
      <c r="K30" s="78">
        <v>8.3000000000000007</v>
      </c>
    </row>
    <row r="31" spans="1:16" ht="19.149999999999999" customHeight="1" x14ac:dyDescent="0.2">
      <c r="A31" s="175" t="s">
        <v>354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</row>
    <row r="32" spans="1:16" ht="48" x14ac:dyDescent="0.2">
      <c r="A32" s="5">
        <v>3</v>
      </c>
      <c r="B32" s="76" t="s">
        <v>404</v>
      </c>
      <c r="C32" s="111" t="s">
        <v>405</v>
      </c>
      <c r="D32" s="5">
        <v>1</v>
      </c>
      <c r="E32" s="77" t="s">
        <v>406</v>
      </c>
      <c r="F32" s="77"/>
      <c r="G32" s="78">
        <v>383</v>
      </c>
      <c r="H32" s="78">
        <v>383</v>
      </c>
      <c r="I32" s="77"/>
      <c r="J32" s="78">
        <v>17.600000000000001</v>
      </c>
      <c r="K32" s="78">
        <v>17.600000000000001</v>
      </c>
    </row>
    <row r="33" spans="1:11" ht="72" x14ac:dyDescent="0.2">
      <c r="A33" s="5">
        <v>4</v>
      </c>
      <c r="B33" s="76" t="s">
        <v>407</v>
      </c>
      <c r="C33" s="111" t="s">
        <v>408</v>
      </c>
      <c r="D33" s="5">
        <v>1</v>
      </c>
      <c r="E33" s="77" t="s">
        <v>409</v>
      </c>
      <c r="F33" s="77"/>
      <c r="G33" s="78">
        <v>184</v>
      </c>
      <c r="H33" s="78">
        <v>184</v>
      </c>
      <c r="I33" s="77"/>
      <c r="J33" s="78">
        <v>8.4700000000000006</v>
      </c>
      <c r="K33" s="78">
        <v>8.4700000000000006</v>
      </c>
    </row>
    <row r="34" spans="1:11" x14ac:dyDescent="0.2">
      <c r="A34" s="175" t="s">
        <v>26</v>
      </c>
      <c r="B34" s="176"/>
      <c r="C34" s="176"/>
      <c r="D34" s="176"/>
      <c r="E34" s="176"/>
      <c r="F34" s="176"/>
      <c r="G34" s="77">
        <v>2597</v>
      </c>
      <c r="H34" s="77">
        <v>2597</v>
      </c>
      <c r="I34" s="77"/>
      <c r="J34" s="77"/>
      <c r="K34" s="77">
        <v>119.37</v>
      </c>
    </row>
    <row r="35" spans="1:11" ht="26.1" customHeight="1" x14ac:dyDescent="0.2">
      <c r="A35" s="175" t="s">
        <v>362</v>
      </c>
      <c r="B35" s="176"/>
      <c r="C35" s="176"/>
      <c r="D35" s="176"/>
      <c r="E35" s="176"/>
      <c r="F35" s="176"/>
      <c r="G35" s="77">
        <v>1615</v>
      </c>
      <c r="H35" s="77">
        <v>1615</v>
      </c>
      <c r="I35" s="77"/>
      <c r="J35" s="77"/>
      <c r="K35" s="77">
        <v>74.25</v>
      </c>
    </row>
    <row r="36" spans="1:11" x14ac:dyDescent="0.2">
      <c r="A36" s="175" t="s">
        <v>5</v>
      </c>
      <c r="B36" s="176"/>
      <c r="C36" s="176"/>
      <c r="D36" s="176"/>
      <c r="E36" s="176"/>
      <c r="F36" s="176"/>
      <c r="G36" s="77">
        <v>1050</v>
      </c>
      <c r="H36" s="77"/>
      <c r="I36" s="77"/>
      <c r="J36" s="77"/>
      <c r="K36" s="77"/>
    </row>
    <row r="37" spans="1:11" x14ac:dyDescent="0.2">
      <c r="A37" s="175" t="s">
        <v>6</v>
      </c>
      <c r="B37" s="176"/>
      <c r="C37" s="176"/>
      <c r="D37" s="176"/>
      <c r="E37" s="176"/>
      <c r="F37" s="176"/>
      <c r="G37" s="77">
        <v>646</v>
      </c>
      <c r="H37" s="77"/>
      <c r="I37" s="77"/>
      <c r="J37" s="77"/>
      <c r="K37" s="77"/>
    </row>
    <row r="38" spans="1:11" x14ac:dyDescent="0.2">
      <c r="A38" s="178" t="s">
        <v>139</v>
      </c>
      <c r="B38" s="176"/>
      <c r="C38" s="176"/>
      <c r="D38" s="176"/>
      <c r="E38" s="176"/>
      <c r="F38" s="176"/>
      <c r="G38" s="77"/>
      <c r="H38" s="77"/>
      <c r="I38" s="77"/>
      <c r="J38" s="77"/>
      <c r="K38" s="77"/>
    </row>
    <row r="39" spans="1:11" x14ac:dyDescent="0.2">
      <c r="A39" s="175" t="s">
        <v>143</v>
      </c>
      <c r="B39" s="176"/>
      <c r="C39" s="176"/>
      <c r="D39" s="176"/>
      <c r="E39" s="176"/>
      <c r="F39" s="176"/>
      <c r="G39" s="77">
        <v>3311</v>
      </c>
      <c r="H39" s="77"/>
      <c r="I39" s="77"/>
      <c r="J39" s="77"/>
      <c r="K39" s="77">
        <v>74.25</v>
      </c>
    </row>
    <row r="40" spans="1:11" x14ac:dyDescent="0.2">
      <c r="A40" s="175" t="s">
        <v>8</v>
      </c>
      <c r="B40" s="176"/>
      <c r="C40" s="176"/>
      <c r="D40" s="176"/>
      <c r="E40" s="176"/>
      <c r="F40" s="176"/>
      <c r="G40" s="77">
        <v>3311</v>
      </c>
      <c r="H40" s="77"/>
      <c r="I40" s="77"/>
      <c r="J40" s="77"/>
      <c r="K40" s="77">
        <v>74.25</v>
      </c>
    </row>
    <row r="41" spans="1:11" x14ac:dyDescent="0.2">
      <c r="A41" s="175" t="s">
        <v>9</v>
      </c>
      <c r="B41" s="176"/>
      <c r="C41" s="176"/>
      <c r="D41" s="176"/>
      <c r="E41" s="176"/>
      <c r="F41" s="176"/>
      <c r="G41" s="77"/>
      <c r="H41" s="77"/>
      <c r="I41" s="77"/>
      <c r="J41" s="77"/>
      <c r="K41" s="77"/>
    </row>
    <row r="42" spans="1:11" x14ac:dyDescent="0.2">
      <c r="A42" s="175" t="s">
        <v>10</v>
      </c>
      <c r="B42" s="176"/>
      <c r="C42" s="176"/>
      <c r="D42" s="176"/>
      <c r="E42" s="176"/>
      <c r="F42" s="176"/>
      <c r="G42" s="77">
        <v>1615</v>
      </c>
      <c r="H42" s="77"/>
      <c r="I42" s="77"/>
      <c r="J42" s="77"/>
      <c r="K42" s="77"/>
    </row>
    <row r="43" spans="1:11" x14ac:dyDescent="0.2">
      <c r="A43" s="175" t="s">
        <v>11</v>
      </c>
      <c r="B43" s="176"/>
      <c r="C43" s="176"/>
      <c r="D43" s="176"/>
      <c r="E43" s="176"/>
      <c r="F43" s="176"/>
      <c r="G43" s="77">
        <v>1050</v>
      </c>
      <c r="H43" s="77"/>
      <c r="I43" s="77"/>
      <c r="J43" s="77"/>
      <c r="K43" s="77"/>
    </row>
    <row r="44" spans="1:11" x14ac:dyDescent="0.2">
      <c r="A44" s="175" t="s">
        <v>12</v>
      </c>
      <c r="B44" s="176"/>
      <c r="C44" s="176"/>
      <c r="D44" s="176"/>
      <c r="E44" s="176"/>
      <c r="F44" s="176"/>
      <c r="G44" s="77">
        <v>646</v>
      </c>
      <c r="H44" s="77"/>
      <c r="I44" s="77"/>
      <c r="J44" s="77"/>
      <c r="K44" s="77"/>
    </row>
    <row r="45" spans="1:11" x14ac:dyDescent="0.2">
      <c r="A45" s="178" t="s">
        <v>145</v>
      </c>
      <c r="B45" s="176"/>
      <c r="C45" s="176"/>
      <c r="D45" s="176"/>
      <c r="E45" s="176"/>
      <c r="F45" s="176"/>
      <c r="G45" s="79">
        <v>3311</v>
      </c>
      <c r="H45" s="77"/>
      <c r="I45" s="77"/>
      <c r="J45" s="77"/>
      <c r="K45" s="79">
        <v>74.25</v>
      </c>
    </row>
    <row r="46" spans="1:11" x14ac:dyDescent="0.2">
      <c r="A46" s="179" t="s">
        <v>25</v>
      </c>
      <c r="B46" s="180"/>
      <c r="C46" s="180"/>
      <c r="D46" s="180"/>
      <c r="E46" s="180"/>
      <c r="F46" s="180"/>
      <c r="G46" s="180"/>
      <c r="H46" s="180"/>
      <c r="I46" s="180"/>
      <c r="J46" s="180"/>
      <c r="K46" s="180"/>
    </row>
    <row r="47" spans="1:11" x14ac:dyDescent="0.2">
      <c r="A47" s="175" t="s">
        <v>4</v>
      </c>
      <c r="B47" s="176"/>
      <c r="C47" s="176"/>
      <c r="D47" s="176"/>
      <c r="E47" s="176"/>
      <c r="F47" s="176"/>
      <c r="G47" s="77">
        <v>2597</v>
      </c>
      <c r="H47" s="77">
        <v>2597</v>
      </c>
      <c r="I47" s="77"/>
      <c r="J47" s="77"/>
      <c r="K47" s="77">
        <v>119.37</v>
      </c>
    </row>
    <row r="48" spans="1:11" ht="26.1" customHeight="1" x14ac:dyDescent="0.2">
      <c r="A48" s="175" t="s">
        <v>363</v>
      </c>
      <c r="B48" s="176"/>
      <c r="C48" s="176"/>
      <c r="D48" s="176"/>
      <c r="E48" s="176"/>
      <c r="F48" s="176"/>
      <c r="G48" s="77">
        <v>1615</v>
      </c>
      <c r="H48" s="77">
        <v>1615</v>
      </c>
      <c r="I48" s="77"/>
      <c r="J48" s="77"/>
      <c r="K48" s="77">
        <v>74.25</v>
      </c>
    </row>
    <row r="49" spans="1:11" x14ac:dyDescent="0.2">
      <c r="A49" s="175" t="s">
        <v>5</v>
      </c>
      <c r="B49" s="176"/>
      <c r="C49" s="176"/>
      <c r="D49" s="176"/>
      <c r="E49" s="176"/>
      <c r="F49" s="176"/>
      <c r="G49" s="77">
        <v>1050</v>
      </c>
      <c r="H49" s="77"/>
      <c r="I49" s="77"/>
      <c r="J49" s="77"/>
      <c r="K49" s="77"/>
    </row>
    <row r="50" spans="1:11" x14ac:dyDescent="0.2">
      <c r="A50" s="175" t="s">
        <v>6</v>
      </c>
      <c r="B50" s="176"/>
      <c r="C50" s="176"/>
      <c r="D50" s="176"/>
      <c r="E50" s="176"/>
      <c r="F50" s="176"/>
      <c r="G50" s="77">
        <v>646</v>
      </c>
      <c r="H50" s="77"/>
      <c r="I50" s="77"/>
      <c r="J50" s="77"/>
      <c r="K50" s="77"/>
    </row>
    <row r="51" spans="1:11" x14ac:dyDescent="0.2">
      <c r="A51" s="178" t="s">
        <v>7</v>
      </c>
      <c r="B51" s="176"/>
      <c r="C51" s="176"/>
      <c r="D51" s="176"/>
      <c r="E51" s="176"/>
      <c r="F51" s="176"/>
      <c r="G51" s="77"/>
      <c r="H51" s="77"/>
      <c r="I51" s="77"/>
      <c r="J51" s="77"/>
      <c r="K51" s="77"/>
    </row>
    <row r="52" spans="1:11" x14ac:dyDescent="0.2">
      <c r="A52" s="175" t="s">
        <v>143</v>
      </c>
      <c r="B52" s="176"/>
      <c r="C52" s="176"/>
      <c r="D52" s="176"/>
      <c r="E52" s="176"/>
      <c r="F52" s="176"/>
      <c r="G52" s="77">
        <v>3311</v>
      </c>
      <c r="H52" s="77"/>
      <c r="I52" s="77"/>
      <c r="J52" s="77"/>
      <c r="K52" s="77">
        <v>74.25</v>
      </c>
    </row>
    <row r="53" spans="1:11" x14ac:dyDescent="0.2">
      <c r="A53" s="175" t="s">
        <v>8</v>
      </c>
      <c r="B53" s="176"/>
      <c r="C53" s="176"/>
      <c r="D53" s="176"/>
      <c r="E53" s="176"/>
      <c r="F53" s="176"/>
      <c r="G53" s="77">
        <v>3311</v>
      </c>
      <c r="H53" s="77"/>
      <c r="I53" s="77"/>
      <c r="J53" s="77"/>
      <c r="K53" s="77">
        <v>74.25</v>
      </c>
    </row>
    <row r="54" spans="1:11" x14ac:dyDescent="0.2">
      <c r="A54" s="175" t="s">
        <v>9</v>
      </c>
      <c r="B54" s="176"/>
      <c r="C54" s="176"/>
      <c r="D54" s="176"/>
      <c r="E54" s="176"/>
      <c r="F54" s="176"/>
      <c r="G54" s="77"/>
      <c r="H54" s="77"/>
      <c r="I54" s="77"/>
      <c r="J54" s="77"/>
      <c r="K54" s="77"/>
    </row>
    <row r="55" spans="1:11" x14ac:dyDescent="0.2">
      <c r="A55" s="175" t="s">
        <v>10</v>
      </c>
      <c r="B55" s="176"/>
      <c r="C55" s="176"/>
      <c r="D55" s="176"/>
      <c r="E55" s="176"/>
      <c r="F55" s="176"/>
      <c r="G55" s="77">
        <v>1615</v>
      </c>
      <c r="H55" s="77"/>
      <c r="I55" s="77"/>
      <c r="J55" s="77"/>
      <c r="K55" s="77"/>
    </row>
    <row r="56" spans="1:11" x14ac:dyDescent="0.2">
      <c r="A56" s="175" t="s">
        <v>11</v>
      </c>
      <c r="B56" s="176"/>
      <c r="C56" s="176"/>
      <c r="D56" s="176"/>
      <c r="E56" s="176"/>
      <c r="F56" s="176"/>
      <c r="G56" s="77">
        <v>1050</v>
      </c>
      <c r="H56" s="77"/>
      <c r="I56" s="77"/>
      <c r="J56" s="77"/>
      <c r="K56" s="77"/>
    </row>
    <row r="57" spans="1:11" x14ac:dyDescent="0.2">
      <c r="A57" s="175" t="s">
        <v>12</v>
      </c>
      <c r="B57" s="176"/>
      <c r="C57" s="176"/>
      <c r="D57" s="176"/>
      <c r="E57" s="176"/>
      <c r="F57" s="176"/>
      <c r="G57" s="77">
        <v>646</v>
      </c>
      <c r="H57" s="77"/>
      <c r="I57" s="77"/>
      <c r="J57" s="77"/>
      <c r="K57" s="77"/>
    </row>
    <row r="58" spans="1:11" x14ac:dyDescent="0.2">
      <c r="A58" s="175" t="s">
        <v>410</v>
      </c>
      <c r="B58" s="176"/>
      <c r="C58" s="176"/>
      <c r="D58" s="176"/>
      <c r="E58" s="176"/>
      <c r="F58" s="176"/>
      <c r="G58" s="77">
        <v>2649</v>
      </c>
      <c r="H58" s="77"/>
      <c r="I58" s="77"/>
      <c r="J58" s="77"/>
      <c r="K58" s="77"/>
    </row>
    <row r="59" spans="1:11" x14ac:dyDescent="0.2">
      <c r="A59" s="178" t="s">
        <v>13</v>
      </c>
      <c r="B59" s="176"/>
      <c r="C59" s="176"/>
      <c r="D59" s="176"/>
      <c r="E59" s="176"/>
      <c r="F59" s="176"/>
      <c r="G59" s="79">
        <v>2649</v>
      </c>
      <c r="H59" s="77"/>
      <c r="I59" s="77"/>
      <c r="J59" s="77"/>
      <c r="K59" s="79">
        <v>74.25</v>
      </c>
    </row>
    <row r="60" spans="1:11" x14ac:dyDescent="0.2">
      <c r="A60" s="113"/>
      <c r="B60" s="80"/>
      <c r="F60" s="49"/>
      <c r="G60" s="49"/>
      <c r="H60" s="49"/>
      <c r="I60" s="49"/>
      <c r="J60" s="49"/>
      <c r="K60" s="49"/>
    </row>
    <row r="61" spans="1:11" x14ac:dyDescent="0.2">
      <c r="A61" s="113"/>
      <c r="B61" s="80"/>
      <c r="F61" s="49"/>
      <c r="G61" s="49"/>
      <c r="H61" s="49"/>
      <c r="I61" s="49"/>
      <c r="J61" s="49"/>
      <c r="K61" s="49"/>
    </row>
    <row r="62" spans="1:11" x14ac:dyDescent="0.2">
      <c r="A62" s="113"/>
      <c r="B62" s="80"/>
      <c r="F62" s="49"/>
      <c r="G62" s="49"/>
      <c r="H62" s="49"/>
      <c r="I62" s="49"/>
      <c r="J62" s="49"/>
      <c r="K62" s="49"/>
    </row>
    <row r="63" spans="1:11" x14ac:dyDescent="0.2">
      <c r="A63" s="186" t="s">
        <v>147</v>
      </c>
      <c r="B63" s="185"/>
      <c r="C63" s="185"/>
      <c r="D63" s="185"/>
      <c r="E63" s="185"/>
      <c r="F63" s="185"/>
      <c r="G63" s="185"/>
      <c r="H63" s="185"/>
      <c r="I63" s="185"/>
      <c r="J63" s="185"/>
      <c r="K63" s="185"/>
    </row>
    <row r="64" spans="1:11" x14ac:dyDescent="0.2">
      <c r="A64" s="184" t="s">
        <v>45</v>
      </c>
      <c r="B64" s="185"/>
      <c r="C64" s="185"/>
      <c r="D64" s="185"/>
      <c r="E64" s="185"/>
      <c r="F64" s="185"/>
      <c r="G64" s="185"/>
      <c r="H64" s="185"/>
      <c r="I64" s="185"/>
      <c r="J64" s="185"/>
      <c r="K64" s="185"/>
    </row>
    <row r="65" spans="1:11" x14ac:dyDescent="0.2">
      <c r="A65" s="113"/>
      <c r="B65" s="80"/>
      <c r="F65" s="49"/>
      <c r="G65" s="49"/>
      <c r="H65" s="49"/>
      <c r="I65" s="49"/>
      <c r="J65" s="49"/>
      <c r="K65" s="49"/>
    </row>
    <row r="66" spans="1:11" x14ac:dyDescent="0.2">
      <c r="A66" s="186" t="s">
        <v>148</v>
      </c>
      <c r="B66" s="185"/>
      <c r="C66" s="185"/>
      <c r="D66" s="185"/>
      <c r="E66" s="185"/>
      <c r="F66" s="185"/>
      <c r="G66" s="185"/>
      <c r="H66" s="185"/>
      <c r="I66" s="185"/>
      <c r="J66" s="185"/>
      <c r="K66" s="185"/>
    </row>
    <row r="67" spans="1:11" x14ac:dyDescent="0.2">
      <c r="A67" s="184" t="s">
        <v>45</v>
      </c>
      <c r="B67" s="185"/>
      <c r="C67" s="185"/>
      <c r="D67" s="185"/>
      <c r="E67" s="185"/>
      <c r="F67" s="185"/>
      <c r="G67" s="185"/>
      <c r="H67" s="185"/>
      <c r="I67" s="185"/>
      <c r="J67" s="185"/>
      <c r="K67" s="185"/>
    </row>
    <row r="68" spans="1:11" x14ac:dyDescent="0.2">
      <c r="A68" s="113"/>
      <c r="B68" s="80"/>
      <c r="F68" s="49"/>
      <c r="G68" s="49"/>
      <c r="H68" s="49"/>
      <c r="I68" s="49"/>
      <c r="J68" s="49"/>
      <c r="K68" s="49"/>
    </row>
  </sheetData>
  <mergeCells count="46">
    <mergeCell ref="A63:K63"/>
    <mergeCell ref="A64:K64"/>
    <mergeCell ref="A66:K66"/>
    <mergeCell ref="A67:K67"/>
    <mergeCell ref="A48:F48"/>
    <mergeCell ref="A49:F49"/>
    <mergeCell ref="A50:F50"/>
    <mergeCell ref="A51:F51"/>
    <mergeCell ref="A52:F52"/>
    <mergeCell ref="A53:F53"/>
    <mergeCell ref="A54:F54"/>
    <mergeCell ref="A55:F55"/>
    <mergeCell ref="A56:F56"/>
    <mergeCell ref="A57:F57"/>
    <mergeCell ref="A58:F58"/>
    <mergeCell ref="A59:F59"/>
    <mergeCell ref="A47:F47"/>
    <mergeCell ref="A36:F36"/>
    <mergeCell ref="A37:F37"/>
    <mergeCell ref="A38:F38"/>
    <mergeCell ref="A39:F39"/>
    <mergeCell ref="A40:F40"/>
    <mergeCell ref="A42:F42"/>
    <mergeCell ref="A43:F43"/>
    <mergeCell ref="A44:F44"/>
    <mergeCell ref="A45:F45"/>
    <mergeCell ref="A41:F41"/>
    <mergeCell ref="A46:K46"/>
    <mergeCell ref="A35:F35"/>
    <mergeCell ref="G22:I22"/>
    <mergeCell ref="J22:K23"/>
    <mergeCell ref="G23:G24"/>
    <mergeCell ref="H23:H24"/>
    <mergeCell ref="A26:K26"/>
    <mergeCell ref="A34:F34"/>
    <mergeCell ref="A27:K27"/>
    <mergeCell ref="A28:K28"/>
    <mergeCell ref="A31:K31"/>
    <mergeCell ref="D16:E16"/>
    <mergeCell ref="D17:E17"/>
    <mergeCell ref="D18:E18"/>
    <mergeCell ref="A22:A24"/>
    <mergeCell ref="B22:B24"/>
    <mergeCell ref="C22:C24"/>
    <mergeCell ref="D22:D24"/>
    <mergeCell ref="E22:F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4"/>
  <sheetViews>
    <sheetView showGridLines="0" workbookViewId="0">
      <selection activeCell="C72" sqref="C72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13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13"/>
      <c r="B6" s="1"/>
      <c r="C6" s="2"/>
      <c r="D6" s="51" t="s">
        <v>171</v>
      </c>
      <c r="E6" s="2"/>
      <c r="F6" s="52"/>
      <c r="G6" s="52"/>
      <c r="H6" s="52"/>
      <c r="N6" s="3"/>
      <c r="O6" s="3"/>
      <c r="P6" s="3"/>
    </row>
    <row r="7" spans="1:16" x14ac:dyDescent="0.2">
      <c r="A7" s="113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13"/>
      <c r="B8" s="58"/>
      <c r="C8" s="2"/>
      <c r="D8" s="2"/>
      <c r="E8" s="2"/>
      <c r="O8" s="3"/>
      <c r="P8" s="3"/>
    </row>
    <row r="9" spans="1:16" ht="15.75" x14ac:dyDescent="0.2">
      <c r="A9" s="113"/>
      <c r="B9" s="58"/>
      <c r="C9" s="2"/>
      <c r="D9" s="59" t="s">
        <v>414</v>
      </c>
      <c r="F9" s="60"/>
      <c r="G9" s="60"/>
      <c r="O9" s="3"/>
      <c r="P9" s="3"/>
    </row>
    <row r="10" spans="1:16" x14ac:dyDescent="0.2">
      <c r="A10" s="113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13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415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13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381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416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417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418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81</v>
      </c>
      <c r="D19" s="2"/>
      <c r="E19" s="2"/>
      <c r="O19" s="3"/>
      <c r="P19" s="3"/>
    </row>
    <row r="20" spans="1:16" x14ac:dyDescent="0.2">
      <c r="B20" s="75"/>
      <c r="C20" s="113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12" t="s">
        <v>55</v>
      </c>
      <c r="F23" s="112" t="s">
        <v>56</v>
      </c>
      <c r="G23" s="174" t="s">
        <v>3</v>
      </c>
      <c r="H23" s="174" t="s">
        <v>57</v>
      </c>
      <c r="I23" s="112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12" t="s">
        <v>57</v>
      </c>
      <c r="F24" s="112" t="s">
        <v>59</v>
      </c>
      <c r="G24" s="174"/>
      <c r="H24" s="174"/>
      <c r="I24" s="112" t="s">
        <v>59</v>
      </c>
      <c r="J24" s="112" t="s">
        <v>60</v>
      </c>
      <c r="K24" s="112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12">
        <v>3</v>
      </c>
      <c r="D25" s="112">
        <v>4</v>
      </c>
      <c r="E25" s="112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83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19.149999999999999" customHeight="1" x14ac:dyDescent="0.2">
      <c r="A28" s="175" t="s">
        <v>346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</row>
    <row r="29" spans="1:16" ht="48" x14ac:dyDescent="0.2">
      <c r="A29" s="5">
        <v>1</v>
      </c>
      <c r="B29" s="76" t="s">
        <v>355</v>
      </c>
      <c r="C29" s="111" t="s">
        <v>356</v>
      </c>
      <c r="D29" s="5">
        <v>1</v>
      </c>
      <c r="E29" s="77" t="s">
        <v>357</v>
      </c>
      <c r="F29" s="77"/>
      <c r="G29" s="78">
        <v>3655</v>
      </c>
      <c r="H29" s="78">
        <v>3655</v>
      </c>
      <c r="I29" s="77"/>
      <c r="J29" s="78">
        <v>168</v>
      </c>
      <c r="K29" s="78">
        <v>168</v>
      </c>
    </row>
    <row r="30" spans="1:16" ht="72" x14ac:dyDescent="0.2">
      <c r="A30" s="5">
        <v>2</v>
      </c>
      <c r="B30" s="76" t="s">
        <v>358</v>
      </c>
      <c r="C30" s="111" t="s">
        <v>359</v>
      </c>
      <c r="D30" s="5">
        <v>5</v>
      </c>
      <c r="E30" s="77" t="s">
        <v>361</v>
      </c>
      <c r="F30" s="77"/>
      <c r="G30" s="78">
        <v>881</v>
      </c>
      <c r="H30" s="78">
        <v>881</v>
      </c>
      <c r="I30" s="77"/>
      <c r="J30" s="78">
        <v>8.1</v>
      </c>
      <c r="K30" s="78">
        <v>40.5</v>
      </c>
    </row>
    <row r="31" spans="1:16" x14ac:dyDescent="0.2">
      <c r="A31" s="175" t="s">
        <v>26</v>
      </c>
      <c r="B31" s="176"/>
      <c r="C31" s="176"/>
      <c r="D31" s="176"/>
      <c r="E31" s="176"/>
      <c r="F31" s="176"/>
      <c r="G31" s="77">
        <v>4536</v>
      </c>
      <c r="H31" s="77">
        <v>4536</v>
      </c>
      <c r="I31" s="77"/>
      <c r="J31" s="77"/>
      <c r="K31" s="77">
        <v>208.5</v>
      </c>
    </row>
    <row r="32" spans="1:16" ht="26.1" customHeight="1" x14ac:dyDescent="0.2">
      <c r="A32" s="175" t="s">
        <v>419</v>
      </c>
      <c r="B32" s="176"/>
      <c r="C32" s="176"/>
      <c r="D32" s="176"/>
      <c r="E32" s="176"/>
      <c r="F32" s="176"/>
      <c r="G32" s="77">
        <v>2821</v>
      </c>
      <c r="H32" s="77">
        <v>2821</v>
      </c>
      <c r="I32" s="77"/>
      <c r="J32" s="77"/>
      <c r="K32" s="77">
        <v>129.69</v>
      </c>
    </row>
    <row r="33" spans="1:11" x14ac:dyDescent="0.2">
      <c r="A33" s="175" t="s">
        <v>5</v>
      </c>
      <c r="B33" s="176"/>
      <c r="C33" s="176"/>
      <c r="D33" s="176"/>
      <c r="E33" s="176"/>
      <c r="F33" s="176"/>
      <c r="G33" s="77">
        <v>1834</v>
      </c>
      <c r="H33" s="77"/>
      <c r="I33" s="77"/>
      <c r="J33" s="77"/>
      <c r="K33" s="77"/>
    </row>
    <row r="34" spans="1:11" x14ac:dyDescent="0.2">
      <c r="A34" s="175" t="s">
        <v>6</v>
      </c>
      <c r="B34" s="176"/>
      <c r="C34" s="176"/>
      <c r="D34" s="176"/>
      <c r="E34" s="176"/>
      <c r="F34" s="176"/>
      <c r="G34" s="77">
        <v>1128</v>
      </c>
      <c r="H34" s="77"/>
      <c r="I34" s="77"/>
      <c r="J34" s="77"/>
      <c r="K34" s="77"/>
    </row>
    <row r="35" spans="1:11" x14ac:dyDescent="0.2">
      <c r="A35" s="178" t="s">
        <v>139</v>
      </c>
      <c r="B35" s="176"/>
      <c r="C35" s="176"/>
      <c r="D35" s="176"/>
      <c r="E35" s="176"/>
      <c r="F35" s="176"/>
      <c r="G35" s="77"/>
      <c r="H35" s="77"/>
      <c r="I35" s="77"/>
      <c r="J35" s="77"/>
      <c r="K35" s="77"/>
    </row>
    <row r="36" spans="1:11" x14ac:dyDescent="0.2">
      <c r="A36" s="175" t="s">
        <v>143</v>
      </c>
      <c r="B36" s="176"/>
      <c r="C36" s="176"/>
      <c r="D36" s="176"/>
      <c r="E36" s="176"/>
      <c r="F36" s="176"/>
      <c r="G36" s="77">
        <v>5783</v>
      </c>
      <c r="H36" s="77"/>
      <c r="I36" s="77"/>
      <c r="J36" s="77"/>
      <c r="K36" s="77">
        <v>129.69</v>
      </c>
    </row>
    <row r="37" spans="1:11" x14ac:dyDescent="0.2">
      <c r="A37" s="175" t="s">
        <v>8</v>
      </c>
      <c r="B37" s="176"/>
      <c r="C37" s="176"/>
      <c r="D37" s="176"/>
      <c r="E37" s="176"/>
      <c r="F37" s="176"/>
      <c r="G37" s="77">
        <v>5783</v>
      </c>
      <c r="H37" s="77"/>
      <c r="I37" s="77"/>
      <c r="J37" s="77"/>
      <c r="K37" s="77">
        <v>129.69</v>
      </c>
    </row>
    <row r="38" spans="1:11" x14ac:dyDescent="0.2">
      <c r="A38" s="175" t="s">
        <v>9</v>
      </c>
      <c r="B38" s="176"/>
      <c r="C38" s="176"/>
      <c r="D38" s="176"/>
      <c r="E38" s="176"/>
      <c r="F38" s="176"/>
      <c r="G38" s="77"/>
      <c r="H38" s="77"/>
      <c r="I38" s="77"/>
      <c r="J38" s="77"/>
      <c r="K38" s="77"/>
    </row>
    <row r="39" spans="1:11" x14ac:dyDescent="0.2">
      <c r="A39" s="175" t="s">
        <v>10</v>
      </c>
      <c r="B39" s="176"/>
      <c r="C39" s="176"/>
      <c r="D39" s="176"/>
      <c r="E39" s="176"/>
      <c r="F39" s="176"/>
      <c r="G39" s="77">
        <v>2821</v>
      </c>
      <c r="H39" s="77"/>
      <c r="I39" s="77"/>
      <c r="J39" s="77"/>
      <c r="K39" s="77"/>
    </row>
    <row r="40" spans="1:11" x14ac:dyDescent="0.2">
      <c r="A40" s="175" t="s">
        <v>11</v>
      </c>
      <c r="B40" s="176"/>
      <c r="C40" s="176"/>
      <c r="D40" s="176"/>
      <c r="E40" s="176"/>
      <c r="F40" s="176"/>
      <c r="G40" s="77">
        <v>1834</v>
      </c>
      <c r="H40" s="77"/>
      <c r="I40" s="77"/>
      <c r="J40" s="77"/>
      <c r="K40" s="77"/>
    </row>
    <row r="41" spans="1:11" x14ac:dyDescent="0.2">
      <c r="A41" s="175" t="s">
        <v>12</v>
      </c>
      <c r="B41" s="176"/>
      <c r="C41" s="176"/>
      <c r="D41" s="176"/>
      <c r="E41" s="176"/>
      <c r="F41" s="176"/>
      <c r="G41" s="77">
        <v>1128</v>
      </c>
      <c r="H41" s="77"/>
      <c r="I41" s="77"/>
      <c r="J41" s="77"/>
      <c r="K41" s="77"/>
    </row>
    <row r="42" spans="1:11" x14ac:dyDescent="0.2">
      <c r="A42" s="178" t="s">
        <v>145</v>
      </c>
      <c r="B42" s="176"/>
      <c r="C42" s="176"/>
      <c r="D42" s="176"/>
      <c r="E42" s="176"/>
      <c r="F42" s="176"/>
      <c r="G42" s="79">
        <v>5783</v>
      </c>
      <c r="H42" s="77"/>
      <c r="I42" s="77"/>
      <c r="J42" s="77"/>
      <c r="K42" s="79">
        <v>129.69</v>
      </c>
    </row>
    <row r="43" spans="1:11" x14ac:dyDescent="0.2">
      <c r="A43" s="179" t="s">
        <v>25</v>
      </c>
      <c r="B43" s="180"/>
      <c r="C43" s="180"/>
      <c r="D43" s="180"/>
      <c r="E43" s="180"/>
      <c r="F43" s="180"/>
      <c r="G43" s="180"/>
      <c r="H43" s="180"/>
      <c r="I43" s="180"/>
      <c r="J43" s="180"/>
      <c r="K43" s="180"/>
    </row>
    <row r="44" spans="1:11" x14ac:dyDescent="0.2">
      <c r="A44" s="175" t="s">
        <v>4</v>
      </c>
      <c r="B44" s="176"/>
      <c r="C44" s="176"/>
      <c r="D44" s="176"/>
      <c r="E44" s="176"/>
      <c r="F44" s="176"/>
      <c r="G44" s="77">
        <v>4536</v>
      </c>
      <c r="H44" s="77">
        <v>4536</v>
      </c>
      <c r="I44" s="77"/>
      <c r="J44" s="77"/>
      <c r="K44" s="77">
        <v>208.5</v>
      </c>
    </row>
    <row r="45" spans="1:11" ht="26.1" customHeight="1" x14ac:dyDescent="0.2">
      <c r="A45" s="175" t="s">
        <v>420</v>
      </c>
      <c r="B45" s="176"/>
      <c r="C45" s="176"/>
      <c r="D45" s="176"/>
      <c r="E45" s="176"/>
      <c r="F45" s="176"/>
      <c r="G45" s="77">
        <v>2821</v>
      </c>
      <c r="H45" s="77">
        <v>2821</v>
      </c>
      <c r="I45" s="77"/>
      <c r="J45" s="77"/>
      <c r="K45" s="77">
        <v>129.69</v>
      </c>
    </row>
    <row r="46" spans="1:11" x14ac:dyDescent="0.2">
      <c r="A46" s="175" t="s">
        <v>5</v>
      </c>
      <c r="B46" s="176"/>
      <c r="C46" s="176"/>
      <c r="D46" s="176"/>
      <c r="E46" s="176"/>
      <c r="F46" s="176"/>
      <c r="G46" s="77">
        <v>1834</v>
      </c>
      <c r="H46" s="77"/>
      <c r="I46" s="77"/>
      <c r="J46" s="77"/>
      <c r="K46" s="77"/>
    </row>
    <row r="47" spans="1:11" x14ac:dyDescent="0.2">
      <c r="A47" s="175" t="s">
        <v>6</v>
      </c>
      <c r="B47" s="176"/>
      <c r="C47" s="176"/>
      <c r="D47" s="176"/>
      <c r="E47" s="176"/>
      <c r="F47" s="176"/>
      <c r="G47" s="77">
        <v>1128</v>
      </c>
      <c r="H47" s="77"/>
      <c r="I47" s="77"/>
      <c r="J47" s="77"/>
      <c r="K47" s="77"/>
    </row>
    <row r="48" spans="1:11" x14ac:dyDescent="0.2">
      <c r="A48" s="178" t="s">
        <v>7</v>
      </c>
      <c r="B48" s="176"/>
      <c r="C48" s="176"/>
      <c r="D48" s="176"/>
      <c r="E48" s="176"/>
      <c r="F48" s="176"/>
      <c r="G48" s="77"/>
      <c r="H48" s="77"/>
      <c r="I48" s="77"/>
      <c r="J48" s="77"/>
      <c r="K48" s="77"/>
    </row>
    <row r="49" spans="1:11" x14ac:dyDescent="0.2">
      <c r="A49" s="175" t="s">
        <v>143</v>
      </c>
      <c r="B49" s="176"/>
      <c r="C49" s="176"/>
      <c r="D49" s="176"/>
      <c r="E49" s="176"/>
      <c r="F49" s="176"/>
      <c r="G49" s="77">
        <v>5783</v>
      </c>
      <c r="H49" s="77"/>
      <c r="I49" s="77"/>
      <c r="J49" s="77"/>
      <c r="K49" s="77">
        <v>129.69</v>
      </c>
    </row>
    <row r="50" spans="1:11" x14ac:dyDescent="0.2">
      <c r="A50" s="175" t="s">
        <v>8</v>
      </c>
      <c r="B50" s="176"/>
      <c r="C50" s="176"/>
      <c r="D50" s="176"/>
      <c r="E50" s="176"/>
      <c r="F50" s="176"/>
      <c r="G50" s="77">
        <v>5783</v>
      </c>
      <c r="H50" s="77"/>
      <c r="I50" s="77"/>
      <c r="J50" s="77"/>
      <c r="K50" s="77">
        <v>129.69</v>
      </c>
    </row>
    <row r="51" spans="1:11" x14ac:dyDescent="0.2">
      <c r="A51" s="175" t="s">
        <v>9</v>
      </c>
      <c r="B51" s="176"/>
      <c r="C51" s="176"/>
      <c r="D51" s="176"/>
      <c r="E51" s="176"/>
      <c r="F51" s="176"/>
      <c r="G51" s="77"/>
      <c r="H51" s="77"/>
      <c r="I51" s="77"/>
      <c r="J51" s="77"/>
      <c r="K51" s="77"/>
    </row>
    <row r="52" spans="1:11" x14ac:dyDescent="0.2">
      <c r="A52" s="175" t="s">
        <v>10</v>
      </c>
      <c r="B52" s="176"/>
      <c r="C52" s="176"/>
      <c r="D52" s="176"/>
      <c r="E52" s="176"/>
      <c r="F52" s="176"/>
      <c r="G52" s="77">
        <v>2821</v>
      </c>
      <c r="H52" s="77"/>
      <c r="I52" s="77"/>
      <c r="J52" s="77"/>
      <c r="K52" s="77"/>
    </row>
    <row r="53" spans="1:11" x14ac:dyDescent="0.2">
      <c r="A53" s="175" t="s">
        <v>11</v>
      </c>
      <c r="B53" s="176"/>
      <c r="C53" s="176"/>
      <c r="D53" s="176"/>
      <c r="E53" s="176"/>
      <c r="F53" s="176"/>
      <c r="G53" s="77">
        <v>1834</v>
      </c>
      <c r="H53" s="77"/>
      <c r="I53" s="77"/>
      <c r="J53" s="77"/>
      <c r="K53" s="77"/>
    </row>
    <row r="54" spans="1:11" x14ac:dyDescent="0.2">
      <c r="A54" s="175" t="s">
        <v>12</v>
      </c>
      <c r="B54" s="176"/>
      <c r="C54" s="176"/>
      <c r="D54" s="176"/>
      <c r="E54" s="176"/>
      <c r="F54" s="176"/>
      <c r="G54" s="77">
        <v>1128</v>
      </c>
      <c r="H54" s="77"/>
      <c r="I54" s="77"/>
      <c r="J54" s="77"/>
      <c r="K54" s="77"/>
    </row>
    <row r="55" spans="1:11" x14ac:dyDescent="0.2">
      <c r="A55" s="175" t="s">
        <v>421</v>
      </c>
      <c r="B55" s="176"/>
      <c r="C55" s="176"/>
      <c r="D55" s="176"/>
      <c r="E55" s="176"/>
      <c r="F55" s="176"/>
      <c r="G55" s="77">
        <v>4626</v>
      </c>
      <c r="H55" s="77"/>
      <c r="I55" s="77"/>
      <c r="J55" s="77"/>
      <c r="K55" s="77"/>
    </row>
    <row r="56" spans="1:11" x14ac:dyDescent="0.2">
      <c r="A56" s="178" t="s">
        <v>13</v>
      </c>
      <c r="B56" s="176"/>
      <c r="C56" s="176"/>
      <c r="D56" s="176"/>
      <c r="E56" s="176"/>
      <c r="F56" s="176"/>
      <c r="G56" s="79">
        <v>4626</v>
      </c>
      <c r="H56" s="77"/>
      <c r="I56" s="77"/>
      <c r="J56" s="77"/>
      <c r="K56" s="79">
        <v>129.69</v>
      </c>
    </row>
    <row r="57" spans="1:11" x14ac:dyDescent="0.2">
      <c r="A57" s="113"/>
      <c r="B57" s="80"/>
      <c r="F57" s="49"/>
      <c r="G57" s="49"/>
      <c r="H57" s="49"/>
      <c r="I57" s="49"/>
      <c r="J57" s="49"/>
      <c r="K57" s="49"/>
    </row>
    <row r="58" spans="1:11" x14ac:dyDescent="0.2">
      <c r="A58" s="113"/>
      <c r="B58" s="80"/>
      <c r="F58" s="49"/>
      <c r="G58" s="49"/>
      <c r="H58" s="49"/>
      <c r="I58" s="49"/>
      <c r="J58" s="49"/>
      <c r="K58" s="49"/>
    </row>
    <row r="59" spans="1:11" x14ac:dyDescent="0.2">
      <c r="A59" s="113"/>
      <c r="B59" s="80"/>
      <c r="F59" s="49"/>
      <c r="G59" s="49"/>
      <c r="H59" s="49"/>
      <c r="I59" s="49"/>
      <c r="J59" s="49"/>
      <c r="K59" s="49"/>
    </row>
    <row r="60" spans="1:11" x14ac:dyDescent="0.2">
      <c r="A60" s="186" t="s">
        <v>147</v>
      </c>
      <c r="B60" s="185"/>
      <c r="C60" s="185"/>
      <c r="D60" s="185"/>
      <c r="E60" s="185"/>
      <c r="F60" s="185"/>
      <c r="G60" s="185"/>
      <c r="H60" s="185"/>
      <c r="I60" s="185"/>
      <c r="J60" s="185"/>
      <c r="K60" s="185"/>
    </row>
    <row r="61" spans="1:11" x14ac:dyDescent="0.2">
      <c r="A61" s="184" t="s">
        <v>45</v>
      </c>
      <c r="B61" s="185"/>
      <c r="C61" s="185"/>
      <c r="D61" s="185"/>
      <c r="E61" s="185"/>
      <c r="F61" s="185"/>
      <c r="G61" s="185"/>
      <c r="H61" s="185"/>
      <c r="I61" s="185"/>
      <c r="J61" s="185"/>
      <c r="K61" s="185"/>
    </row>
    <row r="62" spans="1:11" x14ac:dyDescent="0.2">
      <c r="A62" s="113"/>
      <c r="B62" s="80"/>
      <c r="F62" s="49"/>
      <c r="G62" s="49"/>
      <c r="H62" s="49"/>
      <c r="I62" s="49"/>
      <c r="J62" s="49"/>
      <c r="K62" s="49"/>
    </row>
    <row r="63" spans="1:11" x14ac:dyDescent="0.2">
      <c r="A63" s="186" t="s">
        <v>148</v>
      </c>
      <c r="B63" s="185"/>
      <c r="C63" s="185"/>
      <c r="D63" s="185"/>
      <c r="E63" s="185"/>
      <c r="F63" s="185"/>
      <c r="G63" s="185"/>
      <c r="H63" s="185"/>
      <c r="I63" s="185"/>
      <c r="J63" s="185"/>
      <c r="K63" s="185"/>
    </row>
    <row r="64" spans="1:11" x14ac:dyDescent="0.2">
      <c r="A64" s="184" t="s">
        <v>45</v>
      </c>
      <c r="B64" s="185"/>
      <c r="C64" s="185"/>
      <c r="D64" s="185"/>
      <c r="E64" s="185"/>
      <c r="F64" s="185"/>
      <c r="G64" s="185"/>
      <c r="H64" s="185"/>
      <c r="I64" s="185"/>
      <c r="J64" s="185"/>
      <c r="K64" s="185"/>
    </row>
  </sheetData>
  <mergeCells count="45">
    <mergeCell ref="A64:K64"/>
    <mergeCell ref="A45:F45"/>
    <mergeCell ref="A46:F46"/>
    <mergeCell ref="A47:F47"/>
    <mergeCell ref="A48:F48"/>
    <mergeCell ref="A55:F55"/>
    <mergeCell ref="A49:F49"/>
    <mergeCell ref="A50:F50"/>
    <mergeCell ref="A51:F51"/>
    <mergeCell ref="A52:F52"/>
    <mergeCell ref="A53:F53"/>
    <mergeCell ref="A54:F54"/>
    <mergeCell ref="A56:F56"/>
    <mergeCell ref="A60:K60"/>
    <mergeCell ref="A61:K61"/>
    <mergeCell ref="A63:K63"/>
    <mergeCell ref="A41:F41"/>
    <mergeCell ref="A42:F42"/>
    <mergeCell ref="A43:K43"/>
    <mergeCell ref="A44:F44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A40:F40"/>
    <mergeCell ref="D16:E16"/>
    <mergeCell ref="D17:E17"/>
    <mergeCell ref="D18:E18"/>
    <mergeCell ref="A28:K28"/>
    <mergeCell ref="G22:I22"/>
    <mergeCell ref="J22:K23"/>
    <mergeCell ref="G23:G24"/>
    <mergeCell ref="H23:H24"/>
    <mergeCell ref="A26:K26"/>
    <mergeCell ref="A22:A24"/>
    <mergeCell ref="B22:B24"/>
    <mergeCell ref="C22:C24"/>
    <mergeCell ref="D22:D24"/>
    <mergeCell ref="E22:F22"/>
    <mergeCell ref="A27:K2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2"/>
  <sheetViews>
    <sheetView showGridLines="0" workbookViewId="0">
      <selection activeCell="I11" sqref="I11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13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13"/>
      <c r="B6" s="1"/>
      <c r="C6" s="2"/>
      <c r="D6" s="51" t="s">
        <v>171</v>
      </c>
      <c r="E6" s="2"/>
      <c r="F6" s="52"/>
      <c r="G6" s="52"/>
      <c r="H6" s="52"/>
      <c r="N6" s="3"/>
      <c r="O6" s="3"/>
      <c r="P6" s="3"/>
    </row>
    <row r="7" spans="1:16" x14ac:dyDescent="0.2">
      <c r="A7" s="113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13"/>
      <c r="B8" s="58"/>
      <c r="C8" s="2"/>
      <c r="D8" s="2"/>
      <c r="E8" s="2"/>
      <c r="O8" s="3"/>
      <c r="P8" s="3"/>
    </row>
    <row r="9" spans="1:16" ht="15.75" x14ac:dyDescent="0.2">
      <c r="A9" s="113"/>
      <c r="B9" s="58"/>
      <c r="C9" s="2"/>
      <c r="D9" s="59" t="s">
        <v>423</v>
      </c>
      <c r="F9" s="60"/>
      <c r="G9" s="60"/>
      <c r="O9" s="3"/>
      <c r="P9" s="3"/>
    </row>
    <row r="10" spans="1:16" x14ac:dyDescent="0.2">
      <c r="A10" s="113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13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424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13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381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425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426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427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81</v>
      </c>
      <c r="D19" s="2"/>
      <c r="E19" s="2"/>
      <c r="O19" s="3"/>
      <c r="P19" s="3"/>
    </row>
    <row r="20" spans="1:16" x14ac:dyDescent="0.2">
      <c r="B20" s="75"/>
      <c r="C20" s="113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12" t="s">
        <v>55</v>
      </c>
      <c r="F23" s="112" t="s">
        <v>56</v>
      </c>
      <c r="G23" s="174" t="s">
        <v>3</v>
      </c>
      <c r="H23" s="174" t="s">
        <v>57</v>
      </c>
      <c r="I23" s="112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12" t="s">
        <v>57</v>
      </c>
      <c r="F24" s="112" t="s">
        <v>59</v>
      </c>
      <c r="G24" s="174"/>
      <c r="H24" s="174"/>
      <c r="I24" s="112" t="s">
        <v>59</v>
      </c>
      <c r="J24" s="112" t="s">
        <v>60</v>
      </c>
      <c r="K24" s="112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12">
        <v>3</v>
      </c>
      <c r="D25" s="112">
        <v>4</v>
      </c>
      <c r="E25" s="112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83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36" x14ac:dyDescent="0.2">
      <c r="A28" s="5">
        <v>1</v>
      </c>
      <c r="B28" s="76" t="s">
        <v>301</v>
      </c>
      <c r="C28" s="111" t="s">
        <v>386</v>
      </c>
      <c r="D28" s="5">
        <v>2</v>
      </c>
      <c r="E28" s="77" t="s">
        <v>303</v>
      </c>
      <c r="F28" s="77"/>
      <c r="G28" s="78">
        <v>135</v>
      </c>
      <c r="H28" s="78">
        <v>135</v>
      </c>
      <c r="I28" s="77"/>
      <c r="J28" s="78">
        <v>4</v>
      </c>
      <c r="K28" s="78">
        <v>8</v>
      </c>
    </row>
    <row r="29" spans="1:16" ht="96" x14ac:dyDescent="0.2">
      <c r="A29" s="5">
        <v>2</v>
      </c>
      <c r="B29" s="76" t="s">
        <v>387</v>
      </c>
      <c r="C29" s="111" t="s">
        <v>206</v>
      </c>
      <c r="D29" s="5">
        <v>2</v>
      </c>
      <c r="E29" s="77" t="s">
        <v>250</v>
      </c>
      <c r="F29" s="77"/>
      <c r="G29" s="78">
        <v>20</v>
      </c>
      <c r="H29" s="78">
        <v>20</v>
      </c>
      <c r="I29" s="77"/>
      <c r="J29" s="78">
        <v>0.52</v>
      </c>
      <c r="K29" s="78">
        <v>1.04</v>
      </c>
    </row>
    <row r="30" spans="1:16" ht="48" x14ac:dyDescent="0.2">
      <c r="A30" s="5">
        <v>3</v>
      </c>
      <c r="B30" s="76" t="s">
        <v>198</v>
      </c>
      <c r="C30" s="111" t="s">
        <v>199</v>
      </c>
      <c r="D30" s="9" t="s">
        <v>428</v>
      </c>
      <c r="E30" s="77" t="s">
        <v>200</v>
      </c>
      <c r="F30" s="77"/>
      <c r="G30" s="78">
        <v>6</v>
      </c>
      <c r="H30" s="78">
        <v>6</v>
      </c>
      <c r="I30" s="77"/>
      <c r="J30" s="78">
        <v>16</v>
      </c>
      <c r="K30" s="78">
        <v>0.32</v>
      </c>
    </row>
    <row r="31" spans="1:16" x14ac:dyDescent="0.2">
      <c r="A31" s="175" t="s">
        <v>26</v>
      </c>
      <c r="B31" s="176"/>
      <c r="C31" s="176"/>
      <c r="D31" s="176"/>
      <c r="E31" s="176"/>
      <c r="F31" s="176"/>
      <c r="G31" s="77">
        <v>161</v>
      </c>
      <c r="H31" s="77">
        <v>161</v>
      </c>
      <c r="I31" s="77"/>
      <c r="J31" s="77"/>
      <c r="K31" s="77">
        <v>9.36</v>
      </c>
    </row>
    <row r="32" spans="1:16" x14ac:dyDescent="0.2">
      <c r="A32" s="175" t="s">
        <v>5</v>
      </c>
      <c r="B32" s="176"/>
      <c r="C32" s="176"/>
      <c r="D32" s="176"/>
      <c r="E32" s="176"/>
      <c r="F32" s="176"/>
      <c r="G32" s="77">
        <v>105</v>
      </c>
      <c r="H32" s="77"/>
      <c r="I32" s="77"/>
      <c r="J32" s="77"/>
      <c r="K32" s="77"/>
    </row>
    <row r="33" spans="1:11" x14ac:dyDescent="0.2">
      <c r="A33" s="175" t="s">
        <v>6</v>
      </c>
      <c r="B33" s="176"/>
      <c r="C33" s="176"/>
      <c r="D33" s="176"/>
      <c r="E33" s="176"/>
      <c r="F33" s="176"/>
      <c r="G33" s="77">
        <v>64</v>
      </c>
      <c r="H33" s="77"/>
      <c r="I33" s="77"/>
      <c r="J33" s="77"/>
      <c r="K33" s="77"/>
    </row>
    <row r="34" spans="1:11" x14ac:dyDescent="0.2">
      <c r="A34" s="178" t="s">
        <v>139</v>
      </c>
      <c r="B34" s="176"/>
      <c r="C34" s="176"/>
      <c r="D34" s="176"/>
      <c r="E34" s="176"/>
      <c r="F34" s="176"/>
      <c r="G34" s="77"/>
      <c r="H34" s="77"/>
      <c r="I34" s="77"/>
      <c r="J34" s="77"/>
      <c r="K34" s="77"/>
    </row>
    <row r="35" spans="1:11" x14ac:dyDescent="0.2">
      <c r="A35" s="175" t="s">
        <v>143</v>
      </c>
      <c r="B35" s="176"/>
      <c r="C35" s="176"/>
      <c r="D35" s="176"/>
      <c r="E35" s="176"/>
      <c r="F35" s="176"/>
      <c r="G35" s="77">
        <v>330</v>
      </c>
      <c r="H35" s="77"/>
      <c r="I35" s="77"/>
      <c r="J35" s="77"/>
      <c r="K35" s="77">
        <v>9.36</v>
      </c>
    </row>
    <row r="36" spans="1:11" x14ac:dyDescent="0.2">
      <c r="A36" s="175" t="s">
        <v>8</v>
      </c>
      <c r="B36" s="176"/>
      <c r="C36" s="176"/>
      <c r="D36" s="176"/>
      <c r="E36" s="176"/>
      <c r="F36" s="176"/>
      <c r="G36" s="77">
        <v>330</v>
      </c>
      <c r="H36" s="77"/>
      <c r="I36" s="77"/>
      <c r="J36" s="77"/>
      <c r="K36" s="77">
        <v>9.36</v>
      </c>
    </row>
    <row r="37" spans="1:11" x14ac:dyDescent="0.2">
      <c r="A37" s="175" t="s">
        <v>9</v>
      </c>
      <c r="B37" s="176"/>
      <c r="C37" s="176"/>
      <c r="D37" s="176"/>
      <c r="E37" s="176"/>
      <c r="F37" s="176"/>
      <c r="G37" s="77"/>
      <c r="H37" s="77"/>
      <c r="I37" s="77"/>
      <c r="J37" s="77"/>
      <c r="K37" s="77"/>
    </row>
    <row r="38" spans="1:11" x14ac:dyDescent="0.2">
      <c r="A38" s="175" t="s">
        <v>10</v>
      </c>
      <c r="B38" s="176"/>
      <c r="C38" s="176"/>
      <c r="D38" s="176"/>
      <c r="E38" s="176"/>
      <c r="F38" s="176"/>
      <c r="G38" s="77">
        <v>161</v>
      </c>
      <c r="H38" s="77"/>
      <c r="I38" s="77"/>
      <c r="J38" s="77"/>
      <c r="K38" s="77"/>
    </row>
    <row r="39" spans="1:11" x14ac:dyDescent="0.2">
      <c r="A39" s="175" t="s">
        <v>11</v>
      </c>
      <c r="B39" s="176"/>
      <c r="C39" s="176"/>
      <c r="D39" s="176"/>
      <c r="E39" s="176"/>
      <c r="F39" s="176"/>
      <c r="G39" s="77">
        <v>105</v>
      </c>
      <c r="H39" s="77"/>
      <c r="I39" s="77"/>
      <c r="J39" s="77"/>
      <c r="K39" s="77"/>
    </row>
    <row r="40" spans="1:11" x14ac:dyDescent="0.2">
      <c r="A40" s="175" t="s">
        <v>12</v>
      </c>
      <c r="B40" s="176"/>
      <c r="C40" s="176"/>
      <c r="D40" s="176"/>
      <c r="E40" s="176"/>
      <c r="F40" s="176"/>
      <c r="G40" s="77">
        <v>64</v>
      </c>
      <c r="H40" s="77"/>
      <c r="I40" s="77"/>
      <c r="J40" s="77"/>
      <c r="K40" s="77"/>
    </row>
    <row r="41" spans="1:11" x14ac:dyDescent="0.2">
      <c r="A41" s="178" t="s">
        <v>145</v>
      </c>
      <c r="B41" s="176"/>
      <c r="C41" s="176"/>
      <c r="D41" s="176"/>
      <c r="E41" s="176"/>
      <c r="F41" s="176"/>
      <c r="G41" s="79">
        <v>330</v>
      </c>
      <c r="H41" s="77"/>
      <c r="I41" s="77"/>
      <c r="J41" s="77"/>
      <c r="K41" s="79">
        <v>9.36</v>
      </c>
    </row>
    <row r="42" spans="1:11" x14ac:dyDescent="0.2">
      <c r="A42" s="179" t="s">
        <v>25</v>
      </c>
      <c r="B42" s="180"/>
      <c r="C42" s="180"/>
      <c r="D42" s="180"/>
      <c r="E42" s="180"/>
      <c r="F42" s="180"/>
      <c r="G42" s="180"/>
      <c r="H42" s="180"/>
      <c r="I42" s="180"/>
      <c r="J42" s="180"/>
      <c r="K42" s="180"/>
    </row>
    <row r="43" spans="1:11" x14ac:dyDescent="0.2">
      <c r="A43" s="175" t="s">
        <v>4</v>
      </c>
      <c r="B43" s="176"/>
      <c r="C43" s="176"/>
      <c r="D43" s="176"/>
      <c r="E43" s="176"/>
      <c r="F43" s="176"/>
      <c r="G43" s="77">
        <v>161</v>
      </c>
      <c r="H43" s="77">
        <v>161</v>
      </c>
      <c r="I43" s="77"/>
      <c r="J43" s="77"/>
      <c r="K43" s="77">
        <v>9.36</v>
      </c>
    </row>
    <row r="44" spans="1:11" x14ac:dyDescent="0.2">
      <c r="A44" s="175" t="s">
        <v>5</v>
      </c>
      <c r="B44" s="176"/>
      <c r="C44" s="176"/>
      <c r="D44" s="176"/>
      <c r="E44" s="176"/>
      <c r="F44" s="176"/>
      <c r="G44" s="77">
        <v>105</v>
      </c>
      <c r="H44" s="77"/>
      <c r="I44" s="77"/>
      <c r="J44" s="77"/>
      <c r="K44" s="77"/>
    </row>
    <row r="45" spans="1:11" x14ac:dyDescent="0.2">
      <c r="A45" s="175" t="s">
        <v>6</v>
      </c>
      <c r="B45" s="176"/>
      <c r="C45" s="176"/>
      <c r="D45" s="176"/>
      <c r="E45" s="176"/>
      <c r="F45" s="176"/>
      <c r="G45" s="77">
        <v>64</v>
      </c>
      <c r="H45" s="77"/>
      <c r="I45" s="77"/>
      <c r="J45" s="77"/>
      <c r="K45" s="77"/>
    </row>
    <row r="46" spans="1:11" x14ac:dyDescent="0.2">
      <c r="A46" s="178" t="s">
        <v>7</v>
      </c>
      <c r="B46" s="176"/>
      <c r="C46" s="176"/>
      <c r="D46" s="176"/>
      <c r="E46" s="176"/>
      <c r="F46" s="176"/>
      <c r="G46" s="77"/>
      <c r="H46" s="77"/>
      <c r="I46" s="77"/>
      <c r="J46" s="77"/>
      <c r="K46" s="77"/>
    </row>
    <row r="47" spans="1:11" x14ac:dyDescent="0.2">
      <c r="A47" s="175" t="s">
        <v>143</v>
      </c>
      <c r="B47" s="176"/>
      <c r="C47" s="176"/>
      <c r="D47" s="176"/>
      <c r="E47" s="176"/>
      <c r="F47" s="176"/>
      <c r="G47" s="77">
        <v>330</v>
      </c>
      <c r="H47" s="77"/>
      <c r="I47" s="77"/>
      <c r="J47" s="77"/>
      <c r="K47" s="77">
        <v>9.36</v>
      </c>
    </row>
    <row r="48" spans="1:11" x14ac:dyDescent="0.2">
      <c r="A48" s="175" t="s">
        <v>8</v>
      </c>
      <c r="B48" s="176"/>
      <c r="C48" s="176"/>
      <c r="D48" s="176"/>
      <c r="E48" s="176"/>
      <c r="F48" s="176"/>
      <c r="G48" s="77">
        <v>330</v>
      </c>
      <c r="H48" s="77"/>
      <c r="I48" s="77"/>
      <c r="J48" s="77"/>
      <c r="K48" s="77">
        <v>9.36</v>
      </c>
    </row>
    <row r="49" spans="1:11" x14ac:dyDescent="0.2">
      <c r="A49" s="175" t="s">
        <v>9</v>
      </c>
      <c r="B49" s="176"/>
      <c r="C49" s="176"/>
      <c r="D49" s="176"/>
      <c r="E49" s="176"/>
      <c r="F49" s="176"/>
      <c r="G49" s="77"/>
      <c r="H49" s="77"/>
      <c r="I49" s="77"/>
      <c r="J49" s="77"/>
      <c r="K49" s="77"/>
    </row>
    <row r="50" spans="1:11" x14ac:dyDescent="0.2">
      <c r="A50" s="175" t="s">
        <v>10</v>
      </c>
      <c r="B50" s="176"/>
      <c r="C50" s="176"/>
      <c r="D50" s="176"/>
      <c r="E50" s="176"/>
      <c r="F50" s="176"/>
      <c r="G50" s="77">
        <v>161</v>
      </c>
      <c r="H50" s="77"/>
      <c r="I50" s="77"/>
      <c r="J50" s="77"/>
      <c r="K50" s="77"/>
    </row>
    <row r="51" spans="1:11" x14ac:dyDescent="0.2">
      <c r="A51" s="175" t="s">
        <v>11</v>
      </c>
      <c r="B51" s="176"/>
      <c r="C51" s="176"/>
      <c r="D51" s="176"/>
      <c r="E51" s="176"/>
      <c r="F51" s="176"/>
      <c r="G51" s="77">
        <v>105</v>
      </c>
      <c r="H51" s="77"/>
      <c r="I51" s="77"/>
      <c r="J51" s="77"/>
      <c r="K51" s="77"/>
    </row>
    <row r="52" spans="1:11" x14ac:dyDescent="0.2">
      <c r="A52" s="175" t="s">
        <v>12</v>
      </c>
      <c r="B52" s="176"/>
      <c r="C52" s="176"/>
      <c r="D52" s="176"/>
      <c r="E52" s="176"/>
      <c r="F52" s="176"/>
      <c r="G52" s="77">
        <v>64</v>
      </c>
      <c r="H52" s="77"/>
      <c r="I52" s="77"/>
      <c r="J52" s="77"/>
      <c r="K52" s="77"/>
    </row>
    <row r="53" spans="1:11" x14ac:dyDescent="0.2">
      <c r="A53" s="175" t="s">
        <v>429</v>
      </c>
      <c r="B53" s="176"/>
      <c r="C53" s="176"/>
      <c r="D53" s="176"/>
      <c r="E53" s="176"/>
      <c r="F53" s="176"/>
      <c r="G53" s="77">
        <v>264</v>
      </c>
      <c r="H53" s="77"/>
      <c r="I53" s="77"/>
      <c r="J53" s="77"/>
      <c r="K53" s="77"/>
    </row>
    <row r="54" spans="1:11" x14ac:dyDescent="0.2">
      <c r="A54" s="178" t="s">
        <v>13</v>
      </c>
      <c r="B54" s="176"/>
      <c r="C54" s="176"/>
      <c r="D54" s="176"/>
      <c r="E54" s="176"/>
      <c r="F54" s="176"/>
      <c r="G54" s="79">
        <v>264</v>
      </c>
      <c r="H54" s="77"/>
      <c r="I54" s="77"/>
      <c r="J54" s="77"/>
      <c r="K54" s="79">
        <v>9.36</v>
      </c>
    </row>
    <row r="55" spans="1:11" x14ac:dyDescent="0.2">
      <c r="A55" s="113"/>
      <c r="B55" s="80"/>
      <c r="F55" s="49"/>
      <c r="G55" s="49"/>
      <c r="H55" s="49"/>
      <c r="I55" s="49"/>
      <c r="J55" s="49"/>
      <c r="K55" s="49"/>
    </row>
    <row r="56" spans="1:11" x14ac:dyDescent="0.2">
      <c r="A56" s="113"/>
      <c r="B56" s="80"/>
      <c r="F56" s="49"/>
      <c r="G56" s="49"/>
      <c r="H56" s="49"/>
      <c r="I56" s="49"/>
      <c r="J56" s="49"/>
      <c r="K56" s="49"/>
    </row>
    <row r="57" spans="1:11" x14ac:dyDescent="0.2">
      <c r="A57" s="186" t="s">
        <v>147</v>
      </c>
      <c r="B57" s="185"/>
      <c r="C57" s="185"/>
      <c r="D57" s="185"/>
      <c r="E57" s="185"/>
      <c r="F57" s="185"/>
      <c r="G57" s="185"/>
      <c r="H57" s="185"/>
      <c r="I57" s="185"/>
      <c r="J57" s="185"/>
      <c r="K57" s="185"/>
    </row>
    <row r="58" spans="1:11" x14ac:dyDescent="0.2">
      <c r="A58" s="184" t="s">
        <v>45</v>
      </c>
      <c r="B58" s="185"/>
      <c r="C58" s="185"/>
      <c r="D58" s="185"/>
      <c r="E58" s="185"/>
      <c r="F58" s="185"/>
      <c r="G58" s="185"/>
      <c r="H58" s="185"/>
      <c r="I58" s="185"/>
      <c r="J58" s="185"/>
      <c r="K58" s="185"/>
    </row>
    <row r="59" spans="1:11" x14ac:dyDescent="0.2">
      <c r="A59" s="113"/>
      <c r="B59" s="80"/>
      <c r="F59" s="49"/>
      <c r="G59" s="49"/>
      <c r="H59" s="49"/>
      <c r="I59" s="49"/>
      <c r="J59" s="49"/>
      <c r="K59" s="49"/>
    </row>
    <row r="60" spans="1:11" x14ac:dyDescent="0.2">
      <c r="A60" s="186" t="s">
        <v>148</v>
      </c>
      <c r="B60" s="185"/>
      <c r="C60" s="185"/>
      <c r="D60" s="185"/>
      <c r="E60" s="185"/>
      <c r="F60" s="185"/>
      <c r="G60" s="185"/>
      <c r="H60" s="185"/>
      <c r="I60" s="185"/>
      <c r="J60" s="185"/>
      <c r="K60" s="185"/>
    </row>
    <row r="61" spans="1:11" x14ac:dyDescent="0.2">
      <c r="A61" s="184" t="s">
        <v>45</v>
      </c>
      <c r="B61" s="185"/>
      <c r="C61" s="185"/>
      <c r="D61" s="185"/>
      <c r="E61" s="185"/>
      <c r="F61" s="185"/>
      <c r="G61" s="185"/>
      <c r="H61" s="185"/>
      <c r="I61" s="185"/>
      <c r="J61" s="185"/>
      <c r="K61" s="185"/>
    </row>
    <row r="62" spans="1:11" x14ac:dyDescent="0.2">
      <c r="A62" s="113"/>
      <c r="B62" s="80"/>
      <c r="F62" s="49"/>
      <c r="G62" s="49"/>
      <c r="H62" s="49"/>
      <c r="I62" s="49"/>
      <c r="J62" s="49"/>
      <c r="K62" s="49"/>
    </row>
  </sheetData>
  <mergeCells count="42">
    <mergeCell ref="A57:K57"/>
    <mergeCell ref="A58:K58"/>
    <mergeCell ref="A60:K60"/>
    <mergeCell ref="A61:K61"/>
    <mergeCell ref="A49:F49"/>
    <mergeCell ref="A50:F50"/>
    <mergeCell ref="A51:F51"/>
    <mergeCell ref="A52:F52"/>
    <mergeCell ref="A53:F53"/>
    <mergeCell ref="A54:F54"/>
    <mergeCell ref="A48:F48"/>
    <mergeCell ref="A37:F37"/>
    <mergeCell ref="A38:F38"/>
    <mergeCell ref="A39:F39"/>
    <mergeCell ref="A40:F40"/>
    <mergeCell ref="A41:F41"/>
    <mergeCell ref="A42:K42"/>
    <mergeCell ref="A43:F43"/>
    <mergeCell ref="A44:F44"/>
    <mergeCell ref="A45:F45"/>
    <mergeCell ref="A46:F46"/>
    <mergeCell ref="A47:F47"/>
    <mergeCell ref="A36:F36"/>
    <mergeCell ref="G22:I22"/>
    <mergeCell ref="J22:K23"/>
    <mergeCell ref="G23:G24"/>
    <mergeCell ref="H23:H24"/>
    <mergeCell ref="A26:K26"/>
    <mergeCell ref="A27:K27"/>
    <mergeCell ref="A31:F31"/>
    <mergeCell ref="A32:F32"/>
    <mergeCell ref="A33:F33"/>
    <mergeCell ref="A34:F34"/>
    <mergeCell ref="A35:F35"/>
    <mergeCell ref="D16:E16"/>
    <mergeCell ref="D17:E17"/>
    <mergeCell ref="D18:E18"/>
    <mergeCell ref="A22:A24"/>
    <mergeCell ref="B22:B24"/>
    <mergeCell ref="C22:C24"/>
    <mergeCell ref="D22:D24"/>
    <mergeCell ref="E22:F2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41"/>
  <sheetViews>
    <sheetView showZeros="0" topLeftCell="G1" zoomScale="80" zoomScaleNormal="80" workbookViewId="0">
      <selection activeCell="R14" sqref="R14"/>
    </sheetView>
  </sheetViews>
  <sheetFormatPr defaultRowHeight="15.75" x14ac:dyDescent="0.25"/>
  <cols>
    <col min="1" max="1" width="41.28515625" style="13" customWidth="1"/>
    <col min="2" max="4" width="13.7109375" style="39" customWidth="1"/>
    <col min="5" max="5" width="15.7109375" style="85" customWidth="1"/>
    <col min="6" max="8" width="13.7109375" style="39" customWidth="1"/>
    <col min="9" max="9" width="15.7109375" style="85" customWidth="1"/>
    <col min="10" max="12" width="13.7109375" style="39" customWidth="1"/>
    <col min="13" max="13" width="15.7109375" style="85" customWidth="1"/>
    <col min="14" max="14" width="17.7109375" style="39" customWidth="1"/>
    <col min="15" max="15" width="26.5703125" style="41" customWidth="1"/>
    <col min="16" max="18" width="13.7109375" style="39" customWidth="1"/>
    <col min="19" max="19" width="11.42578125" style="12" customWidth="1"/>
    <col min="20" max="20" width="17.28515625" style="12" customWidth="1"/>
    <col min="21" max="16384" width="9.140625" style="12"/>
  </cols>
  <sheetData>
    <row r="1" spans="1:19" ht="26.25" customHeight="1" x14ac:dyDescent="0.25">
      <c r="A1" s="191" t="s">
        <v>61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9" ht="26.25" customHeight="1" x14ac:dyDescent="0.25">
      <c r="A2" s="191" t="s">
        <v>433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9" ht="15" customHeight="1" x14ac:dyDescent="0.3">
      <c r="A3" s="192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38"/>
      <c r="R3" s="38"/>
    </row>
    <row r="4" spans="1:19" s="23" customFormat="1" ht="35.25" customHeight="1" x14ac:dyDescent="0.2">
      <c r="A4" s="193" t="s">
        <v>37</v>
      </c>
      <c r="B4" s="194" t="s">
        <v>36</v>
      </c>
      <c r="C4" s="195"/>
      <c r="D4" s="195"/>
      <c r="E4" s="196"/>
      <c r="F4" s="194" t="s">
        <v>435</v>
      </c>
      <c r="G4" s="195"/>
      <c r="H4" s="195"/>
      <c r="I4" s="196"/>
      <c r="J4" s="194" t="s">
        <v>35</v>
      </c>
      <c r="K4" s="195"/>
      <c r="L4" s="195"/>
      <c r="M4" s="196"/>
      <c r="N4" s="190" t="s">
        <v>16</v>
      </c>
      <c r="O4" s="190" t="s">
        <v>17</v>
      </c>
      <c r="P4" s="190" t="s">
        <v>62</v>
      </c>
      <c r="Q4" s="190"/>
      <c r="R4" s="190"/>
    </row>
    <row r="5" spans="1:19" s="23" customFormat="1" ht="73.5" customHeight="1" x14ac:dyDescent="0.2">
      <c r="A5" s="193"/>
      <c r="B5" s="24" t="s">
        <v>34</v>
      </c>
      <c r="C5" s="24" t="s">
        <v>33</v>
      </c>
      <c r="D5" s="24" t="s">
        <v>32</v>
      </c>
      <c r="E5" s="24" t="s">
        <v>3</v>
      </c>
      <c r="F5" s="24" t="s">
        <v>34</v>
      </c>
      <c r="G5" s="24" t="s">
        <v>33</v>
      </c>
      <c r="H5" s="24" t="s">
        <v>32</v>
      </c>
      <c r="I5" s="24" t="s">
        <v>3</v>
      </c>
      <c r="J5" s="24" t="s">
        <v>34</v>
      </c>
      <c r="K5" s="24" t="s">
        <v>33</v>
      </c>
      <c r="L5" s="24" t="s">
        <v>32</v>
      </c>
      <c r="M5" s="24" t="s">
        <v>3</v>
      </c>
      <c r="N5" s="190"/>
      <c r="O5" s="190"/>
      <c r="P5" s="24" t="s">
        <v>34</v>
      </c>
      <c r="Q5" s="24" t="s">
        <v>33</v>
      </c>
      <c r="R5" s="24" t="s">
        <v>32</v>
      </c>
    </row>
    <row r="6" spans="1:19" s="21" customFormat="1" x14ac:dyDescent="0.2">
      <c r="A6" s="22">
        <v>1</v>
      </c>
      <c r="B6" s="22">
        <v>2</v>
      </c>
      <c r="C6" s="22">
        <v>3</v>
      </c>
      <c r="D6" s="22">
        <v>4</v>
      </c>
      <c r="E6" s="22">
        <v>5</v>
      </c>
      <c r="F6" s="22">
        <v>6</v>
      </c>
      <c r="G6" s="22">
        <v>7</v>
      </c>
      <c r="H6" s="22">
        <v>8</v>
      </c>
      <c r="I6" s="22">
        <v>9</v>
      </c>
      <c r="J6" s="22">
        <v>10</v>
      </c>
      <c r="K6" s="22">
        <v>11</v>
      </c>
      <c r="L6" s="22">
        <v>12</v>
      </c>
      <c r="M6" s="22">
        <v>13</v>
      </c>
      <c r="N6" s="22">
        <v>14</v>
      </c>
      <c r="O6" s="22">
        <v>15</v>
      </c>
      <c r="P6" s="22">
        <v>16</v>
      </c>
      <c r="Q6" s="22">
        <v>17</v>
      </c>
      <c r="R6" s="22">
        <v>18</v>
      </c>
    </row>
    <row r="7" spans="1:19" s="21" customFormat="1" ht="24.75" customHeight="1" x14ac:dyDescent="0.2">
      <c r="A7" s="127" t="s">
        <v>434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</row>
    <row r="8" spans="1:19" s="134" customFormat="1" ht="24.75" customHeight="1" x14ac:dyDescent="0.2">
      <c r="A8" s="135" t="s">
        <v>437</v>
      </c>
      <c r="B8" s="133"/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</row>
    <row r="9" spans="1:19" ht="45" customHeight="1" x14ac:dyDescent="0.25">
      <c r="A9" s="119" t="s">
        <v>150</v>
      </c>
      <c r="B9" s="120"/>
      <c r="C9" s="121">
        <v>0</v>
      </c>
      <c r="D9" s="121">
        <f>'4-684'!G81</f>
        <v>25596</v>
      </c>
      <c r="E9" s="121">
        <f>SUM(B9:D9)</f>
        <v>25596</v>
      </c>
      <c r="F9" s="121">
        <f t="shared" ref="F9:F22" si="0">B9</f>
        <v>0</v>
      </c>
      <c r="G9" s="121">
        <f t="shared" ref="G9:G22" si="1">C9</f>
        <v>0</v>
      </c>
      <c r="H9" s="121">
        <f t="shared" ref="H9:H22" si="2">D9</f>
        <v>25596</v>
      </c>
      <c r="I9" s="121">
        <f>SUM(F9:H9)</f>
        <v>25596</v>
      </c>
      <c r="J9" s="121">
        <f t="shared" ref="J9:J18" si="3">P9</f>
        <v>0</v>
      </c>
      <c r="K9" s="121">
        <f t="shared" ref="K9:K18" si="4">Q9</f>
        <v>0</v>
      </c>
      <c r="L9" s="121">
        <f t="shared" ref="L9:L18" si="5">R9</f>
        <v>25596</v>
      </c>
      <c r="M9" s="121">
        <f>SUM(J9:L9)</f>
        <v>25596</v>
      </c>
      <c r="N9" s="121">
        <f>ROUND(R9*10.05,0)</f>
        <v>257240</v>
      </c>
      <c r="O9" s="132" t="s">
        <v>149</v>
      </c>
      <c r="P9" s="121">
        <f t="shared" ref="P9:P21" si="6">F9</f>
        <v>0</v>
      </c>
      <c r="Q9" s="121">
        <f t="shared" ref="Q9:Q22" si="7">G9</f>
        <v>0</v>
      </c>
      <c r="R9" s="121">
        <f t="shared" ref="R9:R22" si="8">H9</f>
        <v>25596</v>
      </c>
      <c r="S9" s="42"/>
    </row>
    <row r="10" spans="1:19" s="44" customFormat="1" ht="45" customHeight="1" x14ac:dyDescent="0.2">
      <c r="A10" s="119" t="s">
        <v>168</v>
      </c>
      <c r="B10" s="121"/>
      <c r="C10" s="121">
        <v>0</v>
      </c>
      <c r="D10" s="121">
        <f>'4-686'!G54</f>
        <v>12961</v>
      </c>
      <c r="E10" s="121">
        <f t="shared" ref="E10:E23" si="9">SUM(B10:D10)</f>
        <v>12961</v>
      </c>
      <c r="F10" s="121">
        <f t="shared" si="0"/>
        <v>0</v>
      </c>
      <c r="G10" s="121">
        <f t="shared" si="1"/>
        <v>0</v>
      </c>
      <c r="H10" s="121">
        <f t="shared" si="2"/>
        <v>12961</v>
      </c>
      <c r="I10" s="121">
        <f t="shared" ref="I10:I23" si="10">SUM(F10:H10)</f>
        <v>12961</v>
      </c>
      <c r="J10" s="121">
        <f t="shared" si="3"/>
        <v>0</v>
      </c>
      <c r="K10" s="121">
        <f t="shared" si="4"/>
        <v>0</v>
      </c>
      <c r="L10" s="121">
        <f t="shared" si="5"/>
        <v>12961</v>
      </c>
      <c r="M10" s="121">
        <f t="shared" ref="M10:M23" si="11">SUM(J10:L10)</f>
        <v>12961</v>
      </c>
      <c r="N10" s="121">
        <f t="shared" ref="N10:N23" si="12">ROUND(R10*10.05,0)</f>
        <v>130258</v>
      </c>
      <c r="O10" s="132" t="s">
        <v>169</v>
      </c>
      <c r="P10" s="121">
        <f t="shared" si="6"/>
        <v>0</v>
      </c>
      <c r="Q10" s="121">
        <f t="shared" si="7"/>
        <v>0</v>
      </c>
      <c r="R10" s="121">
        <f t="shared" si="8"/>
        <v>12961</v>
      </c>
      <c r="S10" s="43"/>
    </row>
    <row r="11" spans="1:19" s="44" customFormat="1" ht="45" customHeight="1" x14ac:dyDescent="0.2">
      <c r="A11" s="119" t="s">
        <v>170</v>
      </c>
      <c r="B11" s="121"/>
      <c r="C11" s="121">
        <v>0</v>
      </c>
      <c r="D11" s="121">
        <f>'3-247'!G71</f>
        <v>105811</v>
      </c>
      <c r="E11" s="121">
        <f t="shared" si="9"/>
        <v>105811</v>
      </c>
      <c r="F11" s="121">
        <f t="shared" si="0"/>
        <v>0</v>
      </c>
      <c r="G11" s="121">
        <f t="shared" si="1"/>
        <v>0</v>
      </c>
      <c r="H11" s="121">
        <f t="shared" si="2"/>
        <v>105811</v>
      </c>
      <c r="I11" s="121">
        <f t="shared" si="10"/>
        <v>105811</v>
      </c>
      <c r="J11" s="121">
        <f>P11</f>
        <v>0</v>
      </c>
      <c r="K11" s="121">
        <f t="shared" si="4"/>
        <v>0</v>
      </c>
      <c r="L11" s="121">
        <f t="shared" si="5"/>
        <v>105811</v>
      </c>
      <c r="M11" s="121">
        <f t="shared" si="11"/>
        <v>105811</v>
      </c>
      <c r="N11" s="121">
        <f t="shared" si="12"/>
        <v>1063401</v>
      </c>
      <c r="O11" s="132" t="s">
        <v>229</v>
      </c>
      <c r="P11" s="121">
        <f t="shared" si="6"/>
        <v>0</v>
      </c>
      <c r="Q11" s="121">
        <f t="shared" si="7"/>
        <v>0</v>
      </c>
      <c r="R11" s="121">
        <f t="shared" si="8"/>
        <v>105811</v>
      </c>
      <c r="S11" s="43"/>
    </row>
    <row r="12" spans="1:19" s="44" customFormat="1" ht="45" customHeight="1" x14ac:dyDescent="0.2">
      <c r="A12" s="119" t="s">
        <v>292</v>
      </c>
      <c r="B12" s="121"/>
      <c r="C12" s="121"/>
      <c r="D12" s="121">
        <f>'4-680'!G93</f>
        <v>69543</v>
      </c>
      <c r="E12" s="121">
        <f t="shared" si="9"/>
        <v>69543</v>
      </c>
      <c r="F12" s="121">
        <f t="shared" si="0"/>
        <v>0</v>
      </c>
      <c r="G12" s="121">
        <f t="shared" si="1"/>
        <v>0</v>
      </c>
      <c r="H12" s="121">
        <f t="shared" si="2"/>
        <v>69543</v>
      </c>
      <c r="I12" s="121">
        <f t="shared" si="10"/>
        <v>69543</v>
      </c>
      <c r="J12" s="121">
        <f>P12</f>
        <v>0</v>
      </c>
      <c r="K12" s="121">
        <f t="shared" ref="K12" si="13">Q12</f>
        <v>0</v>
      </c>
      <c r="L12" s="121">
        <f t="shared" ref="L12" si="14">R12</f>
        <v>69543</v>
      </c>
      <c r="M12" s="121">
        <f t="shared" si="11"/>
        <v>69543</v>
      </c>
      <c r="N12" s="121">
        <f t="shared" si="12"/>
        <v>698907</v>
      </c>
      <c r="O12" s="132" t="s">
        <v>293</v>
      </c>
      <c r="P12" s="121">
        <f t="shared" si="6"/>
        <v>0</v>
      </c>
      <c r="Q12" s="121">
        <f t="shared" si="7"/>
        <v>0</v>
      </c>
      <c r="R12" s="121">
        <f t="shared" si="8"/>
        <v>69543</v>
      </c>
      <c r="S12" s="43"/>
    </row>
    <row r="13" spans="1:19" s="44" customFormat="1" ht="45" customHeight="1" x14ac:dyDescent="0.2">
      <c r="A13" s="119" t="s">
        <v>311</v>
      </c>
      <c r="B13" s="121"/>
      <c r="C13" s="121">
        <v>0</v>
      </c>
      <c r="D13" s="121">
        <f>'4-681'!G58</f>
        <v>27411</v>
      </c>
      <c r="E13" s="121">
        <f t="shared" si="9"/>
        <v>27411</v>
      </c>
      <c r="F13" s="121">
        <f t="shared" si="0"/>
        <v>0</v>
      </c>
      <c r="G13" s="121">
        <f t="shared" si="1"/>
        <v>0</v>
      </c>
      <c r="H13" s="121">
        <f t="shared" si="2"/>
        <v>27411</v>
      </c>
      <c r="I13" s="121">
        <f t="shared" si="10"/>
        <v>27411</v>
      </c>
      <c r="J13" s="121">
        <f t="shared" si="3"/>
        <v>0</v>
      </c>
      <c r="K13" s="121">
        <f t="shared" si="4"/>
        <v>0</v>
      </c>
      <c r="L13" s="121">
        <f t="shared" si="5"/>
        <v>27411</v>
      </c>
      <c r="M13" s="121">
        <f t="shared" si="11"/>
        <v>27411</v>
      </c>
      <c r="N13" s="121">
        <f t="shared" si="12"/>
        <v>275481</v>
      </c>
      <c r="O13" s="132" t="s">
        <v>310</v>
      </c>
      <c r="P13" s="121">
        <f t="shared" si="6"/>
        <v>0</v>
      </c>
      <c r="Q13" s="121">
        <f t="shared" si="7"/>
        <v>0</v>
      </c>
      <c r="R13" s="121">
        <f t="shared" si="8"/>
        <v>27411</v>
      </c>
      <c r="S13" s="43"/>
    </row>
    <row r="14" spans="1:19" ht="45" customHeight="1" x14ac:dyDescent="0.25">
      <c r="A14" s="119" t="s">
        <v>339</v>
      </c>
      <c r="B14" s="121"/>
      <c r="C14" s="121"/>
      <c r="D14" s="121">
        <f>'4-682'!G70</f>
        <v>34066</v>
      </c>
      <c r="E14" s="121">
        <f t="shared" si="9"/>
        <v>34066</v>
      </c>
      <c r="F14" s="121">
        <f t="shared" si="0"/>
        <v>0</v>
      </c>
      <c r="G14" s="121">
        <f>C14</f>
        <v>0</v>
      </c>
      <c r="H14" s="121">
        <f t="shared" si="2"/>
        <v>34066</v>
      </c>
      <c r="I14" s="121">
        <f t="shared" si="10"/>
        <v>34066</v>
      </c>
      <c r="J14" s="121">
        <f t="shared" si="3"/>
        <v>0</v>
      </c>
      <c r="K14" s="121">
        <f t="shared" si="4"/>
        <v>0</v>
      </c>
      <c r="L14" s="121">
        <f t="shared" si="5"/>
        <v>34066</v>
      </c>
      <c r="M14" s="121">
        <f t="shared" si="11"/>
        <v>34066</v>
      </c>
      <c r="N14" s="121">
        <f t="shared" si="12"/>
        <v>342363</v>
      </c>
      <c r="O14" s="132" t="s">
        <v>338</v>
      </c>
      <c r="P14" s="121">
        <f t="shared" si="6"/>
        <v>0</v>
      </c>
      <c r="Q14" s="121">
        <f t="shared" si="7"/>
        <v>0</v>
      </c>
      <c r="R14" s="121">
        <f t="shared" si="8"/>
        <v>34066</v>
      </c>
      <c r="S14" s="42"/>
    </row>
    <row r="15" spans="1:19" ht="45" customHeight="1" x14ac:dyDescent="0.25">
      <c r="A15" s="119" t="s">
        <v>365</v>
      </c>
      <c r="B15" s="121"/>
      <c r="C15" s="121">
        <v>0</v>
      </c>
      <c r="D15" s="121">
        <f>'4-683'!G59</f>
        <v>32755</v>
      </c>
      <c r="E15" s="121">
        <f t="shared" si="9"/>
        <v>32755</v>
      </c>
      <c r="F15" s="121">
        <f t="shared" si="0"/>
        <v>0</v>
      </c>
      <c r="G15" s="121">
        <f t="shared" si="1"/>
        <v>0</v>
      </c>
      <c r="H15" s="121">
        <f t="shared" si="2"/>
        <v>32755</v>
      </c>
      <c r="I15" s="121">
        <f t="shared" si="10"/>
        <v>32755</v>
      </c>
      <c r="J15" s="121">
        <f t="shared" si="3"/>
        <v>0</v>
      </c>
      <c r="K15" s="121">
        <f t="shared" si="4"/>
        <v>0</v>
      </c>
      <c r="L15" s="121">
        <f t="shared" si="5"/>
        <v>32755</v>
      </c>
      <c r="M15" s="121">
        <f t="shared" si="11"/>
        <v>32755</v>
      </c>
      <c r="N15" s="121">
        <f t="shared" si="12"/>
        <v>329188</v>
      </c>
      <c r="O15" s="132" t="s">
        <v>366</v>
      </c>
      <c r="P15" s="121">
        <f t="shared" si="6"/>
        <v>0</v>
      </c>
      <c r="Q15" s="121">
        <f t="shared" si="7"/>
        <v>0</v>
      </c>
      <c r="R15" s="121">
        <f t="shared" si="8"/>
        <v>32755</v>
      </c>
      <c r="S15" s="42"/>
    </row>
    <row r="16" spans="1:19" ht="24.75" customHeight="1" x14ac:dyDescent="0.25">
      <c r="A16" s="136" t="s">
        <v>367</v>
      </c>
      <c r="B16" s="121"/>
      <c r="C16" s="121"/>
      <c r="D16" s="121"/>
      <c r="E16" s="121">
        <f t="shared" si="9"/>
        <v>0</v>
      </c>
      <c r="F16" s="121">
        <f t="shared" si="0"/>
        <v>0</v>
      </c>
      <c r="G16" s="121">
        <f t="shared" si="1"/>
        <v>0</v>
      </c>
      <c r="H16" s="121">
        <f t="shared" si="2"/>
        <v>0</v>
      </c>
      <c r="I16" s="121">
        <f t="shared" si="10"/>
        <v>0</v>
      </c>
      <c r="J16" s="121">
        <f t="shared" si="3"/>
        <v>0</v>
      </c>
      <c r="K16" s="121">
        <f t="shared" si="4"/>
        <v>0</v>
      </c>
      <c r="L16" s="121">
        <f t="shared" si="5"/>
        <v>0</v>
      </c>
      <c r="M16" s="121">
        <f t="shared" si="11"/>
        <v>0</v>
      </c>
      <c r="N16" s="121">
        <f t="shared" si="12"/>
        <v>0</v>
      </c>
      <c r="O16" s="132"/>
      <c r="P16" s="121">
        <f t="shared" si="6"/>
        <v>0</v>
      </c>
      <c r="Q16" s="121">
        <f t="shared" si="7"/>
        <v>0</v>
      </c>
      <c r="R16" s="121">
        <f t="shared" si="8"/>
        <v>0</v>
      </c>
      <c r="S16" s="42"/>
    </row>
    <row r="17" spans="1:20" ht="45" customHeight="1" x14ac:dyDescent="0.25">
      <c r="A17" s="119" t="s">
        <v>378</v>
      </c>
      <c r="B17" s="121"/>
      <c r="C17" s="121"/>
      <c r="D17" s="121">
        <f>'4-685'!G55</f>
        <v>29999</v>
      </c>
      <c r="E17" s="121">
        <f t="shared" si="9"/>
        <v>29999</v>
      </c>
      <c r="F17" s="121">
        <f t="shared" si="0"/>
        <v>0</v>
      </c>
      <c r="G17" s="121">
        <f t="shared" si="1"/>
        <v>0</v>
      </c>
      <c r="H17" s="121">
        <f t="shared" si="2"/>
        <v>29999</v>
      </c>
      <c r="I17" s="121">
        <f t="shared" si="10"/>
        <v>29999</v>
      </c>
      <c r="J17" s="121">
        <f t="shared" ref="J17" si="15">P17</f>
        <v>0</v>
      </c>
      <c r="K17" s="121">
        <f t="shared" ref="K17" si="16">Q17</f>
        <v>0</v>
      </c>
      <c r="L17" s="121">
        <f t="shared" ref="L17" si="17">R17</f>
        <v>29999</v>
      </c>
      <c r="M17" s="121">
        <f t="shared" si="11"/>
        <v>29999</v>
      </c>
      <c r="N17" s="121">
        <f t="shared" si="12"/>
        <v>301490</v>
      </c>
      <c r="O17" s="132" t="s">
        <v>377</v>
      </c>
      <c r="P17" s="121">
        <f t="shared" si="6"/>
        <v>0</v>
      </c>
      <c r="Q17" s="121">
        <f t="shared" si="7"/>
        <v>0</v>
      </c>
      <c r="R17" s="121">
        <f t="shared" si="8"/>
        <v>29999</v>
      </c>
      <c r="S17" s="42"/>
    </row>
    <row r="18" spans="1:20" ht="45" customHeight="1" x14ac:dyDescent="0.25">
      <c r="A18" s="119" t="s">
        <v>390</v>
      </c>
      <c r="B18" s="121"/>
      <c r="C18" s="121"/>
      <c r="D18" s="121">
        <f>'4-687'!G54</f>
        <v>3288</v>
      </c>
      <c r="E18" s="121">
        <f t="shared" si="9"/>
        <v>3288</v>
      </c>
      <c r="F18" s="121">
        <f t="shared" si="0"/>
        <v>0</v>
      </c>
      <c r="G18" s="121">
        <f t="shared" si="1"/>
        <v>0</v>
      </c>
      <c r="H18" s="121">
        <f t="shared" si="2"/>
        <v>3288</v>
      </c>
      <c r="I18" s="121">
        <f t="shared" si="10"/>
        <v>3288</v>
      </c>
      <c r="J18" s="121">
        <f t="shared" si="3"/>
        <v>0</v>
      </c>
      <c r="K18" s="121">
        <f t="shared" si="4"/>
        <v>0</v>
      </c>
      <c r="L18" s="121">
        <f t="shared" si="5"/>
        <v>3288</v>
      </c>
      <c r="M18" s="121">
        <f t="shared" si="11"/>
        <v>3288</v>
      </c>
      <c r="N18" s="121">
        <f t="shared" si="12"/>
        <v>33044</v>
      </c>
      <c r="O18" s="132" t="s">
        <v>391</v>
      </c>
      <c r="P18" s="121">
        <f t="shared" si="6"/>
        <v>0</v>
      </c>
      <c r="Q18" s="121">
        <f t="shared" si="7"/>
        <v>0</v>
      </c>
      <c r="R18" s="121">
        <f t="shared" si="8"/>
        <v>3288</v>
      </c>
      <c r="S18" s="42"/>
    </row>
    <row r="19" spans="1:20" ht="24.75" customHeight="1" x14ac:dyDescent="0.25">
      <c r="A19" s="136" t="s">
        <v>392</v>
      </c>
      <c r="B19" s="121"/>
      <c r="C19" s="130"/>
      <c r="D19" s="121"/>
      <c r="E19" s="121">
        <f t="shared" si="9"/>
        <v>0</v>
      </c>
      <c r="F19" s="121">
        <f t="shared" si="0"/>
        <v>0</v>
      </c>
      <c r="G19" s="121">
        <f t="shared" si="1"/>
        <v>0</v>
      </c>
      <c r="H19" s="121">
        <f t="shared" si="2"/>
        <v>0</v>
      </c>
      <c r="I19" s="121">
        <f t="shared" si="10"/>
        <v>0</v>
      </c>
      <c r="J19" s="121">
        <f t="shared" ref="J19" si="18">P19</f>
        <v>0</v>
      </c>
      <c r="K19" s="121">
        <f t="shared" ref="K19" si="19">Q19</f>
        <v>0</v>
      </c>
      <c r="L19" s="121">
        <f t="shared" ref="L19" si="20">R19</f>
        <v>0</v>
      </c>
      <c r="M19" s="121">
        <f t="shared" si="11"/>
        <v>0</v>
      </c>
      <c r="N19" s="121">
        <f t="shared" si="12"/>
        <v>0</v>
      </c>
      <c r="O19" s="132"/>
      <c r="P19" s="121">
        <f t="shared" si="6"/>
        <v>0</v>
      </c>
      <c r="Q19" s="121">
        <f t="shared" si="7"/>
        <v>0</v>
      </c>
      <c r="R19" s="121">
        <f t="shared" si="8"/>
        <v>0</v>
      </c>
      <c r="S19" s="42"/>
    </row>
    <row r="20" spans="1:20" ht="45" customHeight="1" x14ac:dyDescent="0.25">
      <c r="A20" s="119" t="s">
        <v>411</v>
      </c>
      <c r="B20" s="121"/>
      <c r="C20" s="121"/>
      <c r="D20" s="121">
        <f>'4-688'!G59</f>
        <v>2649</v>
      </c>
      <c r="E20" s="121">
        <f t="shared" si="9"/>
        <v>2649</v>
      </c>
      <c r="F20" s="121">
        <f t="shared" si="0"/>
        <v>0</v>
      </c>
      <c r="G20" s="121">
        <f t="shared" si="1"/>
        <v>0</v>
      </c>
      <c r="H20" s="121">
        <f t="shared" si="2"/>
        <v>2649</v>
      </c>
      <c r="I20" s="121">
        <f t="shared" si="10"/>
        <v>2649</v>
      </c>
      <c r="J20" s="121">
        <f t="shared" ref="J20" si="21">P20</f>
        <v>0</v>
      </c>
      <c r="K20" s="121">
        <f t="shared" ref="K20" si="22">Q20</f>
        <v>0</v>
      </c>
      <c r="L20" s="121">
        <f t="shared" ref="L20" si="23">R20</f>
        <v>2649</v>
      </c>
      <c r="M20" s="121">
        <f t="shared" si="11"/>
        <v>2649</v>
      </c>
      <c r="N20" s="121">
        <f t="shared" si="12"/>
        <v>26622</v>
      </c>
      <c r="O20" s="132" t="s">
        <v>412</v>
      </c>
      <c r="P20" s="121">
        <f t="shared" si="6"/>
        <v>0</v>
      </c>
      <c r="Q20" s="121">
        <f t="shared" si="7"/>
        <v>0</v>
      </c>
      <c r="R20" s="121">
        <f t="shared" si="8"/>
        <v>2649</v>
      </c>
      <c r="S20" s="42"/>
    </row>
    <row r="21" spans="1:20" ht="24.75" customHeight="1" x14ac:dyDescent="0.25">
      <c r="A21" s="136" t="s">
        <v>413</v>
      </c>
      <c r="B21" s="121">
        <v>0</v>
      </c>
      <c r="C21" s="121">
        <v>0</v>
      </c>
      <c r="D21" s="121"/>
      <c r="E21" s="121">
        <f t="shared" si="9"/>
        <v>0</v>
      </c>
      <c r="F21" s="121">
        <f t="shared" si="0"/>
        <v>0</v>
      </c>
      <c r="G21" s="121">
        <f t="shared" si="1"/>
        <v>0</v>
      </c>
      <c r="H21" s="121">
        <f t="shared" si="2"/>
        <v>0</v>
      </c>
      <c r="I21" s="121">
        <f t="shared" si="10"/>
        <v>0</v>
      </c>
      <c r="J21" s="121">
        <f t="shared" ref="J21" si="24">P21</f>
        <v>0</v>
      </c>
      <c r="K21" s="121">
        <f t="shared" ref="K21" si="25">Q21</f>
        <v>0</v>
      </c>
      <c r="L21" s="121">
        <f t="shared" ref="L21" si="26">R21</f>
        <v>0</v>
      </c>
      <c r="M21" s="121">
        <f t="shared" si="11"/>
        <v>0</v>
      </c>
      <c r="N21" s="121">
        <f t="shared" si="12"/>
        <v>0</v>
      </c>
      <c r="O21" s="132"/>
      <c r="P21" s="121">
        <f t="shared" si="6"/>
        <v>0</v>
      </c>
      <c r="Q21" s="121">
        <f t="shared" si="7"/>
        <v>0</v>
      </c>
      <c r="R21" s="121"/>
      <c r="S21" s="42"/>
    </row>
    <row r="22" spans="1:20" ht="45" customHeight="1" x14ac:dyDescent="0.25">
      <c r="A22" s="119" t="s">
        <v>411</v>
      </c>
      <c r="B22" s="121"/>
      <c r="C22" s="121">
        <v>0</v>
      </c>
      <c r="D22" s="121">
        <f>'4-689'!G56</f>
        <v>4626</v>
      </c>
      <c r="E22" s="121">
        <f t="shared" si="9"/>
        <v>4626</v>
      </c>
      <c r="F22" s="121">
        <f t="shared" si="0"/>
        <v>0</v>
      </c>
      <c r="G22" s="121">
        <f t="shared" si="1"/>
        <v>0</v>
      </c>
      <c r="H22" s="121">
        <f t="shared" si="2"/>
        <v>4626</v>
      </c>
      <c r="I22" s="121">
        <f t="shared" si="10"/>
        <v>4626</v>
      </c>
      <c r="J22" s="121">
        <f t="shared" ref="J22" si="27">P22</f>
        <v>0</v>
      </c>
      <c r="K22" s="121">
        <f t="shared" ref="K22" si="28">Q22</f>
        <v>0</v>
      </c>
      <c r="L22" s="121">
        <f t="shared" ref="L22" si="29">R22</f>
        <v>4626</v>
      </c>
      <c r="M22" s="121">
        <f t="shared" si="11"/>
        <v>4626</v>
      </c>
      <c r="N22" s="121">
        <f t="shared" si="12"/>
        <v>46491</v>
      </c>
      <c r="O22" s="132" t="s">
        <v>422</v>
      </c>
      <c r="P22" s="121"/>
      <c r="Q22" s="121">
        <f t="shared" si="7"/>
        <v>0</v>
      </c>
      <c r="R22" s="121">
        <f t="shared" si="8"/>
        <v>4626</v>
      </c>
      <c r="S22" s="42"/>
    </row>
    <row r="23" spans="1:20" ht="45" customHeight="1" x14ac:dyDescent="0.25">
      <c r="A23" s="119" t="s">
        <v>430</v>
      </c>
      <c r="B23" s="121"/>
      <c r="C23" s="121">
        <v>0</v>
      </c>
      <c r="D23" s="121">
        <f>'4-690'!G54</f>
        <v>264</v>
      </c>
      <c r="E23" s="121">
        <f t="shared" si="9"/>
        <v>264</v>
      </c>
      <c r="F23" s="121">
        <f>B23</f>
        <v>0</v>
      </c>
      <c r="G23" s="121">
        <v>0</v>
      </c>
      <c r="H23" s="121">
        <f>D23</f>
        <v>264</v>
      </c>
      <c r="I23" s="121">
        <f t="shared" si="10"/>
        <v>264</v>
      </c>
      <c r="J23" s="121">
        <f t="shared" ref="J23" si="30">P23</f>
        <v>0</v>
      </c>
      <c r="K23" s="121">
        <f t="shared" ref="K23" si="31">Q23</f>
        <v>0</v>
      </c>
      <c r="L23" s="121">
        <f t="shared" ref="L23" si="32">R23</f>
        <v>264</v>
      </c>
      <c r="M23" s="121">
        <f t="shared" si="11"/>
        <v>264</v>
      </c>
      <c r="N23" s="121">
        <f t="shared" si="12"/>
        <v>2653</v>
      </c>
      <c r="O23" s="132" t="s">
        <v>431</v>
      </c>
      <c r="P23" s="121">
        <f>F23</f>
        <v>0</v>
      </c>
      <c r="Q23" s="121">
        <v>0</v>
      </c>
      <c r="R23" s="121">
        <f>H23</f>
        <v>264</v>
      </c>
      <c r="S23" s="42"/>
    </row>
    <row r="24" spans="1:20" s="16" customFormat="1" ht="24.95" customHeight="1" x14ac:dyDescent="0.25">
      <c r="A24" s="125" t="s">
        <v>436</v>
      </c>
      <c r="B24" s="129">
        <f>SUM(B8:B23)</f>
        <v>0</v>
      </c>
      <c r="C24" s="129">
        <f t="shared" ref="C24:R24" si="33">SUM(C8:C23)</f>
        <v>0</v>
      </c>
      <c r="D24" s="129">
        <f t="shared" si="33"/>
        <v>348969</v>
      </c>
      <c r="E24" s="129">
        <f t="shared" si="33"/>
        <v>348969</v>
      </c>
      <c r="F24" s="129">
        <f t="shared" si="33"/>
        <v>0</v>
      </c>
      <c r="G24" s="129">
        <f t="shared" si="33"/>
        <v>0</v>
      </c>
      <c r="H24" s="129">
        <f t="shared" si="33"/>
        <v>348969</v>
      </c>
      <c r="I24" s="129">
        <f t="shared" si="33"/>
        <v>348969</v>
      </c>
      <c r="J24" s="129">
        <f t="shared" si="33"/>
        <v>0</v>
      </c>
      <c r="K24" s="129">
        <f t="shared" si="33"/>
        <v>0</v>
      </c>
      <c r="L24" s="129">
        <f t="shared" si="33"/>
        <v>348969</v>
      </c>
      <c r="M24" s="129">
        <f t="shared" si="33"/>
        <v>348969</v>
      </c>
      <c r="N24" s="129">
        <f t="shared" si="33"/>
        <v>3507138</v>
      </c>
      <c r="O24" s="129">
        <f t="shared" si="33"/>
        <v>0</v>
      </c>
      <c r="P24" s="129">
        <f t="shared" si="33"/>
        <v>0</v>
      </c>
      <c r="Q24" s="129">
        <f t="shared" si="33"/>
        <v>0</v>
      </c>
      <c r="R24" s="129">
        <f t="shared" si="33"/>
        <v>348969</v>
      </c>
      <c r="S24" s="20"/>
    </row>
    <row r="25" spans="1:20" s="16" customFormat="1" ht="24.95" customHeight="1" x14ac:dyDescent="0.25">
      <c r="A25" s="124" t="s">
        <v>31</v>
      </c>
      <c r="B25" s="128"/>
      <c r="C25" s="128"/>
      <c r="D25" s="128">
        <f>D24</f>
        <v>348969</v>
      </c>
      <c r="E25" s="128">
        <f t="shared" ref="E25:R25" si="34">E24</f>
        <v>348969</v>
      </c>
      <c r="F25" s="128">
        <f t="shared" si="34"/>
        <v>0</v>
      </c>
      <c r="G25" s="128">
        <f t="shared" si="34"/>
        <v>0</v>
      </c>
      <c r="H25" s="128">
        <f t="shared" si="34"/>
        <v>348969</v>
      </c>
      <c r="I25" s="128">
        <f t="shared" si="34"/>
        <v>348969</v>
      </c>
      <c r="J25" s="128">
        <f t="shared" si="34"/>
        <v>0</v>
      </c>
      <c r="K25" s="128">
        <f t="shared" si="34"/>
        <v>0</v>
      </c>
      <c r="L25" s="128">
        <f t="shared" si="34"/>
        <v>348969</v>
      </c>
      <c r="M25" s="128">
        <f t="shared" si="34"/>
        <v>348969</v>
      </c>
      <c r="N25" s="128"/>
      <c r="O25" s="128">
        <f t="shared" si="34"/>
        <v>0</v>
      </c>
      <c r="P25" s="128">
        <f t="shared" si="34"/>
        <v>0</v>
      </c>
      <c r="Q25" s="128">
        <f t="shared" si="34"/>
        <v>0</v>
      </c>
      <c r="R25" s="128">
        <f t="shared" si="34"/>
        <v>348969</v>
      </c>
      <c r="S25" s="20"/>
    </row>
    <row r="26" spans="1:20" s="16" customFormat="1" ht="24.95" customHeight="1" x14ac:dyDescent="0.25">
      <c r="A26" s="18" t="s">
        <v>30</v>
      </c>
      <c r="B26" s="131"/>
      <c r="C26" s="17"/>
      <c r="D26" s="17"/>
      <c r="E26" s="17"/>
      <c r="F26" s="17"/>
      <c r="G26" s="17"/>
      <c r="H26" s="17"/>
      <c r="I26" s="128"/>
      <c r="J26" s="128"/>
      <c r="K26" s="128"/>
      <c r="L26" s="17"/>
      <c r="M26" s="17"/>
      <c r="N26" s="17">
        <f>SUM(P26:R26)</f>
        <v>3507138</v>
      </c>
      <c r="O26" s="17"/>
      <c r="P26" s="17">
        <f>ROUND(P24*5.73,0)</f>
        <v>0</v>
      </c>
      <c r="Q26" s="17">
        <f>ROUND(Q24*4.03,0)</f>
        <v>0</v>
      </c>
      <c r="R26" s="17">
        <f>ROUND(R24*10.05,0)</f>
        <v>3507138</v>
      </c>
    </row>
    <row r="27" spans="1:20" ht="24.95" customHeight="1" x14ac:dyDescent="0.25">
      <c r="A27" s="19" t="s">
        <v>18</v>
      </c>
      <c r="B27" s="117"/>
      <c r="C27" s="117"/>
      <c r="D27" s="117"/>
      <c r="E27" s="117"/>
      <c r="F27" s="117"/>
      <c r="G27" s="117"/>
      <c r="H27" s="117"/>
      <c r="I27" s="98"/>
      <c r="J27" s="98"/>
      <c r="K27" s="98"/>
      <c r="L27" s="98"/>
      <c r="M27" s="98"/>
      <c r="N27" s="98">
        <f>SUM(P27:R27)</f>
        <v>631284.84</v>
      </c>
      <c r="O27" s="98"/>
      <c r="P27" s="98">
        <f>ROUND(P26*18%,2)</f>
        <v>0</v>
      </c>
      <c r="Q27" s="114">
        <f>ROUND(Q26*18%,2)</f>
        <v>0</v>
      </c>
      <c r="R27" s="118">
        <f>ROUND(R26*18%,2)</f>
        <v>631284.84</v>
      </c>
    </row>
    <row r="28" spans="1:20" s="16" customFormat="1" ht="24.95" customHeight="1" x14ac:dyDescent="0.25">
      <c r="A28" s="126" t="s">
        <v>65</v>
      </c>
      <c r="B28" s="128"/>
      <c r="C28" s="128"/>
      <c r="D28" s="128"/>
      <c r="E28" s="128"/>
      <c r="F28" s="128"/>
      <c r="G28" s="128"/>
      <c r="H28" s="128"/>
      <c r="I28" s="17"/>
      <c r="J28" s="17"/>
      <c r="K28" s="17"/>
      <c r="L28" s="17"/>
      <c r="M28" s="17"/>
      <c r="N28" s="17">
        <f>N26+N27</f>
        <v>4138422.84</v>
      </c>
      <c r="O28" s="17"/>
      <c r="P28" s="17">
        <f>P26+P27</f>
        <v>0</v>
      </c>
      <c r="Q28" s="17">
        <f t="shared" ref="Q28:R28" si="35">Q26+Q27</f>
        <v>0</v>
      </c>
      <c r="R28" s="17">
        <f t="shared" si="35"/>
        <v>4138422.84</v>
      </c>
    </row>
    <row r="29" spans="1:20" ht="12" customHeight="1" x14ac:dyDescent="0.25"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T29" s="15"/>
    </row>
    <row r="30" spans="1:20" ht="24.95" customHeight="1" x14ac:dyDescent="0.25">
      <c r="A30" s="115" t="s">
        <v>28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100"/>
      <c r="R30" s="99"/>
      <c r="S30" s="13"/>
      <c r="T30" s="13"/>
    </row>
    <row r="31" spans="1:20" ht="26.25" customHeight="1" x14ac:dyDescent="0.25">
      <c r="A31" s="189" t="s">
        <v>432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86"/>
      <c r="N31" s="86"/>
      <c r="O31" s="86"/>
      <c r="P31" s="86"/>
      <c r="Q31" s="86"/>
      <c r="R31" s="86"/>
    </row>
    <row r="32" spans="1:20" ht="14.25" customHeight="1" x14ac:dyDescent="0.25"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</row>
    <row r="33" spans="1:18" s="37" customFormat="1" ht="45" customHeight="1" x14ac:dyDescent="0.3">
      <c r="A33" s="187" t="s">
        <v>66</v>
      </c>
      <c r="B33" s="187"/>
      <c r="C33" s="187"/>
      <c r="D33" s="101"/>
      <c r="E33" s="102"/>
      <c r="F33" s="103"/>
      <c r="H33" s="102"/>
      <c r="O33" s="14"/>
      <c r="P33" s="14"/>
      <c r="Q33" s="14"/>
      <c r="R33" s="14"/>
    </row>
    <row r="34" spans="1:18" s="37" customFormat="1" ht="30" customHeight="1" x14ac:dyDescent="0.3">
      <c r="A34" s="188"/>
      <c r="B34" s="188"/>
      <c r="C34" s="102"/>
      <c r="D34" s="102"/>
      <c r="E34" s="102"/>
      <c r="F34" s="103"/>
      <c r="H34" s="103"/>
      <c r="I34" s="104"/>
      <c r="P34" s="14"/>
      <c r="Q34" s="14"/>
      <c r="R34" s="14"/>
    </row>
    <row r="35" spans="1:18" s="37" customFormat="1" ht="30" customHeight="1" x14ac:dyDescent="0.3">
      <c r="A35" s="187" t="s">
        <v>19</v>
      </c>
      <c r="B35" s="187"/>
      <c r="C35" s="105"/>
      <c r="D35" s="105"/>
      <c r="E35" s="105"/>
      <c r="F35" s="116"/>
      <c r="G35" s="106"/>
      <c r="H35" s="106"/>
      <c r="I35" s="107"/>
      <c r="J35" s="45"/>
      <c r="K35" s="45"/>
      <c r="L35" s="45"/>
      <c r="M35" s="45"/>
      <c r="N35" s="45"/>
      <c r="O35" s="45"/>
      <c r="P35" s="45"/>
      <c r="Q35" s="45"/>
      <c r="R35" s="45"/>
    </row>
    <row r="36" spans="1:18" ht="30" customHeight="1" x14ac:dyDescent="0.25">
      <c r="A36" s="101"/>
      <c r="B36" s="108"/>
      <c r="C36" s="108"/>
      <c r="D36" s="108"/>
      <c r="E36" s="108"/>
      <c r="F36" s="108"/>
      <c r="G36" s="109"/>
      <c r="H36" s="109"/>
      <c r="I36" s="86"/>
      <c r="J36" s="86"/>
      <c r="K36" s="86"/>
      <c r="L36" s="86"/>
      <c r="M36" s="86"/>
      <c r="N36" s="86"/>
      <c r="O36" s="86"/>
      <c r="P36" s="86"/>
      <c r="Q36" s="86"/>
      <c r="R36" s="86"/>
    </row>
    <row r="37" spans="1:18" s="37" customFormat="1" ht="30" customHeight="1" x14ac:dyDescent="0.3">
      <c r="A37" s="101" t="s">
        <v>46</v>
      </c>
      <c r="B37" s="108"/>
      <c r="C37" s="108"/>
      <c r="D37" s="108"/>
      <c r="E37" s="108"/>
      <c r="F37" s="110"/>
      <c r="H37" s="108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1:18" x14ac:dyDescent="0.25">
      <c r="B38" s="122"/>
      <c r="C38" s="122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</row>
    <row r="39" spans="1:18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86" t="s">
        <v>27</v>
      </c>
      <c r="M39" s="86"/>
      <c r="N39" s="12"/>
      <c r="O39" s="12"/>
      <c r="P39" s="12"/>
      <c r="Q39" s="12"/>
      <c r="R39" s="12"/>
    </row>
    <row r="40" spans="1:18" x14ac:dyDescent="0.25"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</row>
    <row r="41" spans="1:18" x14ac:dyDescent="0.25">
      <c r="C41" s="122"/>
    </row>
  </sheetData>
  <mergeCells count="14">
    <mergeCell ref="A1:R1"/>
    <mergeCell ref="A2:R2"/>
    <mergeCell ref="A3:P3"/>
    <mergeCell ref="A4:A5"/>
    <mergeCell ref="P4:R4"/>
    <mergeCell ref="O4:O5"/>
    <mergeCell ref="B4:E4"/>
    <mergeCell ref="F4:I4"/>
    <mergeCell ref="J4:M4"/>
    <mergeCell ref="A35:B35"/>
    <mergeCell ref="A34:B34"/>
    <mergeCell ref="A31:L31"/>
    <mergeCell ref="A33:C33"/>
    <mergeCell ref="N4:N5"/>
  </mergeCells>
  <pageMargins left="0.98425196850393704" right="0.39370078740157483" top="0.19685039370078741" bottom="0.19685039370078741" header="0.31496062992125984" footer="0.31496062992125984"/>
  <pageSetup paperSize="8" scale="4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8"/>
  <sheetViews>
    <sheetView showGridLines="0" workbookViewId="0">
      <selection activeCell="I15" sqref="I15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438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439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201" t="s">
        <v>440</v>
      </c>
      <c r="C12" s="201"/>
      <c r="D12" s="201"/>
      <c r="E12" s="201"/>
      <c r="F12" s="201"/>
      <c r="G12" s="201"/>
      <c r="H12" s="201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441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442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443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444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s="83" customFormat="1" ht="14.25" outlineLevel="2" x14ac:dyDescent="0.2">
      <c r="A19" s="51"/>
      <c r="B19" s="62" t="s">
        <v>178</v>
      </c>
      <c r="C19" s="73"/>
      <c r="D19" s="181" t="s">
        <v>179</v>
      </c>
      <c r="E19" s="182"/>
      <c r="F19" s="71" t="s">
        <v>15</v>
      </c>
      <c r="G19" s="71"/>
      <c r="H19" s="72"/>
      <c r="I19" s="63"/>
      <c r="J19" s="63"/>
      <c r="K19" s="63"/>
      <c r="L19" s="63"/>
      <c r="M19" s="63"/>
      <c r="N19" s="63"/>
    </row>
    <row r="20" spans="1:16" ht="14.25" x14ac:dyDescent="0.2">
      <c r="B20" s="200" t="s">
        <v>445</v>
      </c>
      <c r="C20" s="200"/>
      <c r="D20" s="200"/>
      <c r="E20" s="200"/>
      <c r="O20" s="3"/>
      <c r="P20" s="3"/>
    </row>
    <row r="21" spans="1:16" x14ac:dyDescent="0.2">
      <c r="B21" s="75"/>
      <c r="C21" s="139"/>
      <c r="D21" s="7"/>
      <c r="E21" s="2"/>
      <c r="P21" s="3"/>
    </row>
    <row r="22" spans="1:16" x14ac:dyDescent="0.2">
      <c r="B22" s="1"/>
      <c r="E22" s="2"/>
    </row>
    <row r="23" spans="1:16" s="84" customFormat="1" ht="48" customHeight="1" x14ac:dyDescent="0.2">
      <c r="A23" s="174" t="s">
        <v>2</v>
      </c>
      <c r="B23" s="183" t="s">
        <v>51</v>
      </c>
      <c r="C23" s="174" t="s">
        <v>52</v>
      </c>
      <c r="D23" s="174" t="s">
        <v>53</v>
      </c>
      <c r="E23" s="174" t="s">
        <v>21</v>
      </c>
      <c r="F23" s="174"/>
      <c r="G23" s="174" t="s">
        <v>20</v>
      </c>
      <c r="H23" s="174"/>
      <c r="I23" s="174"/>
      <c r="J23" s="174" t="s">
        <v>54</v>
      </c>
      <c r="K23" s="174"/>
      <c r="L23" s="82"/>
      <c r="M23" s="82"/>
      <c r="N23" s="82"/>
      <c r="O23" s="82"/>
      <c r="P23" s="82"/>
    </row>
    <row r="24" spans="1:16" s="84" customFormat="1" ht="24" x14ac:dyDescent="0.2">
      <c r="A24" s="174"/>
      <c r="B24" s="183"/>
      <c r="C24" s="174"/>
      <c r="D24" s="174"/>
      <c r="E24" s="137" t="s">
        <v>55</v>
      </c>
      <c r="F24" s="137" t="s">
        <v>56</v>
      </c>
      <c r="G24" s="174" t="s">
        <v>3</v>
      </c>
      <c r="H24" s="174" t="s">
        <v>57</v>
      </c>
      <c r="I24" s="137" t="s">
        <v>58</v>
      </c>
      <c r="J24" s="174"/>
      <c r="K24" s="174"/>
      <c r="L24" s="82"/>
      <c r="M24" s="82"/>
      <c r="N24" s="82"/>
      <c r="O24" s="82"/>
      <c r="P24" s="82"/>
    </row>
    <row r="25" spans="1:16" s="84" customFormat="1" ht="36" x14ac:dyDescent="0.2">
      <c r="A25" s="174"/>
      <c r="B25" s="183"/>
      <c r="C25" s="174"/>
      <c r="D25" s="174"/>
      <c r="E25" s="137" t="s">
        <v>57</v>
      </c>
      <c r="F25" s="137" t="s">
        <v>59</v>
      </c>
      <c r="G25" s="174"/>
      <c r="H25" s="174"/>
      <c r="I25" s="137" t="s">
        <v>59</v>
      </c>
      <c r="J25" s="137" t="s">
        <v>60</v>
      </c>
      <c r="K25" s="137" t="s">
        <v>55</v>
      </c>
      <c r="L25" s="82"/>
      <c r="M25" s="82"/>
      <c r="N25" s="82"/>
      <c r="O25" s="82"/>
      <c r="P25" s="82"/>
    </row>
    <row r="26" spans="1:16" x14ac:dyDescent="0.2">
      <c r="A26" s="46">
        <v>1</v>
      </c>
      <c r="B26" s="47">
        <v>2</v>
      </c>
      <c r="C26" s="137">
        <v>3</v>
      </c>
      <c r="D26" s="137">
        <v>4</v>
      </c>
      <c r="E26" s="137">
        <v>5</v>
      </c>
      <c r="F26" s="46">
        <v>6</v>
      </c>
      <c r="G26" s="46">
        <v>7</v>
      </c>
      <c r="H26" s="46">
        <v>8</v>
      </c>
      <c r="I26" s="46">
        <v>9</v>
      </c>
      <c r="J26" s="46">
        <v>10</v>
      </c>
      <c r="K26" s="46">
        <v>11</v>
      </c>
      <c r="L26" s="3"/>
      <c r="M26" s="3"/>
      <c r="N26" s="3"/>
      <c r="O26" s="3"/>
      <c r="P26" s="3"/>
    </row>
    <row r="27" spans="1:16" ht="19.149999999999999" customHeight="1" x14ac:dyDescent="0.2">
      <c r="A27" s="177" t="s">
        <v>82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36" x14ac:dyDescent="0.2">
      <c r="A28" s="5">
        <v>1</v>
      </c>
      <c r="B28" s="76" t="s">
        <v>208</v>
      </c>
      <c r="C28" s="138" t="s">
        <v>209</v>
      </c>
      <c r="D28" s="5">
        <v>22</v>
      </c>
      <c r="E28" s="77" t="s">
        <v>446</v>
      </c>
      <c r="F28" s="77"/>
      <c r="G28" s="78">
        <v>1531</v>
      </c>
      <c r="H28" s="78">
        <v>1531</v>
      </c>
      <c r="I28" s="77"/>
      <c r="J28" s="78">
        <v>3.75</v>
      </c>
      <c r="K28" s="78">
        <v>82.5</v>
      </c>
    </row>
    <row r="29" spans="1:16" ht="36" x14ac:dyDescent="0.2">
      <c r="A29" s="5">
        <v>2</v>
      </c>
      <c r="B29" s="76" t="s">
        <v>211</v>
      </c>
      <c r="C29" s="138" t="s">
        <v>212</v>
      </c>
      <c r="D29" s="5">
        <v>3</v>
      </c>
      <c r="E29" s="77" t="s">
        <v>447</v>
      </c>
      <c r="F29" s="77"/>
      <c r="G29" s="78">
        <v>292</v>
      </c>
      <c r="H29" s="78">
        <v>292</v>
      </c>
      <c r="I29" s="77"/>
      <c r="J29" s="78">
        <v>5.25</v>
      </c>
      <c r="K29" s="78">
        <v>15.75</v>
      </c>
    </row>
    <row r="30" spans="1:16" ht="36" x14ac:dyDescent="0.2">
      <c r="A30" s="5">
        <v>3</v>
      </c>
      <c r="B30" s="76" t="s">
        <v>448</v>
      </c>
      <c r="C30" s="138" t="s">
        <v>449</v>
      </c>
      <c r="D30" s="5">
        <v>19</v>
      </c>
      <c r="E30" s="77" t="s">
        <v>450</v>
      </c>
      <c r="F30" s="77"/>
      <c r="G30" s="78">
        <v>683</v>
      </c>
      <c r="H30" s="78">
        <v>683</v>
      </c>
      <c r="I30" s="77"/>
      <c r="J30" s="78">
        <v>1.95</v>
      </c>
      <c r="K30" s="78">
        <v>37.049999999999997</v>
      </c>
    </row>
    <row r="31" spans="1:16" ht="84" x14ac:dyDescent="0.2">
      <c r="A31" s="5">
        <v>4</v>
      </c>
      <c r="B31" s="76" t="s">
        <v>451</v>
      </c>
      <c r="C31" s="138" t="s">
        <v>452</v>
      </c>
      <c r="D31" s="5">
        <v>25</v>
      </c>
      <c r="E31" s="77" t="s">
        <v>453</v>
      </c>
      <c r="F31" s="77"/>
      <c r="G31" s="78">
        <v>7610</v>
      </c>
      <c r="H31" s="78">
        <v>7610</v>
      </c>
      <c r="I31" s="77"/>
      <c r="J31" s="78">
        <v>16.5</v>
      </c>
      <c r="K31" s="78">
        <v>412.5</v>
      </c>
    </row>
    <row r="32" spans="1:16" ht="48" x14ac:dyDescent="0.2">
      <c r="A32" s="5">
        <v>5</v>
      </c>
      <c r="B32" s="76" t="s">
        <v>454</v>
      </c>
      <c r="C32" s="138" t="s">
        <v>455</v>
      </c>
      <c r="D32" s="5">
        <v>1</v>
      </c>
      <c r="E32" s="77" t="s">
        <v>456</v>
      </c>
      <c r="F32" s="77"/>
      <c r="G32" s="78">
        <v>143</v>
      </c>
      <c r="H32" s="78">
        <v>143</v>
      </c>
      <c r="I32" s="77"/>
      <c r="J32" s="78">
        <v>7.5</v>
      </c>
      <c r="K32" s="78">
        <v>7.5</v>
      </c>
    </row>
    <row r="33" spans="1:11" s="3" customFormat="1" ht="96" x14ac:dyDescent="0.2">
      <c r="A33" s="5">
        <v>6</v>
      </c>
      <c r="B33" s="76" t="s">
        <v>457</v>
      </c>
      <c r="C33" s="138" t="s">
        <v>458</v>
      </c>
      <c r="D33" s="5">
        <v>1</v>
      </c>
      <c r="E33" s="77" t="s">
        <v>459</v>
      </c>
      <c r="F33" s="77"/>
      <c r="G33" s="78">
        <v>386</v>
      </c>
      <c r="H33" s="78">
        <v>386</v>
      </c>
      <c r="I33" s="77"/>
      <c r="J33" s="78">
        <v>20.25</v>
      </c>
      <c r="K33" s="78">
        <v>20.25</v>
      </c>
    </row>
    <row r="34" spans="1:11" s="3" customFormat="1" ht="60" x14ac:dyDescent="0.2">
      <c r="A34" s="5">
        <v>7</v>
      </c>
      <c r="B34" s="76" t="s">
        <v>460</v>
      </c>
      <c r="C34" s="138" t="s">
        <v>461</v>
      </c>
      <c r="D34" s="5">
        <v>7</v>
      </c>
      <c r="E34" s="77" t="s">
        <v>462</v>
      </c>
      <c r="F34" s="77"/>
      <c r="G34" s="78">
        <v>4102</v>
      </c>
      <c r="H34" s="78">
        <v>4102</v>
      </c>
      <c r="I34" s="77"/>
      <c r="J34" s="78">
        <v>30.75</v>
      </c>
      <c r="K34" s="78">
        <v>215.25</v>
      </c>
    </row>
    <row r="35" spans="1:11" s="3" customFormat="1" ht="60" x14ac:dyDescent="0.2">
      <c r="A35" s="5">
        <v>8</v>
      </c>
      <c r="B35" s="76" t="s">
        <v>463</v>
      </c>
      <c r="C35" s="138" t="s">
        <v>464</v>
      </c>
      <c r="D35" s="5">
        <v>23</v>
      </c>
      <c r="E35" s="77" t="s">
        <v>465</v>
      </c>
      <c r="F35" s="77"/>
      <c r="G35" s="78">
        <v>480</v>
      </c>
      <c r="H35" s="78">
        <v>480</v>
      </c>
      <c r="I35" s="77"/>
      <c r="J35" s="78">
        <v>1.1299999999999999</v>
      </c>
      <c r="K35" s="78">
        <v>25.99</v>
      </c>
    </row>
    <row r="36" spans="1:11" s="3" customFormat="1" ht="36" x14ac:dyDescent="0.2">
      <c r="A36" s="5">
        <v>9</v>
      </c>
      <c r="B36" s="76" t="s">
        <v>466</v>
      </c>
      <c r="C36" s="138" t="s">
        <v>467</v>
      </c>
      <c r="D36" s="5">
        <v>4</v>
      </c>
      <c r="E36" s="77" t="s">
        <v>465</v>
      </c>
      <c r="F36" s="77"/>
      <c r="G36" s="78">
        <v>84</v>
      </c>
      <c r="H36" s="78">
        <v>84</v>
      </c>
      <c r="I36" s="77"/>
      <c r="J36" s="78">
        <v>1.1299999999999999</v>
      </c>
      <c r="K36" s="78">
        <v>4.5199999999999996</v>
      </c>
    </row>
    <row r="37" spans="1:11" s="3" customFormat="1" x14ac:dyDescent="0.2">
      <c r="A37" s="175" t="s">
        <v>26</v>
      </c>
      <c r="B37" s="176"/>
      <c r="C37" s="176"/>
      <c r="D37" s="176"/>
      <c r="E37" s="176"/>
      <c r="F37" s="176"/>
      <c r="G37" s="77">
        <v>15311</v>
      </c>
      <c r="H37" s="77">
        <v>15311</v>
      </c>
      <c r="I37" s="77"/>
      <c r="J37" s="77"/>
      <c r="K37" s="77">
        <v>821.31</v>
      </c>
    </row>
    <row r="38" spans="1:11" s="3" customFormat="1" x14ac:dyDescent="0.2">
      <c r="A38" s="175" t="s">
        <v>5</v>
      </c>
      <c r="B38" s="176"/>
      <c r="C38" s="176"/>
      <c r="D38" s="176"/>
      <c r="E38" s="176"/>
      <c r="F38" s="176"/>
      <c r="G38" s="77">
        <v>9952</v>
      </c>
      <c r="H38" s="77"/>
      <c r="I38" s="77"/>
      <c r="J38" s="77"/>
      <c r="K38" s="77"/>
    </row>
    <row r="39" spans="1:11" s="3" customFormat="1" x14ac:dyDescent="0.2">
      <c r="A39" s="175" t="s">
        <v>6</v>
      </c>
      <c r="B39" s="176"/>
      <c r="C39" s="176"/>
      <c r="D39" s="176"/>
      <c r="E39" s="176"/>
      <c r="F39" s="176"/>
      <c r="G39" s="77">
        <v>6124</v>
      </c>
      <c r="H39" s="77"/>
      <c r="I39" s="77"/>
      <c r="J39" s="77"/>
      <c r="K39" s="77"/>
    </row>
    <row r="40" spans="1:11" s="3" customFormat="1" x14ac:dyDescent="0.2">
      <c r="A40" s="178" t="s">
        <v>139</v>
      </c>
      <c r="B40" s="176"/>
      <c r="C40" s="176"/>
      <c r="D40" s="176"/>
      <c r="E40" s="176"/>
      <c r="F40" s="176"/>
      <c r="G40" s="77"/>
      <c r="H40" s="77"/>
      <c r="I40" s="77"/>
      <c r="J40" s="77"/>
      <c r="K40" s="77"/>
    </row>
    <row r="41" spans="1:11" s="3" customFormat="1" x14ac:dyDescent="0.2">
      <c r="A41" s="175" t="s">
        <v>226</v>
      </c>
      <c r="B41" s="176"/>
      <c r="C41" s="176"/>
      <c r="D41" s="176"/>
      <c r="E41" s="176"/>
      <c r="F41" s="176"/>
      <c r="G41" s="77">
        <v>31387</v>
      </c>
      <c r="H41" s="77"/>
      <c r="I41" s="77"/>
      <c r="J41" s="77"/>
      <c r="K41" s="77">
        <v>821.31</v>
      </c>
    </row>
    <row r="42" spans="1:11" s="3" customFormat="1" x14ac:dyDescent="0.2">
      <c r="A42" s="175" t="s">
        <v>8</v>
      </c>
      <c r="B42" s="176"/>
      <c r="C42" s="176"/>
      <c r="D42" s="176"/>
      <c r="E42" s="176"/>
      <c r="F42" s="176"/>
      <c r="G42" s="77">
        <v>31387</v>
      </c>
      <c r="H42" s="77"/>
      <c r="I42" s="77"/>
      <c r="J42" s="77"/>
      <c r="K42" s="77">
        <v>821.31</v>
      </c>
    </row>
    <row r="43" spans="1:11" s="3" customFormat="1" x14ac:dyDescent="0.2">
      <c r="A43" s="175" t="s">
        <v>9</v>
      </c>
      <c r="B43" s="176"/>
      <c r="C43" s="176"/>
      <c r="D43" s="176"/>
      <c r="E43" s="176"/>
      <c r="F43" s="176"/>
      <c r="G43" s="77"/>
      <c r="H43" s="77"/>
      <c r="I43" s="77"/>
      <c r="J43" s="77"/>
      <c r="K43" s="77"/>
    </row>
    <row r="44" spans="1:11" s="3" customFormat="1" x14ac:dyDescent="0.2">
      <c r="A44" s="175" t="s">
        <v>10</v>
      </c>
      <c r="B44" s="176"/>
      <c r="C44" s="176"/>
      <c r="D44" s="176"/>
      <c r="E44" s="176"/>
      <c r="F44" s="176"/>
      <c r="G44" s="77">
        <v>15311</v>
      </c>
      <c r="H44" s="77"/>
      <c r="I44" s="77"/>
      <c r="J44" s="77"/>
      <c r="K44" s="77"/>
    </row>
    <row r="45" spans="1:11" s="3" customFormat="1" x14ac:dyDescent="0.2">
      <c r="A45" s="175" t="s">
        <v>11</v>
      </c>
      <c r="B45" s="176"/>
      <c r="C45" s="176"/>
      <c r="D45" s="176"/>
      <c r="E45" s="176"/>
      <c r="F45" s="176"/>
      <c r="G45" s="77">
        <v>9952</v>
      </c>
      <c r="H45" s="77"/>
      <c r="I45" s="77"/>
      <c r="J45" s="77"/>
      <c r="K45" s="77"/>
    </row>
    <row r="46" spans="1:11" s="3" customFormat="1" x14ac:dyDescent="0.2">
      <c r="A46" s="175" t="s">
        <v>12</v>
      </c>
      <c r="B46" s="176"/>
      <c r="C46" s="176"/>
      <c r="D46" s="176"/>
      <c r="E46" s="176"/>
      <c r="F46" s="176"/>
      <c r="G46" s="77">
        <v>6124</v>
      </c>
      <c r="H46" s="77"/>
      <c r="I46" s="77"/>
      <c r="J46" s="77"/>
      <c r="K46" s="77"/>
    </row>
    <row r="47" spans="1:11" s="3" customFormat="1" x14ac:dyDescent="0.2">
      <c r="A47" s="178" t="s">
        <v>145</v>
      </c>
      <c r="B47" s="176"/>
      <c r="C47" s="176"/>
      <c r="D47" s="176"/>
      <c r="E47" s="176"/>
      <c r="F47" s="176"/>
      <c r="G47" s="79">
        <v>31387</v>
      </c>
      <c r="H47" s="77"/>
      <c r="I47" s="77"/>
      <c r="J47" s="77"/>
      <c r="K47" s="79">
        <v>821.31</v>
      </c>
    </row>
    <row r="48" spans="1:11" s="3" customFormat="1" x14ac:dyDescent="0.2">
      <c r="A48" s="179" t="s">
        <v>25</v>
      </c>
      <c r="B48" s="180"/>
      <c r="C48" s="180"/>
      <c r="D48" s="180"/>
      <c r="E48" s="180"/>
      <c r="F48" s="180"/>
      <c r="G48" s="180"/>
      <c r="H48" s="180"/>
      <c r="I48" s="180"/>
      <c r="J48" s="180"/>
      <c r="K48" s="180"/>
    </row>
    <row r="49" spans="1:11" s="3" customFormat="1" x14ac:dyDescent="0.2">
      <c r="A49" s="175" t="s">
        <v>4</v>
      </c>
      <c r="B49" s="176"/>
      <c r="C49" s="176"/>
      <c r="D49" s="176"/>
      <c r="E49" s="176"/>
      <c r="F49" s="176"/>
      <c r="G49" s="77">
        <v>15311</v>
      </c>
      <c r="H49" s="77">
        <v>15311</v>
      </c>
      <c r="I49" s="77"/>
      <c r="J49" s="77"/>
      <c r="K49" s="77">
        <v>821.31</v>
      </c>
    </row>
    <row r="50" spans="1:11" s="3" customFormat="1" x14ac:dyDescent="0.2">
      <c r="A50" s="175" t="s">
        <v>5</v>
      </c>
      <c r="B50" s="176"/>
      <c r="C50" s="176"/>
      <c r="D50" s="176"/>
      <c r="E50" s="176"/>
      <c r="F50" s="176"/>
      <c r="G50" s="77">
        <v>9952</v>
      </c>
      <c r="H50" s="77"/>
      <c r="I50" s="77"/>
      <c r="J50" s="77"/>
      <c r="K50" s="77"/>
    </row>
    <row r="51" spans="1:11" s="3" customFormat="1" x14ac:dyDescent="0.2">
      <c r="A51" s="175" t="s">
        <v>6</v>
      </c>
      <c r="B51" s="176"/>
      <c r="C51" s="176"/>
      <c r="D51" s="176"/>
      <c r="E51" s="176"/>
      <c r="F51" s="176"/>
      <c r="G51" s="77">
        <v>6124</v>
      </c>
      <c r="H51" s="77"/>
      <c r="I51" s="77"/>
      <c r="J51" s="77"/>
      <c r="K51" s="77"/>
    </row>
    <row r="52" spans="1:11" s="3" customFormat="1" x14ac:dyDescent="0.2">
      <c r="A52" s="178" t="s">
        <v>7</v>
      </c>
      <c r="B52" s="176"/>
      <c r="C52" s="176"/>
      <c r="D52" s="176"/>
      <c r="E52" s="176"/>
      <c r="F52" s="176"/>
      <c r="G52" s="77"/>
      <c r="H52" s="77"/>
      <c r="I52" s="77"/>
      <c r="J52" s="77"/>
      <c r="K52" s="77"/>
    </row>
    <row r="53" spans="1:11" s="3" customFormat="1" x14ac:dyDescent="0.2">
      <c r="A53" s="175" t="s">
        <v>226</v>
      </c>
      <c r="B53" s="176"/>
      <c r="C53" s="176"/>
      <c r="D53" s="176"/>
      <c r="E53" s="176"/>
      <c r="F53" s="176"/>
      <c r="G53" s="77">
        <v>31387</v>
      </c>
      <c r="H53" s="77"/>
      <c r="I53" s="77"/>
      <c r="J53" s="77"/>
      <c r="K53" s="77">
        <v>821.31</v>
      </c>
    </row>
    <row r="54" spans="1:11" s="3" customFormat="1" x14ac:dyDescent="0.2">
      <c r="A54" s="175" t="s">
        <v>8</v>
      </c>
      <c r="B54" s="176"/>
      <c r="C54" s="176"/>
      <c r="D54" s="176"/>
      <c r="E54" s="176"/>
      <c r="F54" s="176"/>
      <c r="G54" s="77">
        <v>31387</v>
      </c>
      <c r="H54" s="77"/>
      <c r="I54" s="77"/>
      <c r="J54" s="77"/>
      <c r="K54" s="77">
        <v>821.31</v>
      </c>
    </row>
    <row r="55" spans="1:11" s="3" customFormat="1" x14ac:dyDescent="0.2">
      <c r="A55" s="175" t="s">
        <v>9</v>
      </c>
      <c r="B55" s="176"/>
      <c r="C55" s="176"/>
      <c r="D55" s="176"/>
      <c r="E55" s="176"/>
      <c r="F55" s="176"/>
      <c r="G55" s="77"/>
      <c r="H55" s="77"/>
      <c r="I55" s="77"/>
      <c r="J55" s="77"/>
      <c r="K55" s="77"/>
    </row>
    <row r="56" spans="1:11" s="3" customFormat="1" x14ac:dyDescent="0.2">
      <c r="A56" s="175" t="s">
        <v>10</v>
      </c>
      <c r="B56" s="176"/>
      <c r="C56" s="176"/>
      <c r="D56" s="176"/>
      <c r="E56" s="176"/>
      <c r="F56" s="176"/>
      <c r="G56" s="77">
        <v>15311</v>
      </c>
      <c r="H56" s="77"/>
      <c r="I56" s="77"/>
      <c r="J56" s="77"/>
      <c r="K56" s="77"/>
    </row>
    <row r="57" spans="1:11" s="3" customFormat="1" x14ac:dyDescent="0.2">
      <c r="A57" s="175" t="s">
        <v>11</v>
      </c>
      <c r="B57" s="176"/>
      <c r="C57" s="176"/>
      <c r="D57" s="176"/>
      <c r="E57" s="176"/>
      <c r="F57" s="176"/>
      <c r="G57" s="77">
        <v>9952</v>
      </c>
      <c r="H57" s="77"/>
      <c r="I57" s="77"/>
      <c r="J57" s="77"/>
      <c r="K57" s="77"/>
    </row>
    <row r="58" spans="1:11" s="3" customFormat="1" x14ac:dyDescent="0.2">
      <c r="A58" s="175" t="s">
        <v>12</v>
      </c>
      <c r="B58" s="176"/>
      <c r="C58" s="176"/>
      <c r="D58" s="176"/>
      <c r="E58" s="176"/>
      <c r="F58" s="176"/>
      <c r="G58" s="77">
        <v>6124</v>
      </c>
      <c r="H58" s="77"/>
      <c r="I58" s="77"/>
      <c r="J58" s="77"/>
      <c r="K58" s="77"/>
    </row>
    <row r="59" spans="1:11" s="3" customFormat="1" x14ac:dyDescent="0.2">
      <c r="A59" s="197" t="s">
        <v>468</v>
      </c>
      <c r="B59" s="198"/>
      <c r="C59" s="198"/>
      <c r="D59" s="198"/>
      <c r="E59" s="198"/>
      <c r="F59" s="199"/>
      <c r="G59" s="77">
        <v>23540</v>
      </c>
      <c r="H59" s="77"/>
      <c r="I59" s="77"/>
      <c r="J59" s="77"/>
      <c r="K59" s="77"/>
    </row>
    <row r="60" spans="1:11" s="3" customFormat="1" x14ac:dyDescent="0.2">
      <c r="A60" s="178" t="s">
        <v>13</v>
      </c>
      <c r="B60" s="176"/>
      <c r="C60" s="176"/>
      <c r="D60" s="176"/>
      <c r="E60" s="176"/>
      <c r="F60" s="176"/>
      <c r="G60" s="79">
        <v>23540</v>
      </c>
      <c r="H60" s="77"/>
      <c r="I60" s="77"/>
      <c r="J60" s="77"/>
      <c r="K60" s="79">
        <v>821.31</v>
      </c>
    </row>
    <row r="61" spans="1:11" s="3" customFormat="1" x14ac:dyDescent="0.2">
      <c r="A61" s="139"/>
      <c r="B61" s="80"/>
      <c r="C61" s="6"/>
      <c r="D61" s="139"/>
      <c r="E61" s="49"/>
      <c r="F61" s="49"/>
      <c r="G61" s="49"/>
      <c r="H61" s="49"/>
      <c r="I61" s="49"/>
      <c r="J61" s="49"/>
      <c r="K61" s="49"/>
    </row>
    <row r="62" spans="1:11" s="3" customFormat="1" x14ac:dyDescent="0.2">
      <c r="A62" s="139"/>
      <c r="B62" s="80"/>
      <c r="C62" s="6"/>
      <c r="D62" s="139"/>
      <c r="E62" s="49"/>
      <c r="F62" s="49"/>
      <c r="G62" s="49"/>
      <c r="H62" s="49"/>
      <c r="I62" s="49"/>
      <c r="J62" s="49"/>
      <c r="K62" s="49"/>
    </row>
    <row r="63" spans="1:11" s="3" customFormat="1" x14ac:dyDescent="0.2">
      <c r="A63" s="139"/>
      <c r="B63" s="80"/>
      <c r="C63" s="6"/>
      <c r="D63" s="139"/>
      <c r="E63" s="49"/>
      <c r="F63" s="49"/>
      <c r="G63" s="49"/>
      <c r="H63" s="49"/>
      <c r="I63" s="49"/>
      <c r="J63" s="49"/>
      <c r="K63" s="49"/>
    </row>
    <row r="64" spans="1:11" s="3" customFormat="1" x14ac:dyDescent="0.2">
      <c r="A64" s="186" t="s">
        <v>147</v>
      </c>
      <c r="B64" s="185"/>
      <c r="C64" s="185"/>
      <c r="D64" s="185"/>
      <c r="E64" s="185"/>
      <c r="F64" s="185"/>
      <c r="G64" s="185"/>
      <c r="H64" s="185"/>
      <c r="I64" s="185"/>
      <c r="J64" s="185"/>
      <c r="K64" s="185"/>
    </row>
    <row r="65" spans="1:11" s="3" customFormat="1" x14ac:dyDescent="0.2">
      <c r="A65" s="184" t="s">
        <v>45</v>
      </c>
      <c r="B65" s="185"/>
      <c r="C65" s="185"/>
      <c r="D65" s="185"/>
      <c r="E65" s="185"/>
      <c r="F65" s="185"/>
      <c r="G65" s="185"/>
      <c r="H65" s="185"/>
      <c r="I65" s="185"/>
      <c r="J65" s="185"/>
      <c r="K65" s="185"/>
    </row>
    <row r="66" spans="1:11" s="3" customFormat="1" x14ac:dyDescent="0.2">
      <c r="A66" s="139"/>
      <c r="B66" s="80"/>
      <c r="C66" s="6"/>
      <c r="D66" s="139"/>
      <c r="E66" s="49"/>
      <c r="F66" s="49"/>
      <c r="G66" s="49"/>
      <c r="H66" s="49"/>
      <c r="I66" s="49"/>
      <c r="J66" s="49"/>
      <c r="K66" s="49"/>
    </row>
    <row r="67" spans="1:11" s="3" customFormat="1" x14ac:dyDescent="0.2">
      <c r="A67" s="186" t="s">
        <v>469</v>
      </c>
      <c r="B67" s="185"/>
      <c r="C67" s="185"/>
      <c r="D67" s="185"/>
      <c r="E67" s="185"/>
      <c r="F67" s="185"/>
      <c r="G67" s="185"/>
      <c r="H67" s="185"/>
      <c r="I67" s="185"/>
      <c r="J67" s="185"/>
      <c r="K67" s="185"/>
    </row>
    <row r="68" spans="1:11" s="3" customFormat="1" x14ac:dyDescent="0.2">
      <c r="A68" s="184" t="s">
        <v>45</v>
      </c>
      <c r="B68" s="185"/>
      <c r="C68" s="185"/>
      <c r="D68" s="185"/>
      <c r="E68" s="185"/>
      <c r="F68" s="185"/>
      <c r="G68" s="185"/>
      <c r="H68" s="185"/>
      <c r="I68" s="185"/>
      <c r="J68" s="185"/>
      <c r="K68" s="185"/>
    </row>
  </sheetData>
  <mergeCells count="44">
    <mergeCell ref="A39:F39"/>
    <mergeCell ref="A40:F40"/>
    <mergeCell ref="A41:F41"/>
    <mergeCell ref="B20:E20"/>
    <mergeCell ref="B12:H12"/>
    <mergeCell ref="D16:E16"/>
    <mergeCell ref="D17:E17"/>
    <mergeCell ref="D18:E18"/>
    <mergeCell ref="D19:E19"/>
    <mergeCell ref="A38:F38"/>
    <mergeCell ref="A23:A25"/>
    <mergeCell ref="B23:B25"/>
    <mergeCell ref="C23:C25"/>
    <mergeCell ref="D23:D25"/>
    <mergeCell ref="E23:F23"/>
    <mergeCell ref="J23:K24"/>
    <mergeCell ref="G24:G25"/>
    <mergeCell ref="H24:H25"/>
    <mergeCell ref="A27:K27"/>
    <mergeCell ref="A37:F37"/>
    <mergeCell ref="G23:I23"/>
    <mergeCell ref="A42:F42"/>
    <mergeCell ref="A43:F43"/>
    <mergeCell ref="A56:F56"/>
    <mergeCell ref="A45:F45"/>
    <mergeCell ref="A46:F46"/>
    <mergeCell ref="A47:F47"/>
    <mergeCell ref="A48:K48"/>
    <mergeCell ref="A49:F49"/>
    <mergeCell ref="A50:F50"/>
    <mergeCell ref="A51:F51"/>
    <mergeCell ref="A52:F52"/>
    <mergeCell ref="A53:F53"/>
    <mergeCell ref="A54:F54"/>
    <mergeCell ref="A55:F55"/>
    <mergeCell ref="A44:F44"/>
    <mergeCell ref="A67:K67"/>
    <mergeCell ref="A68:K68"/>
    <mergeCell ref="A57:F57"/>
    <mergeCell ref="A58:F58"/>
    <mergeCell ref="A59:F59"/>
    <mergeCell ref="A60:F60"/>
    <mergeCell ref="A64:K64"/>
    <mergeCell ref="A65:K6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80"/>
  <sheetViews>
    <sheetView showGridLines="0" workbookViewId="0">
      <selection activeCell="J13" sqref="J13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470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471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472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473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474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475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476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477</v>
      </c>
      <c r="D19" s="2"/>
      <c r="E19" s="2"/>
      <c r="O19" s="3"/>
      <c r="P19" s="3"/>
    </row>
    <row r="20" spans="1:16" x14ac:dyDescent="0.2">
      <c r="B20" s="75"/>
      <c r="C20" s="139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37" t="s">
        <v>55</v>
      </c>
      <c r="F23" s="137" t="s">
        <v>56</v>
      </c>
      <c r="G23" s="174" t="s">
        <v>3</v>
      </c>
      <c r="H23" s="174" t="s">
        <v>57</v>
      </c>
      <c r="I23" s="137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37" t="s">
        <v>57</v>
      </c>
      <c r="F24" s="137" t="s">
        <v>59</v>
      </c>
      <c r="G24" s="174"/>
      <c r="H24" s="174"/>
      <c r="I24" s="137" t="s">
        <v>59</v>
      </c>
      <c r="J24" s="137" t="s">
        <v>60</v>
      </c>
      <c r="K24" s="137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37">
        <v>3</v>
      </c>
      <c r="D25" s="137">
        <v>4</v>
      </c>
      <c r="E25" s="137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84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19.149999999999999" customHeight="1" x14ac:dyDescent="0.2">
      <c r="A28" s="175" t="s">
        <v>478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</row>
    <row r="29" spans="1:16" ht="60" x14ac:dyDescent="0.2">
      <c r="A29" s="5">
        <v>1</v>
      </c>
      <c r="B29" s="76" t="s">
        <v>479</v>
      </c>
      <c r="C29" s="138" t="s">
        <v>480</v>
      </c>
      <c r="D29" s="5">
        <v>1</v>
      </c>
      <c r="E29" s="77" t="s">
        <v>481</v>
      </c>
      <c r="F29" s="77"/>
      <c r="G29" s="78">
        <v>14015</v>
      </c>
      <c r="H29" s="78">
        <v>14015</v>
      </c>
      <c r="I29" s="77"/>
      <c r="J29" s="78">
        <v>710</v>
      </c>
      <c r="K29" s="78">
        <v>710</v>
      </c>
    </row>
    <row r="30" spans="1:16" ht="24" x14ac:dyDescent="0.2">
      <c r="A30" s="5">
        <v>2</v>
      </c>
      <c r="B30" s="76" t="s">
        <v>482</v>
      </c>
      <c r="C30" s="138" t="s">
        <v>483</v>
      </c>
      <c r="D30" s="5">
        <v>1</v>
      </c>
      <c r="E30" s="77" t="s">
        <v>484</v>
      </c>
      <c r="F30" s="77"/>
      <c r="G30" s="78">
        <v>2625</v>
      </c>
      <c r="H30" s="78">
        <v>2625</v>
      </c>
      <c r="I30" s="77"/>
      <c r="J30" s="78">
        <v>129</v>
      </c>
      <c r="K30" s="78">
        <v>129</v>
      </c>
    </row>
    <row r="31" spans="1:16" ht="48" x14ac:dyDescent="0.2">
      <c r="A31" s="5">
        <v>3</v>
      </c>
      <c r="B31" s="76" t="s">
        <v>104</v>
      </c>
      <c r="C31" s="138" t="s">
        <v>105</v>
      </c>
      <c r="D31" s="5">
        <v>1</v>
      </c>
      <c r="E31" s="77" t="s">
        <v>485</v>
      </c>
      <c r="F31" s="77"/>
      <c r="G31" s="78">
        <v>592</v>
      </c>
      <c r="H31" s="78">
        <v>592</v>
      </c>
      <c r="I31" s="77"/>
      <c r="J31" s="78">
        <v>27</v>
      </c>
      <c r="K31" s="78">
        <v>27</v>
      </c>
    </row>
    <row r="32" spans="1:16" ht="19.149999999999999" customHeight="1" x14ac:dyDescent="0.2">
      <c r="A32" s="175" t="s">
        <v>486</v>
      </c>
      <c r="B32" s="176"/>
      <c r="C32" s="176"/>
      <c r="D32" s="176"/>
      <c r="E32" s="176"/>
      <c r="F32" s="176"/>
      <c r="G32" s="176"/>
      <c r="H32" s="176"/>
      <c r="I32" s="176"/>
      <c r="J32" s="176"/>
      <c r="K32" s="176"/>
    </row>
    <row r="33" spans="1:11" s="3" customFormat="1" ht="24" x14ac:dyDescent="0.2">
      <c r="A33" s="5">
        <v>4</v>
      </c>
      <c r="B33" s="76" t="s">
        <v>487</v>
      </c>
      <c r="C33" s="138" t="s">
        <v>488</v>
      </c>
      <c r="D33" s="5">
        <v>1</v>
      </c>
      <c r="E33" s="77" t="s">
        <v>489</v>
      </c>
      <c r="F33" s="77"/>
      <c r="G33" s="78">
        <v>56405</v>
      </c>
      <c r="H33" s="78">
        <v>56405</v>
      </c>
      <c r="I33" s="77"/>
      <c r="J33" s="78">
        <v>2800</v>
      </c>
      <c r="K33" s="78">
        <v>2800</v>
      </c>
    </row>
    <row r="34" spans="1:11" s="3" customFormat="1" ht="19.149999999999999" customHeight="1" x14ac:dyDescent="0.2">
      <c r="A34" s="175" t="s">
        <v>490</v>
      </c>
      <c r="B34" s="176"/>
      <c r="C34" s="176"/>
      <c r="D34" s="176"/>
      <c r="E34" s="176"/>
      <c r="F34" s="176"/>
      <c r="G34" s="176"/>
      <c r="H34" s="176"/>
      <c r="I34" s="176"/>
      <c r="J34" s="176"/>
      <c r="K34" s="176"/>
    </row>
    <row r="35" spans="1:11" s="3" customFormat="1" ht="24" x14ac:dyDescent="0.2">
      <c r="A35" s="5">
        <v>5</v>
      </c>
      <c r="B35" s="76" t="s">
        <v>95</v>
      </c>
      <c r="C35" s="138" t="s">
        <v>96</v>
      </c>
      <c r="D35" s="5">
        <v>1</v>
      </c>
      <c r="E35" s="77" t="s">
        <v>491</v>
      </c>
      <c r="F35" s="77"/>
      <c r="G35" s="78">
        <v>1743</v>
      </c>
      <c r="H35" s="78">
        <v>1743</v>
      </c>
      <c r="I35" s="77"/>
      <c r="J35" s="78">
        <v>110</v>
      </c>
      <c r="K35" s="78">
        <v>110</v>
      </c>
    </row>
    <row r="36" spans="1:11" s="3" customFormat="1" ht="19.149999999999999" customHeight="1" x14ac:dyDescent="0.2">
      <c r="A36" s="175" t="s">
        <v>492</v>
      </c>
      <c r="B36" s="176"/>
      <c r="C36" s="176"/>
      <c r="D36" s="176"/>
      <c r="E36" s="176"/>
      <c r="F36" s="176"/>
      <c r="G36" s="176"/>
      <c r="H36" s="176"/>
      <c r="I36" s="176"/>
      <c r="J36" s="176"/>
      <c r="K36" s="176"/>
    </row>
    <row r="37" spans="1:11" s="3" customFormat="1" ht="36" x14ac:dyDescent="0.2">
      <c r="A37" s="5">
        <v>6</v>
      </c>
      <c r="B37" s="76" t="s">
        <v>493</v>
      </c>
      <c r="C37" s="138" t="s">
        <v>494</v>
      </c>
      <c r="D37" s="5">
        <v>2</v>
      </c>
      <c r="E37" s="77" t="s">
        <v>495</v>
      </c>
      <c r="F37" s="77"/>
      <c r="G37" s="78">
        <v>773</v>
      </c>
      <c r="H37" s="78">
        <v>773</v>
      </c>
      <c r="I37" s="77"/>
      <c r="J37" s="78">
        <v>19</v>
      </c>
      <c r="K37" s="78">
        <v>38</v>
      </c>
    </row>
    <row r="38" spans="1:11" s="3" customFormat="1" ht="19.149999999999999" customHeight="1" x14ac:dyDescent="0.2">
      <c r="A38" s="175" t="s">
        <v>496</v>
      </c>
      <c r="B38" s="176"/>
      <c r="C38" s="176"/>
      <c r="D38" s="176"/>
      <c r="E38" s="176"/>
      <c r="F38" s="176"/>
      <c r="G38" s="176"/>
      <c r="H38" s="176"/>
      <c r="I38" s="176"/>
      <c r="J38" s="176"/>
      <c r="K38" s="176"/>
    </row>
    <row r="39" spans="1:11" s="3" customFormat="1" ht="36" x14ac:dyDescent="0.2">
      <c r="A39" s="5">
        <v>7</v>
      </c>
      <c r="B39" s="76" t="s">
        <v>133</v>
      </c>
      <c r="C39" s="138" t="s">
        <v>134</v>
      </c>
      <c r="D39" s="5">
        <v>1</v>
      </c>
      <c r="E39" s="77" t="s">
        <v>497</v>
      </c>
      <c r="F39" s="77"/>
      <c r="G39" s="78">
        <v>834</v>
      </c>
      <c r="H39" s="78">
        <v>834</v>
      </c>
      <c r="I39" s="77"/>
      <c r="J39" s="78">
        <v>38</v>
      </c>
      <c r="K39" s="78">
        <v>38</v>
      </c>
    </row>
    <row r="40" spans="1:11" s="3" customFormat="1" ht="36" x14ac:dyDescent="0.2">
      <c r="A40" s="5">
        <v>8</v>
      </c>
      <c r="B40" s="76" t="s">
        <v>498</v>
      </c>
      <c r="C40" s="138" t="s">
        <v>499</v>
      </c>
      <c r="D40" s="5">
        <v>1</v>
      </c>
      <c r="E40" s="77" t="s">
        <v>500</v>
      </c>
      <c r="F40" s="77"/>
      <c r="G40" s="78">
        <v>610</v>
      </c>
      <c r="H40" s="78">
        <v>610</v>
      </c>
      <c r="I40" s="77"/>
      <c r="J40" s="78">
        <v>30</v>
      </c>
      <c r="K40" s="78">
        <v>30</v>
      </c>
    </row>
    <row r="41" spans="1:11" s="3" customFormat="1" ht="36" x14ac:dyDescent="0.2">
      <c r="A41" s="5">
        <v>9</v>
      </c>
      <c r="B41" s="76" t="s">
        <v>501</v>
      </c>
      <c r="C41" s="138" t="s">
        <v>502</v>
      </c>
      <c r="D41" s="5">
        <v>4</v>
      </c>
      <c r="E41" s="77" t="s">
        <v>503</v>
      </c>
      <c r="F41" s="77"/>
      <c r="G41" s="78">
        <v>5476</v>
      </c>
      <c r="H41" s="78">
        <v>5476</v>
      </c>
      <c r="I41" s="77"/>
      <c r="J41" s="78">
        <v>62.4</v>
      </c>
      <c r="K41" s="78">
        <v>249.6</v>
      </c>
    </row>
    <row r="42" spans="1:11" s="3" customFormat="1" x14ac:dyDescent="0.2">
      <c r="A42" s="175" t="s">
        <v>26</v>
      </c>
      <c r="B42" s="176"/>
      <c r="C42" s="176"/>
      <c r="D42" s="176"/>
      <c r="E42" s="176"/>
      <c r="F42" s="176"/>
      <c r="G42" s="77">
        <v>83073</v>
      </c>
      <c r="H42" s="77">
        <v>83073</v>
      </c>
      <c r="I42" s="77"/>
      <c r="J42" s="77"/>
      <c r="K42" s="77">
        <v>4131.6000000000004</v>
      </c>
    </row>
    <row r="43" spans="1:11" s="3" customFormat="1" x14ac:dyDescent="0.2">
      <c r="A43" s="175" t="s">
        <v>5</v>
      </c>
      <c r="B43" s="176"/>
      <c r="C43" s="176"/>
      <c r="D43" s="176"/>
      <c r="E43" s="176"/>
      <c r="F43" s="176"/>
      <c r="G43" s="77">
        <v>53997</v>
      </c>
      <c r="H43" s="77"/>
      <c r="I43" s="77"/>
      <c r="J43" s="77"/>
      <c r="K43" s="77"/>
    </row>
    <row r="44" spans="1:11" s="3" customFormat="1" x14ac:dyDescent="0.2">
      <c r="A44" s="175" t="s">
        <v>6</v>
      </c>
      <c r="B44" s="176"/>
      <c r="C44" s="176"/>
      <c r="D44" s="176"/>
      <c r="E44" s="176"/>
      <c r="F44" s="176"/>
      <c r="G44" s="77">
        <v>33228</v>
      </c>
      <c r="H44" s="77"/>
      <c r="I44" s="77"/>
      <c r="J44" s="77"/>
      <c r="K44" s="77"/>
    </row>
    <row r="45" spans="1:11" s="3" customFormat="1" x14ac:dyDescent="0.2">
      <c r="A45" s="178" t="s">
        <v>139</v>
      </c>
      <c r="B45" s="176"/>
      <c r="C45" s="176"/>
      <c r="D45" s="176"/>
      <c r="E45" s="176"/>
      <c r="F45" s="176"/>
      <c r="G45" s="77"/>
      <c r="H45" s="77"/>
      <c r="I45" s="77"/>
      <c r="J45" s="77"/>
      <c r="K45" s="77"/>
    </row>
    <row r="46" spans="1:11" s="3" customFormat="1" x14ac:dyDescent="0.2">
      <c r="A46" s="175" t="s">
        <v>141</v>
      </c>
      <c r="B46" s="176"/>
      <c r="C46" s="176"/>
      <c r="D46" s="176"/>
      <c r="E46" s="176"/>
      <c r="F46" s="176"/>
      <c r="G46" s="77">
        <v>144361</v>
      </c>
      <c r="H46" s="77"/>
      <c r="I46" s="77"/>
      <c r="J46" s="77"/>
      <c r="K46" s="77">
        <v>3510</v>
      </c>
    </row>
    <row r="47" spans="1:11" s="3" customFormat="1" x14ac:dyDescent="0.2">
      <c r="A47" s="175" t="s">
        <v>140</v>
      </c>
      <c r="B47" s="176"/>
      <c r="C47" s="176"/>
      <c r="D47" s="176"/>
      <c r="E47" s="176"/>
      <c r="F47" s="176"/>
      <c r="G47" s="77">
        <v>11789</v>
      </c>
      <c r="H47" s="77"/>
      <c r="I47" s="77"/>
      <c r="J47" s="77"/>
      <c r="K47" s="77">
        <v>307</v>
      </c>
    </row>
    <row r="48" spans="1:11" s="3" customFormat="1" x14ac:dyDescent="0.2">
      <c r="A48" s="175" t="s">
        <v>142</v>
      </c>
      <c r="B48" s="176"/>
      <c r="C48" s="176"/>
      <c r="D48" s="176"/>
      <c r="E48" s="176"/>
      <c r="F48" s="176"/>
      <c r="G48" s="77">
        <v>2923</v>
      </c>
      <c r="H48" s="77"/>
      <c r="I48" s="77"/>
      <c r="J48" s="77"/>
      <c r="K48" s="77">
        <v>65</v>
      </c>
    </row>
    <row r="49" spans="1:11" s="3" customFormat="1" x14ac:dyDescent="0.2">
      <c r="A49" s="175" t="s">
        <v>504</v>
      </c>
      <c r="B49" s="176"/>
      <c r="C49" s="176"/>
      <c r="D49" s="176"/>
      <c r="E49" s="176"/>
      <c r="F49" s="176"/>
      <c r="G49" s="77">
        <v>11225</v>
      </c>
      <c r="H49" s="77"/>
      <c r="I49" s="77"/>
      <c r="J49" s="77"/>
      <c r="K49" s="77">
        <v>249.6</v>
      </c>
    </row>
    <row r="50" spans="1:11" s="3" customFormat="1" x14ac:dyDescent="0.2">
      <c r="A50" s="175" t="s">
        <v>8</v>
      </c>
      <c r="B50" s="176"/>
      <c r="C50" s="176"/>
      <c r="D50" s="176"/>
      <c r="E50" s="176"/>
      <c r="F50" s="176"/>
      <c r="G50" s="77">
        <v>170298</v>
      </c>
      <c r="H50" s="77"/>
      <c r="I50" s="77"/>
      <c r="J50" s="77"/>
      <c r="K50" s="77">
        <v>4131.6000000000004</v>
      </c>
    </row>
    <row r="51" spans="1:11" s="3" customFormat="1" x14ac:dyDescent="0.2">
      <c r="A51" s="175" t="s">
        <v>9</v>
      </c>
      <c r="B51" s="176"/>
      <c r="C51" s="176"/>
      <c r="D51" s="176"/>
      <c r="E51" s="176"/>
      <c r="F51" s="176"/>
      <c r="G51" s="77"/>
      <c r="H51" s="77"/>
      <c r="I51" s="77"/>
      <c r="J51" s="77"/>
      <c r="K51" s="77"/>
    </row>
    <row r="52" spans="1:11" s="3" customFormat="1" x14ac:dyDescent="0.2">
      <c r="A52" s="175" t="s">
        <v>10</v>
      </c>
      <c r="B52" s="176"/>
      <c r="C52" s="176"/>
      <c r="D52" s="176"/>
      <c r="E52" s="176"/>
      <c r="F52" s="176"/>
      <c r="G52" s="77">
        <v>83073</v>
      </c>
      <c r="H52" s="77"/>
      <c r="I52" s="77"/>
      <c r="J52" s="77"/>
      <c r="K52" s="77"/>
    </row>
    <row r="53" spans="1:11" s="3" customFormat="1" x14ac:dyDescent="0.2">
      <c r="A53" s="175" t="s">
        <v>11</v>
      </c>
      <c r="B53" s="176"/>
      <c r="C53" s="176"/>
      <c r="D53" s="176"/>
      <c r="E53" s="176"/>
      <c r="F53" s="176"/>
      <c r="G53" s="77">
        <v>53997</v>
      </c>
      <c r="H53" s="77"/>
      <c r="I53" s="77"/>
      <c r="J53" s="77"/>
      <c r="K53" s="77"/>
    </row>
    <row r="54" spans="1:11" s="3" customFormat="1" x14ac:dyDescent="0.2">
      <c r="A54" s="175" t="s">
        <v>12</v>
      </c>
      <c r="B54" s="176"/>
      <c r="C54" s="176"/>
      <c r="D54" s="176"/>
      <c r="E54" s="176"/>
      <c r="F54" s="176"/>
      <c r="G54" s="77">
        <v>33228</v>
      </c>
      <c r="H54" s="77"/>
      <c r="I54" s="77"/>
      <c r="J54" s="77"/>
      <c r="K54" s="77"/>
    </row>
    <row r="55" spans="1:11" s="3" customFormat="1" x14ac:dyDescent="0.2">
      <c r="A55" s="178" t="s">
        <v>145</v>
      </c>
      <c r="B55" s="176"/>
      <c r="C55" s="176"/>
      <c r="D55" s="176"/>
      <c r="E55" s="176"/>
      <c r="F55" s="176"/>
      <c r="G55" s="79">
        <v>170298</v>
      </c>
      <c r="H55" s="77"/>
      <c r="I55" s="77"/>
      <c r="J55" s="77"/>
      <c r="K55" s="79">
        <v>4131.6000000000004</v>
      </c>
    </row>
    <row r="56" spans="1:11" s="3" customFormat="1" x14ac:dyDescent="0.2">
      <c r="A56" s="179" t="s">
        <v>25</v>
      </c>
      <c r="B56" s="180"/>
      <c r="C56" s="180"/>
      <c r="D56" s="180"/>
      <c r="E56" s="180"/>
      <c r="F56" s="180"/>
      <c r="G56" s="180"/>
      <c r="H56" s="180"/>
      <c r="I56" s="180"/>
      <c r="J56" s="180"/>
      <c r="K56" s="180"/>
    </row>
    <row r="57" spans="1:11" s="3" customFormat="1" x14ac:dyDescent="0.2">
      <c r="A57" s="175" t="s">
        <v>4</v>
      </c>
      <c r="B57" s="176"/>
      <c r="C57" s="176"/>
      <c r="D57" s="176"/>
      <c r="E57" s="176"/>
      <c r="F57" s="176"/>
      <c r="G57" s="77">
        <v>83073</v>
      </c>
      <c r="H57" s="77">
        <v>83073</v>
      </c>
      <c r="I57" s="77"/>
      <c r="J57" s="77"/>
      <c r="K57" s="77">
        <v>4131.6000000000004</v>
      </c>
    </row>
    <row r="58" spans="1:11" s="3" customFormat="1" x14ac:dyDescent="0.2">
      <c r="A58" s="175" t="s">
        <v>5</v>
      </c>
      <c r="B58" s="176"/>
      <c r="C58" s="176"/>
      <c r="D58" s="176"/>
      <c r="E58" s="176"/>
      <c r="F58" s="176"/>
      <c r="G58" s="77">
        <v>53997</v>
      </c>
      <c r="H58" s="77"/>
      <c r="I58" s="77"/>
      <c r="J58" s="77"/>
      <c r="K58" s="77"/>
    </row>
    <row r="59" spans="1:11" s="3" customFormat="1" x14ac:dyDescent="0.2">
      <c r="A59" s="175" t="s">
        <v>505</v>
      </c>
      <c r="B59" s="176"/>
      <c r="C59" s="176"/>
      <c r="D59" s="176"/>
      <c r="E59" s="176"/>
      <c r="F59" s="176"/>
      <c r="G59" s="77"/>
      <c r="H59" s="77"/>
      <c r="I59" s="77"/>
      <c r="J59" s="77"/>
      <c r="K59" s="77"/>
    </row>
    <row r="60" spans="1:11" s="3" customFormat="1" x14ac:dyDescent="0.2">
      <c r="A60" s="175" t="s">
        <v>506</v>
      </c>
      <c r="B60" s="176"/>
      <c r="C60" s="176"/>
      <c r="D60" s="176"/>
      <c r="E60" s="176"/>
      <c r="F60" s="176"/>
      <c r="G60" s="77">
        <v>53997</v>
      </c>
      <c r="H60" s="77"/>
      <c r="I60" s="77"/>
      <c r="J60" s="77"/>
      <c r="K60" s="77"/>
    </row>
    <row r="61" spans="1:11" s="3" customFormat="1" x14ac:dyDescent="0.2">
      <c r="A61" s="175" t="s">
        <v>6</v>
      </c>
      <c r="B61" s="176"/>
      <c r="C61" s="176"/>
      <c r="D61" s="176"/>
      <c r="E61" s="176"/>
      <c r="F61" s="176"/>
      <c r="G61" s="77">
        <v>33228</v>
      </c>
      <c r="H61" s="77"/>
      <c r="I61" s="77"/>
      <c r="J61" s="77"/>
      <c r="K61" s="77"/>
    </row>
    <row r="62" spans="1:11" s="3" customFormat="1" x14ac:dyDescent="0.2">
      <c r="A62" s="175" t="s">
        <v>505</v>
      </c>
      <c r="B62" s="176"/>
      <c r="C62" s="176"/>
      <c r="D62" s="176"/>
      <c r="E62" s="176"/>
      <c r="F62" s="176"/>
      <c r="G62" s="77"/>
      <c r="H62" s="77"/>
      <c r="I62" s="77"/>
      <c r="J62" s="77"/>
      <c r="K62" s="77"/>
    </row>
    <row r="63" spans="1:11" s="3" customFormat="1" x14ac:dyDescent="0.2">
      <c r="A63" s="175" t="s">
        <v>507</v>
      </c>
      <c r="B63" s="176"/>
      <c r="C63" s="176"/>
      <c r="D63" s="176"/>
      <c r="E63" s="176"/>
      <c r="F63" s="176"/>
      <c r="G63" s="77">
        <v>33228</v>
      </c>
      <c r="H63" s="77"/>
      <c r="I63" s="77"/>
      <c r="J63" s="77"/>
      <c r="K63" s="77"/>
    </row>
    <row r="64" spans="1:11" s="3" customFormat="1" x14ac:dyDescent="0.2">
      <c r="A64" s="178" t="s">
        <v>7</v>
      </c>
      <c r="B64" s="176"/>
      <c r="C64" s="176"/>
      <c r="D64" s="176"/>
      <c r="E64" s="176"/>
      <c r="F64" s="176"/>
      <c r="G64" s="77"/>
      <c r="H64" s="77"/>
      <c r="I64" s="77"/>
      <c r="J64" s="77"/>
      <c r="K64" s="77"/>
    </row>
    <row r="65" spans="1:11" s="3" customFormat="1" x14ac:dyDescent="0.2">
      <c r="A65" s="175" t="s">
        <v>8</v>
      </c>
      <c r="B65" s="176"/>
      <c r="C65" s="176"/>
      <c r="D65" s="176"/>
      <c r="E65" s="176"/>
      <c r="F65" s="176"/>
      <c r="G65" s="77">
        <v>170298</v>
      </c>
      <c r="H65" s="77"/>
      <c r="I65" s="77"/>
      <c r="J65" s="77"/>
      <c r="K65" s="77">
        <v>4131.6000000000004</v>
      </c>
    </row>
    <row r="66" spans="1:11" s="3" customFormat="1" x14ac:dyDescent="0.2">
      <c r="A66" s="175" t="s">
        <v>9</v>
      </c>
      <c r="B66" s="176"/>
      <c r="C66" s="176"/>
      <c r="D66" s="176"/>
      <c r="E66" s="176"/>
      <c r="F66" s="176"/>
      <c r="G66" s="77"/>
      <c r="H66" s="77"/>
      <c r="I66" s="77"/>
      <c r="J66" s="77"/>
      <c r="K66" s="77"/>
    </row>
    <row r="67" spans="1:11" s="3" customFormat="1" x14ac:dyDescent="0.2">
      <c r="A67" s="175" t="s">
        <v>10</v>
      </c>
      <c r="B67" s="176"/>
      <c r="C67" s="176"/>
      <c r="D67" s="176"/>
      <c r="E67" s="176"/>
      <c r="F67" s="176"/>
      <c r="G67" s="77">
        <v>83073</v>
      </c>
      <c r="H67" s="77"/>
      <c r="I67" s="77"/>
      <c r="J67" s="77"/>
      <c r="K67" s="77"/>
    </row>
    <row r="68" spans="1:11" s="3" customFormat="1" x14ac:dyDescent="0.2">
      <c r="A68" s="175" t="s">
        <v>11</v>
      </c>
      <c r="B68" s="176"/>
      <c r="C68" s="176"/>
      <c r="D68" s="176"/>
      <c r="E68" s="176"/>
      <c r="F68" s="176"/>
      <c r="G68" s="77">
        <v>53997</v>
      </c>
      <c r="H68" s="77"/>
      <c r="I68" s="77"/>
      <c r="J68" s="77"/>
      <c r="K68" s="77"/>
    </row>
    <row r="69" spans="1:11" s="3" customFormat="1" x14ac:dyDescent="0.2">
      <c r="A69" s="175" t="s">
        <v>12</v>
      </c>
      <c r="B69" s="176"/>
      <c r="C69" s="176"/>
      <c r="D69" s="176"/>
      <c r="E69" s="176"/>
      <c r="F69" s="176"/>
      <c r="G69" s="77">
        <v>33228</v>
      </c>
      <c r="H69" s="77"/>
      <c r="I69" s="77"/>
      <c r="J69" s="77"/>
      <c r="K69" s="77"/>
    </row>
    <row r="70" spans="1:11" s="3" customFormat="1" x14ac:dyDescent="0.2">
      <c r="A70" s="175" t="s">
        <v>508</v>
      </c>
      <c r="B70" s="176"/>
      <c r="C70" s="176"/>
      <c r="D70" s="176"/>
      <c r="E70" s="176"/>
      <c r="F70" s="176"/>
      <c r="G70" s="77">
        <v>51089</v>
      </c>
      <c r="H70" s="77"/>
      <c r="I70" s="77"/>
      <c r="J70" s="77"/>
      <c r="K70" s="77"/>
    </row>
    <row r="71" spans="1:11" s="3" customFormat="1" x14ac:dyDescent="0.2">
      <c r="A71" s="178" t="s">
        <v>13</v>
      </c>
      <c r="B71" s="176"/>
      <c r="C71" s="176"/>
      <c r="D71" s="176"/>
      <c r="E71" s="176"/>
      <c r="F71" s="176"/>
      <c r="G71" s="79">
        <v>51089</v>
      </c>
      <c r="H71" s="77"/>
      <c r="I71" s="77"/>
      <c r="J71" s="77"/>
      <c r="K71" s="79">
        <v>4131.6000000000004</v>
      </c>
    </row>
    <row r="72" spans="1:11" s="3" customFormat="1" x14ac:dyDescent="0.2">
      <c r="A72" s="139"/>
      <c r="B72" s="80"/>
      <c r="C72" s="6"/>
      <c r="D72" s="139"/>
      <c r="E72" s="49"/>
      <c r="F72" s="49"/>
      <c r="G72" s="49"/>
      <c r="H72" s="49"/>
      <c r="I72" s="49"/>
      <c r="J72" s="49"/>
      <c r="K72" s="49"/>
    </row>
    <row r="73" spans="1:11" s="3" customFormat="1" x14ac:dyDescent="0.2">
      <c r="A73" s="139"/>
      <c r="B73" s="80"/>
      <c r="C73" s="6"/>
      <c r="D73" s="139"/>
      <c r="E73" s="49"/>
      <c r="F73" s="49"/>
      <c r="G73" s="49"/>
      <c r="H73" s="49"/>
      <c r="I73" s="49"/>
      <c r="J73" s="49"/>
      <c r="K73" s="49"/>
    </row>
    <row r="74" spans="1:11" s="3" customFormat="1" x14ac:dyDescent="0.2">
      <c r="A74" s="139"/>
      <c r="B74" s="80"/>
      <c r="C74" s="6"/>
      <c r="D74" s="139"/>
      <c r="E74" s="49"/>
      <c r="F74" s="49"/>
      <c r="G74" s="49"/>
      <c r="H74" s="49"/>
      <c r="I74" s="49"/>
      <c r="J74" s="49"/>
      <c r="K74" s="49"/>
    </row>
    <row r="75" spans="1:11" s="3" customFormat="1" x14ac:dyDescent="0.2">
      <c r="A75" s="186" t="s">
        <v>147</v>
      </c>
      <c r="B75" s="185"/>
      <c r="C75" s="185"/>
      <c r="D75" s="185"/>
      <c r="E75" s="185"/>
      <c r="F75" s="185"/>
      <c r="G75" s="185"/>
      <c r="H75" s="185"/>
      <c r="I75" s="185"/>
      <c r="J75" s="185"/>
      <c r="K75" s="185"/>
    </row>
    <row r="76" spans="1:11" s="3" customFormat="1" x14ac:dyDescent="0.2">
      <c r="A76" s="184" t="s">
        <v>45</v>
      </c>
      <c r="B76" s="185"/>
      <c r="C76" s="185"/>
      <c r="D76" s="185"/>
      <c r="E76" s="185"/>
      <c r="F76" s="185"/>
      <c r="G76" s="185"/>
      <c r="H76" s="185"/>
      <c r="I76" s="185"/>
      <c r="J76" s="185"/>
      <c r="K76" s="185"/>
    </row>
    <row r="77" spans="1:11" s="3" customFormat="1" x14ac:dyDescent="0.2">
      <c r="A77" s="139"/>
      <c r="B77" s="80"/>
      <c r="C77" s="6"/>
      <c r="D77" s="139"/>
      <c r="E77" s="49"/>
      <c r="F77" s="49"/>
      <c r="G77" s="49"/>
      <c r="H77" s="49"/>
      <c r="I77" s="49"/>
      <c r="J77" s="49"/>
      <c r="K77" s="49"/>
    </row>
    <row r="78" spans="1:11" s="3" customFormat="1" x14ac:dyDescent="0.2">
      <c r="A78" s="186" t="s">
        <v>148</v>
      </c>
      <c r="B78" s="185"/>
      <c r="C78" s="185"/>
      <c r="D78" s="185"/>
      <c r="E78" s="185"/>
      <c r="F78" s="185"/>
      <c r="G78" s="185"/>
      <c r="H78" s="185"/>
      <c r="I78" s="185"/>
      <c r="J78" s="185"/>
      <c r="K78" s="185"/>
    </row>
    <row r="79" spans="1:11" s="3" customFormat="1" x14ac:dyDescent="0.2">
      <c r="A79" s="184" t="s">
        <v>45</v>
      </c>
      <c r="B79" s="185"/>
      <c r="C79" s="185"/>
      <c r="D79" s="185"/>
      <c r="E79" s="185"/>
      <c r="F79" s="185"/>
      <c r="G79" s="185"/>
      <c r="H79" s="185"/>
      <c r="I79" s="185"/>
      <c r="J79" s="185"/>
      <c r="K79" s="185"/>
    </row>
    <row r="80" spans="1:11" s="3" customFormat="1" x14ac:dyDescent="0.2">
      <c r="A80" s="139"/>
      <c r="B80" s="80"/>
      <c r="C80" s="6"/>
      <c r="D80" s="139"/>
      <c r="E80" s="49"/>
      <c r="F80" s="49"/>
      <c r="G80" s="49"/>
      <c r="H80" s="49"/>
      <c r="I80" s="49"/>
      <c r="J80" s="49"/>
      <c r="K80" s="49"/>
    </row>
  </sheetData>
  <mergeCells count="53">
    <mergeCell ref="D16:E16"/>
    <mergeCell ref="D17:E17"/>
    <mergeCell ref="D18:E18"/>
    <mergeCell ref="A22:A24"/>
    <mergeCell ref="B22:B24"/>
    <mergeCell ref="C22:C24"/>
    <mergeCell ref="D22:D24"/>
    <mergeCell ref="E22:F22"/>
    <mergeCell ref="A42:F42"/>
    <mergeCell ref="G22:I22"/>
    <mergeCell ref="J22:K23"/>
    <mergeCell ref="G23:G24"/>
    <mergeCell ref="H23:H24"/>
    <mergeCell ref="A26:K26"/>
    <mergeCell ref="A27:K27"/>
    <mergeCell ref="A28:K28"/>
    <mergeCell ref="A32:K32"/>
    <mergeCell ref="A34:K34"/>
    <mergeCell ref="A36:K36"/>
    <mergeCell ref="A38:K38"/>
    <mergeCell ref="A54:F54"/>
    <mergeCell ref="A43:F43"/>
    <mergeCell ref="A44:F44"/>
    <mergeCell ref="A45:F45"/>
    <mergeCell ref="A46:F46"/>
    <mergeCell ref="A47:F47"/>
    <mergeCell ref="A48:F48"/>
    <mergeCell ref="A49:F49"/>
    <mergeCell ref="A50:F50"/>
    <mergeCell ref="A51:F51"/>
    <mergeCell ref="A52:F52"/>
    <mergeCell ref="A53:F53"/>
    <mergeCell ref="A66:F66"/>
    <mergeCell ref="A55:F55"/>
    <mergeCell ref="A56:K56"/>
    <mergeCell ref="A57:F57"/>
    <mergeCell ref="A58:F58"/>
    <mergeCell ref="A59:F59"/>
    <mergeCell ref="A60:F60"/>
    <mergeCell ref="A61:F61"/>
    <mergeCell ref="A62:F62"/>
    <mergeCell ref="A63:F63"/>
    <mergeCell ref="A64:F64"/>
    <mergeCell ref="A65:F65"/>
    <mergeCell ref="A76:K76"/>
    <mergeCell ref="A78:K78"/>
    <mergeCell ref="A79:K79"/>
    <mergeCell ref="A67:F67"/>
    <mergeCell ref="A68:F68"/>
    <mergeCell ref="A69:F69"/>
    <mergeCell ref="A70:F70"/>
    <mergeCell ref="A71:F71"/>
    <mergeCell ref="A75:K7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6"/>
  <sheetViews>
    <sheetView showGridLines="0" workbookViewId="0">
      <selection activeCell="I13" sqref="I13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470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509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510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473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511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512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513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514</v>
      </c>
      <c r="D19" s="2"/>
      <c r="E19" s="2"/>
      <c r="O19" s="3"/>
      <c r="P19" s="3"/>
    </row>
    <row r="20" spans="1:16" x14ac:dyDescent="0.2">
      <c r="B20" s="75"/>
      <c r="C20" s="139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37" t="s">
        <v>55</v>
      </c>
      <c r="F23" s="137" t="s">
        <v>56</v>
      </c>
      <c r="G23" s="174" t="s">
        <v>3</v>
      </c>
      <c r="H23" s="174" t="s">
        <v>57</v>
      </c>
      <c r="I23" s="137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37" t="s">
        <v>57</v>
      </c>
      <c r="F24" s="137" t="s">
        <v>59</v>
      </c>
      <c r="G24" s="174"/>
      <c r="H24" s="174"/>
      <c r="I24" s="137" t="s">
        <v>59</v>
      </c>
      <c r="J24" s="137" t="s">
        <v>60</v>
      </c>
      <c r="K24" s="137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37">
        <v>3</v>
      </c>
      <c r="D25" s="137">
        <v>4</v>
      </c>
      <c r="E25" s="137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84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19.149999999999999" customHeight="1" x14ac:dyDescent="0.2">
      <c r="A28" s="175" t="s">
        <v>515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</row>
    <row r="29" spans="1:16" ht="36" x14ac:dyDescent="0.2">
      <c r="A29" s="5">
        <v>2</v>
      </c>
      <c r="B29" s="76" t="s">
        <v>516</v>
      </c>
      <c r="C29" s="138" t="s">
        <v>517</v>
      </c>
      <c r="D29" s="9" t="s">
        <v>518</v>
      </c>
      <c r="E29" s="77" t="s">
        <v>519</v>
      </c>
      <c r="F29" s="77"/>
      <c r="G29" s="78">
        <v>2194</v>
      </c>
      <c r="H29" s="78">
        <v>2194</v>
      </c>
      <c r="I29" s="77"/>
      <c r="J29" s="78">
        <v>20</v>
      </c>
      <c r="K29" s="78">
        <v>100</v>
      </c>
    </row>
    <row r="30" spans="1:16" ht="48" x14ac:dyDescent="0.2">
      <c r="A30" s="5">
        <v>3</v>
      </c>
      <c r="B30" s="76" t="s">
        <v>89</v>
      </c>
      <c r="C30" s="138" t="s">
        <v>520</v>
      </c>
      <c r="D30" s="5">
        <v>4</v>
      </c>
      <c r="E30" s="77" t="s">
        <v>521</v>
      </c>
      <c r="F30" s="77"/>
      <c r="G30" s="78">
        <v>4252</v>
      </c>
      <c r="H30" s="78">
        <v>4252</v>
      </c>
      <c r="I30" s="77"/>
      <c r="J30" s="78">
        <v>55.2</v>
      </c>
      <c r="K30" s="78">
        <v>220.8</v>
      </c>
    </row>
    <row r="31" spans="1:16" ht="19.149999999999999" customHeight="1" x14ac:dyDescent="0.2">
      <c r="A31" s="175" t="s">
        <v>522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</row>
    <row r="32" spans="1:16" ht="24" x14ac:dyDescent="0.2">
      <c r="A32" s="5">
        <v>4</v>
      </c>
      <c r="B32" s="76" t="s">
        <v>523</v>
      </c>
      <c r="C32" s="138" t="s">
        <v>524</v>
      </c>
      <c r="D32" s="5">
        <v>1</v>
      </c>
      <c r="E32" s="77" t="s">
        <v>525</v>
      </c>
      <c r="F32" s="77"/>
      <c r="G32" s="78">
        <v>1017</v>
      </c>
      <c r="H32" s="78">
        <v>1017</v>
      </c>
      <c r="I32" s="77"/>
      <c r="J32" s="78">
        <v>52.8</v>
      </c>
      <c r="K32" s="78">
        <v>52.8</v>
      </c>
    </row>
    <row r="33" spans="1:11" s="3" customFormat="1" x14ac:dyDescent="0.2">
      <c r="A33" s="175" t="s">
        <v>26</v>
      </c>
      <c r="B33" s="176"/>
      <c r="C33" s="176"/>
      <c r="D33" s="176"/>
      <c r="E33" s="176"/>
      <c r="F33" s="176"/>
      <c r="G33" s="77">
        <v>7463</v>
      </c>
      <c r="H33" s="77">
        <v>7463</v>
      </c>
      <c r="I33" s="77"/>
      <c r="J33" s="77"/>
      <c r="K33" s="77">
        <v>373.6</v>
      </c>
    </row>
    <row r="34" spans="1:11" s="3" customFormat="1" x14ac:dyDescent="0.2">
      <c r="A34" s="175" t="s">
        <v>5</v>
      </c>
      <c r="B34" s="176"/>
      <c r="C34" s="176"/>
      <c r="D34" s="176"/>
      <c r="E34" s="176"/>
      <c r="F34" s="176"/>
      <c r="G34" s="77">
        <v>4851</v>
      </c>
      <c r="H34" s="77"/>
      <c r="I34" s="77"/>
      <c r="J34" s="77"/>
      <c r="K34" s="77"/>
    </row>
    <row r="35" spans="1:11" s="3" customFormat="1" x14ac:dyDescent="0.2">
      <c r="A35" s="175" t="s">
        <v>6</v>
      </c>
      <c r="B35" s="176"/>
      <c r="C35" s="176"/>
      <c r="D35" s="176"/>
      <c r="E35" s="176"/>
      <c r="F35" s="176"/>
      <c r="G35" s="77">
        <v>2986</v>
      </c>
      <c r="H35" s="77"/>
      <c r="I35" s="77"/>
      <c r="J35" s="77"/>
      <c r="K35" s="77"/>
    </row>
    <row r="36" spans="1:11" s="3" customFormat="1" x14ac:dyDescent="0.2">
      <c r="A36" s="178" t="s">
        <v>139</v>
      </c>
      <c r="B36" s="176"/>
      <c r="C36" s="176"/>
      <c r="D36" s="176"/>
      <c r="E36" s="176"/>
      <c r="F36" s="176"/>
      <c r="G36" s="77"/>
      <c r="H36" s="77"/>
      <c r="I36" s="77"/>
      <c r="J36" s="77"/>
      <c r="K36" s="77"/>
    </row>
    <row r="37" spans="1:11" s="3" customFormat="1" x14ac:dyDescent="0.2">
      <c r="A37" s="175" t="s">
        <v>8</v>
      </c>
      <c r="B37" s="176"/>
      <c r="C37" s="176"/>
      <c r="D37" s="176"/>
      <c r="E37" s="176"/>
      <c r="F37" s="176"/>
      <c r="G37" s="77">
        <v>15300</v>
      </c>
      <c r="H37" s="77"/>
      <c r="I37" s="77"/>
      <c r="J37" s="77"/>
      <c r="K37" s="77">
        <v>373.6</v>
      </c>
    </row>
    <row r="38" spans="1:11" s="3" customFormat="1" x14ac:dyDescent="0.2">
      <c r="A38" s="175" t="s">
        <v>9</v>
      </c>
      <c r="B38" s="176"/>
      <c r="C38" s="176"/>
      <c r="D38" s="176"/>
      <c r="E38" s="176"/>
      <c r="F38" s="176"/>
      <c r="G38" s="77"/>
      <c r="H38" s="77"/>
      <c r="I38" s="77"/>
      <c r="J38" s="77"/>
      <c r="K38" s="77"/>
    </row>
    <row r="39" spans="1:11" s="3" customFormat="1" x14ac:dyDescent="0.2">
      <c r="A39" s="175" t="s">
        <v>10</v>
      </c>
      <c r="B39" s="176"/>
      <c r="C39" s="176"/>
      <c r="D39" s="176"/>
      <c r="E39" s="176"/>
      <c r="F39" s="176"/>
      <c r="G39" s="77">
        <v>7463</v>
      </c>
      <c r="H39" s="77"/>
      <c r="I39" s="77"/>
      <c r="J39" s="77"/>
      <c r="K39" s="77"/>
    </row>
    <row r="40" spans="1:11" s="3" customFormat="1" x14ac:dyDescent="0.2">
      <c r="A40" s="175" t="s">
        <v>11</v>
      </c>
      <c r="B40" s="176"/>
      <c r="C40" s="176"/>
      <c r="D40" s="176"/>
      <c r="E40" s="176"/>
      <c r="F40" s="176"/>
      <c r="G40" s="77">
        <v>4851</v>
      </c>
      <c r="H40" s="77"/>
      <c r="I40" s="77"/>
      <c r="J40" s="77"/>
      <c r="K40" s="77"/>
    </row>
    <row r="41" spans="1:11" s="3" customFormat="1" x14ac:dyDescent="0.2">
      <c r="A41" s="175" t="s">
        <v>12</v>
      </c>
      <c r="B41" s="176"/>
      <c r="C41" s="176"/>
      <c r="D41" s="176"/>
      <c r="E41" s="176"/>
      <c r="F41" s="176"/>
      <c r="G41" s="77">
        <v>2986</v>
      </c>
      <c r="H41" s="77"/>
      <c r="I41" s="77"/>
      <c r="J41" s="77"/>
      <c r="K41" s="77"/>
    </row>
    <row r="42" spans="1:11" s="3" customFormat="1" x14ac:dyDescent="0.2">
      <c r="A42" s="178" t="s">
        <v>145</v>
      </c>
      <c r="B42" s="176"/>
      <c r="C42" s="176"/>
      <c r="D42" s="176"/>
      <c r="E42" s="176"/>
      <c r="F42" s="176"/>
      <c r="G42" s="79">
        <v>15300</v>
      </c>
      <c r="H42" s="77"/>
      <c r="I42" s="77"/>
      <c r="J42" s="77"/>
      <c r="K42" s="79">
        <v>373.6</v>
      </c>
    </row>
    <row r="43" spans="1:11" s="3" customFormat="1" x14ac:dyDescent="0.2">
      <c r="A43" s="179" t="s">
        <v>25</v>
      </c>
      <c r="B43" s="180"/>
      <c r="C43" s="180"/>
      <c r="D43" s="180"/>
      <c r="E43" s="180"/>
      <c r="F43" s="180"/>
      <c r="G43" s="180"/>
      <c r="H43" s="180"/>
      <c r="I43" s="180"/>
      <c r="J43" s="180"/>
      <c r="K43" s="180"/>
    </row>
    <row r="44" spans="1:11" s="3" customFormat="1" x14ac:dyDescent="0.2">
      <c r="A44" s="175" t="s">
        <v>4</v>
      </c>
      <c r="B44" s="176"/>
      <c r="C44" s="176"/>
      <c r="D44" s="176"/>
      <c r="E44" s="176"/>
      <c r="F44" s="176"/>
      <c r="G44" s="77">
        <v>7463</v>
      </c>
      <c r="H44" s="77">
        <v>7463</v>
      </c>
      <c r="I44" s="77"/>
      <c r="J44" s="77"/>
      <c r="K44" s="77">
        <v>373.6</v>
      </c>
    </row>
    <row r="45" spans="1:11" s="3" customFormat="1" x14ac:dyDescent="0.2">
      <c r="A45" s="175" t="s">
        <v>5</v>
      </c>
      <c r="B45" s="176"/>
      <c r="C45" s="176"/>
      <c r="D45" s="176"/>
      <c r="E45" s="176"/>
      <c r="F45" s="176"/>
      <c r="G45" s="77">
        <v>4851</v>
      </c>
      <c r="H45" s="77"/>
      <c r="I45" s="77"/>
      <c r="J45" s="77"/>
      <c r="K45" s="77"/>
    </row>
    <row r="46" spans="1:11" s="3" customFormat="1" x14ac:dyDescent="0.2">
      <c r="A46" s="175" t="s">
        <v>505</v>
      </c>
      <c r="B46" s="176"/>
      <c r="C46" s="176"/>
      <c r="D46" s="176"/>
      <c r="E46" s="176"/>
      <c r="F46" s="176"/>
      <c r="G46" s="77"/>
      <c r="H46" s="77"/>
      <c r="I46" s="77"/>
      <c r="J46" s="77"/>
      <c r="K46" s="77"/>
    </row>
    <row r="47" spans="1:11" s="3" customFormat="1" x14ac:dyDescent="0.2">
      <c r="A47" s="175" t="s">
        <v>526</v>
      </c>
      <c r="B47" s="176"/>
      <c r="C47" s="176"/>
      <c r="D47" s="176"/>
      <c r="E47" s="176"/>
      <c r="F47" s="176"/>
      <c r="G47" s="77">
        <v>4851</v>
      </c>
      <c r="H47" s="77"/>
      <c r="I47" s="77"/>
      <c r="J47" s="77"/>
      <c r="K47" s="77"/>
    </row>
    <row r="48" spans="1:11" s="3" customFormat="1" x14ac:dyDescent="0.2">
      <c r="A48" s="175" t="s">
        <v>6</v>
      </c>
      <c r="B48" s="176"/>
      <c r="C48" s="176"/>
      <c r="D48" s="176"/>
      <c r="E48" s="176"/>
      <c r="F48" s="176"/>
      <c r="G48" s="77">
        <v>2986</v>
      </c>
      <c r="H48" s="77"/>
      <c r="I48" s="77"/>
      <c r="J48" s="77"/>
      <c r="K48" s="77"/>
    </row>
    <row r="49" spans="1:11" s="3" customFormat="1" x14ac:dyDescent="0.2">
      <c r="A49" s="175" t="s">
        <v>505</v>
      </c>
      <c r="B49" s="176"/>
      <c r="C49" s="176"/>
      <c r="D49" s="176"/>
      <c r="E49" s="176"/>
      <c r="F49" s="176"/>
      <c r="G49" s="77"/>
      <c r="H49" s="77"/>
      <c r="I49" s="77"/>
      <c r="J49" s="77"/>
      <c r="K49" s="77"/>
    </row>
    <row r="50" spans="1:11" s="3" customFormat="1" x14ac:dyDescent="0.2">
      <c r="A50" s="175" t="s">
        <v>527</v>
      </c>
      <c r="B50" s="176"/>
      <c r="C50" s="176"/>
      <c r="D50" s="176"/>
      <c r="E50" s="176"/>
      <c r="F50" s="176"/>
      <c r="G50" s="77">
        <v>2986</v>
      </c>
      <c r="H50" s="77"/>
      <c r="I50" s="77"/>
      <c r="J50" s="77"/>
      <c r="K50" s="77"/>
    </row>
    <row r="51" spans="1:11" s="3" customFormat="1" x14ac:dyDescent="0.2">
      <c r="A51" s="178" t="s">
        <v>7</v>
      </c>
      <c r="B51" s="176"/>
      <c r="C51" s="176"/>
      <c r="D51" s="176"/>
      <c r="E51" s="176"/>
      <c r="F51" s="176"/>
      <c r="G51" s="77"/>
      <c r="H51" s="77"/>
      <c r="I51" s="77"/>
      <c r="J51" s="77"/>
      <c r="K51" s="77"/>
    </row>
    <row r="52" spans="1:11" s="3" customFormat="1" x14ac:dyDescent="0.2">
      <c r="A52" s="175" t="s">
        <v>8</v>
      </c>
      <c r="B52" s="176"/>
      <c r="C52" s="176"/>
      <c r="D52" s="176"/>
      <c r="E52" s="176"/>
      <c r="F52" s="176"/>
      <c r="G52" s="77">
        <v>15300</v>
      </c>
      <c r="H52" s="77"/>
      <c r="I52" s="77"/>
      <c r="J52" s="77"/>
      <c r="K52" s="77">
        <v>373.6</v>
      </c>
    </row>
    <row r="53" spans="1:11" s="3" customFormat="1" x14ac:dyDescent="0.2">
      <c r="A53" s="175" t="s">
        <v>9</v>
      </c>
      <c r="B53" s="176"/>
      <c r="C53" s="176"/>
      <c r="D53" s="176"/>
      <c r="E53" s="176"/>
      <c r="F53" s="176"/>
      <c r="G53" s="77"/>
      <c r="H53" s="77"/>
      <c r="I53" s="77"/>
      <c r="J53" s="77"/>
      <c r="K53" s="77"/>
    </row>
    <row r="54" spans="1:11" s="3" customFormat="1" x14ac:dyDescent="0.2">
      <c r="A54" s="175" t="s">
        <v>10</v>
      </c>
      <c r="B54" s="176"/>
      <c r="C54" s="176"/>
      <c r="D54" s="176"/>
      <c r="E54" s="176"/>
      <c r="F54" s="176"/>
      <c r="G54" s="77">
        <v>7463</v>
      </c>
      <c r="H54" s="77"/>
      <c r="I54" s="77"/>
      <c r="J54" s="77"/>
      <c r="K54" s="77"/>
    </row>
    <row r="55" spans="1:11" s="3" customFormat="1" x14ac:dyDescent="0.2">
      <c r="A55" s="175" t="s">
        <v>11</v>
      </c>
      <c r="B55" s="176"/>
      <c r="C55" s="176"/>
      <c r="D55" s="176"/>
      <c r="E55" s="176"/>
      <c r="F55" s="176"/>
      <c r="G55" s="77">
        <v>4851</v>
      </c>
      <c r="H55" s="77"/>
      <c r="I55" s="77"/>
      <c r="J55" s="77"/>
      <c r="K55" s="77"/>
    </row>
    <row r="56" spans="1:11" s="3" customFormat="1" x14ac:dyDescent="0.2">
      <c r="A56" s="175" t="s">
        <v>12</v>
      </c>
      <c r="B56" s="176"/>
      <c r="C56" s="176"/>
      <c r="D56" s="176"/>
      <c r="E56" s="176"/>
      <c r="F56" s="176"/>
      <c r="G56" s="77">
        <v>2986</v>
      </c>
      <c r="H56" s="77"/>
      <c r="I56" s="77"/>
      <c r="J56" s="77"/>
      <c r="K56" s="77"/>
    </row>
    <row r="57" spans="1:11" s="3" customFormat="1" x14ac:dyDescent="0.2">
      <c r="A57" s="175" t="s">
        <v>528</v>
      </c>
      <c r="B57" s="176"/>
      <c r="C57" s="176"/>
      <c r="D57" s="176"/>
      <c r="E57" s="176"/>
      <c r="F57" s="176"/>
      <c r="G57" s="77">
        <v>1530</v>
      </c>
      <c r="H57" s="77"/>
      <c r="I57" s="77"/>
      <c r="J57" s="77"/>
      <c r="K57" s="77"/>
    </row>
    <row r="58" spans="1:11" s="3" customFormat="1" x14ac:dyDescent="0.2">
      <c r="A58" s="178" t="s">
        <v>13</v>
      </c>
      <c r="B58" s="176"/>
      <c r="C58" s="176"/>
      <c r="D58" s="176"/>
      <c r="E58" s="176"/>
      <c r="F58" s="176"/>
      <c r="G58" s="79">
        <v>1530</v>
      </c>
      <c r="H58" s="77"/>
      <c r="I58" s="77"/>
      <c r="J58" s="77"/>
      <c r="K58" s="79">
        <v>373.6</v>
      </c>
    </row>
    <row r="59" spans="1:11" s="3" customFormat="1" x14ac:dyDescent="0.2">
      <c r="A59" s="139"/>
      <c r="B59" s="80"/>
      <c r="C59" s="6"/>
      <c r="D59" s="139"/>
      <c r="E59" s="49"/>
      <c r="F59" s="49"/>
      <c r="G59" s="49"/>
      <c r="H59" s="49"/>
      <c r="I59" s="49"/>
      <c r="J59" s="49"/>
      <c r="K59" s="49"/>
    </row>
    <row r="60" spans="1:11" s="3" customFormat="1" x14ac:dyDescent="0.2">
      <c r="A60" s="139"/>
      <c r="B60" s="80"/>
      <c r="C60" s="6"/>
      <c r="D60" s="139"/>
      <c r="E60" s="49"/>
      <c r="F60" s="49"/>
      <c r="G60" s="49"/>
      <c r="H60" s="49"/>
      <c r="I60" s="49"/>
      <c r="J60" s="49"/>
      <c r="K60" s="49"/>
    </row>
    <row r="61" spans="1:11" s="3" customFormat="1" x14ac:dyDescent="0.2">
      <c r="A61" s="139"/>
      <c r="B61" s="80"/>
      <c r="C61" s="6"/>
      <c r="D61" s="139"/>
      <c r="E61" s="49"/>
      <c r="F61" s="49"/>
      <c r="G61" s="49"/>
      <c r="H61" s="49"/>
      <c r="I61" s="49"/>
      <c r="J61" s="49"/>
      <c r="K61" s="49"/>
    </row>
    <row r="62" spans="1:11" s="3" customFormat="1" x14ac:dyDescent="0.2">
      <c r="A62" s="186" t="s">
        <v>147</v>
      </c>
      <c r="B62" s="185"/>
      <c r="C62" s="185"/>
      <c r="D62" s="185"/>
      <c r="E62" s="185"/>
      <c r="F62" s="185"/>
      <c r="G62" s="185"/>
      <c r="H62" s="185"/>
      <c r="I62" s="185"/>
      <c r="J62" s="185"/>
      <c r="K62" s="185"/>
    </row>
    <row r="63" spans="1:11" s="3" customFormat="1" x14ac:dyDescent="0.2">
      <c r="A63" s="184" t="s">
        <v>45</v>
      </c>
      <c r="B63" s="185"/>
      <c r="C63" s="185"/>
      <c r="D63" s="185"/>
      <c r="E63" s="185"/>
      <c r="F63" s="185"/>
      <c r="G63" s="185"/>
      <c r="H63" s="185"/>
      <c r="I63" s="185"/>
      <c r="J63" s="185"/>
      <c r="K63" s="185"/>
    </row>
    <row r="64" spans="1:11" s="3" customFormat="1" x14ac:dyDescent="0.2">
      <c r="A64" s="139"/>
      <c r="B64" s="80"/>
      <c r="C64" s="6"/>
      <c r="D64" s="139"/>
      <c r="E64" s="49"/>
      <c r="F64" s="49"/>
      <c r="G64" s="49"/>
      <c r="H64" s="49"/>
      <c r="I64" s="49"/>
      <c r="J64" s="49"/>
      <c r="K64" s="49"/>
    </row>
    <row r="65" spans="1:11" s="3" customFormat="1" x14ac:dyDescent="0.2">
      <c r="A65" s="186" t="s">
        <v>148</v>
      </c>
      <c r="B65" s="185"/>
      <c r="C65" s="185"/>
      <c r="D65" s="185"/>
      <c r="E65" s="185"/>
      <c r="F65" s="185"/>
      <c r="G65" s="185"/>
      <c r="H65" s="185"/>
      <c r="I65" s="185"/>
      <c r="J65" s="185"/>
      <c r="K65" s="185"/>
    </row>
    <row r="66" spans="1:11" s="3" customFormat="1" x14ac:dyDescent="0.2">
      <c r="A66" s="184" t="s">
        <v>45</v>
      </c>
      <c r="B66" s="185"/>
      <c r="C66" s="185"/>
      <c r="D66" s="185"/>
      <c r="E66" s="185"/>
      <c r="F66" s="185"/>
      <c r="G66" s="185"/>
      <c r="H66" s="185"/>
      <c r="I66" s="185"/>
      <c r="J66" s="185"/>
      <c r="K66" s="185"/>
    </row>
  </sheetData>
  <mergeCells count="46">
    <mergeCell ref="A27:K27"/>
    <mergeCell ref="D16:E16"/>
    <mergeCell ref="D17:E17"/>
    <mergeCell ref="D18:E18"/>
    <mergeCell ref="A22:A24"/>
    <mergeCell ref="B22:B24"/>
    <mergeCell ref="C22:C24"/>
    <mergeCell ref="D22:D24"/>
    <mergeCell ref="E22:F22"/>
    <mergeCell ref="G22:I22"/>
    <mergeCell ref="J22:K23"/>
    <mergeCell ref="G23:G24"/>
    <mergeCell ref="H23:H24"/>
    <mergeCell ref="A26:K26"/>
    <mergeCell ref="A42:F42"/>
    <mergeCell ref="A28:K28"/>
    <mergeCell ref="A31:K31"/>
    <mergeCell ref="A33:F33"/>
    <mergeCell ref="A34:F34"/>
    <mergeCell ref="A35:F35"/>
    <mergeCell ref="A36:F36"/>
    <mergeCell ref="A37:F37"/>
    <mergeCell ref="A38:F38"/>
    <mergeCell ref="A39:F39"/>
    <mergeCell ref="A40:F40"/>
    <mergeCell ref="A41:F41"/>
    <mergeCell ref="A54:F54"/>
    <mergeCell ref="A43:K43"/>
    <mergeCell ref="A44:F44"/>
    <mergeCell ref="A45:F45"/>
    <mergeCell ref="A46:F46"/>
    <mergeCell ref="A47:F47"/>
    <mergeCell ref="A48:F48"/>
    <mergeCell ref="A49:F49"/>
    <mergeCell ref="A50:F50"/>
    <mergeCell ref="A51:F51"/>
    <mergeCell ref="A52:F52"/>
    <mergeCell ref="A53:F53"/>
    <mergeCell ref="A65:K65"/>
    <mergeCell ref="A66:K66"/>
    <mergeCell ref="A55:F55"/>
    <mergeCell ref="A56:F56"/>
    <mergeCell ref="A57:F57"/>
    <mergeCell ref="A58:F58"/>
    <mergeCell ref="A62:K62"/>
    <mergeCell ref="A63:K6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7"/>
  <sheetViews>
    <sheetView showGridLines="0" workbookViewId="0">
      <selection activeCell="G17" sqref="G17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470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529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530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473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531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532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533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477</v>
      </c>
      <c r="D19" s="2"/>
      <c r="E19" s="2"/>
      <c r="O19" s="3"/>
      <c r="P19" s="3"/>
    </row>
    <row r="20" spans="1:16" x14ac:dyDescent="0.2">
      <c r="B20" s="75"/>
      <c r="C20" s="139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37" t="s">
        <v>55</v>
      </c>
      <c r="F23" s="137" t="s">
        <v>56</v>
      </c>
      <c r="G23" s="174" t="s">
        <v>3</v>
      </c>
      <c r="H23" s="174" t="s">
        <v>57</v>
      </c>
      <c r="I23" s="137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37" t="s">
        <v>57</v>
      </c>
      <c r="F24" s="137" t="s">
        <v>59</v>
      </c>
      <c r="G24" s="174"/>
      <c r="H24" s="174"/>
      <c r="I24" s="137" t="s">
        <v>59</v>
      </c>
      <c r="J24" s="137" t="s">
        <v>60</v>
      </c>
      <c r="K24" s="137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37">
        <v>3</v>
      </c>
      <c r="D25" s="137">
        <v>4</v>
      </c>
      <c r="E25" s="137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84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96" x14ac:dyDescent="0.2">
      <c r="A28" s="5">
        <v>1</v>
      </c>
      <c r="B28" s="76" t="s">
        <v>534</v>
      </c>
      <c r="C28" s="138" t="s">
        <v>535</v>
      </c>
      <c r="D28" s="5">
        <v>2</v>
      </c>
      <c r="E28" s="77" t="s">
        <v>536</v>
      </c>
      <c r="F28" s="77"/>
      <c r="G28" s="78">
        <v>2315</v>
      </c>
      <c r="H28" s="78">
        <v>2315</v>
      </c>
      <c r="I28" s="77"/>
      <c r="J28" s="78">
        <v>77</v>
      </c>
      <c r="K28" s="78">
        <v>154</v>
      </c>
    </row>
    <row r="29" spans="1:16" ht="96" x14ac:dyDescent="0.2">
      <c r="A29" s="5">
        <v>2</v>
      </c>
      <c r="B29" s="76" t="s">
        <v>157</v>
      </c>
      <c r="C29" s="138" t="s">
        <v>158</v>
      </c>
      <c r="D29" s="5">
        <v>1</v>
      </c>
      <c r="E29" s="77" t="s">
        <v>537</v>
      </c>
      <c r="F29" s="77"/>
      <c r="G29" s="78">
        <v>1340</v>
      </c>
      <c r="H29" s="78">
        <v>1340</v>
      </c>
      <c r="I29" s="77"/>
      <c r="J29" s="78">
        <v>80</v>
      </c>
      <c r="K29" s="78">
        <v>80</v>
      </c>
    </row>
    <row r="30" spans="1:16" ht="36" x14ac:dyDescent="0.2">
      <c r="A30" s="5">
        <v>3</v>
      </c>
      <c r="B30" s="76" t="s">
        <v>538</v>
      </c>
      <c r="C30" s="138" t="s">
        <v>539</v>
      </c>
      <c r="D30" s="5">
        <v>2</v>
      </c>
      <c r="E30" s="77" t="s">
        <v>540</v>
      </c>
      <c r="F30" s="77"/>
      <c r="G30" s="78">
        <v>651</v>
      </c>
      <c r="H30" s="78">
        <v>651</v>
      </c>
      <c r="I30" s="77"/>
      <c r="J30" s="78">
        <v>18.2</v>
      </c>
      <c r="K30" s="78">
        <v>36.4</v>
      </c>
    </row>
    <row r="31" spans="1:16" ht="60" x14ac:dyDescent="0.2">
      <c r="A31" s="5">
        <v>4</v>
      </c>
      <c r="B31" s="76" t="s">
        <v>541</v>
      </c>
      <c r="C31" s="138" t="s">
        <v>542</v>
      </c>
      <c r="D31" s="5">
        <v>1</v>
      </c>
      <c r="E31" s="77" t="s">
        <v>543</v>
      </c>
      <c r="F31" s="77"/>
      <c r="G31" s="78">
        <v>12312</v>
      </c>
      <c r="H31" s="78">
        <v>12312</v>
      </c>
      <c r="I31" s="77"/>
      <c r="J31" s="78">
        <v>665</v>
      </c>
      <c r="K31" s="78">
        <v>665</v>
      </c>
    </row>
    <row r="32" spans="1:16" ht="48" x14ac:dyDescent="0.2">
      <c r="A32" s="5">
        <v>5</v>
      </c>
      <c r="B32" s="76" t="s">
        <v>544</v>
      </c>
      <c r="C32" s="138" t="s">
        <v>545</v>
      </c>
      <c r="D32" s="5">
        <v>-8</v>
      </c>
      <c r="E32" s="77" t="s">
        <v>546</v>
      </c>
      <c r="F32" s="77"/>
      <c r="G32" s="78">
        <v>-1540</v>
      </c>
      <c r="H32" s="78">
        <v>-1540</v>
      </c>
      <c r="I32" s="77"/>
      <c r="J32" s="78">
        <v>10.4</v>
      </c>
      <c r="K32" s="78">
        <v>-83.2</v>
      </c>
    </row>
    <row r="33" spans="1:11" s="3" customFormat="1" ht="60" x14ac:dyDescent="0.2">
      <c r="A33" s="5">
        <v>6</v>
      </c>
      <c r="B33" s="76" t="s">
        <v>547</v>
      </c>
      <c r="C33" s="138" t="s">
        <v>548</v>
      </c>
      <c r="D33" s="5">
        <v>1</v>
      </c>
      <c r="E33" s="77" t="s">
        <v>549</v>
      </c>
      <c r="F33" s="77"/>
      <c r="G33" s="78">
        <v>6760</v>
      </c>
      <c r="H33" s="78">
        <v>6760</v>
      </c>
      <c r="I33" s="77"/>
      <c r="J33" s="78">
        <v>351</v>
      </c>
      <c r="K33" s="78">
        <v>351</v>
      </c>
    </row>
    <row r="34" spans="1:11" s="3" customFormat="1" x14ac:dyDescent="0.2">
      <c r="A34" s="175" t="s">
        <v>26</v>
      </c>
      <c r="B34" s="176"/>
      <c r="C34" s="176"/>
      <c r="D34" s="176"/>
      <c r="E34" s="176"/>
      <c r="F34" s="176"/>
      <c r="G34" s="77">
        <v>21838</v>
      </c>
      <c r="H34" s="77">
        <v>21838</v>
      </c>
      <c r="I34" s="77"/>
      <c r="J34" s="77"/>
      <c r="K34" s="77">
        <v>1203.2</v>
      </c>
    </row>
    <row r="35" spans="1:11" s="3" customFormat="1" x14ac:dyDescent="0.2">
      <c r="A35" s="175" t="s">
        <v>5</v>
      </c>
      <c r="B35" s="176"/>
      <c r="C35" s="176"/>
      <c r="D35" s="176"/>
      <c r="E35" s="176"/>
      <c r="F35" s="176"/>
      <c r="G35" s="77">
        <v>14195</v>
      </c>
      <c r="H35" s="77"/>
      <c r="I35" s="77"/>
      <c r="J35" s="77"/>
      <c r="K35" s="77"/>
    </row>
    <row r="36" spans="1:11" s="3" customFormat="1" x14ac:dyDescent="0.2">
      <c r="A36" s="175" t="s">
        <v>6</v>
      </c>
      <c r="B36" s="176"/>
      <c r="C36" s="176"/>
      <c r="D36" s="176"/>
      <c r="E36" s="176"/>
      <c r="F36" s="176"/>
      <c r="G36" s="77">
        <v>8735</v>
      </c>
      <c r="H36" s="77"/>
      <c r="I36" s="77"/>
      <c r="J36" s="77"/>
      <c r="K36" s="77"/>
    </row>
    <row r="37" spans="1:11" s="3" customFormat="1" x14ac:dyDescent="0.2">
      <c r="A37" s="178" t="s">
        <v>139</v>
      </c>
      <c r="B37" s="176"/>
      <c r="C37" s="176"/>
      <c r="D37" s="176"/>
      <c r="E37" s="176"/>
      <c r="F37" s="176"/>
      <c r="G37" s="77"/>
      <c r="H37" s="77"/>
      <c r="I37" s="77"/>
      <c r="J37" s="77"/>
      <c r="K37" s="77"/>
    </row>
    <row r="38" spans="1:11" s="3" customFormat="1" x14ac:dyDescent="0.2">
      <c r="A38" s="175" t="s">
        <v>8</v>
      </c>
      <c r="B38" s="176"/>
      <c r="C38" s="176"/>
      <c r="D38" s="176"/>
      <c r="E38" s="176"/>
      <c r="F38" s="176"/>
      <c r="G38" s="77">
        <v>44768</v>
      </c>
      <c r="H38" s="77"/>
      <c r="I38" s="77"/>
      <c r="J38" s="77"/>
      <c r="K38" s="77">
        <v>1203.2</v>
      </c>
    </row>
    <row r="39" spans="1:11" s="3" customFormat="1" x14ac:dyDescent="0.2">
      <c r="A39" s="175" t="s">
        <v>9</v>
      </c>
      <c r="B39" s="176"/>
      <c r="C39" s="176"/>
      <c r="D39" s="176"/>
      <c r="E39" s="176"/>
      <c r="F39" s="176"/>
      <c r="G39" s="77"/>
      <c r="H39" s="77"/>
      <c r="I39" s="77"/>
      <c r="J39" s="77"/>
      <c r="K39" s="77"/>
    </row>
    <row r="40" spans="1:11" s="3" customFormat="1" x14ac:dyDescent="0.2">
      <c r="A40" s="175" t="s">
        <v>10</v>
      </c>
      <c r="B40" s="176"/>
      <c r="C40" s="176"/>
      <c r="D40" s="176"/>
      <c r="E40" s="176"/>
      <c r="F40" s="176"/>
      <c r="G40" s="77">
        <v>21838</v>
      </c>
      <c r="H40" s="77"/>
      <c r="I40" s="77"/>
      <c r="J40" s="77"/>
      <c r="K40" s="77"/>
    </row>
    <row r="41" spans="1:11" s="3" customFormat="1" x14ac:dyDescent="0.2">
      <c r="A41" s="175" t="s">
        <v>11</v>
      </c>
      <c r="B41" s="176"/>
      <c r="C41" s="176"/>
      <c r="D41" s="176"/>
      <c r="E41" s="176"/>
      <c r="F41" s="176"/>
      <c r="G41" s="77">
        <v>14195</v>
      </c>
      <c r="H41" s="77"/>
      <c r="I41" s="77"/>
      <c r="J41" s="77"/>
      <c r="K41" s="77"/>
    </row>
    <row r="42" spans="1:11" s="3" customFormat="1" x14ac:dyDescent="0.2">
      <c r="A42" s="175" t="s">
        <v>12</v>
      </c>
      <c r="B42" s="176"/>
      <c r="C42" s="176"/>
      <c r="D42" s="176"/>
      <c r="E42" s="176"/>
      <c r="F42" s="176"/>
      <c r="G42" s="77">
        <v>8735</v>
      </c>
      <c r="H42" s="77"/>
      <c r="I42" s="77"/>
      <c r="J42" s="77"/>
      <c r="K42" s="77"/>
    </row>
    <row r="43" spans="1:11" s="3" customFormat="1" x14ac:dyDescent="0.2">
      <c r="A43" s="178" t="s">
        <v>145</v>
      </c>
      <c r="B43" s="176"/>
      <c r="C43" s="176"/>
      <c r="D43" s="176"/>
      <c r="E43" s="176"/>
      <c r="F43" s="176"/>
      <c r="G43" s="79">
        <v>44768</v>
      </c>
      <c r="H43" s="77"/>
      <c r="I43" s="77"/>
      <c r="J43" s="77"/>
      <c r="K43" s="79">
        <v>1203.2</v>
      </c>
    </row>
    <row r="44" spans="1:11" s="3" customFormat="1" x14ac:dyDescent="0.2">
      <c r="A44" s="179" t="s">
        <v>25</v>
      </c>
      <c r="B44" s="180"/>
      <c r="C44" s="180"/>
      <c r="D44" s="180"/>
      <c r="E44" s="180"/>
      <c r="F44" s="180"/>
      <c r="G44" s="180"/>
      <c r="H44" s="180"/>
      <c r="I44" s="180"/>
      <c r="J44" s="180"/>
      <c r="K44" s="180"/>
    </row>
    <row r="45" spans="1:11" s="3" customFormat="1" x14ac:dyDescent="0.2">
      <c r="A45" s="175" t="s">
        <v>4</v>
      </c>
      <c r="B45" s="176"/>
      <c r="C45" s="176"/>
      <c r="D45" s="176"/>
      <c r="E45" s="176"/>
      <c r="F45" s="176"/>
      <c r="G45" s="77">
        <v>21838</v>
      </c>
      <c r="H45" s="77">
        <v>21838</v>
      </c>
      <c r="I45" s="77"/>
      <c r="J45" s="77"/>
      <c r="K45" s="77">
        <v>1203.2</v>
      </c>
    </row>
    <row r="46" spans="1:11" s="3" customFormat="1" x14ac:dyDescent="0.2">
      <c r="A46" s="175" t="s">
        <v>5</v>
      </c>
      <c r="B46" s="176"/>
      <c r="C46" s="176"/>
      <c r="D46" s="176"/>
      <c r="E46" s="176"/>
      <c r="F46" s="176"/>
      <c r="G46" s="77">
        <v>14195</v>
      </c>
      <c r="H46" s="77"/>
      <c r="I46" s="77"/>
      <c r="J46" s="77"/>
      <c r="K46" s="77"/>
    </row>
    <row r="47" spans="1:11" s="3" customFormat="1" x14ac:dyDescent="0.2">
      <c r="A47" s="175" t="s">
        <v>505</v>
      </c>
      <c r="B47" s="176"/>
      <c r="C47" s="176"/>
      <c r="D47" s="176"/>
      <c r="E47" s="176"/>
      <c r="F47" s="176"/>
      <c r="G47" s="77"/>
      <c r="H47" s="77"/>
      <c r="I47" s="77"/>
      <c r="J47" s="77"/>
      <c r="K47" s="77"/>
    </row>
    <row r="48" spans="1:11" s="3" customFormat="1" x14ac:dyDescent="0.2">
      <c r="A48" s="175" t="s">
        <v>550</v>
      </c>
      <c r="B48" s="176"/>
      <c r="C48" s="176"/>
      <c r="D48" s="176"/>
      <c r="E48" s="176"/>
      <c r="F48" s="176"/>
      <c r="G48" s="77">
        <v>14195</v>
      </c>
      <c r="H48" s="77"/>
      <c r="I48" s="77"/>
      <c r="J48" s="77"/>
      <c r="K48" s="77"/>
    </row>
    <row r="49" spans="1:11" s="3" customFormat="1" x14ac:dyDescent="0.2">
      <c r="A49" s="175" t="s">
        <v>6</v>
      </c>
      <c r="B49" s="176"/>
      <c r="C49" s="176"/>
      <c r="D49" s="176"/>
      <c r="E49" s="176"/>
      <c r="F49" s="176"/>
      <c r="G49" s="77">
        <v>8735</v>
      </c>
      <c r="H49" s="77"/>
      <c r="I49" s="77"/>
      <c r="J49" s="77"/>
      <c r="K49" s="77"/>
    </row>
    <row r="50" spans="1:11" s="3" customFormat="1" x14ac:dyDescent="0.2">
      <c r="A50" s="175" t="s">
        <v>505</v>
      </c>
      <c r="B50" s="176"/>
      <c r="C50" s="176"/>
      <c r="D50" s="176"/>
      <c r="E50" s="176"/>
      <c r="F50" s="176"/>
      <c r="G50" s="77"/>
      <c r="H50" s="77"/>
      <c r="I50" s="77"/>
      <c r="J50" s="77"/>
      <c r="K50" s="77"/>
    </row>
    <row r="51" spans="1:11" s="3" customFormat="1" x14ac:dyDescent="0.2">
      <c r="A51" s="175" t="s">
        <v>551</v>
      </c>
      <c r="B51" s="176"/>
      <c r="C51" s="176"/>
      <c r="D51" s="176"/>
      <c r="E51" s="176"/>
      <c r="F51" s="176"/>
      <c r="G51" s="77">
        <v>8735</v>
      </c>
      <c r="H51" s="77"/>
      <c r="I51" s="77"/>
      <c r="J51" s="77"/>
      <c r="K51" s="77"/>
    </row>
    <row r="52" spans="1:11" s="3" customFormat="1" x14ac:dyDescent="0.2">
      <c r="A52" s="178" t="s">
        <v>7</v>
      </c>
      <c r="B52" s="176"/>
      <c r="C52" s="176"/>
      <c r="D52" s="176"/>
      <c r="E52" s="176"/>
      <c r="F52" s="176"/>
      <c r="G52" s="77"/>
      <c r="H52" s="77"/>
      <c r="I52" s="77"/>
      <c r="J52" s="77"/>
      <c r="K52" s="77"/>
    </row>
    <row r="53" spans="1:11" s="3" customFormat="1" x14ac:dyDescent="0.2">
      <c r="A53" s="175" t="s">
        <v>8</v>
      </c>
      <c r="B53" s="176"/>
      <c r="C53" s="176"/>
      <c r="D53" s="176"/>
      <c r="E53" s="176"/>
      <c r="F53" s="176"/>
      <c r="G53" s="77">
        <v>44768</v>
      </c>
      <c r="H53" s="77"/>
      <c r="I53" s="77"/>
      <c r="J53" s="77"/>
      <c r="K53" s="77">
        <v>1203.2</v>
      </c>
    </row>
    <row r="54" spans="1:11" s="3" customFormat="1" x14ac:dyDescent="0.2">
      <c r="A54" s="175" t="s">
        <v>9</v>
      </c>
      <c r="B54" s="176"/>
      <c r="C54" s="176"/>
      <c r="D54" s="176"/>
      <c r="E54" s="176"/>
      <c r="F54" s="176"/>
      <c r="G54" s="77"/>
      <c r="H54" s="77"/>
      <c r="I54" s="77"/>
      <c r="J54" s="77"/>
      <c r="K54" s="77"/>
    </row>
    <row r="55" spans="1:11" s="3" customFormat="1" x14ac:dyDescent="0.2">
      <c r="A55" s="175" t="s">
        <v>10</v>
      </c>
      <c r="B55" s="176"/>
      <c r="C55" s="176"/>
      <c r="D55" s="176"/>
      <c r="E55" s="176"/>
      <c r="F55" s="176"/>
      <c r="G55" s="77">
        <v>21838</v>
      </c>
      <c r="H55" s="77"/>
      <c r="I55" s="77"/>
      <c r="J55" s="77"/>
      <c r="K55" s="77"/>
    </row>
    <row r="56" spans="1:11" s="3" customFormat="1" x14ac:dyDescent="0.2">
      <c r="A56" s="175" t="s">
        <v>11</v>
      </c>
      <c r="B56" s="176"/>
      <c r="C56" s="176"/>
      <c r="D56" s="176"/>
      <c r="E56" s="176"/>
      <c r="F56" s="176"/>
      <c r="G56" s="77">
        <v>14195</v>
      </c>
      <c r="H56" s="77"/>
      <c r="I56" s="77"/>
      <c r="J56" s="77"/>
      <c r="K56" s="77"/>
    </row>
    <row r="57" spans="1:11" s="3" customFormat="1" x14ac:dyDescent="0.2">
      <c r="A57" s="175" t="s">
        <v>12</v>
      </c>
      <c r="B57" s="176"/>
      <c r="C57" s="176"/>
      <c r="D57" s="176"/>
      <c r="E57" s="176"/>
      <c r="F57" s="176"/>
      <c r="G57" s="77">
        <v>8735</v>
      </c>
      <c r="H57" s="77"/>
      <c r="I57" s="77"/>
      <c r="J57" s="77"/>
      <c r="K57" s="77"/>
    </row>
    <row r="58" spans="1:11" s="3" customFormat="1" x14ac:dyDescent="0.2">
      <c r="A58" s="175" t="s">
        <v>552</v>
      </c>
      <c r="B58" s="176"/>
      <c r="C58" s="176"/>
      <c r="D58" s="176"/>
      <c r="E58" s="176"/>
      <c r="F58" s="176"/>
      <c r="G58" s="77">
        <v>24622</v>
      </c>
      <c r="H58" s="77"/>
      <c r="I58" s="77"/>
      <c r="J58" s="77"/>
      <c r="K58" s="77"/>
    </row>
    <row r="59" spans="1:11" s="3" customFormat="1" x14ac:dyDescent="0.2">
      <c r="A59" s="178" t="s">
        <v>13</v>
      </c>
      <c r="B59" s="176"/>
      <c r="C59" s="176"/>
      <c r="D59" s="176"/>
      <c r="E59" s="176"/>
      <c r="F59" s="176"/>
      <c r="G59" s="79">
        <v>24622</v>
      </c>
      <c r="H59" s="77"/>
      <c r="I59" s="77"/>
      <c r="J59" s="77"/>
      <c r="K59" s="79">
        <v>1203.2</v>
      </c>
    </row>
    <row r="60" spans="1:11" s="3" customFormat="1" x14ac:dyDescent="0.2">
      <c r="A60" s="139"/>
      <c r="B60" s="80"/>
      <c r="C60" s="6"/>
      <c r="D60" s="139"/>
      <c r="E60" s="49"/>
      <c r="F60" s="49"/>
      <c r="G60" s="49"/>
      <c r="H60" s="49"/>
      <c r="I60" s="49"/>
      <c r="J60" s="49"/>
      <c r="K60" s="49"/>
    </row>
    <row r="61" spans="1:11" s="3" customFormat="1" x14ac:dyDescent="0.2">
      <c r="A61" s="139"/>
      <c r="B61" s="80"/>
      <c r="C61" s="6"/>
      <c r="D61" s="139"/>
      <c r="E61" s="49"/>
      <c r="F61" s="49"/>
      <c r="G61" s="49"/>
      <c r="H61" s="49"/>
      <c r="I61" s="49"/>
      <c r="J61" s="49"/>
      <c r="K61" s="49"/>
    </row>
    <row r="62" spans="1:11" s="3" customFormat="1" x14ac:dyDescent="0.2">
      <c r="A62" s="139"/>
      <c r="B62" s="80"/>
      <c r="C62" s="6"/>
      <c r="D62" s="139"/>
      <c r="E62" s="49"/>
      <c r="F62" s="49"/>
      <c r="G62" s="49"/>
      <c r="H62" s="49"/>
      <c r="I62" s="49"/>
      <c r="J62" s="49"/>
      <c r="K62" s="49"/>
    </row>
    <row r="63" spans="1:11" s="3" customFormat="1" x14ac:dyDescent="0.2">
      <c r="A63" s="186" t="s">
        <v>147</v>
      </c>
      <c r="B63" s="185"/>
      <c r="C63" s="185"/>
      <c r="D63" s="185"/>
      <c r="E63" s="185"/>
      <c r="F63" s="185"/>
      <c r="G63" s="185"/>
      <c r="H63" s="185"/>
      <c r="I63" s="185"/>
      <c r="J63" s="185"/>
      <c r="K63" s="185"/>
    </row>
    <row r="64" spans="1:11" s="3" customFormat="1" x14ac:dyDescent="0.2">
      <c r="A64" s="184" t="s">
        <v>45</v>
      </c>
      <c r="B64" s="185"/>
      <c r="C64" s="185"/>
      <c r="D64" s="185"/>
      <c r="E64" s="185"/>
      <c r="F64" s="185"/>
      <c r="G64" s="185"/>
      <c r="H64" s="185"/>
      <c r="I64" s="185"/>
      <c r="J64" s="185"/>
      <c r="K64" s="185"/>
    </row>
    <row r="65" spans="1:11" s="3" customFormat="1" x14ac:dyDescent="0.2">
      <c r="A65" s="139"/>
      <c r="B65" s="80"/>
      <c r="C65" s="6"/>
      <c r="D65" s="139"/>
      <c r="E65" s="49"/>
      <c r="F65" s="49"/>
      <c r="G65" s="49"/>
      <c r="H65" s="49"/>
      <c r="I65" s="49"/>
      <c r="J65" s="49"/>
      <c r="K65" s="49"/>
    </row>
    <row r="66" spans="1:11" s="3" customFormat="1" x14ac:dyDescent="0.2">
      <c r="A66" s="186" t="s">
        <v>148</v>
      </c>
      <c r="B66" s="185"/>
      <c r="C66" s="185"/>
      <c r="D66" s="185"/>
      <c r="E66" s="185"/>
      <c r="F66" s="185"/>
      <c r="G66" s="185"/>
      <c r="H66" s="185"/>
      <c r="I66" s="185"/>
      <c r="J66" s="185"/>
      <c r="K66" s="185"/>
    </row>
    <row r="67" spans="1:11" s="3" customFormat="1" x14ac:dyDescent="0.2">
      <c r="A67" s="184" t="s">
        <v>45</v>
      </c>
      <c r="B67" s="185"/>
      <c r="C67" s="185"/>
      <c r="D67" s="185"/>
      <c r="E67" s="185"/>
      <c r="F67" s="185"/>
      <c r="G67" s="185"/>
      <c r="H67" s="185"/>
      <c r="I67" s="185"/>
      <c r="J67" s="185"/>
      <c r="K67" s="185"/>
    </row>
  </sheetData>
  <mergeCells count="44">
    <mergeCell ref="D16:E16"/>
    <mergeCell ref="D17:E17"/>
    <mergeCell ref="D18:E18"/>
    <mergeCell ref="A22:A24"/>
    <mergeCell ref="B22:B24"/>
    <mergeCell ref="C22:C24"/>
    <mergeCell ref="D22:D24"/>
    <mergeCell ref="E22:F22"/>
    <mergeCell ref="A39:F39"/>
    <mergeCell ref="G22:I22"/>
    <mergeCell ref="J22:K23"/>
    <mergeCell ref="G23:G24"/>
    <mergeCell ref="H23:H24"/>
    <mergeCell ref="A26:K26"/>
    <mergeCell ref="A27:K27"/>
    <mergeCell ref="A34:F34"/>
    <mergeCell ref="A35:F35"/>
    <mergeCell ref="A36:F36"/>
    <mergeCell ref="A37:F37"/>
    <mergeCell ref="A38:F38"/>
    <mergeCell ref="A51:F51"/>
    <mergeCell ref="A40:F40"/>
    <mergeCell ref="A41:F41"/>
    <mergeCell ref="A42:F42"/>
    <mergeCell ref="A43:F43"/>
    <mergeCell ref="A44:K44"/>
    <mergeCell ref="A45:F45"/>
    <mergeCell ref="A46:F46"/>
    <mergeCell ref="A47:F47"/>
    <mergeCell ref="A48:F48"/>
    <mergeCell ref="A49:F49"/>
    <mergeCell ref="A50:F50"/>
    <mergeCell ref="A67:K67"/>
    <mergeCell ref="A52:F52"/>
    <mergeCell ref="A53:F53"/>
    <mergeCell ref="A54:F54"/>
    <mergeCell ref="A55:F55"/>
    <mergeCell ref="A56:F56"/>
    <mergeCell ref="A57:F57"/>
    <mergeCell ref="A58:F58"/>
    <mergeCell ref="A59:F59"/>
    <mergeCell ref="A63:K63"/>
    <mergeCell ref="A64:K64"/>
    <mergeCell ref="A66:K6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96"/>
  <sheetViews>
    <sheetView showGridLines="0" workbookViewId="0">
      <selection activeCell="I12" sqref="I12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ht="5.25" customHeight="1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553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ht="8.25" customHeight="1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554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ht="8.25" customHeight="1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555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ht="6.75" customHeight="1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556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557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558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559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560</v>
      </c>
      <c r="D19" s="2"/>
      <c r="E19" s="2"/>
      <c r="O19" s="3"/>
      <c r="P19" s="3"/>
    </row>
    <row r="20" spans="1:16" ht="7.5" customHeight="1" x14ac:dyDescent="0.2">
      <c r="B20" s="75"/>
      <c r="C20" s="139"/>
      <c r="D20" s="7"/>
      <c r="E20" s="2"/>
      <c r="P20" s="3"/>
    </row>
    <row r="21" spans="1:16" hidden="1" x14ac:dyDescent="0.2">
      <c r="B21" s="1"/>
      <c r="E21" s="2"/>
    </row>
    <row r="22" spans="1:16" s="84" customFormat="1" ht="35.25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37" t="s">
        <v>55</v>
      </c>
      <c r="F23" s="137" t="s">
        <v>56</v>
      </c>
      <c r="G23" s="174" t="s">
        <v>3</v>
      </c>
      <c r="H23" s="174" t="s">
        <v>57</v>
      </c>
      <c r="I23" s="137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37" t="s">
        <v>57</v>
      </c>
      <c r="F24" s="137" t="s">
        <v>59</v>
      </c>
      <c r="G24" s="174"/>
      <c r="H24" s="174"/>
      <c r="I24" s="137" t="s">
        <v>59</v>
      </c>
      <c r="J24" s="137" t="s">
        <v>60</v>
      </c>
      <c r="K24" s="137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37">
        <v>3</v>
      </c>
      <c r="D25" s="137">
        <v>4</v>
      </c>
      <c r="E25" s="137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561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36" x14ac:dyDescent="0.2">
      <c r="A28" s="5">
        <v>1</v>
      </c>
      <c r="B28" s="76" t="s">
        <v>562</v>
      </c>
      <c r="C28" s="138" t="s">
        <v>563</v>
      </c>
      <c r="D28" s="5">
        <v>2</v>
      </c>
      <c r="E28" s="77" t="s">
        <v>564</v>
      </c>
      <c r="F28" s="77"/>
      <c r="G28" s="78">
        <v>206</v>
      </c>
      <c r="H28" s="78">
        <v>206</v>
      </c>
      <c r="I28" s="77"/>
      <c r="J28" s="78">
        <v>6</v>
      </c>
      <c r="K28" s="78">
        <v>12</v>
      </c>
    </row>
    <row r="29" spans="1:16" ht="36" x14ac:dyDescent="0.2">
      <c r="A29" s="5">
        <v>2</v>
      </c>
      <c r="B29" s="76" t="s">
        <v>243</v>
      </c>
      <c r="C29" s="138" t="s">
        <v>244</v>
      </c>
      <c r="D29" s="5">
        <v>2</v>
      </c>
      <c r="E29" s="77" t="s">
        <v>565</v>
      </c>
      <c r="F29" s="77"/>
      <c r="G29" s="78">
        <v>51</v>
      </c>
      <c r="H29" s="78">
        <v>51</v>
      </c>
      <c r="I29" s="77"/>
      <c r="J29" s="78">
        <v>1.5</v>
      </c>
      <c r="K29" s="78">
        <v>3</v>
      </c>
    </row>
    <row r="30" spans="1:16" ht="36" x14ac:dyDescent="0.2">
      <c r="A30" s="5">
        <v>3</v>
      </c>
      <c r="B30" s="76" t="s">
        <v>246</v>
      </c>
      <c r="C30" s="138" t="s">
        <v>247</v>
      </c>
      <c r="D30" s="5">
        <v>2</v>
      </c>
      <c r="E30" s="77" t="s">
        <v>566</v>
      </c>
      <c r="F30" s="77"/>
      <c r="G30" s="78">
        <v>73</v>
      </c>
      <c r="H30" s="78">
        <v>73</v>
      </c>
      <c r="I30" s="77"/>
      <c r="J30" s="78">
        <v>2</v>
      </c>
      <c r="K30" s="78">
        <v>4</v>
      </c>
    </row>
    <row r="31" spans="1:16" ht="36" x14ac:dyDescent="0.2">
      <c r="A31" s="5">
        <v>4</v>
      </c>
      <c r="B31" s="76" t="s">
        <v>201</v>
      </c>
      <c r="C31" s="138" t="s">
        <v>202</v>
      </c>
      <c r="D31" s="9" t="s">
        <v>567</v>
      </c>
      <c r="E31" s="77" t="s">
        <v>568</v>
      </c>
      <c r="F31" s="77"/>
      <c r="G31" s="78">
        <v>1678</v>
      </c>
      <c r="H31" s="78">
        <v>1678</v>
      </c>
      <c r="I31" s="77"/>
      <c r="J31" s="78">
        <v>1.5</v>
      </c>
      <c r="K31" s="78">
        <v>93</v>
      </c>
    </row>
    <row r="32" spans="1:16" ht="96" x14ac:dyDescent="0.2">
      <c r="A32" s="5">
        <v>5</v>
      </c>
      <c r="B32" s="76" t="s">
        <v>249</v>
      </c>
      <c r="C32" s="138" t="s">
        <v>206</v>
      </c>
      <c r="D32" s="9" t="s">
        <v>569</v>
      </c>
      <c r="E32" s="77" t="s">
        <v>570</v>
      </c>
      <c r="F32" s="77"/>
      <c r="G32" s="78">
        <v>592</v>
      </c>
      <c r="H32" s="78">
        <v>592</v>
      </c>
      <c r="I32" s="77"/>
      <c r="J32" s="78">
        <v>0.52</v>
      </c>
      <c r="K32" s="78">
        <v>32.76</v>
      </c>
    </row>
    <row r="33" spans="1:11" s="3" customFormat="1" ht="48" x14ac:dyDescent="0.2">
      <c r="A33" s="5">
        <v>6</v>
      </c>
      <c r="B33" s="76" t="s">
        <v>198</v>
      </c>
      <c r="C33" s="138" t="s">
        <v>199</v>
      </c>
      <c r="D33" s="9" t="s">
        <v>428</v>
      </c>
      <c r="E33" s="77" t="s">
        <v>571</v>
      </c>
      <c r="F33" s="77"/>
      <c r="G33" s="78">
        <v>6</v>
      </c>
      <c r="H33" s="78">
        <v>6</v>
      </c>
      <c r="I33" s="77"/>
      <c r="J33" s="78">
        <v>16</v>
      </c>
      <c r="K33" s="78">
        <v>0.32</v>
      </c>
    </row>
    <row r="34" spans="1:11" s="3" customFormat="1" ht="48" x14ac:dyDescent="0.2">
      <c r="A34" s="5">
        <v>7</v>
      </c>
      <c r="B34" s="76" t="s">
        <v>572</v>
      </c>
      <c r="C34" s="138" t="s">
        <v>573</v>
      </c>
      <c r="D34" s="5">
        <v>2</v>
      </c>
      <c r="E34" s="77" t="s">
        <v>574</v>
      </c>
      <c r="F34" s="77"/>
      <c r="G34" s="78">
        <v>72</v>
      </c>
      <c r="H34" s="78">
        <v>72</v>
      </c>
      <c r="I34" s="77"/>
      <c r="J34" s="78">
        <v>2</v>
      </c>
      <c r="K34" s="78">
        <v>4</v>
      </c>
    </row>
    <row r="35" spans="1:11" s="3" customFormat="1" ht="72" x14ac:dyDescent="0.2">
      <c r="A35" s="5">
        <v>8</v>
      </c>
      <c r="B35" s="76" t="s">
        <v>575</v>
      </c>
      <c r="C35" s="138" t="s">
        <v>576</v>
      </c>
      <c r="D35" s="9" t="s">
        <v>577</v>
      </c>
      <c r="E35" s="77" t="s">
        <v>578</v>
      </c>
      <c r="F35" s="77"/>
      <c r="G35" s="78">
        <v>2025</v>
      </c>
      <c r="H35" s="78">
        <v>2025</v>
      </c>
      <c r="I35" s="77"/>
      <c r="J35" s="78">
        <v>9</v>
      </c>
      <c r="K35" s="78">
        <v>153</v>
      </c>
    </row>
    <row r="36" spans="1:11" s="3" customFormat="1" ht="36" x14ac:dyDescent="0.2">
      <c r="A36" s="5">
        <v>9</v>
      </c>
      <c r="B36" s="76" t="s">
        <v>579</v>
      </c>
      <c r="C36" s="138" t="s">
        <v>580</v>
      </c>
      <c r="D36" s="9" t="s">
        <v>581</v>
      </c>
      <c r="E36" s="77" t="s">
        <v>582</v>
      </c>
      <c r="F36" s="77"/>
      <c r="G36" s="78">
        <v>1924</v>
      </c>
      <c r="H36" s="78">
        <v>1924</v>
      </c>
      <c r="I36" s="77"/>
      <c r="J36" s="78">
        <v>2</v>
      </c>
      <c r="K36" s="78">
        <v>102</v>
      </c>
    </row>
    <row r="37" spans="1:11" s="3" customFormat="1" ht="72" x14ac:dyDescent="0.2">
      <c r="A37" s="5">
        <v>10</v>
      </c>
      <c r="B37" s="76" t="s">
        <v>240</v>
      </c>
      <c r="C37" s="138" t="s">
        <v>241</v>
      </c>
      <c r="D37" s="5">
        <v>26</v>
      </c>
      <c r="E37" s="77" t="s">
        <v>583</v>
      </c>
      <c r="F37" s="77"/>
      <c r="G37" s="78">
        <v>1032</v>
      </c>
      <c r="H37" s="78">
        <v>1032</v>
      </c>
      <c r="I37" s="77"/>
      <c r="J37" s="78">
        <v>3</v>
      </c>
      <c r="K37" s="78">
        <v>78</v>
      </c>
    </row>
    <row r="38" spans="1:11" s="3" customFormat="1" ht="60" x14ac:dyDescent="0.2">
      <c r="A38" s="5">
        <v>11</v>
      </c>
      <c r="B38" s="76" t="s">
        <v>259</v>
      </c>
      <c r="C38" s="138" t="s">
        <v>260</v>
      </c>
      <c r="D38" s="5">
        <v>17</v>
      </c>
      <c r="E38" s="77" t="s">
        <v>584</v>
      </c>
      <c r="F38" s="77"/>
      <c r="G38" s="78">
        <v>337</v>
      </c>
      <c r="H38" s="78">
        <v>337</v>
      </c>
      <c r="I38" s="77"/>
      <c r="J38" s="78">
        <v>1.5</v>
      </c>
      <c r="K38" s="78">
        <v>25.5</v>
      </c>
    </row>
    <row r="39" spans="1:11" s="3" customFormat="1" ht="36" x14ac:dyDescent="0.2">
      <c r="A39" s="5">
        <v>12</v>
      </c>
      <c r="B39" s="76" t="s">
        <v>304</v>
      </c>
      <c r="C39" s="138" t="s">
        <v>305</v>
      </c>
      <c r="D39" s="9" t="s">
        <v>585</v>
      </c>
      <c r="E39" s="77" t="s">
        <v>586</v>
      </c>
      <c r="F39" s="77"/>
      <c r="G39" s="78">
        <v>3706</v>
      </c>
      <c r="H39" s="78">
        <v>3706</v>
      </c>
      <c r="I39" s="77"/>
      <c r="J39" s="78">
        <v>3.5</v>
      </c>
      <c r="K39" s="78">
        <v>217</v>
      </c>
    </row>
    <row r="40" spans="1:11" s="3" customFormat="1" ht="19.149999999999999" customHeight="1" x14ac:dyDescent="0.2">
      <c r="A40" s="175" t="s">
        <v>587</v>
      </c>
      <c r="B40" s="176"/>
      <c r="C40" s="176"/>
      <c r="D40" s="176"/>
      <c r="E40" s="176"/>
      <c r="F40" s="176"/>
      <c r="G40" s="176"/>
      <c r="H40" s="176"/>
      <c r="I40" s="176"/>
      <c r="J40" s="176"/>
      <c r="K40" s="176"/>
    </row>
    <row r="41" spans="1:11" s="3" customFormat="1" ht="36" x14ac:dyDescent="0.2">
      <c r="A41" s="5">
        <v>13</v>
      </c>
      <c r="B41" s="76" t="s">
        <v>264</v>
      </c>
      <c r="C41" s="138" t="s">
        <v>588</v>
      </c>
      <c r="D41" s="5">
        <v>2</v>
      </c>
      <c r="E41" s="77" t="s">
        <v>589</v>
      </c>
      <c r="F41" s="77"/>
      <c r="G41" s="78">
        <v>135</v>
      </c>
      <c r="H41" s="78">
        <v>135</v>
      </c>
      <c r="I41" s="77"/>
      <c r="J41" s="78">
        <v>3.5</v>
      </c>
      <c r="K41" s="78">
        <v>7</v>
      </c>
    </row>
    <row r="42" spans="1:11" s="3" customFormat="1" ht="48" x14ac:dyDescent="0.2">
      <c r="A42" s="5">
        <v>14</v>
      </c>
      <c r="B42" s="76" t="s">
        <v>267</v>
      </c>
      <c r="C42" s="138" t="s">
        <v>268</v>
      </c>
      <c r="D42" s="9" t="s">
        <v>590</v>
      </c>
      <c r="E42" s="77" t="s">
        <v>591</v>
      </c>
      <c r="F42" s="77"/>
      <c r="G42" s="78">
        <v>11</v>
      </c>
      <c r="H42" s="78">
        <v>11</v>
      </c>
      <c r="I42" s="77"/>
      <c r="J42" s="78">
        <v>0.1</v>
      </c>
      <c r="K42" s="78">
        <v>0.6</v>
      </c>
    </row>
    <row r="43" spans="1:11" s="3" customFormat="1" ht="36" x14ac:dyDescent="0.2">
      <c r="A43" s="5">
        <v>15</v>
      </c>
      <c r="B43" s="76" t="s">
        <v>592</v>
      </c>
      <c r="C43" s="138" t="s">
        <v>593</v>
      </c>
      <c r="D43" s="5">
        <v>2</v>
      </c>
      <c r="E43" s="77" t="s">
        <v>594</v>
      </c>
      <c r="F43" s="77"/>
      <c r="G43" s="78">
        <v>102</v>
      </c>
      <c r="H43" s="78">
        <v>102</v>
      </c>
      <c r="I43" s="77"/>
      <c r="J43" s="78">
        <v>3</v>
      </c>
      <c r="K43" s="78">
        <v>6</v>
      </c>
    </row>
    <row r="44" spans="1:11" s="3" customFormat="1" ht="19.149999999999999" customHeight="1" x14ac:dyDescent="0.2">
      <c r="A44" s="175" t="s">
        <v>595</v>
      </c>
      <c r="B44" s="176"/>
      <c r="C44" s="176"/>
      <c r="D44" s="176"/>
      <c r="E44" s="176"/>
      <c r="F44" s="176"/>
      <c r="G44" s="176"/>
      <c r="H44" s="176"/>
      <c r="I44" s="176"/>
      <c r="J44" s="176"/>
      <c r="K44" s="176"/>
    </row>
    <row r="45" spans="1:11" s="3" customFormat="1" ht="60" x14ac:dyDescent="0.2">
      <c r="A45" s="5">
        <v>16</v>
      </c>
      <c r="B45" s="76" t="s">
        <v>259</v>
      </c>
      <c r="C45" s="138" t="s">
        <v>260</v>
      </c>
      <c r="D45" s="5">
        <v>48</v>
      </c>
      <c r="E45" s="77" t="s">
        <v>584</v>
      </c>
      <c r="F45" s="77"/>
      <c r="G45" s="78">
        <v>953</v>
      </c>
      <c r="H45" s="78">
        <v>953</v>
      </c>
      <c r="I45" s="77"/>
      <c r="J45" s="78">
        <v>1.5</v>
      </c>
      <c r="K45" s="78">
        <v>72</v>
      </c>
    </row>
    <row r="46" spans="1:11" s="3" customFormat="1" ht="72" x14ac:dyDescent="0.2">
      <c r="A46" s="5">
        <v>17</v>
      </c>
      <c r="B46" s="76" t="s">
        <v>240</v>
      </c>
      <c r="C46" s="138" t="s">
        <v>241</v>
      </c>
      <c r="D46" s="5">
        <v>58</v>
      </c>
      <c r="E46" s="77" t="s">
        <v>583</v>
      </c>
      <c r="F46" s="77"/>
      <c r="G46" s="78">
        <v>2303</v>
      </c>
      <c r="H46" s="78">
        <v>2303</v>
      </c>
      <c r="I46" s="77"/>
      <c r="J46" s="78">
        <v>3</v>
      </c>
      <c r="K46" s="78">
        <v>174</v>
      </c>
    </row>
    <row r="47" spans="1:11" s="3" customFormat="1" ht="72" x14ac:dyDescent="0.2">
      <c r="A47" s="5">
        <v>18</v>
      </c>
      <c r="B47" s="76" t="s">
        <v>575</v>
      </c>
      <c r="C47" s="138" t="s">
        <v>576</v>
      </c>
      <c r="D47" s="9" t="s">
        <v>596</v>
      </c>
      <c r="E47" s="77" t="s">
        <v>578</v>
      </c>
      <c r="F47" s="77"/>
      <c r="G47" s="78">
        <v>715</v>
      </c>
      <c r="H47" s="78">
        <v>715</v>
      </c>
      <c r="I47" s="77"/>
      <c r="J47" s="78">
        <v>9</v>
      </c>
      <c r="K47" s="78">
        <v>54</v>
      </c>
    </row>
    <row r="48" spans="1:11" s="3" customFormat="1" ht="36" x14ac:dyDescent="0.2">
      <c r="A48" s="5">
        <v>19</v>
      </c>
      <c r="B48" s="76" t="s">
        <v>579</v>
      </c>
      <c r="C48" s="138" t="s">
        <v>580</v>
      </c>
      <c r="D48" s="9" t="s">
        <v>597</v>
      </c>
      <c r="E48" s="77" t="s">
        <v>582</v>
      </c>
      <c r="F48" s="77"/>
      <c r="G48" s="78">
        <v>679</v>
      </c>
      <c r="H48" s="78">
        <v>679</v>
      </c>
      <c r="I48" s="77"/>
      <c r="J48" s="78">
        <v>2</v>
      </c>
      <c r="K48" s="78">
        <v>36</v>
      </c>
    </row>
    <row r="49" spans="1:11" s="3" customFormat="1" ht="96" x14ac:dyDescent="0.2">
      <c r="A49" s="5">
        <v>20</v>
      </c>
      <c r="B49" s="76" t="s">
        <v>205</v>
      </c>
      <c r="C49" s="138" t="s">
        <v>206</v>
      </c>
      <c r="D49" s="5">
        <v>107</v>
      </c>
      <c r="E49" s="77" t="s">
        <v>598</v>
      </c>
      <c r="F49" s="77"/>
      <c r="G49" s="78">
        <v>773</v>
      </c>
      <c r="H49" s="78">
        <v>773</v>
      </c>
      <c r="I49" s="77"/>
      <c r="J49" s="78">
        <v>0.4</v>
      </c>
      <c r="K49" s="78">
        <v>42.8</v>
      </c>
    </row>
    <row r="50" spans="1:11" s="3" customFormat="1" ht="48" x14ac:dyDescent="0.2">
      <c r="A50" s="5">
        <v>21</v>
      </c>
      <c r="B50" s="76" t="s">
        <v>198</v>
      </c>
      <c r="C50" s="138" t="s">
        <v>199</v>
      </c>
      <c r="D50" s="9" t="s">
        <v>599</v>
      </c>
      <c r="E50" s="77" t="s">
        <v>571</v>
      </c>
      <c r="F50" s="77"/>
      <c r="G50" s="78">
        <v>98</v>
      </c>
      <c r="H50" s="78">
        <v>98</v>
      </c>
      <c r="I50" s="77"/>
      <c r="J50" s="78">
        <v>16</v>
      </c>
      <c r="K50" s="78">
        <v>5.44</v>
      </c>
    </row>
    <row r="51" spans="1:11" s="3" customFormat="1" ht="36" x14ac:dyDescent="0.2">
      <c r="A51" s="5">
        <v>22</v>
      </c>
      <c r="B51" s="76" t="s">
        <v>201</v>
      </c>
      <c r="C51" s="138" t="s">
        <v>202</v>
      </c>
      <c r="D51" s="5">
        <v>106</v>
      </c>
      <c r="E51" s="77" t="s">
        <v>568</v>
      </c>
      <c r="F51" s="77"/>
      <c r="G51" s="78">
        <v>2868</v>
      </c>
      <c r="H51" s="78">
        <v>2868</v>
      </c>
      <c r="I51" s="77"/>
      <c r="J51" s="78">
        <v>1.5</v>
      </c>
      <c r="K51" s="78">
        <v>159</v>
      </c>
    </row>
    <row r="52" spans="1:11" s="3" customFormat="1" ht="36" x14ac:dyDescent="0.2">
      <c r="A52" s="5">
        <v>23</v>
      </c>
      <c r="B52" s="76" t="s">
        <v>562</v>
      </c>
      <c r="C52" s="138" t="s">
        <v>286</v>
      </c>
      <c r="D52" s="5">
        <v>3</v>
      </c>
      <c r="E52" s="77" t="s">
        <v>564</v>
      </c>
      <c r="F52" s="77"/>
      <c r="G52" s="78">
        <v>310</v>
      </c>
      <c r="H52" s="78">
        <v>310</v>
      </c>
      <c r="I52" s="77"/>
      <c r="J52" s="78">
        <v>6</v>
      </c>
      <c r="K52" s="78">
        <v>18</v>
      </c>
    </row>
    <row r="53" spans="1:11" s="3" customFormat="1" ht="84" x14ac:dyDescent="0.2">
      <c r="A53" s="5">
        <v>24</v>
      </c>
      <c r="B53" s="76" t="s">
        <v>575</v>
      </c>
      <c r="C53" s="138" t="s">
        <v>600</v>
      </c>
      <c r="D53" s="9" t="s">
        <v>601</v>
      </c>
      <c r="E53" s="77" t="s">
        <v>578</v>
      </c>
      <c r="F53" s="77"/>
      <c r="G53" s="78">
        <v>3931</v>
      </c>
      <c r="H53" s="78">
        <v>3931</v>
      </c>
      <c r="I53" s="77"/>
      <c r="J53" s="78">
        <v>9</v>
      </c>
      <c r="K53" s="78">
        <v>297</v>
      </c>
    </row>
    <row r="54" spans="1:11" s="3" customFormat="1" ht="36" x14ac:dyDescent="0.2">
      <c r="A54" s="5">
        <v>25</v>
      </c>
      <c r="B54" s="76" t="s">
        <v>579</v>
      </c>
      <c r="C54" s="138" t="s">
        <v>580</v>
      </c>
      <c r="D54" s="5">
        <v>33</v>
      </c>
      <c r="E54" s="77" t="s">
        <v>582</v>
      </c>
      <c r="F54" s="77"/>
      <c r="G54" s="78">
        <v>1245</v>
      </c>
      <c r="H54" s="78">
        <v>1245</v>
      </c>
      <c r="I54" s="77"/>
      <c r="J54" s="78">
        <v>2</v>
      </c>
      <c r="K54" s="78">
        <v>66</v>
      </c>
    </row>
    <row r="55" spans="1:11" s="3" customFormat="1" ht="72" x14ac:dyDescent="0.2">
      <c r="A55" s="5">
        <v>26</v>
      </c>
      <c r="B55" s="76" t="s">
        <v>237</v>
      </c>
      <c r="C55" s="138" t="s">
        <v>238</v>
      </c>
      <c r="D55" s="5">
        <v>24</v>
      </c>
      <c r="E55" s="77" t="s">
        <v>602</v>
      </c>
      <c r="F55" s="77"/>
      <c r="G55" s="78">
        <v>635</v>
      </c>
      <c r="H55" s="78">
        <v>635</v>
      </c>
      <c r="I55" s="77"/>
      <c r="J55" s="78">
        <v>2</v>
      </c>
      <c r="K55" s="78">
        <v>48</v>
      </c>
    </row>
    <row r="56" spans="1:11" s="3" customFormat="1" ht="60" x14ac:dyDescent="0.2">
      <c r="A56" s="5">
        <v>27</v>
      </c>
      <c r="B56" s="76" t="s">
        <v>259</v>
      </c>
      <c r="C56" s="138" t="s">
        <v>260</v>
      </c>
      <c r="D56" s="5">
        <v>11</v>
      </c>
      <c r="E56" s="77" t="s">
        <v>584</v>
      </c>
      <c r="F56" s="77"/>
      <c r="G56" s="78">
        <v>218</v>
      </c>
      <c r="H56" s="78">
        <v>218</v>
      </c>
      <c r="I56" s="77"/>
      <c r="J56" s="78">
        <v>1.5</v>
      </c>
      <c r="K56" s="78">
        <v>16.5</v>
      </c>
    </row>
    <row r="57" spans="1:11" s="3" customFormat="1" ht="48" x14ac:dyDescent="0.2">
      <c r="A57" s="5">
        <v>28</v>
      </c>
      <c r="B57" s="76" t="s">
        <v>603</v>
      </c>
      <c r="C57" s="138" t="s">
        <v>604</v>
      </c>
      <c r="D57" s="9" t="s">
        <v>605</v>
      </c>
      <c r="E57" s="77" t="s">
        <v>606</v>
      </c>
      <c r="F57" s="77"/>
      <c r="G57" s="78">
        <v>222</v>
      </c>
      <c r="H57" s="78">
        <v>222</v>
      </c>
      <c r="I57" s="77"/>
      <c r="J57" s="78">
        <v>1.5</v>
      </c>
      <c r="K57" s="78">
        <v>13.5</v>
      </c>
    </row>
    <row r="58" spans="1:11" s="3" customFormat="1" ht="96" x14ac:dyDescent="0.2">
      <c r="A58" s="5">
        <v>29</v>
      </c>
      <c r="B58" s="76" t="s">
        <v>205</v>
      </c>
      <c r="C58" s="138" t="s">
        <v>206</v>
      </c>
      <c r="D58" s="9" t="s">
        <v>607</v>
      </c>
      <c r="E58" s="77" t="s">
        <v>598</v>
      </c>
      <c r="F58" s="77"/>
      <c r="G58" s="78">
        <v>260</v>
      </c>
      <c r="H58" s="78">
        <v>260</v>
      </c>
      <c r="I58" s="77"/>
      <c r="J58" s="78">
        <v>0.4</v>
      </c>
      <c r="K58" s="78">
        <v>14.4</v>
      </c>
    </row>
    <row r="59" spans="1:11" s="3" customFormat="1" ht="48" x14ac:dyDescent="0.2">
      <c r="A59" s="5">
        <v>30</v>
      </c>
      <c r="B59" s="76" t="s">
        <v>198</v>
      </c>
      <c r="C59" s="138" t="s">
        <v>199</v>
      </c>
      <c r="D59" s="9" t="s">
        <v>608</v>
      </c>
      <c r="E59" s="77" t="s">
        <v>571</v>
      </c>
      <c r="F59" s="77"/>
      <c r="G59" s="78">
        <v>23</v>
      </c>
      <c r="H59" s="78">
        <v>23</v>
      </c>
      <c r="I59" s="77"/>
      <c r="J59" s="78">
        <v>16</v>
      </c>
      <c r="K59" s="78">
        <v>1.28</v>
      </c>
    </row>
    <row r="60" spans="1:11" s="3" customFormat="1" ht="36" x14ac:dyDescent="0.2">
      <c r="A60" s="5">
        <v>31</v>
      </c>
      <c r="B60" s="76" t="s">
        <v>201</v>
      </c>
      <c r="C60" s="138" t="s">
        <v>202</v>
      </c>
      <c r="D60" s="9" t="s">
        <v>609</v>
      </c>
      <c r="E60" s="77" t="s">
        <v>568</v>
      </c>
      <c r="F60" s="77"/>
      <c r="G60" s="78">
        <v>974</v>
      </c>
      <c r="H60" s="78">
        <v>974</v>
      </c>
      <c r="I60" s="77"/>
      <c r="J60" s="78">
        <v>1.5</v>
      </c>
      <c r="K60" s="78">
        <v>54</v>
      </c>
    </row>
    <row r="61" spans="1:11" s="3" customFormat="1" ht="72" x14ac:dyDescent="0.2">
      <c r="A61" s="5">
        <v>32</v>
      </c>
      <c r="B61" s="76" t="s">
        <v>610</v>
      </c>
      <c r="C61" s="138" t="s">
        <v>611</v>
      </c>
      <c r="D61" s="5">
        <v>1</v>
      </c>
      <c r="E61" s="77" t="s">
        <v>612</v>
      </c>
      <c r="F61" s="77"/>
      <c r="G61" s="78">
        <v>444</v>
      </c>
      <c r="H61" s="78">
        <v>444</v>
      </c>
      <c r="I61" s="77"/>
      <c r="J61" s="78">
        <v>25</v>
      </c>
      <c r="K61" s="78">
        <v>25</v>
      </c>
    </row>
    <row r="62" spans="1:11" s="3" customFormat="1" ht="48" x14ac:dyDescent="0.2">
      <c r="A62" s="5">
        <v>33</v>
      </c>
      <c r="B62" s="76" t="s">
        <v>613</v>
      </c>
      <c r="C62" s="138" t="s">
        <v>614</v>
      </c>
      <c r="D62" s="9" t="s">
        <v>615</v>
      </c>
      <c r="E62" s="77" t="s">
        <v>616</v>
      </c>
      <c r="F62" s="77"/>
      <c r="G62" s="78">
        <v>4314</v>
      </c>
      <c r="H62" s="78">
        <v>4314</v>
      </c>
      <c r="I62" s="77"/>
      <c r="J62" s="78">
        <v>32</v>
      </c>
      <c r="K62" s="78">
        <v>224</v>
      </c>
    </row>
    <row r="63" spans="1:11" s="3" customFormat="1" ht="48" x14ac:dyDescent="0.2">
      <c r="A63" s="5">
        <v>34</v>
      </c>
      <c r="B63" s="76" t="s">
        <v>120</v>
      </c>
      <c r="C63" s="138" t="s">
        <v>617</v>
      </c>
      <c r="D63" s="9" t="s">
        <v>618</v>
      </c>
      <c r="E63" s="77" t="s">
        <v>619</v>
      </c>
      <c r="F63" s="77"/>
      <c r="G63" s="78">
        <v>2911</v>
      </c>
      <c r="H63" s="78">
        <v>2911</v>
      </c>
      <c r="I63" s="77"/>
      <c r="J63" s="78">
        <v>3</v>
      </c>
      <c r="K63" s="78">
        <v>183</v>
      </c>
    </row>
    <row r="64" spans="1:11" s="3" customFormat="1" x14ac:dyDescent="0.2">
      <c r="A64" s="175" t="s">
        <v>26</v>
      </c>
      <c r="B64" s="176"/>
      <c r="C64" s="176"/>
      <c r="D64" s="176"/>
      <c r="E64" s="176"/>
      <c r="F64" s="176"/>
      <c r="G64" s="77">
        <v>35826</v>
      </c>
      <c r="H64" s="77">
        <v>35826</v>
      </c>
      <c r="I64" s="77"/>
      <c r="J64" s="77"/>
      <c r="K64" s="77">
        <v>2242.1</v>
      </c>
    </row>
    <row r="65" spans="1:11" s="3" customFormat="1" x14ac:dyDescent="0.2">
      <c r="A65" s="175" t="s">
        <v>5</v>
      </c>
      <c r="B65" s="176"/>
      <c r="C65" s="176"/>
      <c r="D65" s="176"/>
      <c r="E65" s="176"/>
      <c r="F65" s="176"/>
      <c r="G65" s="77">
        <v>23287</v>
      </c>
      <c r="H65" s="77"/>
      <c r="I65" s="77"/>
      <c r="J65" s="77"/>
      <c r="K65" s="77"/>
    </row>
    <row r="66" spans="1:11" s="3" customFormat="1" x14ac:dyDescent="0.2">
      <c r="A66" s="175" t="s">
        <v>6</v>
      </c>
      <c r="B66" s="176"/>
      <c r="C66" s="176"/>
      <c r="D66" s="176"/>
      <c r="E66" s="176"/>
      <c r="F66" s="176"/>
      <c r="G66" s="77">
        <v>14330</v>
      </c>
      <c r="H66" s="77"/>
      <c r="I66" s="77"/>
      <c r="J66" s="77"/>
      <c r="K66" s="77"/>
    </row>
    <row r="67" spans="1:11" s="3" customFormat="1" x14ac:dyDescent="0.2">
      <c r="A67" s="178" t="s">
        <v>139</v>
      </c>
      <c r="B67" s="176"/>
      <c r="C67" s="176"/>
      <c r="D67" s="176"/>
      <c r="E67" s="176"/>
      <c r="F67" s="176"/>
      <c r="G67" s="77"/>
      <c r="H67" s="77"/>
      <c r="I67" s="77"/>
      <c r="J67" s="77"/>
      <c r="K67" s="77"/>
    </row>
    <row r="68" spans="1:11" s="3" customFormat="1" x14ac:dyDescent="0.2">
      <c r="A68" s="175" t="s">
        <v>143</v>
      </c>
      <c r="B68" s="176"/>
      <c r="C68" s="176"/>
      <c r="D68" s="176"/>
      <c r="E68" s="176"/>
      <c r="F68" s="176"/>
      <c r="G68" s="77">
        <v>73443</v>
      </c>
      <c r="H68" s="77"/>
      <c r="I68" s="77"/>
      <c r="J68" s="77"/>
      <c r="K68" s="77">
        <v>2242.1</v>
      </c>
    </row>
    <row r="69" spans="1:11" s="3" customFormat="1" x14ac:dyDescent="0.2">
      <c r="A69" s="175" t="s">
        <v>8</v>
      </c>
      <c r="B69" s="176"/>
      <c r="C69" s="176"/>
      <c r="D69" s="176"/>
      <c r="E69" s="176"/>
      <c r="F69" s="176"/>
      <c r="G69" s="77">
        <v>73443</v>
      </c>
      <c r="H69" s="77"/>
      <c r="I69" s="77"/>
      <c r="J69" s="77"/>
      <c r="K69" s="77">
        <v>2242.1</v>
      </c>
    </row>
    <row r="70" spans="1:11" s="3" customFormat="1" x14ac:dyDescent="0.2">
      <c r="A70" s="175" t="s">
        <v>9</v>
      </c>
      <c r="B70" s="176"/>
      <c r="C70" s="176"/>
      <c r="D70" s="176"/>
      <c r="E70" s="176"/>
      <c r="F70" s="176"/>
      <c r="G70" s="77"/>
      <c r="H70" s="77"/>
      <c r="I70" s="77"/>
      <c r="J70" s="77"/>
      <c r="K70" s="77"/>
    </row>
    <row r="71" spans="1:11" s="3" customFormat="1" x14ac:dyDescent="0.2">
      <c r="A71" s="175" t="s">
        <v>10</v>
      </c>
      <c r="B71" s="176"/>
      <c r="C71" s="176"/>
      <c r="D71" s="176"/>
      <c r="E71" s="176"/>
      <c r="F71" s="176"/>
      <c r="G71" s="77">
        <v>35826</v>
      </c>
      <c r="H71" s="77"/>
      <c r="I71" s="77"/>
      <c r="J71" s="77"/>
      <c r="K71" s="77"/>
    </row>
    <row r="72" spans="1:11" s="3" customFormat="1" x14ac:dyDescent="0.2">
      <c r="A72" s="175" t="s">
        <v>11</v>
      </c>
      <c r="B72" s="176"/>
      <c r="C72" s="176"/>
      <c r="D72" s="176"/>
      <c r="E72" s="176"/>
      <c r="F72" s="176"/>
      <c r="G72" s="77">
        <v>23287</v>
      </c>
      <c r="H72" s="77"/>
      <c r="I72" s="77"/>
      <c r="J72" s="77"/>
      <c r="K72" s="77"/>
    </row>
    <row r="73" spans="1:11" s="3" customFormat="1" x14ac:dyDescent="0.2">
      <c r="A73" s="175" t="s">
        <v>12</v>
      </c>
      <c r="B73" s="176"/>
      <c r="C73" s="176"/>
      <c r="D73" s="176"/>
      <c r="E73" s="176"/>
      <c r="F73" s="176"/>
      <c r="G73" s="77">
        <v>14330</v>
      </c>
      <c r="H73" s="77"/>
      <c r="I73" s="77"/>
      <c r="J73" s="77"/>
      <c r="K73" s="77"/>
    </row>
    <row r="74" spans="1:11" s="3" customFormat="1" x14ac:dyDescent="0.2">
      <c r="A74" s="178" t="s">
        <v>145</v>
      </c>
      <c r="B74" s="176"/>
      <c r="C74" s="176"/>
      <c r="D74" s="176"/>
      <c r="E74" s="176"/>
      <c r="F74" s="176"/>
      <c r="G74" s="79">
        <v>73443</v>
      </c>
      <c r="H74" s="77"/>
      <c r="I74" s="77"/>
      <c r="J74" s="77"/>
      <c r="K74" s="79">
        <v>2242.1</v>
      </c>
    </row>
    <row r="75" spans="1:11" s="3" customFormat="1" x14ac:dyDescent="0.2">
      <c r="A75" s="179" t="s">
        <v>25</v>
      </c>
      <c r="B75" s="180"/>
      <c r="C75" s="180"/>
      <c r="D75" s="180"/>
      <c r="E75" s="180"/>
      <c r="F75" s="180"/>
      <c r="G75" s="180"/>
      <c r="H75" s="180"/>
      <c r="I75" s="180"/>
      <c r="J75" s="180"/>
      <c r="K75" s="180"/>
    </row>
    <row r="76" spans="1:11" s="3" customFormat="1" x14ac:dyDescent="0.2">
      <c r="A76" s="175" t="s">
        <v>4</v>
      </c>
      <c r="B76" s="176"/>
      <c r="C76" s="176"/>
      <c r="D76" s="176"/>
      <c r="E76" s="176"/>
      <c r="F76" s="176"/>
      <c r="G76" s="77">
        <v>35826</v>
      </c>
      <c r="H76" s="77">
        <v>35826</v>
      </c>
      <c r="I76" s="77"/>
      <c r="J76" s="77"/>
      <c r="K76" s="77">
        <v>2242.1</v>
      </c>
    </row>
    <row r="77" spans="1:11" s="3" customFormat="1" x14ac:dyDescent="0.2">
      <c r="A77" s="175" t="s">
        <v>5</v>
      </c>
      <c r="B77" s="176"/>
      <c r="C77" s="176"/>
      <c r="D77" s="176"/>
      <c r="E77" s="176"/>
      <c r="F77" s="176"/>
      <c r="G77" s="77">
        <v>23287</v>
      </c>
      <c r="H77" s="77"/>
      <c r="I77" s="77"/>
      <c r="J77" s="77"/>
      <c r="K77" s="77"/>
    </row>
    <row r="78" spans="1:11" s="3" customFormat="1" x14ac:dyDescent="0.2">
      <c r="A78" s="175" t="s">
        <v>6</v>
      </c>
      <c r="B78" s="176"/>
      <c r="C78" s="176"/>
      <c r="D78" s="176"/>
      <c r="E78" s="176"/>
      <c r="F78" s="176"/>
      <c r="G78" s="77">
        <v>14330</v>
      </c>
      <c r="H78" s="77"/>
      <c r="I78" s="77"/>
      <c r="J78" s="77"/>
      <c r="K78" s="77"/>
    </row>
    <row r="79" spans="1:11" s="3" customFormat="1" x14ac:dyDescent="0.2">
      <c r="A79" s="178" t="s">
        <v>7</v>
      </c>
      <c r="B79" s="176"/>
      <c r="C79" s="176"/>
      <c r="D79" s="176"/>
      <c r="E79" s="176"/>
      <c r="F79" s="176"/>
      <c r="G79" s="77"/>
      <c r="H79" s="77"/>
      <c r="I79" s="77"/>
      <c r="J79" s="77"/>
      <c r="K79" s="77"/>
    </row>
    <row r="80" spans="1:11" s="3" customFormat="1" x14ac:dyDescent="0.2">
      <c r="A80" s="175" t="s">
        <v>143</v>
      </c>
      <c r="B80" s="176"/>
      <c r="C80" s="176"/>
      <c r="D80" s="176"/>
      <c r="E80" s="176"/>
      <c r="F80" s="176"/>
      <c r="G80" s="77">
        <v>73443</v>
      </c>
      <c r="H80" s="77"/>
      <c r="I80" s="77"/>
      <c r="J80" s="77"/>
      <c r="K80" s="77">
        <v>2242.1</v>
      </c>
    </row>
    <row r="81" spans="1:11" s="3" customFormat="1" x14ac:dyDescent="0.2">
      <c r="A81" s="175" t="s">
        <v>8</v>
      </c>
      <c r="B81" s="176"/>
      <c r="C81" s="176"/>
      <c r="D81" s="176"/>
      <c r="E81" s="176"/>
      <c r="F81" s="176"/>
      <c r="G81" s="77">
        <v>73443</v>
      </c>
      <c r="H81" s="77"/>
      <c r="I81" s="77"/>
      <c r="J81" s="77"/>
      <c r="K81" s="77">
        <v>2242.1</v>
      </c>
    </row>
    <row r="82" spans="1:11" s="3" customFormat="1" x14ac:dyDescent="0.2">
      <c r="A82" s="175" t="s">
        <v>9</v>
      </c>
      <c r="B82" s="176"/>
      <c r="C82" s="176"/>
      <c r="D82" s="176"/>
      <c r="E82" s="176"/>
      <c r="F82" s="176"/>
      <c r="G82" s="77"/>
      <c r="H82" s="77"/>
      <c r="I82" s="77"/>
      <c r="J82" s="77"/>
      <c r="K82" s="77"/>
    </row>
    <row r="83" spans="1:11" s="3" customFormat="1" x14ac:dyDescent="0.2">
      <c r="A83" s="175" t="s">
        <v>10</v>
      </c>
      <c r="B83" s="176"/>
      <c r="C83" s="176"/>
      <c r="D83" s="176"/>
      <c r="E83" s="176"/>
      <c r="F83" s="176"/>
      <c r="G83" s="77">
        <v>35826</v>
      </c>
      <c r="H83" s="77"/>
      <c r="I83" s="77"/>
      <c r="J83" s="77"/>
      <c r="K83" s="77"/>
    </row>
    <row r="84" spans="1:11" s="3" customFormat="1" x14ac:dyDescent="0.2">
      <c r="A84" s="175" t="s">
        <v>11</v>
      </c>
      <c r="B84" s="176"/>
      <c r="C84" s="176"/>
      <c r="D84" s="176"/>
      <c r="E84" s="176"/>
      <c r="F84" s="176"/>
      <c r="G84" s="77">
        <v>23287</v>
      </c>
      <c r="H84" s="77"/>
      <c r="I84" s="77"/>
      <c r="J84" s="77"/>
      <c r="K84" s="77"/>
    </row>
    <row r="85" spans="1:11" s="3" customFormat="1" x14ac:dyDescent="0.2">
      <c r="A85" s="175" t="s">
        <v>12</v>
      </c>
      <c r="B85" s="176"/>
      <c r="C85" s="176"/>
      <c r="D85" s="176"/>
      <c r="E85" s="176"/>
      <c r="F85" s="176"/>
      <c r="G85" s="77">
        <v>14330</v>
      </c>
      <c r="H85" s="77"/>
      <c r="I85" s="77"/>
      <c r="J85" s="77"/>
      <c r="K85" s="77"/>
    </row>
    <row r="86" spans="1:11" s="3" customFormat="1" x14ac:dyDescent="0.2">
      <c r="A86" s="175" t="s">
        <v>620</v>
      </c>
      <c r="B86" s="176"/>
      <c r="C86" s="176"/>
      <c r="D86" s="176"/>
      <c r="E86" s="176"/>
      <c r="F86" s="176"/>
      <c r="G86" s="77">
        <v>58754</v>
      </c>
      <c r="H86" s="77"/>
      <c r="I86" s="77"/>
      <c r="J86" s="77"/>
      <c r="K86" s="77"/>
    </row>
    <row r="87" spans="1:11" s="3" customFormat="1" x14ac:dyDescent="0.2">
      <c r="A87" s="178" t="s">
        <v>13</v>
      </c>
      <c r="B87" s="176"/>
      <c r="C87" s="176"/>
      <c r="D87" s="176"/>
      <c r="E87" s="176"/>
      <c r="F87" s="176"/>
      <c r="G87" s="79">
        <v>58754</v>
      </c>
      <c r="H87" s="77"/>
      <c r="I87" s="77"/>
      <c r="J87" s="77"/>
      <c r="K87" s="79">
        <v>2242.1</v>
      </c>
    </row>
    <row r="88" spans="1:11" s="3" customFormat="1" x14ac:dyDescent="0.2">
      <c r="A88" s="139"/>
      <c r="B88" s="80"/>
      <c r="C88" s="6"/>
      <c r="D88" s="139"/>
      <c r="E88" s="49"/>
      <c r="F88" s="49"/>
      <c r="G88" s="49"/>
      <c r="H88" s="49"/>
      <c r="I88" s="49"/>
      <c r="J88" s="49"/>
      <c r="K88" s="49"/>
    </row>
    <row r="89" spans="1:11" s="3" customFormat="1" ht="10.5" customHeight="1" x14ac:dyDescent="0.2">
      <c r="A89" s="139"/>
      <c r="B89" s="80"/>
      <c r="C89" s="6"/>
      <c r="D89" s="139"/>
      <c r="E89" s="49"/>
      <c r="F89" s="49"/>
      <c r="G89" s="49"/>
      <c r="H89" s="49"/>
      <c r="I89" s="49"/>
      <c r="J89" s="49"/>
      <c r="K89" s="49"/>
    </row>
    <row r="90" spans="1:11" s="3" customFormat="1" hidden="1" x14ac:dyDescent="0.2">
      <c r="A90" s="139"/>
      <c r="B90" s="80"/>
      <c r="C90" s="6"/>
      <c r="D90" s="139"/>
      <c r="E90" s="49"/>
      <c r="F90" s="49"/>
      <c r="G90" s="49"/>
      <c r="H90" s="49"/>
      <c r="I90" s="49"/>
      <c r="J90" s="49"/>
      <c r="K90" s="49"/>
    </row>
    <row r="91" spans="1:11" s="3" customFormat="1" x14ac:dyDescent="0.2">
      <c r="A91" s="186" t="s">
        <v>147</v>
      </c>
      <c r="B91" s="185"/>
      <c r="C91" s="185"/>
      <c r="D91" s="185"/>
      <c r="E91" s="185"/>
      <c r="F91" s="185"/>
      <c r="G91" s="185"/>
      <c r="H91" s="185"/>
      <c r="I91" s="185"/>
      <c r="J91" s="185"/>
      <c r="K91" s="185"/>
    </row>
    <row r="92" spans="1:11" s="3" customFormat="1" x14ac:dyDescent="0.2">
      <c r="A92" s="184" t="s">
        <v>45</v>
      </c>
      <c r="B92" s="185"/>
      <c r="C92" s="185"/>
      <c r="D92" s="185"/>
      <c r="E92" s="185"/>
      <c r="F92" s="185"/>
      <c r="G92" s="185"/>
      <c r="H92" s="185"/>
      <c r="I92" s="185"/>
      <c r="J92" s="185"/>
      <c r="K92" s="185"/>
    </row>
    <row r="93" spans="1:11" s="3" customFormat="1" ht="6.75" customHeight="1" x14ac:dyDescent="0.2">
      <c r="A93" s="139"/>
      <c r="B93" s="80"/>
      <c r="C93" s="6"/>
      <c r="D93" s="139"/>
      <c r="E93" s="49"/>
      <c r="F93" s="49"/>
      <c r="G93" s="49"/>
      <c r="H93" s="49"/>
      <c r="I93" s="49"/>
      <c r="J93" s="49"/>
      <c r="K93" s="49"/>
    </row>
    <row r="94" spans="1:11" s="3" customFormat="1" x14ac:dyDescent="0.2">
      <c r="A94" s="186" t="s">
        <v>148</v>
      </c>
      <c r="B94" s="185"/>
      <c r="C94" s="185"/>
      <c r="D94" s="185"/>
      <c r="E94" s="185"/>
      <c r="F94" s="185"/>
      <c r="G94" s="185"/>
      <c r="H94" s="185"/>
      <c r="I94" s="185"/>
      <c r="J94" s="185"/>
      <c r="K94" s="185"/>
    </row>
    <row r="95" spans="1:11" s="3" customFormat="1" x14ac:dyDescent="0.2">
      <c r="A95" s="184" t="s">
        <v>45</v>
      </c>
      <c r="B95" s="185"/>
      <c r="C95" s="185"/>
      <c r="D95" s="185"/>
      <c r="E95" s="185"/>
      <c r="F95" s="185"/>
      <c r="G95" s="185"/>
      <c r="H95" s="185"/>
      <c r="I95" s="185"/>
      <c r="J95" s="185"/>
      <c r="K95" s="185"/>
    </row>
    <row r="96" spans="1:11" s="3" customFormat="1" x14ac:dyDescent="0.2">
      <c r="A96" s="139"/>
      <c r="B96" s="80"/>
      <c r="C96" s="6"/>
      <c r="D96" s="139"/>
      <c r="E96" s="49"/>
      <c r="F96" s="49"/>
      <c r="G96" s="49"/>
      <c r="H96" s="49"/>
      <c r="I96" s="49"/>
      <c r="J96" s="49"/>
      <c r="K96" s="49"/>
    </row>
  </sheetData>
  <mergeCells count="44">
    <mergeCell ref="D16:E16"/>
    <mergeCell ref="D17:E17"/>
    <mergeCell ref="D18:E18"/>
    <mergeCell ref="A22:A24"/>
    <mergeCell ref="B22:B24"/>
    <mergeCell ref="C22:C24"/>
    <mergeCell ref="D22:D24"/>
    <mergeCell ref="E22:F22"/>
    <mergeCell ref="A67:F67"/>
    <mergeCell ref="G22:I22"/>
    <mergeCell ref="J22:K23"/>
    <mergeCell ref="G23:G24"/>
    <mergeCell ref="H23:H24"/>
    <mergeCell ref="A26:K26"/>
    <mergeCell ref="A27:K27"/>
    <mergeCell ref="A40:K40"/>
    <mergeCell ref="A44:K44"/>
    <mergeCell ref="A64:F64"/>
    <mergeCell ref="A65:F65"/>
    <mergeCell ref="A66:F66"/>
    <mergeCell ref="A79:F79"/>
    <mergeCell ref="A68:F68"/>
    <mergeCell ref="A69:F69"/>
    <mergeCell ref="A70:F70"/>
    <mergeCell ref="A71:F71"/>
    <mergeCell ref="A72:F72"/>
    <mergeCell ref="A73:F73"/>
    <mergeCell ref="A74:F74"/>
    <mergeCell ref="A75:K75"/>
    <mergeCell ref="A76:F76"/>
    <mergeCell ref="A77:F77"/>
    <mergeCell ref="A78:F78"/>
    <mergeCell ref="A95:K95"/>
    <mergeCell ref="A80:F80"/>
    <mergeCell ref="A81:F81"/>
    <mergeCell ref="A82:F82"/>
    <mergeCell ref="A83:F83"/>
    <mergeCell ref="A84:F84"/>
    <mergeCell ref="A85:F85"/>
    <mergeCell ref="A86:F86"/>
    <mergeCell ref="A87:F87"/>
    <mergeCell ref="A91:K91"/>
    <mergeCell ref="A92:K92"/>
    <mergeCell ref="A94:K9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86"/>
  <sheetViews>
    <sheetView showGridLines="0" workbookViewId="0">
      <selection activeCell="H16" sqref="H16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553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621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622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623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624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625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626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477</v>
      </c>
      <c r="D19" s="2"/>
      <c r="E19" s="2"/>
      <c r="O19" s="3"/>
      <c r="P19" s="3"/>
    </row>
    <row r="20" spans="1:16" x14ac:dyDescent="0.2">
      <c r="B20" s="75"/>
      <c r="C20" s="139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37" t="s">
        <v>55</v>
      </c>
      <c r="F23" s="137" t="s">
        <v>56</v>
      </c>
      <c r="G23" s="174" t="s">
        <v>3</v>
      </c>
      <c r="H23" s="174" t="s">
        <v>57</v>
      </c>
      <c r="I23" s="137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37" t="s">
        <v>57</v>
      </c>
      <c r="F24" s="137" t="s">
        <v>59</v>
      </c>
      <c r="G24" s="174"/>
      <c r="H24" s="174"/>
      <c r="I24" s="137" t="s">
        <v>59</v>
      </c>
      <c r="J24" s="137" t="s">
        <v>60</v>
      </c>
      <c r="K24" s="137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37">
        <v>3</v>
      </c>
      <c r="D25" s="137">
        <v>4</v>
      </c>
      <c r="E25" s="137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627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36" x14ac:dyDescent="0.2">
      <c r="A28" s="5">
        <v>1</v>
      </c>
      <c r="B28" s="76" t="s">
        <v>191</v>
      </c>
      <c r="C28" s="138" t="s">
        <v>192</v>
      </c>
      <c r="D28" s="9" t="s">
        <v>628</v>
      </c>
      <c r="E28" s="77" t="s">
        <v>629</v>
      </c>
      <c r="F28" s="77"/>
      <c r="G28" s="78">
        <v>619</v>
      </c>
      <c r="H28" s="78">
        <v>619</v>
      </c>
      <c r="I28" s="77"/>
      <c r="J28" s="78">
        <v>9</v>
      </c>
      <c r="K28" s="78">
        <v>36</v>
      </c>
    </row>
    <row r="29" spans="1:16" ht="60" x14ac:dyDescent="0.2">
      <c r="A29" s="5">
        <v>2</v>
      </c>
      <c r="B29" s="76" t="s">
        <v>259</v>
      </c>
      <c r="C29" s="138" t="s">
        <v>260</v>
      </c>
      <c r="D29" s="9" t="s">
        <v>630</v>
      </c>
      <c r="E29" s="77" t="s">
        <v>584</v>
      </c>
      <c r="F29" s="77"/>
      <c r="G29" s="78">
        <v>1906</v>
      </c>
      <c r="H29" s="78">
        <v>1906</v>
      </c>
      <c r="I29" s="77"/>
      <c r="J29" s="78">
        <v>1.5</v>
      </c>
      <c r="K29" s="78">
        <v>144</v>
      </c>
    </row>
    <row r="30" spans="1:16" ht="48" x14ac:dyDescent="0.2">
      <c r="A30" s="5">
        <v>3</v>
      </c>
      <c r="B30" s="76" t="s">
        <v>301</v>
      </c>
      <c r="C30" s="138" t="s">
        <v>302</v>
      </c>
      <c r="D30" s="9" t="s">
        <v>628</v>
      </c>
      <c r="E30" s="77" t="s">
        <v>631</v>
      </c>
      <c r="F30" s="77"/>
      <c r="G30" s="78">
        <v>258</v>
      </c>
      <c r="H30" s="78">
        <v>258</v>
      </c>
      <c r="I30" s="77"/>
      <c r="J30" s="78">
        <v>4</v>
      </c>
      <c r="K30" s="78">
        <v>16</v>
      </c>
    </row>
    <row r="31" spans="1:16" ht="36" x14ac:dyDescent="0.2">
      <c r="A31" s="5">
        <v>4</v>
      </c>
      <c r="B31" s="76" t="s">
        <v>304</v>
      </c>
      <c r="C31" s="138" t="s">
        <v>305</v>
      </c>
      <c r="D31" s="9" t="s">
        <v>632</v>
      </c>
      <c r="E31" s="77" t="s">
        <v>586</v>
      </c>
      <c r="F31" s="77"/>
      <c r="G31" s="78">
        <v>5977</v>
      </c>
      <c r="H31" s="78">
        <v>5977</v>
      </c>
      <c r="I31" s="77"/>
      <c r="J31" s="78">
        <v>3.5</v>
      </c>
      <c r="K31" s="78">
        <v>350</v>
      </c>
    </row>
    <row r="32" spans="1:16" ht="96" x14ac:dyDescent="0.2">
      <c r="A32" s="5">
        <v>5</v>
      </c>
      <c r="B32" s="76" t="s">
        <v>205</v>
      </c>
      <c r="C32" s="138" t="s">
        <v>206</v>
      </c>
      <c r="D32" s="5">
        <v>92</v>
      </c>
      <c r="E32" s="77" t="s">
        <v>598</v>
      </c>
      <c r="F32" s="77"/>
      <c r="G32" s="78">
        <v>664</v>
      </c>
      <c r="H32" s="78">
        <v>664</v>
      </c>
      <c r="I32" s="77"/>
      <c r="J32" s="78">
        <v>0.4</v>
      </c>
      <c r="K32" s="78">
        <v>36.799999999999997</v>
      </c>
    </row>
    <row r="33" spans="1:11" s="3" customFormat="1" ht="48" x14ac:dyDescent="0.2">
      <c r="A33" s="5">
        <v>6</v>
      </c>
      <c r="B33" s="76" t="s">
        <v>198</v>
      </c>
      <c r="C33" s="138" t="s">
        <v>199</v>
      </c>
      <c r="D33" s="9" t="s">
        <v>633</v>
      </c>
      <c r="E33" s="77" t="s">
        <v>571</v>
      </c>
      <c r="F33" s="77"/>
      <c r="G33" s="78">
        <v>346</v>
      </c>
      <c r="H33" s="78">
        <v>346</v>
      </c>
      <c r="I33" s="77"/>
      <c r="J33" s="78">
        <v>16</v>
      </c>
      <c r="K33" s="78">
        <v>19.2</v>
      </c>
    </row>
    <row r="34" spans="1:11" s="3" customFormat="1" ht="36" x14ac:dyDescent="0.2">
      <c r="A34" s="5">
        <v>7</v>
      </c>
      <c r="B34" s="76" t="s">
        <v>201</v>
      </c>
      <c r="C34" s="138" t="s">
        <v>202</v>
      </c>
      <c r="D34" s="5">
        <v>50</v>
      </c>
      <c r="E34" s="77" t="s">
        <v>568</v>
      </c>
      <c r="F34" s="77"/>
      <c r="G34" s="78">
        <v>1353</v>
      </c>
      <c r="H34" s="78">
        <v>1353</v>
      </c>
      <c r="I34" s="77"/>
      <c r="J34" s="78">
        <v>1.5</v>
      </c>
      <c r="K34" s="78">
        <v>75</v>
      </c>
    </row>
    <row r="35" spans="1:11" s="3" customFormat="1" ht="19.149999999999999" customHeight="1" x14ac:dyDescent="0.2">
      <c r="A35" s="175" t="s">
        <v>634</v>
      </c>
      <c r="B35" s="176"/>
      <c r="C35" s="176"/>
      <c r="D35" s="176"/>
      <c r="E35" s="176"/>
      <c r="F35" s="176"/>
      <c r="G35" s="176"/>
      <c r="H35" s="176"/>
      <c r="I35" s="176"/>
      <c r="J35" s="176"/>
      <c r="K35" s="176"/>
    </row>
    <row r="36" spans="1:11" s="3" customFormat="1" ht="36" x14ac:dyDescent="0.2">
      <c r="A36" s="5">
        <v>8</v>
      </c>
      <c r="B36" s="76" t="s">
        <v>191</v>
      </c>
      <c r="C36" s="138" t="s">
        <v>192</v>
      </c>
      <c r="D36" s="9" t="s">
        <v>628</v>
      </c>
      <c r="E36" s="77" t="s">
        <v>629</v>
      </c>
      <c r="F36" s="77"/>
      <c r="G36" s="78">
        <v>619</v>
      </c>
      <c r="H36" s="78">
        <v>619</v>
      </c>
      <c r="I36" s="77"/>
      <c r="J36" s="78">
        <v>9</v>
      </c>
      <c r="K36" s="78">
        <v>36</v>
      </c>
    </row>
    <row r="37" spans="1:11" s="3" customFormat="1" ht="48" x14ac:dyDescent="0.2">
      <c r="A37" s="5">
        <v>9</v>
      </c>
      <c r="B37" s="76" t="s">
        <v>332</v>
      </c>
      <c r="C37" s="138" t="s">
        <v>333</v>
      </c>
      <c r="D37" s="9" t="s">
        <v>635</v>
      </c>
      <c r="E37" s="77" t="s">
        <v>602</v>
      </c>
      <c r="F37" s="77"/>
      <c r="G37" s="78">
        <v>741</v>
      </c>
      <c r="H37" s="78">
        <v>741</v>
      </c>
      <c r="I37" s="77"/>
      <c r="J37" s="78">
        <v>2</v>
      </c>
      <c r="K37" s="78">
        <v>56</v>
      </c>
    </row>
    <row r="38" spans="1:11" s="3" customFormat="1" ht="48" x14ac:dyDescent="0.2">
      <c r="A38" s="5">
        <v>10</v>
      </c>
      <c r="B38" s="76" t="s">
        <v>301</v>
      </c>
      <c r="C38" s="138" t="s">
        <v>302</v>
      </c>
      <c r="D38" s="9" t="s">
        <v>628</v>
      </c>
      <c r="E38" s="77" t="s">
        <v>631</v>
      </c>
      <c r="F38" s="77"/>
      <c r="G38" s="78">
        <v>258</v>
      </c>
      <c r="H38" s="78">
        <v>258</v>
      </c>
      <c r="I38" s="77"/>
      <c r="J38" s="78">
        <v>4</v>
      </c>
      <c r="K38" s="78">
        <v>16</v>
      </c>
    </row>
    <row r="39" spans="1:11" s="3" customFormat="1" ht="96" x14ac:dyDescent="0.2">
      <c r="A39" s="5">
        <v>11</v>
      </c>
      <c r="B39" s="76" t="s">
        <v>205</v>
      </c>
      <c r="C39" s="138" t="s">
        <v>206</v>
      </c>
      <c r="D39" s="5">
        <v>24</v>
      </c>
      <c r="E39" s="77" t="s">
        <v>598</v>
      </c>
      <c r="F39" s="77"/>
      <c r="G39" s="78">
        <v>173</v>
      </c>
      <c r="H39" s="78">
        <v>173</v>
      </c>
      <c r="I39" s="77"/>
      <c r="J39" s="78">
        <v>0.4</v>
      </c>
      <c r="K39" s="78">
        <v>9.6</v>
      </c>
    </row>
    <row r="40" spans="1:11" s="3" customFormat="1" ht="48" x14ac:dyDescent="0.2">
      <c r="A40" s="5">
        <v>12</v>
      </c>
      <c r="B40" s="76" t="s">
        <v>198</v>
      </c>
      <c r="C40" s="138" t="s">
        <v>199</v>
      </c>
      <c r="D40" s="9" t="s">
        <v>636</v>
      </c>
      <c r="E40" s="77" t="s">
        <v>571</v>
      </c>
      <c r="F40" s="77"/>
      <c r="G40" s="78">
        <v>162</v>
      </c>
      <c r="H40" s="78">
        <v>162</v>
      </c>
      <c r="I40" s="77"/>
      <c r="J40" s="78">
        <v>16</v>
      </c>
      <c r="K40" s="78">
        <v>8.9600000000000009</v>
      </c>
    </row>
    <row r="41" spans="1:11" s="3" customFormat="1" ht="36" x14ac:dyDescent="0.2">
      <c r="A41" s="5">
        <v>13</v>
      </c>
      <c r="B41" s="76" t="s">
        <v>201</v>
      </c>
      <c r="C41" s="138" t="s">
        <v>202</v>
      </c>
      <c r="D41" s="5">
        <v>31</v>
      </c>
      <c r="E41" s="77" t="s">
        <v>568</v>
      </c>
      <c r="F41" s="77"/>
      <c r="G41" s="78">
        <v>839</v>
      </c>
      <c r="H41" s="78">
        <v>839</v>
      </c>
      <c r="I41" s="77"/>
      <c r="J41" s="78">
        <v>1.5</v>
      </c>
      <c r="K41" s="78">
        <v>46.5</v>
      </c>
    </row>
    <row r="42" spans="1:11" s="3" customFormat="1" ht="19.149999999999999" customHeight="1" x14ac:dyDescent="0.2">
      <c r="A42" s="175" t="s">
        <v>637</v>
      </c>
      <c r="B42" s="176"/>
      <c r="C42" s="176"/>
      <c r="D42" s="176"/>
      <c r="E42" s="176"/>
      <c r="F42" s="176"/>
      <c r="G42" s="176"/>
      <c r="H42" s="176"/>
      <c r="I42" s="176"/>
      <c r="J42" s="176"/>
      <c r="K42" s="176"/>
    </row>
    <row r="43" spans="1:11" s="3" customFormat="1" ht="36" x14ac:dyDescent="0.2">
      <c r="A43" s="5">
        <v>14</v>
      </c>
      <c r="B43" s="76" t="s">
        <v>638</v>
      </c>
      <c r="C43" s="138" t="s">
        <v>639</v>
      </c>
      <c r="D43" s="5">
        <v>22</v>
      </c>
      <c r="E43" s="77" t="s">
        <v>640</v>
      </c>
      <c r="F43" s="77"/>
      <c r="G43" s="78">
        <v>1607</v>
      </c>
      <c r="H43" s="78">
        <v>1607</v>
      </c>
      <c r="I43" s="77"/>
      <c r="J43" s="78">
        <v>4</v>
      </c>
      <c r="K43" s="78">
        <v>88</v>
      </c>
    </row>
    <row r="44" spans="1:11" s="3" customFormat="1" ht="60" x14ac:dyDescent="0.2">
      <c r="A44" s="5">
        <v>15</v>
      </c>
      <c r="B44" s="76" t="s">
        <v>259</v>
      </c>
      <c r="C44" s="138" t="s">
        <v>260</v>
      </c>
      <c r="D44" s="5">
        <v>22</v>
      </c>
      <c r="E44" s="77" t="s">
        <v>584</v>
      </c>
      <c r="F44" s="77"/>
      <c r="G44" s="78">
        <v>437</v>
      </c>
      <c r="H44" s="78">
        <v>437</v>
      </c>
      <c r="I44" s="77"/>
      <c r="J44" s="78">
        <v>1.5</v>
      </c>
      <c r="K44" s="78">
        <v>33</v>
      </c>
    </row>
    <row r="45" spans="1:11" s="3" customFormat="1" ht="36" x14ac:dyDescent="0.2">
      <c r="A45" s="5">
        <v>16</v>
      </c>
      <c r="B45" s="76" t="s">
        <v>304</v>
      </c>
      <c r="C45" s="138" t="s">
        <v>305</v>
      </c>
      <c r="D45" s="5">
        <v>22</v>
      </c>
      <c r="E45" s="77" t="s">
        <v>586</v>
      </c>
      <c r="F45" s="77"/>
      <c r="G45" s="78">
        <v>1315</v>
      </c>
      <c r="H45" s="78">
        <v>1315</v>
      </c>
      <c r="I45" s="77"/>
      <c r="J45" s="78">
        <v>3.5</v>
      </c>
      <c r="K45" s="78">
        <v>77</v>
      </c>
    </row>
    <row r="46" spans="1:11" s="3" customFormat="1" ht="96" x14ac:dyDescent="0.2">
      <c r="A46" s="5">
        <v>17</v>
      </c>
      <c r="B46" s="76" t="s">
        <v>205</v>
      </c>
      <c r="C46" s="138" t="s">
        <v>206</v>
      </c>
      <c r="D46" s="5">
        <v>22</v>
      </c>
      <c r="E46" s="77" t="s">
        <v>598</v>
      </c>
      <c r="F46" s="77"/>
      <c r="G46" s="78">
        <v>159</v>
      </c>
      <c r="H46" s="78">
        <v>159</v>
      </c>
      <c r="I46" s="77"/>
      <c r="J46" s="78">
        <v>0.4</v>
      </c>
      <c r="K46" s="78">
        <v>8.8000000000000007</v>
      </c>
    </row>
    <row r="47" spans="1:11" s="3" customFormat="1" ht="48" x14ac:dyDescent="0.2">
      <c r="A47" s="5">
        <v>18</v>
      </c>
      <c r="B47" s="76" t="s">
        <v>198</v>
      </c>
      <c r="C47" s="138" t="s">
        <v>199</v>
      </c>
      <c r="D47" s="9" t="s">
        <v>641</v>
      </c>
      <c r="E47" s="77" t="s">
        <v>571</v>
      </c>
      <c r="F47" s="77"/>
      <c r="G47" s="78">
        <v>64</v>
      </c>
      <c r="H47" s="78">
        <v>64</v>
      </c>
      <c r="I47" s="77"/>
      <c r="J47" s="78">
        <v>16</v>
      </c>
      <c r="K47" s="78">
        <v>3.52</v>
      </c>
    </row>
    <row r="48" spans="1:11" s="3" customFormat="1" ht="36" x14ac:dyDescent="0.2">
      <c r="A48" s="5">
        <v>19</v>
      </c>
      <c r="B48" s="76" t="s">
        <v>201</v>
      </c>
      <c r="C48" s="138" t="s">
        <v>202</v>
      </c>
      <c r="D48" s="5">
        <v>10</v>
      </c>
      <c r="E48" s="77" t="s">
        <v>568</v>
      </c>
      <c r="F48" s="77"/>
      <c r="G48" s="78">
        <v>271</v>
      </c>
      <c r="H48" s="78">
        <v>271</v>
      </c>
      <c r="I48" s="77"/>
      <c r="J48" s="78">
        <v>1.5</v>
      </c>
      <c r="K48" s="78">
        <v>15</v>
      </c>
    </row>
    <row r="49" spans="1:11" s="3" customFormat="1" ht="48" x14ac:dyDescent="0.2">
      <c r="A49" s="5">
        <v>20</v>
      </c>
      <c r="B49" s="76" t="s">
        <v>198</v>
      </c>
      <c r="C49" s="138" t="s">
        <v>199</v>
      </c>
      <c r="D49" s="9" t="s">
        <v>642</v>
      </c>
      <c r="E49" s="77" t="s">
        <v>571</v>
      </c>
      <c r="F49" s="77"/>
      <c r="G49" s="78">
        <v>1472</v>
      </c>
      <c r="H49" s="78">
        <v>1472</v>
      </c>
      <c r="I49" s="77"/>
      <c r="J49" s="78">
        <v>16</v>
      </c>
      <c r="K49" s="78">
        <v>81.599999999999994</v>
      </c>
    </row>
    <row r="50" spans="1:11" s="3" customFormat="1" x14ac:dyDescent="0.2">
      <c r="A50" s="175" t="s">
        <v>26</v>
      </c>
      <c r="B50" s="176"/>
      <c r="C50" s="176"/>
      <c r="D50" s="176"/>
      <c r="E50" s="176"/>
      <c r="F50" s="176"/>
      <c r="G50" s="77">
        <v>19240</v>
      </c>
      <c r="H50" s="77">
        <v>19240</v>
      </c>
      <c r="I50" s="77"/>
      <c r="J50" s="77"/>
      <c r="K50" s="77">
        <v>1156.98</v>
      </c>
    </row>
    <row r="51" spans="1:11" s="3" customFormat="1" x14ac:dyDescent="0.2">
      <c r="A51" s="175" t="s">
        <v>5</v>
      </c>
      <c r="B51" s="176"/>
      <c r="C51" s="176"/>
      <c r="D51" s="176"/>
      <c r="E51" s="176"/>
      <c r="F51" s="176"/>
      <c r="G51" s="77">
        <v>12506</v>
      </c>
      <c r="H51" s="77"/>
      <c r="I51" s="77"/>
      <c r="J51" s="77"/>
      <c r="K51" s="77"/>
    </row>
    <row r="52" spans="1:11" s="3" customFormat="1" x14ac:dyDescent="0.2">
      <c r="A52" s="175" t="s">
        <v>6</v>
      </c>
      <c r="B52" s="176"/>
      <c r="C52" s="176"/>
      <c r="D52" s="176"/>
      <c r="E52" s="176"/>
      <c r="F52" s="176"/>
      <c r="G52" s="77">
        <v>7696</v>
      </c>
      <c r="H52" s="77"/>
      <c r="I52" s="77"/>
      <c r="J52" s="77"/>
      <c r="K52" s="77"/>
    </row>
    <row r="53" spans="1:11" s="3" customFormat="1" x14ac:dyDescent="0.2">
      <c r="A53" s="178" t="s">
        <v>139</v>
      </c>
      <c r="B53" s="176"/>
      <c r="C53" s="176"/>
      <c r="D53" s="176"/>
      <c r="E53" s="176"/>
      <c r="F53" s="176"/>
      <c r="G53" s="77"/>
      <c r="H53" s="77"/>
      <c r="I53" s="77"/>
      <c r="J53" s="77"/>
      <c r="K53" s="77"/>
    </row>
    <row r="54" spans="1:11" s="3" customFormat="1" x14ac:dyDescent="0.2">
      <c r="A54" s="175" t="s">
        <v>143</v>
      </c>
      <c r="B54" s="176"/>
      <c r="C54" s="176"/>
      <c r="D54" s="176"/>
      <c r="E54" s="176"/>
      <c r="F54" s="176"/>
      <c r="G54" s="77">
        <v>39442</v>
      </c>
      <c r="H54" s="77"/>
      <c r="I54" s="77"/>
      <c r="J54" s="77"/>
      <c r="K54" s="77">
        <v>1156.98</v>
      </c>
    </row>
    <row r="55" spans="1:11" s="3" customFormat="1" x14ac:dyDescent="0.2">
      <c r="A55" s="175" t="s">
        <v>8</v>
      </c>
      <c r="B55" s="176"/>
      <c r="C55" s="176"/>
      <c r="D55" s="176"/>
      <c r="E55" s="176"/>
      <c r="F55" s="176"/>
      <c r="G55" s="77">
        <v>39442</v>
      </c>
      <c r="H55" s="77"/>
      <c r="I55" s="77"/>
      <c r="J55" s="77"/>
      <c r="K55" s="77">
        <v>1156.98</v>
      </c>
    </row>
    <row r="56" spans="1:11" s="3" customFormat="1" x14ac:dyDescent="0.2">
      <c r="A56" s="175" t="s">
        <v>9</v>
      </c>
      <c r="B56" s="176"/>
      <c r="C56" s="176"/>
      <c r="D56" s="176"/>
      <c r="E56" s="176"/>
      <c r="F56" s="176"/>
      <c r="G56" s="77"/>
      <c r="H56" s="77"/>
      <c r="I56" s="77"/>
      <c r="J56" s="77"/>
      <c r="K56" s="77"/>
    </row>
    <row r="57" spans="1:11" s="3" customFormat="1" x14ac:dyDescent="0.2">
      <c r="A57" s="175" t="s">
        <v>10</v>
      </c>
      <c r="B57" s="176"/>
      <c r="C57" s="176"/>
      <c r="D57" s="176"/>
      <c r="E57" s="176"/>
      <c r="F57" s="176"/>
      <c r="G57" s="77">
        <v>19240</v>
      </c>
      <c r="H57" s="77"/>
      <c r="I57" s="77"/>
      <c r="J57" s="77"/>
      <c r="K57" s="77"/>
    </row>
    <row r="58" spans="1:11" s="3" customFormat="1" x14ac:dyDescent="0.2">
      <c r="A58" s="175" t="s">
        <v>11</v>
      </c>
      <c r="B58" s="176"/>
      <c r="C58" s="176"/>
      <c r="D58" s="176"/>
      <c r="E58" s="176"/>
      <c r="F58" s="176"/>
      <c r="G58" s="77">
        <v>12506</v>
      </c>
      <c r="H58" s="77"/>
      <c r="I58" s="77"/>
      <c r="J58" s="77"/>
      <c r="K58" s="77"/>
    </row>
    <row r="59" spans="1:11" s="3" customFormat="1" x14ac:dyDescent="0.2">
      <c r="A59" s="175" t="s">
        <v>12</v>
      </c>
      <c r="B59" s="176"/>
      <c r="C59" s="176"/>
      <c r="D59" s="176"/>
      <c r="E59" s="176"/>
      <c r="F59" s="176"/>
      <c r="G59" s="77">
        <v>7696</v>
      </c>
      <c r="H59" s="77"/>
      <c r="I59" s="77"/>
      <c r="J59" s="77"/>
      <c r="K59" s="77"/>
    </row>
    <row r="60" spans="1:11" s="3" customFormat="1" x14ac:dyDescent="0.2">
      <c r="A60" s="178" t="s">
        <v>145</v>
      </c>
      <c r="B60" s="176"/>
      <c r="C60" s="176"/>
      <c r="D60" s="176"/>
      <c r="E60" s="176"/>
      <c r="F60" s="176"/>
      <c r="G60" s="79">
        <v>39442</v>
      </c>
      <c r="H60" s="77"/>
      <c r="I60" s="77"/>
      <c r="J60" s="77"/>
      <c r="K60" s="79">
        <v>1156.98</v>
      </c>
    </row>
    <row r="61" spans="1:11" s="3" customFormat="1" x14ac:dyDescent="0.2">
      <c r="A61" s="179" t="s">
        <v>25</v>
      </c>
      <c r="B61" s="180"/>
      <c r="C61" s="180"/>
      <c r="D61" s="180"/>
      <c r="E61" s="180"/>
      <c r="F61" s="180"/>
      <c r="G61" s="180"/>
      <c r="H61" s="180"/>
      <c r="I61" s="180"/>
      <c r="J61" s="180"/>
      <c r="K61" s="180"/>
    </row>
    <row r="62" spans="1:11" s="3" customFormat="1" x14ac:dyDescent="0.2">
      <c r="A62" s="175" t="s">
        <v>4</v>
      </c>
      <c r="B62" s="176"/>
      <c r="C62" s="176"/>
      <c r="D62" s="176"/>
      <c r="E62" s="176"/>
      <c r="F62" s="176"/>
      <c r="G62" s="77">
        <v>19240</v>
      </c>
      <c r="H62" s="77">
        <v>19240</v>
      </c>
      <c r="I62" s="77"/>
      <c r="J62" s="77"/>
      <c r="K62" s="77">
        <v>1156.98</v>
      </c>
    </row>
    <row r="63" spans="1:11" s="3" customFormat="1" x14ac:dyDescent="0.2">
      <c r="A63" s="175" t="s">
        <v>5</v>
      </c>
      <c r="B63" s="176"/>
      <c r="C63" s="176"/>
      <c r="D63" s="176"/>
      <c r="E63" s="176"/>
      <c r="F63" s="176"/>
      <c r="G63" s="77">
        <v>12506</v>
      </c>
      <c r="H63" s="77"/>
      <c r="I63" s="77"/>
      <c r="J63" s="77"/>
      <c r="K63" s="77"/>
    </row>
    <row r="64" spans="1:11" s="3" customFormat="1" x14ac:dyDescent="0.2">
      <c r="A64" s="175" t="s">
        <v>6</v>
      </c>
      <c r="B64" s="176"/>
      <c r="C64" s="176"/>
      <c r="D64" s="176"/>
      <c r="E64" s="176"/>
      <c r="F64" s="176"/>
      <c r="G64" s="77">
        <v>7696</v>
      </c>
      <c r="H64" s="77"/>
      <c r="I64" s="77"/>
      <c r="J64" s="77"/>
      <c r="K64" s="77"/>
    </row>
    <row r="65" spans="1:11" s="3" customFormat="1" x14ac:dyDescent="0.2">
      <c r="A65" s="178" t="s">
        <v>7</v>
      </c>
      <c r="B65" s="176"/>
      <c r="C65" s="176"/>
      <c r="D65" s="176"/>
      <c r="E65" s="176"/>
      <c r="F65" s="176"/>
      <c r="G65" s="77"/>
      <c r="H65" s="77"/>
      <c r="I65" s="77"/>
      <c r="J65" s="77"/>
      <c r="K65" s="77"/>
    </row>
    <row r="66" spans="1:11" s="3" customFormat="1" x14ac:dyDescent="0.2">
      <c r="A66" s="175" t="s">
        <v>643</v>
      </c>
      <c r="B66" s="176"/>
      <c r="C66" s="176"/>
      <c r="D66" s="176"/>
      <c r="E66" s="176"/>
      <c r="F66" s="176"/>
      <c r="G66" s="77"/>
      <c r="H66" s="77"/>
      <c r="I66" s="77"/>
      <c r="J66" s="77"/>
      <c r="K66" s="77"/>
    </row>
    <row r="67" spans="1:11" s="3" customFormat="1" x14ac:dyDescent="0.2">
      <c r="A67" s="175" t="s">
        <v>644</v>
      </c>
      <c r="B67" s="176"/>
      <c r="C67" s="176"/>
      <c r="D67" s="176"/>
      <c r="E67" s="176"/>
      <c r="F67" s="176"/>
      <c r="G67" s="77">
        <v>19240</v>
      </c>
      <c r="H67" s="77">
        <v>19240</v>
      </c>
      <c r="I67" s="77"/>
      <c r="J67" s="77"/>
      <c r="K67" s="77">
        <v>1156.98</v>
      </c>
    </row>
    <row r="68" spans="1:11" s="3" customFormat="1" x14ac:dyDescent="0.2">
      <c r="A68" s="175" t="s">
        <v>645</v>
      </c>
      <c r="B68" s="176"/>
      <c r="C68" s="176"/>
      <c r="D68" s="176"/>
      <c r="E68" s="176"/>
      <c r="F68" s="176"/>
      <c r="G68" s="77">
        <v>12506</v>
      </c>
      <c r="H68" s="77"/>
      <c r="I68" s="77"/>
      <c r="J68" s="77"/>
      <c r="K68" s="77"/>
    </row>
    <row r="69" spans="1:11" s="3" customFormat="1" x14ac:dyDescent="0.2">
      <c r="A69" s="175" t="s">
        <v>646</v>
      </c>
      <c r="B69" s="176"/>
      <c r="C69" s="176"/>
      <c r="D69" s="176"/>
      <c r="E69" s="176"/>
      <c r="F69" s="176"/>
      <c r="G69" s="77">
        <v>7696</v>
      </c>
      <c r="H69" s="77"/>
      <c r="I69" s="77"/>
      <c r="J69" s="77"/>
      <c r="K69" s="77"/>
    </row>
    <row r="70" spans="1:11" s="3" customFormat="1" x14ac:dyDescent="0.2">
      <c r="A70" s="175" t="s">
        <v>647</v>
      </c>
      <c r="B70" s="176"/>
      <c r="C70" s="176"/>
      <c r="D70" s="176"/>
      <c r="E70" s="176"/>
      <c r="F70" s="176"/>
      <c r="G70" s="77">
        <v>39442</v>
      </c>
      <c r="H70" s="77"/>
      <c r="I70" s="77"/>
      <c r="J70" s="77"/>
      <c r="K70" s="77">
        <v>1156.98</v>
      </c>
    </row>
    <row r="71" spans="1:11" s="3" customFormat="1" x14ac:dyDescent="0.2">
      <c r="A71" s="175" t="s">
        <v>8</v>
      </c>
      <c r="B71" s="176"/>
      <c r="C71" s="176"/>
      <c r="D71" s="176"/>
      <c r="E71" s="176"/>
      <c r="F71" s="176"/>
      <c r="G71" s="77">
        <v>39442</v>
      </c>
      <c r="H71" s="77"/>
      <c r="I71" s="77"/>
      <c r="J71" s="77"/>
      <c r="K71" s="77">
        <v>1156.98</v>
      </c>
    </row>
    <row r="72" spans="1:11" s="3" customFormat="1" x14ac:dyDescent="0.2">
      <c r="A72" s="175" t="s">
        <v>9</v>
      </c>
      <c r="B72" s="176"/>
      <c r="C72" s="176"/>
      <c r="D72" s="176"/>
      <c r="E72" s="176"/>
      <c r="F72" s="176"/>
      <c r="G72" s="77"/>
      <c r="H72" s="77"/>
      <c r="I72" s="77"/>
      <c r="J72" s="77"/>
      <c r="K72" s="77"/>
    </row>
    <row r="73" spans="1:11" s="3" customFormat="1" x14ac:dyDescent="0.2">
      <c r="A73" s="175" t="s">
        <v>10</v>
      </c>
      <c r="B73" s="176"/>
      <c r="C73" s="176"/>
      <c r="D73" s="176"/>
      <c r="E73" s="176"/>
      <c r="F73" s="176"/>
      <c r="G73" s="77">
        <v>19240</v>
      </c>
      <c r="H73" s="77"/>
      <c r="I73" s="77"/>
      <c r="J73" s="77"/>
      <c r="K73" s="77"/>
    </row>
    <row r="74" spans="1:11" s="3" customFormat="1" x14ac:dyDescent="0.2">
      <c r="A74" s="175" t="s">
        <v>11</v>
      </c>
      <c r="B74" s="176"/>
      <c r="C74" s="176"/>
      <c r="D74" s="176"/>
      <c r="E74" s="176"/>
      <c r="F74" s="176"/>
      <c r="G74" s="77">
        <v>12506</v>
      </c>
      <c r="H74" s="77"/>
      <c r="I74" s="77"/>
      <c r="J74" s="77"/>
      <c r="K74" s="77"/>
    </row>
    <row r="75" spans="1:11" s="3" customFormat="1" x14ac:dyDescent="0.2">
      <c r="A75" s="175" t="s">
        <v>12</v>
      </c>
      <c r="B75" s="176"/>
      <c r="C75" s="176"/>
      <c r="D75" s="176"/>
      <c r="E75" s="176"/>
      <c r="F75" s="176"/>
      <c r="G75" s="77">
        <v>7696</v>
      </c>
      <c r="H75" s="77"/>
      <c r="I75" s="77"/>
      <c r="J75" s="77"/>
      <c r="K75" s="77"/>
    </row>
    <row r="76" spans="1:11" s="3" customFormat="1" x14ac:dyDescent="0.2">
      <c r="A76" s="175" t="s">
        <v>648</v>
      </c>
      <c r="B76" s="176"/>
      <c r="C76" s="176"/>
      <c r="D76" s="176"/>
      <c r="E76" s="176"/>
      <c r="F76" s="176"/>
      <c r="G76" s="77">
        <v>31554</v>
      </c>
      <c r="H76" s="77"/>
      <c r="I76" s="77"/>
      <c r="J76" s="77"/>
      <c r="K76" s="77"/>
    </row>
    <row r="77" spans="1:11" s="3" customFormat="1" x14ac:dyDescent="0.2">
      <c r="A77" s="178" t="s">
        <v>13</v>
      </c>
      <c r="B77" s="176"/>
      <c r="C77" s="176"/>
      <c r="D77" s="176"/>
      <c r="E77" s="176"/>
      <c r="F77" s="176"/>
      <c r="G77" s="79">
        <v>31554</v>
      </c>
      <c r="H77" s="77"/>
      <c r="I77" s="77"/>
      <c r="J77" s="77"/>
      <c r="K77" s="79">
        <v>1156.98</v>
      </c>
    </row>
    <row r="78" spans="1:11" s="3" customFormat="1" x14ac:dyDescent="0.2">
      <c r="A78" s="139"/>
      <c r="B78" s="80"/>
      <c r="C78" s="6"/>
      <c r="D78" s="139"/>
      <c r="E78" s="49"/>
      <c r="F78" s="49"/>
      <c r="G78" s="49"/>
      <c r="H78" s="49"/>
      <c r="I78" s="49"/>
      <c r="J78" s="49"/>
      <c r="K78" s="49"/>
    </row>
    <row r="79" spans="1:11" s="3" customFormat="1" x14ac:dyDescent="0.2">
      <c r="A79" s="139"/>
      <c r="B79" s="80"/>
      <c r="C79" s="6"/>
      <c r="D79" s="139"/>
      <c r="E79" s="49"/>
      <c r="F79" s="49"/>
      <c r="G79" s="49"/>
      <c r="H79" s="49"/>
      <c r="I79" s="49"/>
      <c r="J79" s="49"/>
      <c r="K79" s="49"/>
    </row>
    <row r="80" spans="1:11" s="3" customFormat="1" x14ac:dyDescent="0.2">
      <c r="A80" s="139"/>
      <c r="B80" s="80"/>
      <c r="C80" s="6"/>
      <c r="D80" s="139"/>
      <c r="E80" s="49"/>
      <c r="F80" s="49"/>
      <c r="G80" s="49"/>
      <c r="H80" s="49"/>
      <c r="I80" s="49"/>
      <c r="J80" s="49"/>
      <c r="K80" s="49"/>
    </row>
    <row r="81" spans="1:11" s="3" customFormat="1" x14ac:dyDescent="0.2">
      <c r="A81" s="186" t="s">
        <v>147</v>
      </c>
      <c r="B81" s="185"/>
      <c r="C81" s="185"/>
      <c r="D81" s="185"/>
      <c r="E81" s="185"/>
      <c r="F81" s="185"/>
      <c r="G81" s="185"/>
      <c r="H81" s="185"/>
      <c r="I81" s="185"/>
      <c r="J81" s="185"/>
      <c r="K81" s="185"/>
    </row>
    <row r="82" spans="1:11" s="3" customFormat="1" x14ac:dyDescent="0.2">
      <c r="A82" s="184" t="s">
        <v>45</v>
      </c>
      <c r="B82" s="185"/>
      <c r="C82" s="185"/>
      <c r="D82" s="185"/>
      <c r="E82" s="185"/>
      <c r="F82" s="185"/>
      <c r="G82" s="185"/>
      <c r="H82" s="185"/>
      <c r="I82" s="185"/>
      <c r="J82" s="185"/>
      <c r="K82" s="185"/>
    </row>
    <row r="83" spans="1:11" s="3" customFormat="1" x14ac:dyDescent="0.2">
      <c r="A83" s="139"/>
      <c r="B83" s="80"/>
      <c r="C83" s="6"/>
      <c r="D83" s="139"/>
      <c r="E83" s="49"/>
      <c r="F83" s="49"/>
      <c r="G83" s="49"/>
      <c r="H83" s="49"/>
      <c r="I83" s="49"/>
      <c r="J83" s="49"/>
      <c r="K83" s="49"/>
    </row>
    <row r="84" spans="1:11" s="3" customFormat="1" x14ac:dyDescent="0.2">
      <c r="A84" s="186" t="s">
        <v>148</v>
      </c>
      <c r="B84" s="185"/>
      <c r="C84" s="185"/>
      <c r="D84" s="185"/>
      <c r="E84" s="185"/>
      <c r="F84" s="185"/>
      <c r="G84" s="185"/>
      <c r="H84" s="185"/>
      <c r="I84" s="185"/>
      <c r="J84" s="185"/>
      <c r="K84" s="185"/>
    </row>
    <row r="85" spans="1:11" s="3" customFormat="1" x14ac:dyDescent="0.2">
      <c r="A85" s="184" t="s">
        <v>45</v>
      </c>
      <c r="B85" s="185"/>
      <c r="C85" s="185"/>
      <c r="D85" s="185"/>
      <c r="E85" s="185"/>
      <c r="F85" s="185"/>
      <c r="G85" s="185"/>
      <c r="H85" s="185"/>
      <c r="I85" s="185"/>
      <c r="J85" s="185"/>
      <c r="K85" s="185"/>
    </row>
    <row r="86" spans="1:11" s="3" customFormat="1" x14ac:dyDescent="0.2">
      <c r="A86" s="139"/>
      <c r="B86" s="80"/>
      <c r="C86" s="6"/>
      <c r="D86" s="139"/>
      <c r="E86" s="49"/>
      <c r="F86" s="49"/>
      <c r="G86" s="49"/>
      <c r="H86" s="49"/>
      <c r="I86" s="49"/>
      <c r="J86" s="49"/>
      <c r="K86" s="49"/>
    </row>
  </sheetData>
  <mergeCells count="48">
    <mergeCell ref="A27:K27"/>
    <mergeCell ref="D16:E16"/>
    <mergeCell ref="D17:E17"/>
    <mergeCell ref="D18:E18"/>
    <mergeCell ref="A22:A24"/>
    <mergeCell ref="B22:B24"/>
    <mergeCell ref="C22:C24"/>
    <mergeCell ref="D22:D24"/>
    <mergeCell ref="E22:F22"/>
    <mergeCell ref="G22:I22"/>
    <mergeCell ref="J22:K23"/>
    <mergeCell ref="G23:G24"/>
    <mergeCell ref="H23:H24"/>
    <mergeCell ref="A26:K26"/>
    <mergeCell ref="A59:F59"/>
    <mergeCell ref="A35:K35"/>
    <mergeCell ref="A42:K42"/>
    <mergeCell ref="A50:F50"/>
    <mergeCell ref="A51:F51"/>
    <mergeCell ref="A52:F52"/>
    <mergeCell ref="A53:F53"/>
    <mergeCell ref="A54:F54"/>
    <mergeCell ref="A55:F55"/>
    <mergeCell ref="A56:F56"/>
    <mergeCell ref="A57:F57"/>
    <mergeCell ref="A58:F58"/>
    <mergeCell ref="A71:F71"/>
    <mergeCell ref="A60:F60"/>
    <mergeCell ref="A61:K61"/>
    <mergeCell ref="A62:F62"/>
    <mergeCell ref="A63:F63"/>
    <mergeCell ref="A64:F64"/>
    <mergeCell ref="A65:F65"/>
    <mergeCell ref="A66:F66"/>
    <mergeCell ref="A67:F67"/>
    <mergeCell ref="A68:F68"/>
    <mergeCell ref="A69:F69"/>
    <mergeCell ref="A70:F70"/>
    <mergeCell ref="A81:K81"/>
    <mergeCell ref="A82:K82"/>
    <mergeCell ref="A84:K84"/>
    <mergeCell ref="A85:K85"/>
    <mergeCell ref="A72:F72"/>
    <mergeCell ref="A73:F73"/>
    <mergeCell ref="A74:F74"/>
    <mergeCell ref="A75:F75"/>
    <mergeCell ref="A76:F76"/>
    <mergeCell ref="A77:F7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73"/>
  <sheetViews>
    <sheetView showGridLines="0" workbookViewId="0">
      <selection activeCell="H19" sqref="H19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ht="7.5" customHeight="1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553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ht="3.75" customHeight="1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649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ht="11.25" customHeight="1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650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651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652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653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654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514</v>
      </c>
      <c r="D19" s="2"/>
      <c r="E19" s="2"/>
      <c r="O19" s="3"/>
      <c r="P19" s="3"/>
    </row>
    <row r="20" spans="1:16" x14ac:dyDescent="0.2">
      <c r="B20" s="75"/>
      <c r="C20" s="139"/>
      <c r="D20" s="7"/>
      <c r="E20" s="2"/>
      <c r="P20" s="3"/>
    </row>
    <row r="21" spans="1:16" ht="5.25" customHeight="1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37" t="s">
        <v>55</v>
      </c>
      <c r="F23" s="137" t="s">
        <v>56</v>
      </c>
      <c r="G23" s="174" t="s">
        <v>3</v>
      </c>
      <c r="H23" s="174" t="s">
        <v>57</v>
      </c>
      <c r="I23" s="137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37" t="s">
        <v>57</v>
      </c>
      <c r="F24" s="137" t="s">
        <v>59</v>
      </c>
      <c r="G24" s="174"/>
      <c r="H24" s="174"/>
      <c r="I24" s="137" t="s">
        <v>59</v>
      </c>
      <c r="J24" s="137" t="s">
        <v>60</v>
      </c>
      <c r="K24" s="137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37">
        <v>3</v>
      </c>
      <c r="D25" s="137">
        <v>4</v>
      </c>
      <c r="E25" s="137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318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48" x14ac:dyDescent="0.2">
      <c r="A28" s="5">
        <v>1</v>
      </c>
      <c r="B28" s="76" t="s">
        <v>188</v>
      </c>
      <c r="C28" s="138" t="s">
        <v>189</v>
      </c>
      <c r="D28" s="5">
        <v>1</v>
      </c>
      <c r="E28" s="77" t="s">
        <v>655</v>
      </c>
      <c r="F28" s="77"/>
      <c r="G28" s="78">
        <v>3009</v>
      </c>
      <c r="H28" s="78">
        <v>3009</v>
      </c>
      <c r="I28" s="77"/>
      <c r="J28" s="78">
        <v>150.6</v>
      </c>
      <c r="K28" s="78">
        <v>150.6</v>
      </c>
    </row>
    <row r="29" spans="1:16" ht="72" x14ac:dyDescent="0.2">
      <c r="A29" s="5">
        <v>2</v>
      </c>
      <c r="B29" s="76" t="s">
        <v>320</v>
      </c>
      <c r="C29" s="138" t="s">
        <v>321</v>
      </c>
      <c r="D29" s="9" t="s">
        <v>656</v>
      </c>
      <c r="E29" s="77" t="s">
        <v>657</v>
      </c>
      <c r="F29" s="77"/>
      <c r="G29" s="78">
        <v>1952</v>
      </c>
      <c r="H29" s="78">
        <v>1952</v>
      </c>
      <c r="I29" s="77"/>
      <c r="J29" s="78">
        <v>3.62</v>
      </c>
      <c r="K29" s="78">
        <v>97.74</v>
      </c>
    </row>
    <row r="30" spans="1:16" ht="19.149999999999999" customHeight="1" x14ac:dyDescent="0.2">
      <c r="A30" s="175" t="s">
        <v>658</v>
      </c>
      <c r="B30" s="176"/>
      <c r="C30" s="176"/>
      <c r="D30" s="176"/>
      <c r="E30" s="176"/>
      <c r="F30" s="176"/>
      <c r="G30" s="176"/>
      <c r="H30" s="176"/>
      <c r="I30" s="176"/>
      <c r="J30" s="176"/>
      <c r="K30" s="176"/>
    </row>
    <row r="31" spans="1:16" ht="60" x14ac:dyDescent="0.2">
      <c r="A31" s="5">
        <v>3</v>
      </c>
      <c r="B31" s="76" t="s">
        <v>259</v>
      </c>
      <c r="C31" s="138" t="s">
        <v>260</v>
      </c>
      <c r="D31" s="5">
        <v>62</v>
      </c>
      <c r="E31" s="77" t="s">
        <v>584</v>
      </c>
      <c r="F31" s="77"/>
      <c r="G31" s="78">
        <v>1231</v>
      </c>
      <c r="H31" s="78">
        <v>1231</v>
      </c>
      <c r="I31" s="77"/>
      <c r="J31" s="78">
        <v>1.5</v>
      </c>
      <c r="K31" s="78">
        <v>93</v>
      </c>
    </row>
    <row r="32" spans="1:16" ht="36" x14ac:dyDescent="0.2">
      <c r="A32" s="5">
        <v>5</v>
      </c>
      <c r="B32" s="76" t="s">
        <v>191</v>
      </c>
      <c r="C32" s="138" t="s">
        <v>192</v>
      </c>
      <c r="D32" s="9" t="s">
        <v>659</v>
      </c>
      <c r="E32" s="77" t="s">
        <v>629</v>
      </c>
      <c r="F32" s="77"/>
      <c r="G32" s="78">
        <v>4026</v>
      </c>
      <c r="H32" s="78">
        <v>4026</v>
      </c>
      <c r="I32" s="77"/>
      <c r="J32" s="78">
        <v>9</v>
      </c>
      <c r="K32" s="78">
        <v>234</v>
      </c>
    </row>
    <row r="33" spans="1:11" s="3" customFormat="1" ht="48" x14ac:dyDescent="0.2">
      <c r="A33" s="5">
        <v>6</v>
      </c>
      <c r="B33" s="76" t="s">
        <v>198</v>
      </c>
      <c r="C33" s="138" t="s">
        <v>199</v>
      </c>
      <c r="D33" s="9" t="s">
        <v>428</v>
      </c>
      <c r="E33" s="77" t="s">
        <v>571</v>
      </c>
      <c r="F33" s="77"/>
      <c r="G33" s="78">
        <v>6</v>
      </c>
      <c r="H33" s="78">
        <v>6</v>
      </c>
      <c r="I33" s="77"/>
      <c r="J33" s="78">
        <v>16</v>
      </c>
      <c r="K33" s="78">
        <v>0.32</v>
      </c>
    </row>
    <row r="34" spans="1:11" s="3" customFormat="1" ht="36" x14ac:dyDescent="0.2">
      <c r="A34" s="5">
        <v>7</v>
      </c>
      <c r="B34" s="76" t="s">
        <v>201</v>
      </c>
      <c r="C34" s="138" t="s">
        <v>202</v>
      </c>
      <c r="D34" s="9" t="s">
        <v>660</v>
      </c>
      <c r="E34" s="77" t="s">
        <v>568</v>
      </c>
      <c r="F34" s="77"/>
      <c r="G34" s="78">
        <v>1542</v>
      </c>
      <c r="H34" s="78">
        <v>1542</v>
      </c>
      <c r="I34" s="77"/>
      <c r="J34" s="78">
        <v>1.5</v>
      </c>
      <c r="K34" s="78">
        <v>85.5</v>
      </c>
    </row>
    <row r="35" spans="1:11" s="3" customFormat="1" ht="96" x14ac:dyDescent="0.2">
      <c r="A35" s="5">
        <v>8</v>
      </c>
      <c r="B35" s="76" t="s">
        <v>205</v>
      </c>
      <c r="C35" s="138" t="s">
        <v>206</v>
      </c>
      <c r="D35" s="9" t="s">
        <v>661</v>
      </c>
      <c r="E35" s="77" t="s">
        <v>598</v>
      </c>
      <c r="F35" s="77"/>
      <c r="G35" s="78">
        <v>318</v>
      </c>
      <c r="H35" s="78">
        <v>318</v>
      </c>
      <c r="I35" s="77"/>
      <c r="J35" s="78">
        <v>0.4</v>
      </c>
      <c r="K35" s="78">
        <v>17.600000000000001</v>
      </c>
    </row>
    <row r="36" spans="1:11" s="3" customFormat="1" ht="96" x14ac:dyDescent="0.2">
      <c r="A36" s="5">
        <v>9</v>
      </c>
      <c r="B36" s="76" t="s">
        <v>249</v>
      </c>
      <c r="C36" s="138" t="s">
        <v>206</v>
      </c>
      <c r="D36" s="5">
        <v>12</v>
      </c>
      <c r="E36" s="77" t="s">
        <v>570</v>
      </c>
      <c r="F36" s="77"/>
      <c r="G36" s="78">
        <v>113</v>
      </c>
      <c r="H36" s="78">
        <v>113</v>
      </c>
      <c r="I36" s="77"/>
      <c r="J36" s="78">
        <v>0.52</v>
      </c>
      <c r="K36" s="78">
        <v>6.24</v>
      </c>
    </row>
    <row r="37" spans="1:11" s="3" customFormat="1" ht="48" x14ac:dyDescent="0.2">
      <c r="A37" s="5">
        <v>10</v>
      </c>
      <c r="B37" s="76" t="s">
        <v>198</v>
      </c>
      <c r="C37" s="138" t="s">
        <v>199</v>
      </c>
      <c r="D37" s="9" t="s">
        <v>662</v>
      </c>
      <c r="E37" s="77" t="s">
        <v>571</v>
      </c>
      <c r="F37" s="77"/>
      <c r="G37" s="78">
        <v>9</v>
      </c>
      <c r="H37" s="78">
        <v>9</v>
      </c>
      <c r="I37" s="77"/>
      <c r="J37" s="78">
        <v>16</v>
      </c>
      <c r="K37" s="78">
        <v>0.48</v>
      </c>
    </row>
    <row r="38" spans="1:11" s="3" customFormat="1" ht="60" x14ac:dyDescent="0.2">
      <c r="A38" s="5">
        <v>11</v>
      </c>
      <c r="B38" s="76" t="s">
        <v>603</v>
      </c>
      <c r="C38" s="138" t="s">
        <v>663</v>
      </c>
      <c r="D38" s="9" t="s">
        <v>664</v>
      </c>
      <c r="E38" s="77" t="s">
        <v>606</v>
      </c>
      <c r="F38" s="77"/>
      <c r="G38" s="78">
        <v>1879</v>
      </c>
      <c r="H38" s="78">
        <v>1879</v>
      </c>
      <c r="I38" s="77"/>
      <c r="J38" s="78">
        <v>1.5</v>
      </c>
      <c r="K38" s="78">
        <v>114</v>
      </c>
    </row>
    <row r="39" spans="1:11" s="3" customFormat="1" ht="48" x14ac:dyDescent="0.2">
      <c r="A39" s="5">
        <v>12</v>
      </c>
      <c r="B39" s="76" t="s">
        <v>120</v>
      </c>
      <c r="C39" s="138" t="s">
        <v>617</v>
      </c>
      <c r="D39" s="5">
        <v>6</v>
      </c>
      <c r="E39" s="77" t="s">
        <v>619</v>
      </c>
      <c r="F39" s="77"/>
      <c r="G39" s="78">
        <v>286</v>
      </c>
      <c r="H39" s="78">
        <v>286</v>
      </c>
      <c r="I39" s="77"/>
      <c r="J39" s="78">
        <v>3</v>
      </c>
      <c r="K39" s="78">
        <v>18</v>
      </c>
    </row>
    <row r="40" spans="1:11" s="3" customFormat="1" ht="36" x14ac:dyDescent="0.2">
      <c r="A40" s="5">
        <v>13</v>
      </c>
      <c r="B40" s="76" t="s">
        <v>665</v>
      </c>
      <c r="C40" s="138" t="s">
        <v>666</v>
      </c>
      <c r="D40" s="9" t="s">
        <v>667</v>
      </c>
      <c r="E40" s="77" t="s">
        <v>668</v>
      </c>
      <c r="F40" s="77"/>
      <c r="G40" s="78">
        <v>4226</v>
      </c>
      <c r="H40" s="78">
        <v>4226</v>
      </c>
      <c r="I40" s="77"/>
      <c r="J40" s="78">
        <v>7</v>
      </c>
      <c r="K40" s="78">
        <v>224</v>
      </c>
    </row>
    <row r="41" spans="1:11" s="3" customFormat="1" x14ac:dyDescent="0.2">
      <c r="A41" s="175" t="s">
        <v>26</v>
      </c>
      <c r="B41" s="176"/>
      <c r="C41" s="176"/>
      <c r="D41" s="176"/>
      <c r="E41" s="176"/>
      <c r="F41" s="176"/>
      <c r="G41" s="77">
        <v>18597</v>
      </c>
      <c r="H41" s="77">
        <v>18597</v>
      </c>
      <c r="I41" s="77"/>
      <c r="J41" s="77"/>
      <c r="K41" s="77">
        <v>1041.48</v>
      </c>
    </row>
    <row r="42" spans="1:11" s="3" customFormat="1" x14ac:dyDescent="0.2">
      <c r="A42" s="175" t="s">
        <v>5</v>
      </c>
      <c r="B42" s="176"/>
      <c r="C42" s="176"/>
      <c r="D42" s="176"/>
      <c r="E42" s="176"/>
      <c r="F42" s="176"/>
      <c r="G42" s="77">
        <v>12088</v>
      </c>
      <c r="H42" s="77"/>
      <c r="I42" s="77"/>
      <c r="J42" s="77"/>
      <c r="K42" s="77"/>
    </row>
    <row r="43" spans="1:11" s="3" customFormat="1" x14ac:dyDescent="0.2">
      <c r="A43" s="175" t="s">
        <v>6</v>
      </c>
      <c r="B43" s="176"/>
      <c r="C43" s="176"/>
      <c r="D43" s="176"/>
      <c r="E43" s="176"/>
      <c r="F43" s="176"/>
      <c r="G43" s="77">
        <v>7439</v>
      </c>
      <c r="H43" s="77"/>
      <c r="I43" s="77"/>
      <c r="J43" s="77"/>
      <c r="K43" s="77"/>
    </row>
    <row r="44" spans="1:11" s="3" customFormat="1" x14ac:dyDescent="0.2">
      <c r="A44" s="178" t="s">
        <v>139</v>
      </c>
      <c r="B44" s="176"/>
      <c r="C44" s="176"/>
      <c r="D44" s="176"/>
      <c r="E44" s="176"/>
      <c r="F44" s="176"/>
      <c r="G44" s="77"/>
      <c r="H44" s="77"/>
      <c r="I44" s="77"/>
      <c r="J44" s="77"/>
      <c r="K44" s="77"/>
    </row>
    <row r="45" spans="1:11" s="3" customFormat="1" x14ac:dyDescent="0.2">
      <c r="A45" s="175" t="s">
        <v>143</v>
      </c>
      <c r="B45" s="176"/>
      <c r="C45" s="176"/>
      <c r="D45" s="176"/>
      <c r="E45" s="176"/>
      <c r="F45" s="176"/>
      <c r="G45" s="77">
        <v>38124</v>
      </c>
      <c r="H45" s="77"/>
      <c r="I45" s="77"/>
      <c r="J45" s="77"/>
      <c r="K45" s="77">
        <v>1041.48</v>
      </c>
    </row>
    <row r="46" spans="1:11" s="3" customFormat="1" x14ac:dyDescent="0.2">
      <c r="A46" s="175" t="s">
        <v>8</v>
      </c>
      <c r="B46" s="176"/>
      <c r="C46" s="176"/>
      <c r="D46" s="176"/>
      <c r="E46" s="176"/>
      <c r="F46" s="176"/>
      <c r="G46" s="77">
        <v>38124</v>
      </c>
      <c r="H46" s="77"/>
      <c r="I46" s="77"/>
      <c r="J46" s="77"/>
      <c r="K46" s="77">
        <v>1041.48</v>
      </c>
    </row>
    <row r="47" spans="1:11" s="3" customFormat="1" x14ac:dyDescent="0.2">
      <c r="A47" s="175" t="s">
        <v>9</v>
      </c>
      <c r="B47" s="176"/>
      <c r="C47" s="176"/>
      <c r="D47" s="176"/>
      <c r="E47" s="176"/>
      <c r="F47" s="176"/>
      <c r="G47" s="77"/>
      <c r="H47" s="77"/>
      <c r="I47" s="77"/>
      <c r="J47" s="77"/>
      <c r="K47" s="77"/>
    </row>
    <row r="48" spans="1:11" s="3" customFormat="1" x14ac:dyDescent="0.2">
      <c r="A48" s="175" t="s">
        <v>10</v>
      </c>
      <c r="B48" s="176"/>
      <c r="C48" s="176"/>
      <c r="D48" s="176"/>
      <c r="E48" s="176"/>
      <c r="F48" s="176"/>
      <c r="G48" s="77">
        <v>18597</v>
      </c>
      <c r="H48" s="77"/>
      <c r="I48" s="77"/>
      <c r="J48" s="77"/>
      <c r="K48" s="77"/>
    </row>
    <row r="49" spans="1:11" s="3" customFormat="1" x14ac:dyDescent="0.2">
      <c r="A49" s="175" t="s">
        <v>11</v>
      </c>
      <c r="B49" s="176"/>
      <c r="C49" s="176"/>
      <c r="D49" s="176"/>
      <c r="E49" s="176"/>
      <c r="F49" s="176"/>
      <c r="G49" s="77">
        <v>12088</v>
      </c>
      <c r="H49" s="77"/>
      <c r="I49" s="77"/>
      <c r="J49" s="77"/>
      <c r="K49" s="77"/>
    </row>
    <row r="50" spans="1:11" s="3" customFormat="1" x14ac:dyDescent="0.2">
      <c r="A50" s="175" t="s">
        <v>12</v>
      </c>
      <c r="B50" s="176"/>
      <c r="C50" s="176"/>
      <c r="D50" s="176"/>
      <c r="E50" s="176"/>
      <c r="F50" s="176"/>
      <c r="G50" s="77">
        <v>7439</v>
      </c>
      <c r="H50" s="77"/>
      <c r="I50" s="77"/>
      <c r="J50" s="77"/>
      <c r="K50" s="77"/>
    </row>
    <row r="51" spans="1:11" s="3" customFormat="1" x14ac:dyDescent="0.2">
      <c r="A51" s="178" t="s">
        <v>145</v>
      </c>
      <c r="B51" s="176"/>
      <c r="C51" s="176"/>
      <c r="D51" s="176"/>
      <c r="E51" s="176"/>
      <c r="F51" s="176"/>
      <c r="G51" s="79">
        <v>38124</v>
      </c>
      <c r="H51" s="77"/>
      <c r="I51" s="77"/>
      <c r="J51" s="77"/>
      <c r="K51" s="79">
        <v>1041.48</v>
      </c>
    </row>
    <row r="52" spans="1:11" s="3" customFormat="1" x14ac:dyDescent="0.2">
      <c r="A52" s="179" t="s">
        <v>25</v>
      </c>
      <c r="B52" s="180"/>
      <c r="C52" s="180"/>
      <c r="D52" s="180"/>
      <c r="E52" s="180"/>
      <c r="F52" s="180"/>
      <c r="G52" s="180"/>
      <c r="H52" s="180"/>
      <c r="I52" s="180"/>
      <c r="J52" s="180"/>
      <c r="K52" s="180"/>
    </row>
    <row r="53" spans="1:11" s="3" customFormat="1" x14ac:dyDescent="0.2">
      <c r="A53" s="175" t="s">
        <v>4</v>
      </c>
      <c r="B53" s="176"/>
      <c r="C53" s="176"/>
      <c r="D53" s="176"/>
      <c r="E53" s="176"/>
      <c r="F53" s="176"/>
      <c r="G53" s="77">
        <v>18597</v>
      </c>
      <c r="H53" s="77">
        <v>18597</v>
      </c>
      <c r="I53" s="77"/>
      <c r="J53" s="77"/>
      <c r="K53" s="77">
        <v>1041.48</v>
      </c>
    </row>
    <row r="54" spans="1:11" s="3" customFormat="1" x14ac:dyDescent="0.2">
      <c r="A54" s="175" t="s">
        <v>5</v>
      </c>
      <c r="B54" s="176"/>
      <c r="C54" s="176"/>
      <c r="D54" s="176"/>
      <c r="E54" s="176"/>
      <c r="F54" s="176"/>
      <c r="G54" s="77">
        <v>12088</v>
      </c>
      <c r="H54" s="77"/>
      <c r="I54" s="77"/>
      <c r="J54" s="77"/>
      <c r="K54" s="77"/>
    </row>
    <row r="55" spans="1:11" s="3" customFormat="1" x14ac:dyDescent="0.2">
      <c r="A55" s="175" t="s">
        <v>6</v>
      </c>
      <c r="B55" s="176"/>
      <c r="C55" s="176"/>
      <c r="D55" s="176"/>
      <c r="E55" s="176"/>
      <c r="F55" s="176"/>
      <c r="G55" s="77">
        <v>7439</v>
      </c>
      <c r="H55" s="77"/>
      <c r="I55" s="77"/>
      <c r="J55" s="77"/>
      <c r="K55" s="77"/>
    </row>
    <row r="56" spans="1:11" s="3" customFormat="1" x14ac:dyDescent="0.2">
      <c r="A56" s="178" t="s">
        <v>7</v>
      </c>
      <c r="B56" s="176"/>
      <c r="C56" s="176"/>
      <c r="D56" s="176"/>
      <c r="E56" s="176"/>
      <c r="F56" s="176"/>
      <c r="G56" s="77"/>
      <c r="H56" s="77"/>
      <c r="I56" s="77"/>
      <c r="J56" s="77"/>
      <c r="K56" s="77"/>
    </row>
    <row r="57" spans="1:11" s="3" customFormat="1" x14ac:dyDescent="0.2">
      <c r="A57" s="175" t="s">
        <v>143</v>
      </c>
      <c r="B57" s="176"/>
      <c r="C57" s="176"/>
      <c r="D57" s="176"/>
      <c r="E57" s="176"/>
      <c r="F57" s="176"/>
      <c r="G57" s="77">
        <v>38124</v>
      </c>
      <c r="H57" s="77"/>
      <c r="I57" s="77"/>
      <c r="J57" s="77"/>
      <c r="K57" s="77">
        <v>1041.48</v>
      </c>
    </row>
    <row r="58" spans="1:11" s="3" customFormat="1" x14ac:dyDescent="0.2">
      <c r="A58" s="175" t="s">
        <v>8</v>
      </c>
      <c r="B58" s="176"/>
      <c r="C58" s="176"/>
      <c r="D58" s="176"/>
      <c r="E58" s="176"/>
      <c r="F58" s="176"/>
      <c r="G58" s="77">
        <v>38124</v>
      </c>
      <c r="H58" s="77"/>
      <c r="I58" s="77"/>
      <c r="J58" s="77"/>
      <c r="K58" s="77">
        <v>1041.48</v>
      </c>
    </row>
    <row r="59" spans="1:11" s="3" customFormat="1" x14ac:dyDescent="0.2">
      <c r="A59" s="175" t="s">
        <v>9</v>
      </c>
      <c r="B59" s="176"/>
      <c r="C59" s="176"/>
      <c r="D59" s="176"/>
      <c r="E59" s="176"/>
      <c r="F59" s="176"/>
      <c r="G59" s="77"/>
      <c r="H59" s="77"/>
      <c r="I59" s="77"/>
      <c r="J59" s="77"/>
      <c r="K59" s="77"/>
    </row>
    <row r="60" spans="1:11" s="3" customFormat="1" x14ac:dyDescent="0.2">
      <c r="A60" s="175" t="s">
        <v>10</v>
      </c>
      <c r="B60" s="176"/>
      <c r="C60" s="176"/>
      <c r="D60" s="176"/>
      <c r="E60" s="176"/>
      <c r="F60" s="176"/>
      <c r="G60" s="77">
        <v>18597</v>
      </c>
      <c r="H60" s="77"/>
      <c r="I60" s="77"/>
      <c r="J60" s="77"/>
      <c r="K60" s="77"/>
    </row>
    <row r="61" spans="1:11" s="3" customFormat="1" x14ac:dyDescent="0.2">
      <c r="A61" s="175" t="s">
        <v>11</v>
      </c>
      <c r="B61" s="176"/>
      <c r="C61" s="176"/>
      <c r="D61" s="176"/>
      <c r="E61" s="176"/>
      <c r="F61" s="176"/>
      <c r="G61" s="77">
        <v>12088</v>
      </c>
      <c r="H61" s="77"/>
      <c r="I61" s="77"/>
      <c r="J61" s="77"/>
      <c r="K61" s="77"/>
    </row>
    <row r="62" spans="1:11" s="3" customFormat="1" x14ac:dyDescent="0.2">
      <c r="A62" s="175" t="s">
        <v>12</v>
      </c>
      <c r="B62" s="176"/>
      <c r="C62" s="176"/>
      <c r="D62" s="176"/>
      <c r="E62" s="176"/>
      <c r="F62" s="176"/>
      <c r="G62" s="77">
        <v>7439</v>
      </c>
      <c r="H62" s="77"/>
      <c r="I62" s="77"/>
      <c r="J62" s="77"/>
      <c r="K62" s="77"/>
    </row>
    <row r="63" spans="1:11" s="3" customFormat="1" x14ac:dyDescent="0.2">
      <c r="A63" s="175" t="s">
        <v>669</v>
      </c>
      <c r="B63" s="176"/>
      <c r="C63" s="176"/>
      <c r="D63" s="176"/>
      <c r="E63" s="176"/>
      <c r="F63" s="176"/>
      <c r="G63" s="77">
        <v>30499</v>
      </c>
      <c r="H63" s="77"/>
      <c r="I63" s="77"/>
      <c r="J63" s="77"/>
      <c r="K63" s="77"/>
    </row>
    <row r="64" spans="1:11" s="3" customFormat="1" x14ac:dyDescent="0.2">
      <c r="A64" s="178" t="s">
        <v>13</v>
      </c>
      <c r="B64" s="176"/>
      <c r="C64" s="176"/>
      <c r="D64" s="176"/>
      <c r="E64" s="176"/>
      <c r="F64" s="176"/>
      <c r="G64" s="79">
        <v>30499</v>
      </c>
      <c r="H64" s="77"/>
      <c r="I64" s="77"/>
      <c r="J64" s="77"/>
      <c r="K64" s="79">
        <v>1041.48</v>
      </c>
    </row>
    <row r="65" spans="1:11" s="3" customFormat="1" x14ac:dyDescent="0.2">
      <c r="A65" s="139"/>
      <c r="B65" s="80"/>
      <c r="C65" s="6"/>
      <c r="D65" s="139"/>
      <c r="E65" s="49"/>
      <c r="F65" s="49"/>
      <c r="G65" s="49"/>
      <c r="H65" s="49"/>
      <c r="I65" s="49"/>
      <c r="J65" s="49"/>
      <c r="K65" s="49"/>
    </row>
    <row r="66" spans="1:11" s="3" customFormat="1" x14ac:dyDescent="0.2">
      <c r="A66" s="139"/>
      <c r="B66" s="80"/>
      <c r="C66" s="6"/>
      <c r="D66" s="139"/>
      <c r="E66" s="49"/>
      <c r="F66" s="49"/>
      <c r="G66" s="49"/>
      <c r="H66" s="49"/>
      <c r="I66" s="49"/>
      <c r="J66" s="49"/>
      <c r="K66" s="49"/>
    </row>
    <row r="67" spans="1:11" s="3" customFormat="1" x14ac:dyDescent="0.2">
      <c r="A67" s="139"/>
      <c r="B67" s="80"/>
      <c r="C67" s="6"/>
      <c r="D67" s="139"/>
      <c r="E67" s="49"/>
      <c r="F67" s="49"/>
      <c r="G67" s="49"/>
      <c r="H67" s="49"/>
      <c r="I67" s="49"/>
      <c r="J67" s="49"/>
      <c r="K67" s="49"/>
    </row>
    <row r="68" spans="1:11" s="3" customFormat="1" x14ac:dyDescent="0.2">
      <c r="A68" s="186" t="s">
        <v>147</v>
      </c>
      <c r="B68" s="185"/>
      <c r="C68" s="185"/>
      <c r="D68" s="185"/>
      <c r="E68" s="185"/>
      <c r="F68" s="185"/>
      <c r="G68" s="185"/>
      <c r="H68" s="185"/>
      <c r="I68" s="185"/>
      <c r="J68" s="185"/>
      <c r="K68" s="185"/>
    </row>
    <row r="69" spans="1:11" s="3" customFormat="1" x14ac:dyDescent="0.2">
      <c r="A69" s="184" t="s">
        <v>45</v>
      </c>
      <c r="B69" s="185"/>
      <c r="C69" s="185"/>
      <c r="D69" s="185"/>
      <c r="E69" s="185"/>
      <c r="F69" s="185"/>
      <c r="G69" s="185"/>
      <c r="H69" s="185"/>
      <c r="I69" s="185"/>
      <c r="J69" s="185"/>
      <c r="K69" s="185"/>
    </row>
    <row r="70" spans="1:11" s="3" customFormat="1" x14ac:dyDescent="0.2">
      <c r="A70" s="139"/>
      <c r="B70" s="80"/>
      <c r="C70" s="6"/>
      <c r="D70" s="139"/>
      <c r="E70" s="49"/>
      <c r="F70" s="49"/>
      <c r="G70" s="49"/>
      <c r="H70" s="49"/>
      <c r="I70" s="49"/>
      <c r="J70" s="49"/>
      <c r="K70" s="49"/>
    </row>
    <row r="71" spans="1:11" s="3" customFormat="1" x14ac:dyDescent="0.2">
      <c r="A71" s="186" t="s">
        <v>148</v>
      </c>
      <c r="B71" s="185"/>
      <c r="C71" s="185"/>
      <c r="D71" s="185"/>
      <c r="E71" s="185"/>
      <c r="F71" s="185"/>
      <c r="G71" s="185"/>
      <c r="H71" s="185"/>
      <c r="I71" s="185"/>
      <c r="J71" s="185"/>
      <c r="K71" s="185"/>
    </row>
    <row r="72" spans="1:11" s="3" customFormat="1" x14ac:dyDescent="0.2">
      <c r="A72" s="184" t="s">
        <v>45</v>
      </c>
      <c r="B72" s="185"/>
      <c r="C72" s="185"/>
      <c r="D72" s="185"/>
      <c r="E72" s="185"/>
      <c r="F72" s="185"/>
      <c r="G72" s="185"/>
      <c r="H72" s="185"/>
      <c r="I72" s="185"/>
      <c r="J72" s="185"/>
      <c r="K72" s="185"/>
    </row>
    <row r="73" spans="1:11" s="3" customFormat="1" x14ac:dyDescent="0.2">
      <c r="A73" s="139"/>
      <c r="B73" s="80"/>
      <c r="C73" s="6"/>
      <c r="D73" s="139"/>
      <c r="E73" s="49"/>
      <c r="F73" s="49"/>
      <c r="G73" s="49"/>
      <c r="H73" s="49"/>
      <c r="I73" s="49"/>
      <c r="J73" s="49"/>
      <c r="K73" s="49"/>
    </row>
  </sheetData>
  <mergeCells count="43">
    <mergeCell ref="A27:K27"/>
    <mergeCell ref="D16:E16"/>
    <mergeCell ref="D17:E17"/>
    <mergeCell ref="D18:E18"/>
    <mergeCell ref="A22:A24"/>
    <mergeCell ref="B22:B24"/>
    <mergeCell ref="C22:C24"/>
    <mergeCell ref="D22:D24"/>
    <mergeCell ref="E22:F22"/>
    <mergeCell ref="G22:I22"/>
    <mergeCell ref="J22:K23"/>
    <mergeCell ref="G23:G24"/>
    <mergeCell ref="H23:H24"/>
    <mergeCell ref="A26:K26"/>
    <mergeCell ref="A51:F51"/>
    <mergeCell ref="A30:K30"/>
    <mergeCell ref="A41:F41"/>
    <mergeCell ref="A42:F42"/>
    <mergeCell ref="A43:F43"/>
    <mergeCell ref="A44:F44"/>
    <mergeCell ref="A45:F45"/>
    <mergeCell ref="A46:F46"/>
    <mergeCell ref="A47:F47"/>
    <mergeCell ref="A48:F48"/>
    <mergeCell ref="A49:F49"/>
    <mergeCell ref="A50:F50"/>
    <mergeCell ref="A63:F63"/>
    <mergeCell ref="A52:K52"/>
    <mergeCell ref="A53:F53"/>
    <mergeCell ref="A54:F54"/>
    <mergeCell ref="A55:F55"/>
    <mergeCell ref="A56:F56"/>
    <mergeCell ref="A57:F57"/>
    <mergeCell ref="A58:F58"/>
    <mergeCell ref="A59:F59"/>
    <mergeCell ref="A60:F60"/>
    <mergeCell ref="A61:F61"/>
    <mergeCell ref="A62:F62"/>
    <mergeCell ref="A64:F64"/>
    <mergeCell ref="A68:K68"/>
    <mergeCell ref="A69:K69"/>
    <mergeCell ref="A71:K71"/>
    <mergeCell ref="A72:K7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77"/>
  <sheetViews>
    <sheetView showGridLines="0" workbookViewId="0">
      <selection activeCell="H17" sqref="H17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553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670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671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651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672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673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674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514</v>
      </c>
      <c r="D19" s="2"/>
      <c r="E19" s="2"/>
      <c r="O19" s="3"/>
      <c r="P19" s="3"/>
    </row>
    <row r="20" spans="1:16" x14ac:dyDescent="0.2">
      <c r="B20" s="75"/>
      <c r="C20" s="139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37" t="s">
        <v>55</v>
      </c>
      <c r="F23" s="137" t="s">
        <v>56</v>
      </c>
      <c r="G23" s="174" t="s">
        <v>3</v>
      </c>
      <c r="H23" s="174" t="s">
        <v>57</v>
      </c>
      <c r="I23" s="137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37" t="s">
        <v>57</v>
      </c>
      <c r="F24" s="137" t="s">
        <v>59</v>
      </c>
      <c r="G24" s="174"/>
      <c r="H24" s="174"/>
      <c r="I24" s="137" t="s">
        <v>59</v>
      </c>
      <c r="J24" s="137" t="s">
        <v>60</v>
      </c>
      <c r="K24" s="137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37">
        <v>3</v>
      </c>
      <c r="D25" s="137">
        <v>4</v>
      </c>
      <c r="E25" s="137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675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48" x14ac:dyDescent="0.2">
      <c r="A28" s="5">
        <v>1</v>
      </c>
      <c r="B28" s="76" t="s">
        <v>676</v>
      </c>
      <c r="C28" s="138" t="s">
        <v>677</v>
      </c>
      <c r="D28" s="5">
        <v>1</v>
      </c>
      <c r="E28" s="77" t="s">
        <v>678</v>
      </c>
      <c r="F28" s="77"/>
      <c r="G28" s="78">
        <v>201</v>
      </c>
      <c r="H28" s="78">
        <v>201</v>
      </c>
      <c r="I28" s="77"/>
      <c r="J28" s="78">
        <v>10.050000000000001</v>
      </c>
      <c r="K28" s="78">
        <v>10.050000000000001</v>
      </c>
    </row>
    <row r="29" spans="1:16" ht="72" x14ac:dyDescent="0.2">
      <c r="A29" s="5">
        <v>2</v>
      </c>
      <c r="B29" s="76" t="s">
        <v>679</v>
      </c>
      <c r="C29" s="138" t="s">
        <v>680</v>
      </c>
      <c r="D29" s="9" t="s">
        <v>681</v>
      </c>
      <c r="E29" s="77" t="s">
        <v>682</v>
      </c>
      <c r="F29" s="77"/>
      <c r="G29" s="78">
        <v>483</v>
      </c>
      <c r="H29" s="78">
        <v>483</v>
      </c>
      <c r="I29" s="77"/>
      <c r="J29" s="78">
        <v>4.84</v>
      </c>
      <c r="K29" s="78">
        <v>24.2</v>
      </c>
    </row>
    <row r="30" spans="1:16" ht="19.149999999999999" customHeight="1" x14ac:dyDescent="0.2">
      <c r="A30" s="175" t="s">
        <v>683</v>
      </c>
      <c r="B30" s="176"/>
      <c r="C30" s="176"/>
      <c r="D30" s="176"/>
      <c r="E30" s="176"/>
      <c r="F30" s="176"/>
      <c r="G30" s="176"/>
      <c r="H30" s="176"/>
      <c r="I30" s="176"/>
      <c r="J30" s="176"/>
      <c r="K30" s="176"/>
    </row>
    <row r="31" spans="1:16" ht="36" x14ac:dyDescent="0.2">
      <c r="A31" s="5">
        <v>3</v>
      </c>
      <c r="B31" s="76" t="s">
        <v>191</v>
      </c>
      <c r="C31" s="138" t="s">
        <v>192</v>
      </c>
      <c r="D31" s="9" t="s">
        <v>63</v>
      </c>
      <c r="E31" s="77" t="s">
        <v>629</v>
      </c>
      <c r="F31" s="77"/>
      <c r="G31" s="78">
        <v>465</v>
      </c>
      <c r="H31" s="78">
        <v>465</v>
      </c>
      <c r="I31" s="77"/>
      <c r="J31" s="78">
        <v>9</v>
      </c>
      <c r="K31" s="78">
        <v>27</v>
      </c>
    </row>
    <row r="32" spans="1:16" ht="60" x14ac:dyDescent="0.2">
      <c r="A32" s="5">
        <v>4</v>
      </c>
      <c r="B32" s="76" t="s">
        <v>259</v>
      </c>
      <c r="C32" s="138" t="s">
        <v>260</v>
      </c>
      <c r="D32" s="9" t="s">
        <v>684</v>
      </c>
      <c r="E32" s="77" t="s">
        <v>584</v>
      </c>
      <c r="F32" s="77"/>
      <c r="G32" s="78">
        <v>238</v>
      </c>
      <c r="H32" s="78">
        <v>238</v>
      </c>
      <c r="I32" s="77"/>
      <c r="J32" s="78">
        <v>1.5</v>
      </c>
      <c r="K32" s="78">
        <v>18</v>
      </c>
    </row>
    <row r="33" spans="1:11" s="3" customFormat="1" ht="48" x14ac:dyDescent="0.2">
      <c r="A33" s="5">
        <v>5</v>
      </c>
      <c r="B33" s="76" t="s">
        <v>685</v>
      </c>
      <c r="C33" s="138" t="s">
        <v>686</v>
      </c>
      <c r="D33" s="5">
        <v>1</v>
      </c>
      <c r="E33" s="77" t="s">
        <v>687</v>
      </c>
      <c r="F33" s="77"/>
      <c r="G33" s="78">
        <v>53</v>
      </c>
      <c r="H33" s="78">
        <v>53</v>
      </c>
      <c r="I33" s="77"/>
      <c r="J33" s="78">
        <v>4</v>
      </c>
      <c r="K33" s="78">
        <v>4</v>
      </c>
    </row>
    <row r="34" spans="1:11" s="3" customFormat="1" ht="48" x14ac:dyDescent="0.2">
      <c r="A34" s="5">
        <v>6</v>
      </c>
      <c r="B34" s="76" t="s">
        <v>198</v>
      </c>
      <c r="C34" s="138" t="s">
        <v>199</v>
      </c>
      <c r="D34" s="9" t="s">
        <v>688</v>
      </c>
      <c r="E34" s="77" t="s">
        <v>571</v>
      </c>
      <c r="F34" s="77"/>
      <c r="G34" s="78">
        <v>46</v>
      </c>
      <c r="H34" s="78">
        <v>46</v>
      </c>
      <c r="I34" s="77"/>
      <c r="J34" s="78">
        <v>16</v>
      </c>
      <c r="K34" s="78">
        <v>2.56</v>
      </c>
    </row>
    <row r="35" spans="1:11" s="3" customFormat="1" ht="36" x14ac:dyDescent="0.2">
      <c r="A35" s="5">
        <v>7</v>
      </c>
      <c r="B35" s="76" t="s">
        <v>201</v>
      </c>
      <c r="C35" s="138" t="s">
        <v>202</v>
      </c>
      <c r="D35" s="5">
        <v>12</v>
      </c>
      <c r="E35" s="77" t="s">
        <v>568</v>
      </c>
      <c r="F35" s="77"/>
      <c r="G35" s="78">
        <v>325</v>
      </c>
      <c r="H35" s="78">
        <v>325</v>
      </c>
      <c r="I35" s="77"/>
      <c r="J35" s="78">
        <v>1.5</v>
      </c>
      <c r="K35" s="78">
        <v>18</v>
      </c>
    </row>
    <row r="36" spans="1:11" s="3" customFormat="1" ht="96" x14ac:dyDescent="0.2">
      <c r="A36" s="5">
        <v>8</v>
      </c>
      <c r="B36" s="76" t="s">
        <v>205</v>
      </c>
      <c r="C36" s="138" t="s">
        <v>206</v>
      </c>
      <c r="D36" s="5">
        <v>9</v>
      </c>
      <c r="E36" s="77" t="s">
        <v>598</v>
      </c>
      <c r="F36" s="77"/>
      <c r="G36" s="78">
        <v>65</v>
      </c>
      <c r="H36" s="78">
        <v>65</v>
      </c>
      <c r="I36" s="77"/>
      <c r="J36" s="78">
        <v>0.4</v>
      </c>
      <c r="K36" s="78">
        <v>3.6</v>
      </c>
    </row>
    <row r="37" spans="1:11" s="3" customFormat="1" ht="96" x14ac:dyDescent="0.2">
      <c r="A37" s="5">
        <v>9</v>
      </c>
      <c r="B37" s="76" t="s">
        <v>249</v>
      </c>
      <c r="C37" s="138" t="s">
        <v>206</v>
      </c>
      <c r="D37" s="5">
        <v>3</v>
      </c>
      <c r="E37" s="77" t="s">
        <v>570</v>
      </c>
      <c r="F37" s="77"/>
      <c r="G37" s="78">
        <v>28</v>
      </c>
      <c r="H37" s="78">
        <v>28</v>
      </c>
      <c r="I37" s="77"/>
      <c r="J37" s="78">
        <v>0.52</v>
      </c>
      <c r="K37" s="78">
        <v>1.56</v>
      </c>
    </row>
    <row r="38" spans="1:11" s="3" customFormat="1" ht="36" x14ac:dyDescent="0.2">
      <c r="A38" s="5">
        <v>10</v>
      </c>
      <c r="B38" s="76" t="s">
        <v>689</v>
      </c>
      <c r="C38" s="138" t="s">
        <v>690</v>
      </c>
      <c r="D38" s="5">
        <v>3</v>
      </c>
      <c r="E38" s="77" t="s">
        <v>691</v>
      </c>
      <c r="F38" s="77"/>
      <c r="G38" s="78">
        <v>268</v>
      </c>
      <c r="H38" s="78">
        <v>268</v>
      </c>
      <c r="I38" s="77"/>
      <c r="J38" s="78">
        <v>5</v>
      </c>
      <c r="K38" s="78">
        <v>15</v>
      </c>
    </row>
    <row r="39" spans="1:11" s="3" customFormat="1" ht="48" x14ac:dyDescent="0.2">
      <c r="A39" s="5">
        <v>11</v>
      </c>
      <c r="B39" s="76" t="s">
        <v>120</v>
      </c>
      <c r="C39" s="138" t="s">
        <v>617</v>
      </c>
      <c r="D39" s="5">
        <v>3</v>
      </c>
      <c r="E39" s="77" t="s">
        <v>619</v>
      </c>
      <c r="F39" s="77"/>
      <c r="G39" s="78">
        <v>143</v>
      </c>
      <c r="H39" s="78">
        <v>143</v>
      </c>
      <c r="I39" s="77"/>
      <c r="J39" s="78">
        <v>3</v>
      </c>
      <c r="K39" s="78">
        <v>9</v>
      </c>
    </row>
    <row r="40" spans="1:11" s="3" customFormat="1" ht="36" x14ac:dyDescent="0.2">
      <c r="A40" s="5">
        <v>12</v>
      </c>
      <c r="B40" s="76" t="s">
        <v>304</v>
      </c>
      <c r="C40" s="138" t="s">
        <v>305</v>
      </c>
      <c r="D40" s="5">
        <v>16</v>
      </c>
      <c r="E40" s="77" t="s">
        <v>586</v>
      </c>
      <c r="F40" s="77"/>
      <c r="G40" s="78">
        <v>956</v>
      </c>
      <c r="H40" s="78">
        <v>956</v>
      </c>
      <c r="I40" s="77"/>
      <c r="J40" s="78">
        <v>3.5</v>
      </c>
      <c r="K40" s="78">
        <v>56</v>
      </c>
    </row>
    <row r="41" spans="1:11" s="3" customFormat="1" x14ac:dyDescent="0.2">
      <c r="A41" s="175" t="s">
        <v>26</v>
      </c>
      <c r="B41" s="176"/>
      <c r="C41" s="176"/>
      <c r="D41" s="176"/>
      <c r="E41" s="176"/>
      <c r="F41" s="176"/>
      <c r="G41" s="77">
        <v>3271</v>
      </c>
      <c r="H41" s="77">
        <v>3271</v>
      </c>
      <c r="I41" s="77"/>
      <c r="J41" s="77"/>
      <c r="K41" s="77">
        <v>188.97</v>
      </c>
    </row>
    <row r="42" spans="1:11" s="3" customFormat="1" x14ac:dyDescent="0.2">
      <c r="A42" s="175" t="s">
        <v>5</v>
      </c>
      <c r="B42" s="176"/>
      <c r="C42" s="176"/>
      <c r="D42" s="176"/>
      <c r="E42" s="176"/>
      <c r="F42" s="176"/>
      <c r="G42" s="77">
        <v>2126</v>
      </c>
      <c r="H42" s="77"/>
      <c r="I42" s="77"/>
      <c r="J42" s="77"/>
      <c r="K42" s="77"/>
    </row>
    <row r="43" spans="1:11" s="3" customFormat="1" x14ac:dyDescent="0.2">
      <c r="A43" s="175" t="s">
        <v>6</v>
      </c>
      <c r="B43" s="176"/>
      <c r="C43" s="176"/>
      <c r="D43" s="176"/>
      <c r="E43" s="176"/>
      <c r="F43" s="176"/>
      <c r="G43" s="77">
        <v>1308</v>
      </c>
      <c r="H43" s="77"/>
      <c r="I43" s="77"/>
      <c r="J43" s="77"/>
      <c r="K43" s="77"/>
    </row>
    <row r="44" spans="1:11" s="3" customFormat="1" x14ac:dyDescent="0.2">
      <c r="A44" s="178" t="s">
        <v>139</v>
      </c>
      <c r="B44" s="176"/>
      <c r="C44" s="176"/>
      <c r="D44" s="176"/>
      <c r="E44" s="176"/>
      <c r="F44" s="176"/>
      <c r="G44" s="77"/>
      <c r="H44" s="77"/>
      <c r="I44" s="77"/>
      <c r="J44" s="77"/>
      <c r="K44" s="77"/>
    </row>
    <row r="45" spans="1:11" s="3" customFormat="1" x14ac:dyDescent="0.2">
      <c r="A45" s="175" t="s">
        <v>143</v>
      </c>
      <c r="B45" s="176"/>
      <c r="C45" s="176"/>
      <c r="D45" s="176"/>
      <c r="E45" s="176"/>
      <c r="F45" s="176"/>
      <c r="G45" s="77">
        <v>6705</v>
      </c>
      <c r="H45" s="77"/>
      <c r="I45" s="77"/>
      <c r="J45" s="77"/>
      <c r="K45" s="77">
        <v>188.97</v>
      </c>
    </row>
    <row r="46" spans="1:11" s="3" customFormat="1" x14ac:dyDescent="0.2">
      <c r="A46" s="175" t="s">
        <v>8</v>
      </c>
      <c r="B46" s="176"/>
      <c r="C46" s="176"/>
      <c r="D46" s="176"/>
      <c r="E46" s="176"/>
      <c r="F46" s="176"/>
      <c r="G46" s="77">
        <v>6705</v>
      </c>
      <c r="H46" s="77"/>
      <c r="I46" s="77"/>
      <c r="J46" s="77"/>
      <c r="K46" s="77">
        <v>188.97</v>
      </c>
    </row>
    <row r="47" spans="1:11" s="3" customFormat="1" x14ac:dyDescent="0.2">
      <c r="A47" s="175" t="s">
        <v>9</v>
      </c>
      <c r="B47" s="176"/>
      <c r="C47" s="176"/>
      <c r="D47" s="176"/>
      <c r="E47" s="176"/>
      <c r="F47" s="176"/>
      <c r="G47" s="77"/>
      <c r="H47" s="77"/>
      <c r="I47" s="77"/>
      <c r="J47" s="77"/>
      <c r="K47" s="77"/>
    </row>
    <row r="48" spans="1:11" s="3" customFormat="1" x14ac:dyDescent="0.2">
      <c r="A48" s="175" t="s">
        <v>10</v>
      </c>
      <c r="B48" s="176"/>
      <c r="C48" s="176"/>
      <c r="D48" s="176"/>
      <c r="E48" s="176"/>
      <c r="F48" s="176"/>
      <c r="G48" s="77">
        <v>3271</v>
      </c>
      <c r="H48" s="77"/>
      <c r="I48" s="77"/>
      <c r="J48" s="77"/>
      <c r="K48" s="77"/>
    </row>
    <row r="49" spans="1:11" s="3" customFormat="1" x14ac:dyDescent="0.2">
      <c r="A49" s="175" t="s">
        <v>11</v>
      </c>
      <c r="B49" s="176"/>
      <c r="C49" s="176"/>
      <c r="D49" s="176"/>
      <c r="E49" s="176"/>
      <c r="F49" s="176"/>
      <c r="G49" s="77">
        <v>2126</v>
      </c>
      <c r="H49" s="77"/>
      <c r="I49" s="77"/>
      <c r="J49" s="77"/>
      <c r="K49" s="77"/>
    </row>
    <row r="50" spans="1:11" s="3" customFormat="1" x14ac:dyDescent="0.2">
      <c r="A50" s="175" t="s">
        <v>12</v>
      </c>
      <c r="B50" s="176"/>
      <c r="C50" s="176"/>
      <c r="D50" s="176"/>
      <c r="E50" s="176"/>
      <c r="F50" s="176"/>
      <c r="G50" s="77">
        <v>1308</v>
      </c>
      <c r="H50" s="77"/>
      <c r="I50" s="77"/>
      <c r="J50" s="77"/>
      <c r="K50" s="77"/>
    </row>
    <row r="51" spans="1:11" s="3" customFormat="1" x14ac:dyDescent="0.2">
      <c r="A51" s="178" t="s">
        <v>145</v>
      </c>
      <c r="B51" s="176"/>
      <c r="C51" s="176"/>
      <c r="D51" s="176"/>
      <c r="E51" s="176"/>
      <c r="F51" s="176"/>
      <c r="G51" s="79">
        <v>6705</v>
      </c>
      <c r="H51" s="77"/>
      <c r="I51" s="77"/>
      <c r="J51" s="77"/>
      <c r="K51" s="79">
        <v>188.97</v>
      </c>
    </row>
    <row r="52" spans="1:11" s="3" customFormat="1" x14ac:dyDescent="0.2">
      <c r="A52" s="179" t="s">
        <v>25</v>
      </c>
      <c r="B52" s="180"/>
      <c r="C52" s="180"/>
      <c r="D52" s="180"/>
      <c r="E52" s="180"/>
      <c r="F52" s="180"/>
      <c r="G52" s="180"/>
      <c r="H52" s="180"/>
      <c r="I52" s="180"/>
      <c r="J52" s="180"/>
      <c r="K52" s="180"/>
    </row>
    <row r="53" spans="1:11" s="3" customFormat="1" x14ac:dyDescent="0.2">
      <c r="A53" s="175" t="s">
        <v>4</v>
      </c>
      <c r="B53" s="176"/>
      <c r="C53" s="176"/>
      <c r="D53" s="176"/>
      <c r="E53" s="176"/>
      <c r="F53" s="176"/>
      <c r="G53" s="77">
        <v>3271</v>
      </c>
      <c r="H53" s="77">
        <v>3271</v>
      </c>
      <c r="I53" s="77"/>
      <c r="J53" s="77"/>
      <c r="K53" s="77">
        <v>188.97</v>
      </c>
    </row>
    <row r="54" spans="1:11" s="3" customFormat="1" x14ac:dyDescent="0.2">
      <c r="A54" s="175" t="s">
        <v>5</v>
      </c>
      <c r="B54" s="176"/>
      <c r="C54" s="176"/>
      <c r="D54" s="176"/>
      <c r="E54" s="176"/>
      <c r="F54" s="176"/>
      <c r="G54" s="77">
        <v>2126</v>
      </c>
      <c r="H54" s="77"/>
      <c r="I54" s="77"/>
      <c r="J54" s="77"/>
      <c r="K54" s="77"/>
    </row>
    <row r="55" spans="1:11" s="3" customFormat="1" x14ac:dyDescent="0.2">
      <c r="A55" s="175" t="s">
        <v>6</v>
      </c>
      <c r="B55" s="176"/>
      <c r="C55" s="176"/>
      <c r="D55" s="176"/>
      <c r="E55" s="176"/>
      <c r="F55" s="176"/>
      <c r="G55" s="77">
        <v>1308</v>
      </c>
      <c r="H55" s="77"/>
      <c r="I55" s="77"/>
      <c r="J55" s="77"/>
      <c r="K55" s="77"/>
    </row>
    <row r="56" spans="1:11" s="3" customFormat="1" x14ac:dyDescent="0.2">
      <c r="A56" s="178" t="s">
        <v>7</v>
      </c>
      <c r="B56" s="176"/>
      <c r="C56" s="176"/>
      <c r="D56" s="176"/>
      <c r="E56" s="176"/>
      <c r="F56" s="176"/>
      <c r="G56" s="77"/>
      <c r="H56" s="77"/>
      <c r="I56" s="77"/>
      <c r="J56" s="77"/>
      <c r="K56" s="77"/>
    </row>
    <row r="57" spans="1:11" s="3" customFormat="1" x14ac:dyDescent="0.2">
      <c r="A57" s="175" t="s">
        <v>643</v>
      </c>
      <c r="B57" s="176"/>
      <c r="C57" s="176"/>
      <c r="D57" s="176"/>
      <c r="E57" s="176"/>
      <c r="F57" s="176"/>
      <c r="G57" s="77"/>
      <c r="H57" s="77"/>
      <c r="I57" s="77"/>
      <c r="J57" s="77"/>
      <c r="K57" s="77"/>
    </row>
    <row r="58" spans="1:11" s="3" customFormat="1" x14ac:dyDescent="0.2">
      <c r="A58" s="175" t="s">
        <v>692</v>
      </c>
      <c r="B58" s="176"/>
      <c r="C58" s="176"/>
      <c r="D58" s="176"/>
      <c r="E58" s="176"/>
      <c r="F58" s="176"/>
      <c r="G58" s="77">
        <v>3271</v>
      </c>
      <c r="H58" s="77">
        <v>3271</v>
      </c>
      <c r="I58" s="77"/>
      <c r="J58" s="77"/>
      <c r="K58" s="77">
        <v>188.97</v>
      </c>
    </row>
    <row r="59" spans="1:11" s="3" customFormat="1" x14ac:dyDescent="0.2">
      <c r="A59" s="175" t="s">
        <v>693</v>
      </c>
      <c r="B59" s="176"/>
      <c r="C59" s="176"/>
      <c r="D59" s="176"/>
      <c r="E59" s="176"/>
      <c r="F59" s="176"/>
      <c r="G59" s="77">
        <v>2126</v>
      </c>
      <c r="H59" s="77"/>
      <c r="I59" s="77"/>
      <c r="J59" s="77"/>
      <c r="K59" s="77"/>
    </row>
    <row r="60" spans="1:11" s="3" customFormat="1" x14ac:dyDescent="0.2">
      <c r="A60" s="175" t="s">
        <v>694</v>
      </c>
      <c r="B60" s="176"/>
      <c r="C60" s="176"/>
      <c r="D60" s="176"/>
      <c r="E60" s="176"/>
      <c r="F60" s="176"/>
      <c r="G60" s="77">
        <v>1308</v>
      </c>
      <c r="H60" s="77"/>
      <c r="I60" s="77"/>
      <c r="J60" s="77"/>
      <c r="K60" s="77"/>
    </row>
    <row r="61" spans="1:11" s="3" customFormat="1" x14ac:dyDescent="0.2">
      <c r="A61" s="175" t="s">
        <v>647</v>
      </c>
      <c r="B61" s="176"/>
      <c r="C61" s="176"/>
      <c r="D61" s="176"/>
      <c r="E61" s="176"/>
      <c r="F61" s="176"/>
      <c r="G61" s="77">
        <v>6705</v>
      </c>
      <c r="H61" s="77"/>
      <c r="I61" s="77"/>
      <c r="J61" s="77"/>
      <c r="K61" s="77">
        <v>188.97</v>
      </c>
    </row>
    <row r="62" spans="1:11" s="3" customFormat="1" x14ac:dyDescent="0.2">
      <c r="A62" s="175" t="s">
        <v>8</v>
      </c>
      <c r="B62" s="176"/>
      <c r="C62" s="176"/>
      <c r="D62" s="176"/>
      <c r="E62" s="176"/>
      <c r="F62" s="176"/>
      <c r="G62" s="77">
        <v>6705</v>
      </c>
      <c r="H62" s="77"/>
      <c r="I62" s="77"/>
      <c r="J62" s="77"/>
      <c r="K62" s="77">
        <v>188.97</v>
      </c>
    </row>
    <row r="63" spans="1:11" s="3" customFormat="1" x14ac:dyDescent="0.2">
      <c r="A63" s="175" t="s">
        <v>9</v>
      </c>
      <c r="B63" s="176"/>
      <c r="C63" s="176"/>
      <c r="D63" s="176"/>
      <c r="E63" s="176"/>
      <c r="F63" s="176"/>
      <c r="G63" s="77"/>
      <c r="H63" s="77"/>
      <c r="I63" s="77"/>
      <c r="J63" s="77"/>
      <c r="K63" s="77"/>
    </row>
    <row r="64" spans="1:11" s="3" customFormat="1" x14ac:dyDescent="0.2">
      <c r="A64" s="175" t="s">
        <v>10</v>
      </c>
      <c r="B64" s="176"/>
      <c r="C64" s="176"/>
      <c r="D64" s="176"/>
      <c r="E64" s="176"/>
      <c r="F64" s="176"/>
      <c r="G64" s="77">
        <v>3271</v>
      </c>
      <c r="H64" s="77"/>
      <c r="I64" s="77"/>
      <c r="J64" s="77"/>
      <c r="K64" s="77"/>
    </row>
    <row r="65" spans="1:11" s="3" customFormat="1" x14ac:dyDescent="0.2">
      <c r="A65" s="175" t="s">
        <v>11</v>
      </c>
      <c r="B65" s="176"/>
      <c r="C65" s="176"/>
      <c r="D65" s="176"/>
      <c r="E65" s="176"/>
      <c r="F65" s="176"/>
      <c r="G65" s="77">
        <v>2126</v>
      </c>
      <c r="H65" s="77"/>
      <c r="I65" s="77"/>
      <c r="J65" s="77"/>
      <c r="K65" s="77"/>
    </row>
    <row r="66" spans="1:11" s="3" customFormat="1" x14ac:dyDescent="0.2">
      <c r="A66" s="175" t="s">
        <v>12</v>
      </c>
      <c r="B66" s="176"/>
      <c r="C66" s="176"/>
      <c r="D66" s="176"/>
      <c r="E66" s="176"/>
      <c r="F66" s="176"/>
      <c r="G66" s="77">
        <v>1308</v>
      </c>
      <c r="H66" s="77"/>
      <c r="I66" s="77"/>
      <c r="J66" s="77"/>
      <c r="K66" s="77"/>
    </row>
    <row r="67" spans="1:11" s="3" customFormat="1" x14ac:dyDescent="0.2">
      <c r="A67" s="175" t="s">
        <v>695</v>
      </c>
      <c r="B67" s="176"/>
      <c r="C67" s="176"/>
      <c r="D67" s="176"/>
      <c r="E67" s="176"/>
      <c r="F67" s="176"/>
      <c r="G67" s="77">
        <v>5364</v>
      </c>
      <c r="H67" s="77"/>
      <c r="I67" s="77"/>
      <c r="J67" s="77"/>
      <c r="K67" s="77"/>
    </row>
    <row r="68" spans="1:11" s="3" customFormat="1" x14ac:dyDescent="0.2">
      <c r="A68" s="178" t="s">
        <v>13</v>
      </c>
      <c r="B68" s="176"/>
      <c r="C68" s="176"/>
      <c r="D68" s="176"/>
      <c r="E68" s="176"/>
      <c r="F68" s="176"/>
      <c r="G68" s="79">
        <v>5364</v>
      </c>
      <c r="H68" s="77"/>
      <c r="I68" s="77"/>
      <c r="J68" s="77"/>
      <c r="K68" s="79">
        <v>188.97</v>
      </c>
    </row>
    <row r="69" spans="1:11" s="3" customFormat="1" x14ac:dyDescent="0.2">
      <c r="A69" s="139"/>
      <c r="B69" s="80"/>
      <c r="C69" s="6"/>
      <c r="D69" s="139"/>
      <c r="E69" s="49"/>
      <c r="F69" s="49"/>
      <c r="G69" s="49"/>
      <c r="H69" s="49"/>
      <c r="I69" s="49"/>
      <c r="J69" s="49"/>
      <c r="K69" s="49"/>
    </row>
    <row r="70" spans="1:11" s="3" customFormat="1" x14ac:dyDescent="0.2">
      <c r="A70" s="139"/>
      <c r="B70" s="80"/>
      <c r="C70" s="6"/>
      <c r="D70" s="139"/>
      <c r="E70" s="49"/>
      <c r="F70" s="49"/>
      <c r="G70" s="49"/>
      <c r="H70" s="49"/>
      <c r="I70" s="49"/>
      <c r="J70" s="49"/>
      <c r="K70" s="49"/>
    </row>
    <row r="71" spans="1:11" s="3" customFormat="1" x14ac:dyDescent="0.2">
      <c r="A71" s="139"/>
      <c r="B71" s="80"/>
      <c r="C71" s="6"/>
      <c r="D71" s="139"/>
      <c r="E71" s="49"/>
      <c r="F71" s="49"/>
      <c r="G71" s="49"/>
      <c r="H71" s="49"/>
      <c r="I71" s="49"/>
      <c r="J71" s="49"/>
      <c r="K71" s="49"/>
    </row>
    <row r="72" spans="1:11" s="3" customFormat="1" x14ac:dyDescent="0.2">
      <c r="A72" s="186" t="s">
        <v>147</v>
      </c>
      <c r="B72" s="185"/>
      <c r="C72" s="185"/>
      <c r="D72" s="185"/>
      <c r="E72" s="185"/>
      <c r="F72" s="185"/>
      <c r="G72" s="185"/>
      <c r="H72" s="185"/>
      <c r="I72" s="185"/>
      <c r="J72" s="185"/>
      <c r="K72" s="185"/>
    </row>
    <row r="73" spans="1:11" s="3" customFormat="1" x14ac:dyDescent="0.2">
      <c r="A73" s="184" t="s">
        <v>45</v>
      </c>
      <c r="B73" s="185"/>
      <c r="C73" s="185"/>
      <c r="D73" s="185"/>
      <c r="E73" s="185"/>
      <c r="F73" s="185"/>
      <c r="G73" s="185"/>
      <c r="H73" s="185"/>
      <c r="I73" s="185"/>
      <c r="J73" s="185"/>
      <c r="K73" s="185"/>
    </row>
    <row r="74" spans="1:11" s="3" customFormat="1" x14ac:dyDescent="0.2">
      <c r="A74" s="139"/>
      <c r="B74" s="80"/>
      <c r="C74" s="6"/>
      <c r="D74" s="139"/>
      <c r="E74" s="49"/>
      <c r="F74" s="49"/>
      <c r="G74" s="49"/>
      <c r="H74" s="49"/>
      <c r="I74" s="49"/>
      <c r="J74" s="49"/>
      <c r="K74" s="49"/>
    </row>
    <row r="75" spans="1:11" s="3" customFormat="1" x14ac:dyDescent="0.2">
      <c r="A75" s="186" t="s">
        <v>148</v>
      </c>
      <c r="B75" s="185"/>
      <c r="C75" s="185"/>
      <c r="D75" s="185"/>
      <c r="E75" s="185"/>
      <c r="F75" s="185"/>
      <c r="G75" s="185"/>
      <c r="H75" s="185"/>
      <c r="I75" s="185"/>
      <c r="J75" s="185"/>
      <c r="K75" s="185"/>
    </row>
    <row r="76" spans="1:11" s="3" customFormat="1" x14ac:dyDescent="0.2">
      <c r="A76" s="184" t="s">
        <v>45</v>
      </c>
      <c r="B76" s="185"/>
      <c r="C76" s="185"/>
      <c r="D76" s="185"/>
      <c r="E76" s="185"/>
      <c r="F76" s="185"/>
      <c r="G76" s="185"/>
      <c r="H76" s="185"/>
      <c r="I76" s="185"/>
      <c r="J76" s="185"/>
      <c r="K76" s="185"/>
    </row>
    <row r="77" spans="1:11" s="3" customFormat="1" x14ac:dyDescent="0.2">
      <c r="A77" s="139"/>
      <c r="B77" s="80"/>
      <c r="C77" s="6"/>
      <c r="D77" s="139"/>
      <c r="E77" s="49"/>
      <c r="F77" s="49"/>
      <c r="G77" s="49"/>
      <c r="H77" s="49"/>
      <c r="I77" s="49"/>
      <c r="J77" s="49"/>
      <c r="K77" s="49"/>
    </row>
  </sheetData>
  <mergeCells count="47">
    <mergeCell ref="A27:K27"/>
    <mergeCell ref="D16:E16"/>
    <mergeCell ref="D17:E17"/>
    <mergeCell ref="D18:E18"/>
    <mergeCell ref="A22:A24"/>
    <mergeCell ref="B22:B24"/>
    <mergeCell ref="C22:C24"/>
    <mergeCell ref="D22:D24"/>
    <mergeCell ref="E22:F22"/>
    <mergeCell ref="G22:I22"/>
    <mergeCell ref="J22:K23"/>
    <mergeCell ref="G23:G24"/>
    <mergeCell ref="H23:H24"/>
    <mergeCell ref="A26:K26"/>
    <mergeCell ref="A51:F51"/>
    <mergeCell ref="A30:K30"/>
    <mergeCell ref="A41:F41"/>
    <mergeCell ref="A42:F42"/>
    <mergeCell ref="A43:F43"/>
    <mergeCell ref="A44:F44"/>
    <mergeCell ref="A45:F45"/>
    <mergeCell ref="A46:F46"/>
    <mergeCell ref="A47:F47"/>
    <mergeCell ref="A48:F48"/>
    <mergeCell ref="A49:F49"/>
    <mergeCell ref="A50:F50"/>
    <mergeCell ref="A63:F63"/>
    <mergeCell ref="A52:K52"/>
    <mergeCell ref="A53:F53"/>
    <mergeCell ref="A54:F54"/>
    <mergeCell ref="A55:F55"/>
    <mergeCell ref="A56:F56"/>
    <mergeCell ref="A57:F57"/>
    <mergeCell ref="A58:F58"/>
    <mergeCell ref="A59:F59"/>
    <mergeCell ref="A60:F60"/>
    <mergeCell ref="A61:F61"/>
    <mergeCell ref="A62:F62"/>
    <mergeCell ref="A73:K73"/>
    <mergeCell ref="A75:K75"/>
    <mergeCell ref="A76:K76"/>
    <mergeCell ref="A64:F64"/>
    <mergeCell ref="A65:F65"/>
    <mergeCell ref="A66:F66"/>
    <mergeCell ref="A67:F67"/>
    <mergeCell ref="A68:F68"/>
    <mergeCell ref="A72:K7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2"/>
  <sheetViews>
    <sheetView showGridLines="0" workbookViewId="0">
      <selection activeCell="I18" sqref="I18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553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696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697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698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699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700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701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477</v>
      </c>
      <c r="D19" s="2"/>
      <c r="E19" s="2"/>
      <c r="O19" s="3"/>
      <c r="P19" s="3"/>
    </row>
    <row r="20" spans="1:16" x14ac:dyDescent="0.2">
      <c r="B20" s="75"/>
      <c r="C20" s="139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37" t="s">
        <v>55</v>
      </c>
      <c r="F23" s="137" t="s">
        <v>56</v>
      </c>
      <c r="G23" s="174" t="s">
        <v>3</v>
      </c>
      <c r="H23" s="174" t="s">
        <v>57</v>
      </c>
      <c r="I23" s="137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37" t="s">
        <v>57</v>
      </c>
      <c r="F24" s="137" t="s">
        <v>59</v>
      </c>
      <c r="G24" s="174"/>
      <c r="H24" s="174"/>
      <c r="I24" s="137" t="s">
        <v>59</v>
      </c>
      <c r="J24" s="137" t="s">
        <v>60</v>
      </c>
      <c r="K24" s="137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37">
        <v>3</v>
      </c>
      <c r="D25" s="137">
        <v>4</v>
      </c>
      <c r="E25" s="137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48" x14ac:dyDescent="0.2">
      <c r="A27" s="5">
        <v>1</v>
      </c>
      <c r="B27" s="76" t="s">
        <v>702</v>
      </c>
      <c r="C27" s="138" t="s">
        <v>703</v>
      </c>
      <c r="D27" s="5">
        <v>1</v>
      </c>
      <c r="E27" s="77" t="s">
        <v>704</v>
      </c>
      <c r="F27" s="77"/>
      <c r="G27" s="78">
        <v>26335</v>
      </c>
      <c r="H27" s="78">
        <v>26335</v>
      </c>
      <c r="I27" s="77"/>
      <c r="J27" s="78">
        <v>1263</v>
      </c>
      <c r="K27" s="78">
        <v>1263</v>
      </c>
    </row>
    <row r="28" spans="1:16" ht="72" x14ac:dyDescent="0.2">
      <c r="A28" s="5">
        <v>2</v>
      </c>
      <c r="B28" s="76" t="s">
        <v>705</v>
      </c>
      <c r="C28" s="138" t="s">
        <v>706</v>
      </c>
      <c r="D28" s="9" t="s">
        <v>707</v>
      </c>
      <c r="E28" s="77" t="s">
        <v>708</v>
      </c>
      <c r="F28" s="77"/>
      <c r="G28" s="78">
        <v>16720</v>
      </c>
      <c r="H28" s="78">
        <v>16720</v>
      </c>
      <c r="I28" s="77"/>
      <c r="J28" s="78">
        <v>7.29</v>
      </c>
      <c r="K28" s="78">
        <v>801.9</v>
      </c>
    </row>
    <row r="29" spans="1:16" x14ac:dyDescent="0.2">
      <c r="A29" s="175" t="s">
        <v>26</v>
      </c>
      <c r="B29" s="176"/>
      <c r="C29" s="176"/>
      <c r="D29" s="176"/>
      <c r="E29" s="176"/>
      <c r="F29" s="176"/>
      <c r="G29" s="77">
        <v>43055</v>
      </c>
      <c r="H29" s="77">
        <v>43055</v>
      </c>
      <c r="I29" s="77"/>
      <c r="J29" s="77"/>
      <c r="K29" s="77">
        <v>2064.9</v>
      </c>
    </row>
    <row r="30" spans="1:16" ht="26.1" customHeight="1" x14ac:dyDescent="0.2">
      <c r="A30" s="175" t="s">
        <v>709</v>
      </c>
      <c r="B30" s="176"/>
      <c r="C30" s="176"/>
      <c r="D30" s="176"/>
      <c r="E30" s="176"/>
      <c r="F30" s="176"/>
      <c r="G30" s="77">
        <v>23680</v>
      </c>
      <c r="H30" s="77">
        <v>23680</v>
      </c>
      <c r="I30" s="77"/>
      <c r="J30" s="77"/>
      <c r="K30" s="77">
        <v>1135.7</v>
      </c>
    </row>
    <row r="31" spans="1:16" x14ac:dyDescent="0.2">
      <c r="A31" s="175" t="s">
        <v>5</v>
      </c>
      <c r="B31" s="176"/>
      <c r="C31" s="176"/>
      <c r="D31" s="176"/>
      <c r="E31" s="176"/>
      <c r="F31" s="176"/>
      <c r="G31" s="77">
        <v>15392</v>
      </c>
      <c r="H31" s="77"/>
      <c r="I31" s="77"/>
      <c r="J31" s="77"/>
      <c r="K31" s="77"/>
    </row>
    <row r="32" spans="1:16" x14ac:dyDescent="0.2">
      <c r="A32" s="175" t="s">
        <v>6</v>
      </c>
      <c r="B32" s="176"/>
      <c r="C32" s="176"/>
      <c r="D32" s="176"/>
      <c r="E32" s="176"/>
      <c r="F32" s="176"/>
      <c r="G32" s="77">
        <v>9472</v>
      </c>
      <c r="H32" s="77"/>
      <c r="I32" s="77"/>
      <c r="J32" s="77"/>
      <c r="K32" s="77"/>
    </row>
    <row r="33" spans="1:11" s="3" customFormat="1" x14ac:dyDescent="0.2">
      <c r="A33" s="178" t="s">
        <v>139</v>
      </c>
      <c r="B33" s="176"/>
      <c r="C33" s="176"/>
      <c r="D33" s="176"/>
      <c r="E33" s="176"/>
      <c r="F33" s="176"/>
      <c r="G33" s="77"/>
      <c r="H33" s="77"/>
      <c r="I33" s="77"/>
      <c r="J33" s="77"/>
      <c r="K33" s="77"/>
    </row>
    <row r="34" spans="1:11" s="3" customFormat="1" x14ac:dyDescent="0.2">
      <c r="A34" s="175" t="s">
        <v>143</v>
      </c>
      <c r="B34" s="176"/>
      <c r="C34" s="176"/>
      <c r="D34" s="176"/>
      <c r="E34" s="176"/>
      <c r="F34" s="176"/>
      <c r="G34" s="77">
        <v>48544</v>
      </c>
      <c r="H34" s="77"/>
      <c r="I34" s="77"/>
      <c r="J34" s="77"/>
      <c r="K34" s="77">
        <v>1135.7</v>
      </c>
    </row>
    <row r="35" spans="1:11" s="3" customFormat="1" x14ac:dyDescent="0.2">
      <c r="A35" s="175" t="s">
        <v>8</v>
      </c>
      <c r="B35" s="176"/>
      <c r="C35" s="176"/>
      <c r="D35" s="176"/>
      <c r="E35" s="176"/>
      <c r="F35" s="176"/>
      <c r="G35" s="77">
        <v>48544</v>
      </c>
      <c r="H35" s="77"/>
      <c r="I35" s="77"/>
      <c r="J35" s="77"/>
      <c r="K35" s="77">
        <v>1135.7</v>
      </c>
    </row>
    <row r="36" spans="1:11" s="3" customFormat="1" x14ac:dyDescent="0.2">
      <c r="A36" s="175" t="s">
        <v>9</v>
      </c>
      <c r="B36" s="176"/>
      <c r="C36" s="176"/>
      <c r="D36" s="176"/>
      <c r="E36" s="176"/>
      <c r="F36" s="176"/>
      <c r="G36" s="77"/>
      <c r="H36" s="77"/>
      <c r="I36" s="77"/>
      <c r="J36" s="77"/>
      <c r="K36" s="77"/>
    </row>
    <row r="37" spans="1:11" s="3" customFormat="1" x14ac:dyDescent="0.2">
      <c r="A37" s="175" t="s">
        <v>10</v>
      </c>
      <c r="B37" s="176"/>
      <c r="C37" s="176"/>
      <c r="D37" s="176"/>
      <c r="E37" s="176"/>
      <c r="F37" s="176"/>
      <c r="G37" s="77">
        <v>23680</v>
      </c>
      <c r="H37" s="77"/>
      <c r="I37" s="77"/>
      <c r="J37" s="77"/>
      <c r="K37" s="77"/>
    </row>
    <row r="38" spans="1:11" s="3" customFormat="1" x14ac:dyDescent="0.2">
      <c r="A38" s="175" t="s">
        <v>11</v>
      </c>
      <c r="B38" s="176"/>
      <c r="C38" s="176"/>
      <c r="D38" s="176"/>
      <c r="E38" s="176"/>
      <c r="F38" s="176"/>
      <c r="G38" s="77">
        <v>15392</v>
      </c>
      <c r="H38" s="77"/>
      <c r="I38" s="77"/>
      <c r="J38" s="77"/>
      <c r="K38" s="77"/>
    </row>
    <row r="39" spans="1:11" s="3" customFormat="1" x14ac:dyDescent="0.2">
      <c r="A39" s="175" t="s">
        <v>12</v>
      </c>
      <c r="B39" s="176"/>
      <c r="C39" s="176"/>
      <c r="D39" s="176"/>
      <c r="E39" s="176"/>
      <c r="F39" s="176"/>
      <c r="G39" s="77">
        <v>9472</v>
      </c>
      <c r="H39" s="77"/>
      <c r="I39" s="77"/>
      <c r="J39" s="77"/>
      <c r="K39" s="77"/>
    </row>
    <row r="40" spans="1:11" s="3" customFormat="1" x14ac:dyDescent="0.2">
      <c r="A40" s="178" t="s">
        <v>145</v>
      </c>
      <c r="B40" s="176"/>
      <c r="C40" s="176"/>
      <c r="D40" s="176"/>
      <c r="E40" s="176"/>
      <c r="F40" s="176"/>
      <c r="G40" s="79">
        <v>48544</v>
      </c>
      <c r="H40" s="77"/>
      <c r="I40" s="77"/>
      <c r="J40" s="77"/>
      <c r="K40" s="79">
        <v>1135.7</v>
      </c>
    </row>
    <row r="41" spans="1:11" s="3" customFormat="1" x14ac:dyDescent="0.2">
      <c r="A41" s="179" t="s">
        <v>25</v>
      </c>
      <c r="B41" s="180"/>
      <c r="C41" s="180"/>
      <c r="D41" s="180"/>
      <c r="E41" s="180"/>
      <c r="F41" s="180"/>
      <c r="G41" s="180"/>
      <c r="H41" s="180"/>
      <c r="I41" s="180"/>
      <c r="J41" s="180"/>
      <c r="K41" s="180"/>
    </row>
    <row r="42" spans="1:11" s="3" customFormat="1" x14ac:dyDescent="0.2">
      <c r="A42" s="175" t="s">
        <v>4</v>
      </c>
      <c r="B42" s="176"/>
      <c r="C42" s="176"/>
      <c r="D42" s="176"/>
      <c r="E42" s="176"/>
      <c r="F42" s="176"/>
      <c r="G42" s="77">
        <v>43055</v>
      </c>
      <c r="H42" s="77">
        <v>43055</v>
      </c>
      <c r="I42" s="77"/>
      <c r="J42" s="77"/>
      <c r="K42" s="77">
        <v>2064.9</v>
      </c>
    </row>
    <row r="43" spans="1:11" s="3" customFormat="1" ht="26.1" customHeight="1" x14ac:dyDescent="0.2">
      <c r="A43" s="175" t="s">
        <v>710</v>
      </c>
      <c r="B43" s="176"/>
      <c r="C43" s="176"/>
      <c r="D43" s="176"/>
      <c r="E43" s="176"/>
      <c r="F43" s="176"/>
      <c r="G43" s="77">
        <v>23680</v>
      </c>
      <c r="H43" s="77">
        <v>23680</v>
      </c>
      <c r="I43" s="77"/>
      <c r="J43" s="77"/>
      <c r="K43" s="77">
        <v>1135.7</v>
      </c>
    </row>
    <row r="44" spans="1:11" s="3" customFormat="1" x14ac:dyDescent="0.2">
      <c r="A44" s="175" t="s">
        <v>5</v>
      </c>
      <c r="B44" s="176"/>
      <c r="C44" s="176"/>
      <c r="D44" s="176"/>
      <c r="E44" s="176"/>
      <c r="F44" s="176"/>
      <c r="G44" s="77">
        <v>15392</v>
      </c>
      <c r="H44" s="77"/>
      <c r="I44" s="77"/>
      <c r="J44" s="77"/>
      <c r="K44" s="77"/>
    </row>
    <row r="45" spans="1:11" s="3" customFormat="1" x14ac:dyDescent="0.2">
      <c r="A45" s="175" t="s">
        <v>6</v>
      </c>
      <c r="B45" s="176"/>
      <c r="C45" s="176"/>
      <c r="D45" s="176"/>
      <c r="E45" s="176"/>
      <c r="F45" s="176"/>
      <c r="G45" s="77">
        <v>9472</v>
      </c>
      <c r="H45" s="77"/>
      <c r="I45" s="77"/>
      <c r="J45" s="77"/>
      <c r="K45" s="77"/>
    </row>
    <row r="46" spans="1:11" s="3" customFormat="1" x14ac:dyDescent="0.2">
      <c r="A46" s="178" t="s">
        <v>7</v>
      </c>
      <c r="B46" s="176"/>
      <c r="C46" s="176"/>
      <c r="D46" s="176"/>
      <c r="E46" s="176"/>
      <c r="F46" s="176"/>
      <c r="G46" s="77"/>
      <c r="H46" s="77"/>
      <c r="I46" s="77"/>
      <c r="J46" s="77"/>
      <c r="K46" s="77"/>
    </row>
    <row r="47" spans="1:11" s="3" customFormat="1" x14ac:dyDescent="0.2">
      <c r="A47" s="175" t="s">
        <v>143</v>
      </c>
      <c r="B47" s="176"/>
      <c r="C47" s="176"/>
      <c r="D47" s="176"/>
      <c r="E47" s="176"/>
      <c r="F47" s="176"/>
      <c r="G47" s="77">
        <v>48544</v>
      </c>
      <c r="H47" s="77"/>
      <c r="I47" s="77"/>
      <c r="J47" s="77"/>
      <c r="K47" s="77">
        <v>1135.7</v>
      </c>
    </row>
    <row r="48" spans="1:11" s="3" customFormat="1" x14ac:dyDescent="0.2">
      <c r="A48" s="175" t="s">
        <v>8</v>
      </c>
      <c r="B48" s="176"/>
      <c r="C48" s="176"/>
      <c r="D48" s="176"/>
      <c r="E48" s="176"/>
      <c r="F48" s="176"/>
      <c r="G48" s="77">
        <v>48544</v>
      </c>
      <c r="H48" s="77"/>
      <c r="I48" s="77"/>
      <c r="J48" s="77"/>
      <c r="K48" s="77">
        <v>1135.7</v>
      </c>
    </row>
    <row r="49" spans="1:11" s="3" customFormat="1" x14ac:dyDescent="0.2">
      <c r="A49" s="175" t="s">
        <v>9</v>
      </c>
      <c r="B49" s="176"/>
      <c r="C49" s="176"/>
      <c r="D49" s="176"/>
      <c r="E49" s="176"/>
      <c r="F49" s="176"/>
      <c r="G49" s="77"/>
      <c r="H49" s="77"/>
      <c r="I49" s="77"/>
      <c r="J49" s="77"/>
      <c r="K49" s="77"/>
    </row>
    <row r="50" spans="1:11" s="3" customFormat="1" x14ac:dyDescent="0.2">
      <c r="A50" s="175" t="s">
        <v>10</v>
      </c>
      <c r="B50" s="176"/>
      <c r="C50" s="176"/>
      <c r="D50" s="176"/>
      <c r="E50" s="176"/>
      <c r="F50" s="176"/>
      <c r="G50" s="77">
        <v>23680</v>
      </c>
      <c r="H50" s="77"/>
      <c r="I50" s="77"/>
      <c r="J50" s="77"/>
      <c r="K50" s="77"/>
    </row>
    <row r="51" spans="1:11" s="3" customFormat="1" x14ac:dyDescent="0.2">
      <c r="A51" s="175" t="s">
        <v>11</v>
      </c>
      <c r="B51" s="176"/>
      <c r="C51" s="176"/>
      <c r="D51" s="176"/>
      <c r="E51" s="176"/>
      <c r="F51" s="176"/>
      <c r="G51" s="77">
        <v>15392</v>
      </c>
      <c r="H51" s="77"/>
      <c r="I51" s="77"/>
      <c r="J51" s="77"/>
      <c r="K51" s="77"/>
    </row>
    <row r="52" spans="1:11" s="3" customFormat="1" x14ac:dyDescent="0.2">
      <c r="A52" s="175" t="s">
        <v>12</v>
      </c>
      <c r="B52" s="176"/>
      <c r="C52" s="176"/>
      <c r="D52" s="176"/>
      <c r="E52" s="176"/>
      <c r="F52" s="176"/>
      <c r="G52" s="77">
        <v>9472</v>
      </c>
      <c r="H52" s="77"/>
      <c r="I52" s="77"/>
      <c r="J52" s="77"/>
      <c r="K52" s="77"/>
    </row>
    <row r="53" spans="1:11" s="3" customFormat="1" x14ac:dyDescent="0.2">
      <c r="A53" s="175" t="s">
        <v>711</v>
      </c>
      <c r="B53" s="176"/>
      <c r="C53" s="176"/>
      <c r="D53" s="176"/>
      <c r="E53" s="176"/>
      <c r="F53" s="176"/>
      <c r="G53" s="77">
        <v>38835</v>
      </c>
      <c r="H53" s="77"/>
      <c r="I53" s="77"/>
      <c r="J53" s="77"/>
      <c r="K53" s="77"/>
    </row>
    <row r="54" spans="1:11" s="3" customFormat="1" x14ac:dyDescent="0.2">
      <c r="A54" s="178" t="s">
        <v>13</v>
      </c>
      <c r="B54" s="176"/>
      <c r="C54" s="176"/>
      <c r="D54" s="176"/>
      <c r="E54" s="176"/>
      <c r="F54" s="176"/>
      <c r="G54" s="79">
        <v>38835</v>
      </c>
      <c r="H54" s="77"/>
      <c r="I54" s="77"/>
      <c r="J54" s="77"/>
      <c r="K54" s="79">
        <v>1135.7</v>
      </c>
    </row>
    <row r="55" spans="1:11" s="3" customFormat="1" x14ac:dyDescent="0.2">
      <c r="A55" s="139"/>
      <c r="B55" s="80"/>
      <c r="C55" s="6"/>
      <c r="D55" s="139"/>
      <c r="E55" s="49"/>
      <c r="F55" s="49"/>
      <c r="G55" s="49"/>
      <c r="H55" s="49"/>
      <c r="I55" s="49"/>
      <c r="J55" s="49"/>
      <c r="K55" s="49"/>
    </row>
    <row r="56" spans="1:11" s="3" customFormat="1" x14ac:dyDescent="0.2">
      <c r="A56" s="139"/>
      <c r="B56" s="80"/>
      <c r="C56" s="6"/>
      <c r="D56" s="139"/>
      <c r="E56" s="49"/>
      <c r="F56" s="49"/>
      <c r="G56" s="49"/>
      <c r="H56" s="49"/>
      <c r="I56" s="49"/>
      <c r="J56" s="49"/>
      <c r="K56" s="49"/>
    </row>
    <row r="57" spans="1:11" s="3" customFormat="1" x14ac:dyDescent="0.2">
      <c r="A57" s="139"/>
      <c r="B57" s="80"/>
      <c r="C57" s="6"/>
      <c r="D57" s="139"/>
      <c r="E57" s="49"/>
      <c r="F57" s="49"/>
      <c r="G57" s="49"/>
      <c r="H57" s="49"/>
      <c r="I57" s="49"/>
      <c r="J57" s="49"/>
      <c r="K57" s="49"/>
    </row>
    <row r="58" spans="1:11" s="3" customFormat="1" x14ac:dyDescent="0.2">
      <c r="A58" s="186" t="s">
        <v>147</v>
      </c>
      <c r="B58" s="185"/>
      <c r="C58" s="185"/>
      <c r="D58" s="185"/>
      <c r="E58" s="185"/>
      <c r="F58" s="185"/>
      <c r="G58" s="185"/>
      <c r="H58" s="185"/>
      <c r="I58" s="185"/>
      <c r="J58" s="185"/>
      <c r="K58" s="185"/>
    </row>
    <row r="59" spans="1:11" s="3" customFormat="1" x14ac:dyDescent="0.2">
      <c r="A59" s="184" t="s">
        <v>45</v>
      </c>
      <c r="B59" s="185"/>
      <c r="C59" s="185"/>
      <c r="D59" s="185"/>
      <c r="E59" s="185"/>
      <c r="F59" s="185"/>
      <c r="G59" s="185"/>
      <c r="H59" s="185"/>
      <c r="I59" s="185"/>
      <c r="J59" s="185"/>
      <c r="K59" s="185"/>
    </row>
    <row r="60" spans="1:11" s="3" customFormat="1" x14ac:dyDescent="0.2">
      <c r="A60" s="139"/>
      <c r="B60" s="80"/>
      <c r="C60" s="6"/>
      <c r="D60" s="139"/>
      <c r="E60" s="49"/>
      <c r="F60" s="49"/>
      <c r="G60" s="49"/>
      <c r="H60" s="49"/>
      <c r="I60" s="49"/>
      <c r="J60" s="49"/>
      <c r="K60" s="49"/>
    </row>
    <row r="61" spans="1:11" s="3" customFormat="1" x14ac:dyDescent="0.2">
      <c r="A61" s="186" t="s">
        <v>148</v>
      </c>
      <c r="B61" s="185"/>
      <c r="C61" s="185"/>
      <c r="D61" s="185"/>
      <c r="E61" s="185"/>
      <c r="F61" s="185"/>
      <c r="G61" s="185"/>
      <c r="H61" s="185"/>
      <c r="I61" s="185"/>
      <c r="J61" s="185"/>
      <c r="K61" s="185"/>
    </row>
    <row r="62" spans="1:11" s="3" customFormat="1" x14ac:dyDescent="0.2">
      <c r="A62" s="184" t="s">
        <v>45</v>
      </c>
      <c r="B62" s="185"/>
      <c r="C62" s="185"/>
      <c r="D62" s="185"/>
      <c r="E62" s="185"/>
      <c r="F62" s="185"/>
      <c r="G62" s="185"/>
      <c r="H62" s="185"/>
      <c r="I62" s="185"/>
      <c r="J62" s="185"/>
      <c r="K62" s="185"/>
    </row>
  </sheetData>
  <mergeCells count="43">
    <mergeCell ref="A29:F29"/>
    <mergeCell ref="D16:E16"/>
    <mergeCell ref="D17:E17"/>
    <mergeCell ref="D18:E18"/>
    <mergeCell ref="A22:A24"/>
    <mergeCell ref="B22:B24"/>
    <mergeCell ref="C22:C24"/>
    <mergeCell ref="D22:D24"/>
    <mergeCell ref="E22:F22"/>
    <mergeCell ref="G22:I22"/>
    <mergeCell ref="J22:K23"/>
    <mergeCell ref="G23:G24"/>
    <mergeCell ref="H23:H24"/>
    <mergeCell ref="A26:K26"/>
    <mergeCell ref="A41:K41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A40:F40"/>
    <mergeCell ref="A53:F53"/>
    <mergeCell ref="A42:F42"/>
    <mergeCell ref="A43:F43"/>
    <mergeCell ref="A44:F44"/>
    <mergeCell ref="A45:F45"/>
    <mergeCell ref="A46:F46"/>
    <mergeCell ref="A47:F47"/>
    <mergeCell ref="A48:F48"/>
    <mergeCell ref="A49:F49"/>
    <mergeCell ref="A50:F50"/>
    <mergeCell ref="A51:F51"/>
    <mergeCell ref="A52:F52"/>
    <mergeCell ref="A54:F54"/>
    <mergeCell ref="A58:K58"/>
    <mergeCell ref="A59:K59"/>
    <mergeCell ref="A61:K61"/>
    <mergeCell ref="A62:K6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8"/>
  <sheetViews>
    <sheetView showGridLines="0" workbookViewId="0">
      <selection activeCell="I18" sqref="I18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ht="9" customHeight="1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553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ht="9.75" customHeight="1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712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ht="7.5" customHeight="1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713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ht="5.25" customHeight="1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714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715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716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717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477</v>
      </c>
      <c r="D19" s="2"/>
      <c r="E19" s="2"/>
      <c r="O19" s="3"/>
      <c r="P19" s="3"/>
    </row>
    <row r="20" spans="1:16" ht="11.25" customHeight="1" x14ac:dyDescent="0.2">
      <c r="B20" s="75"/>
      <c r="C20" s="139"/>
      <c r="D20" s="7"/>
      <c r="E20" s="2"/>
      <c r="P20" s="3"/>
    </row>
    <row r="21" spans="1:16" hidden="1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37" t="s">
        <v>55</v>
      </c>
      <c r="F23" s="137" t="s">
        <v>56</v>
      </c>
      <c r="G23" s="174" t="s">
        <v>3</v>
      </c>
      <c r="H23" s="174" t="s">
        <v>57</v>
      </c>
      <c r="I23" s="137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37" t="s">
        <v>57</v>
      </c>
      <c r="F24" s="137" t="s">
        <v>59</v>
      </c>
      <c r="G24" s="174"/>
      <c r="H24" s="174"/>
      <c r="I24" s="137" t="s">
        <v>59</v>
      </c>
      <c r="J24" s="137" t="s">
        <v>60</v>
      </c>
      <c r="K24" s="137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37">
        <v>3</v>
      </c>
      <c r="D25" s="137">
        <v>4</v>
      </c>
      <c r="E25" s="137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84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48" x14ac:dyDescent="0.2">
      <c r="A28" s="5">
        <v>1</v>
      </c>
      <c r="B28" s="76" t="s">
        <v>398</v>
      </c>
      <c r="C28" s="138" t="s">
        <v>399</v>
      </c>
      <c r="D28" s="5">
        <v>1</v>
      </c>
      <c r="E28" s="77" t="s">
        <v>718</v>
      </c>
      <c r="F28" s="77"/>
      <c r="G28" s="78">
        <v>1772</v>
      </c>
      <c r="H28" s="78">
        <v>1772</v>
      </c>
      <c r="I28" s="77"/>
      <c r="J28" s="78">
        <v>85</v>
      </c>
      <c r="K28" s="78">
        <v>85</v>
      </c>
    </row>
    <row r="29" spans="1:16" ht="72" x14ac:dyDescent="0.2">
      <c r="A29" s="5">
        <v>2</v>
      </c>
      <c r="B29" s="76" t="s">
        <v>401</v>
      </c>
      <c r="C29" s="138" t="s">
        <v>402</v>
      </c>
      <c r="D29" s="5">
        <v>5</v>
      </c>
      <c r="E29" s="77" t="s">
        <v>719</v>
      </c>
      <c r="F29" s="77"/>
      <c r="G29" s="78">
        <v>865</v>
      </c>
      <c r="H29" s="78">
        <v>865</v>
      </c>
      <c r="I29" s="77"/>
      <c r="J29" s="78">
        <v>8.3000000000000007</v>
      </c>
      <c r="K29" s="78">
        <v>41.5</v>
      </c>
    </row>
    <row r="30" spans="1:16" x14ac:dyDescent="0.2">
      <c r="A30" s="175" t="s">
        <v>26</v>
      </c>
      <c r="B30" s="176"/>
      <c r="C30" s="176"/>
      <c r="D30" s="176"/>
      <c r="E30" s="176"/>
      <c r="F30" s="176"/>
      <c r="G30" s="77">
        <v>2637</v>
      </c>
      <c r="H30" s="77">
        <v>2637</v>
      </c>
      <c r="I30" s="77"/>
      <c r="J30" s="77"/>
      <c r="K30" s="77">
        <v>126.5</v>
      </c>
    </row>
    <row r="31" spans="1:16" ht="26.1" customHeight="1" x14ac:dyDescent="0.2">
      <c r="A31" s="175" t="s">
        <v>374</v>
      </c>
      <c r="B31" s="176"/>
      <c r="C31" s="176"/>
      <c r="D31" s="176"/>
      <c r="E31" s="176"/>
      <c r="F31" s="176"/>
      <c r="G31" s="77">
        <v>1846</v>
      </c>
      <c r="H31" s="77">
        <v>1846</v>
      </c>
      <c r="I31" s="77"/>
      <c r="J31" s="77"/>
      <c r="K31" s="77">
        <v>88.55</v>
      </c>
    </row>
    <row r="32" spans="1:16" x14ac:dyDescent="0.2">
      <c r="A32" s="175" t="s">
        <v>5</v>
      </c>
      <c r="B32" s="176"/>
      <c r="C32" s="176"/>
      <c r="D32" s="176"/>
      <c r="E32" s="176"/>
      <c r="F32" s="176"/>
      <c r="G32" s="77">
        <v>1200</v>
      </c>
      <c r="H32" s="77"/>
      <c r="I32" s="77"/>
      <c r="J32" s="77"/>
      <c r="K32" s="77"/>
    </row>
    <row r="33" spans="1:11" s="3" customFormat="1" x14ac:dyDescent="0.2">
      <c r="A33" s="175" t="s">
        <v>6</v>
      </c>
      <c r="B33" s="176"/>
      <c r="C33" s="176"/>
      <c r="D33" s="176"/>
      <c r="E33" s="176"/>
      <c r="F33" s="176"/>
      <c r="G33" s="77">
        <v>738</v>
      </c>
      <c r="H33" s="77"/>
      <c r="I33" s="77"/>
      <c r="J33" s="77"/>
      <c r="K33" s="77"/>
    </row>
    <row r="34" spans="1:11" s="3" customFormat="1" x14ac:dyDescent="0.2">
      <c r="A34" s="178" t="s">
        <v>139</v>
      </c>
      <c r="B34" s="176"/>
      <c r="C34" s="176"/>
      <c r="D34" s="176"/>
      <c r="E34" s="176"/>
      <c r="F34" s="176"/>
      <c r="G34" s="77"/>
      <c r="H34" s="77"/>
      <c r="I34" s="77"/>
      <c r="J34" s="77"/>
      <c r="K34" s="77"/>
    </row>
    <row r="35" spans="1:11" s="3" customFormat="1" x14ac:dyDescent="0.2">
      <c r="A35" s="175" t="s">
        <v>143</v>
      </c>
      <c r="B35" s="176"/>
      <c r="C35" s="176"/>
      <c r="D35" s="176"/>
      <c r="E35" s="176"/>
      <c r="F35" s="176"/>
      <c r="G35" s="77">
        <v>3784</v>
      </c>
      <c r="H35" s="77"/>
      <c r="I35" s="77"/>
      <c r="J35" s="77"/>
      <c r="K35" s="77">
        <v>88.55</v>
      </c>
    </row>
    <row r="36" spans="1:11" s="3" customFormat="1" x14ac:dyDescent="0.2">
      <c r="A36" s="175" t="s">
        <v>8</v>
      </c>
      <c r="B36" s="176"/>
      <c r="C36" s="176"/>
      <c r="D36" s="176"/>
      <c r="E36" s="176"/>
      <c r="F36" s="176"/>
      <c r="G36" s="77">
        <v>3784</v>
      </c>
      <c r="H36" s="77"/>
      <c r="I36" s="77"/>
      <c r="J36" s="77"/>
      <c r="K36" s="77">
        <v>88.55</v>
      </c>
    </row>
    <row r="37" spans="1:11" s="3" customFormat="1" x14ac:dyDescent="0.2">
      <c r="A37" s="175" t="s">
        <v>9</v>
      </c>
      <c r="B37" s="176"/>
      <c r="C37" s="176"/>
      <c r="D37" s="176"/>
      <c r="E37" s="176"/>
      <c r="F37" s="176"/>
      <c r="G37" s="77"/>
      <c r="H37" s="77"/>
      <c r="I37" s="77"/>
      <c r="J37" s="77"/>
      <c r="K37" s="77"/>
    </row>
    <row r="38" spans="1:11" s="3" customFormat="1" x14ac:dyDescent="0.2">
      <c r="A38" s="175" t="s">
        <v>10</v>
      </c>
      <c r="B38" s="176"/>
      <c r="C38" s="176"/>
      <c r="D38" s="176"/>
      <c r="E38" s="176"/>
      <c r="F38" s="176"/>
      <c r="G38" s="77">
        <v>1846</v>
      </c>
      <c r="H38" s="77"/>
      <c r="I38" s="77"/>
      <c r="J38" s="77"/>
      <c r="K38" s="77"/>
    </row>
    <row r="39" spans="1:11" s="3" customFormat="1" x14ac:dyDescent="0.2">
      <c r="A39" s="175" t="s">
        <v>11</v>
      </c>
      <c r="B39" s="176"/>
      <c r="C39" s="176"/>
      <c r="D39" s="176"/>
      <c r="E39" s="176"/>
      <c r="F39" s="176"/>
      <c r="G39" s="77">
        <v>1200</v>
      </c>
      <c r="H39" s="77"/>
      <c r="I39" s="77"/>
      <c r="J39" s="77"/>
      <c r="K39" s="77"/>
    </row>
    <row r="40" spans="1:11" s="3" customFormat="1" x14ac:dyDescent="0.2">
      <c r="A40" s="175" t="s">
        <v>12</v>
      </c>
      <c r="B40" s="176"/>
      <c r="C40" s="176"/>
      <c r="D40" s="176"/>
      <c r="E40" s="176"/>
      <c r="F40" s="176"/>
      <c r="G40" s="77">
        <v>738</v>
      </c>
      <c r="H40" s="77"/>
      <c r="I40" s="77"/>
      <c r="J40" s="77"/>
      <c r="K40" s="77"/>
    </row>
    <row r="41" spans="1:11" s="3" customFormat="1" x14ac:dyDescent="0.2">
      <c r="A41" s="178" t="s">
        <v>145</v>
      </c>
      <c r="B41" s="176"/>
      <c r="C41" s="176"/>
      <c r="D41" s="176"/>
      <c r="E41" s="176"/>
      <c r="F41" s="176"/>
      <c r="G41" s="79">
        <v>3784</v>
      </c>
      <c r="H41" s="77"/>
      <c r="I41" s="77"/>
      <c r="J41" s="77"/>
      <c r="K41" s="79">
        <v>88.55</v>
      </c>
    </row>
    <row r="42" spans="1:11" s="3" customFormat="1" x14ac:dyDescent="0.2">
      <c r="A42" s="179" t="s">
        <v>25</v>
      </c>
      <c r="B42" s="180"/>
      <c r="C42" s="180"/>
      <c r="D42" s="180"/>
      <c r="E42" s="180"/>
      <c r="F42" s="180"/>
      <c r="G42" s="180"/>
      <c r="H42" s="180"/>
      <c r="I42" s="180"/>
      <c r="J42" s="180"/>
      <c r="K42" s="180"/>
    </row>
    <row r="43" spans="1:11" s="3" customFormat="1" x14ac:dyDescent="0.2">
      <c r="A43" s="175" t="s">
        <v>4</v>
      </c>
      <c r="B43" s="176"/>
      <c r="C43" s="176"/>
      <c r="D43" s="176"/>
      <c r="E43" s="176"/>
      <c r="F43" s="176"/>
      <c r="G43" s="77">
        <v>2637</v>
      </c>
      <c r="H43" s="77">
        <v>2637</v>
      </c>
      <c r="I43" s="77"/>
      <c r="J43" s="77"/>
      <c r="K43" s="77">
        <v>126.5</v>
      </c>
    </row>
    <row r="44" spans="1:11" s="3" customFormat="1" ht="26.1" customHeight="1" x14ac:dyDescent="0.2">
      <c r="A44" s="175" t="s">
        <v>375</v>
      </c>
      <c r="B44" s="176"/>
      <c r="C44" s="176"/>
      <c r="D44" s="176"/>
      <c r="E44" s="176"/>
      <c r="F44" s="176"/>
      <c r="G44" s="77">
        <v>1846</v>
      </c>
      <c r="H44" s="77">
        <v>1846</v>
      </c>
      <c r="I44" s="77"/>
      <c r="J44" s="77"/>
      <c r="K44" s="77">
        <v>88.55</v>
      </c>
    </row>
    <row r="45" spans="1:11" s="3" customFormat="1" x14ac:dyDescent="0.2">
      <c r="A45" s="175" t="s">
        <v>5</v>
      </c>
      <c r="B45" s="176"/>
      <c r="C45" s="176"/>
      <c r="D45" s="176"/>
      <c r="E45" s="176"/>
      <c r="F45" s="176"/>
      <c r="G45" s="77">
        <v>1200</v>
      </c>
      <c r="H45" s="77"/>
      <c r="I45" s="77"/>
      <c r="J45" s="77"/>
      <c r="K45" s="77"/>
    </row>
    <row r="46" spans="1:11" s="3" customFormat="1" x14ac:dyDescent="0.2">
      <c r="A46" s="175" t="s">
        <v>6</v>
      </c>
      <c r="B46" s="176"/>
      <c r="C46" s="176"/>
      <c r="D46" s="176"/>
      <c r="E46" s="176"/>
      <c r="F46" s="176"/>
      <c r="G46" s="77">
        <v>738</v>
      </c>
      <c r="H46" s="77"/>
      <c r="I46" s="77"/>
      <c r="J46" s="77"/>
      <c r="K46" s="77"/>
    </row>
    <row r="47" spans="1:11" s="3" customFormat="1" x14ac:dyDescent="0.2">
      <c r="A47" s="178" t="s">
        <v>7</v>
      </c>
      <c r="B47" s="176"/>
      <c r="C47" s="176"/>
      <c r="D47" s="176"/>
      <c r="E47" s="176"/>
      <c r="F47" s="176"/>
      <c r="G47" s="77"/>
      <c r="H47" s="77"/>
      <c r="I47" s="77"/>
      <c r="J47" s="77"/>
      <c r="K47" s="77"/>
    </row>
    <row r="48" spans="1:11" s="3" customFormat="1" x14ac:dyDescent="0.2">
      <c r="A48" s="175" t="s">
        <v>643</v>
      </c>
      <c r="B48" s="176"/>
      <c r="C48" s="176"/>
      <c r="D48" s="176"/>
      <c r="E48" s="176"/>
      <c r="F48" s="176"/>
      <c r="G48" s="77"/>
      <c r="H48" s="77"/>
      <c r="I48" s="77"/>
      <c r="J48" s="77"/>
      <c r="K48" s="77"/>
    </row>
    <row r="49" spans="1:11" s="3" customFormat="1" x14ac:dyDescent="0.2">
      <c r="A49" s="175" t="s">
        <v>720</v>
      </c>
      <c r="B49" s="176"/>
      <c r="C49" s="176"/>
      <c r="D49" s="176"/>
      <c r="E49" s="176"/>
      <c r="F49" s="176"/>
      <c r="G49" s="77">
        <v>2637</v>
      </c>
      <c r="H49" s="77">
        <v>2637</v>
      </c>
      <c r="I49" s="77"/>
      <c r="J49" s="77"/>
      <c r="K49" s="77">
        <v>126.5</v>
      </c>
    </row>
    <row r="50" spans="1:11" s="3" customFormat="1" x14ac:dyDescent="0.2">
      <c r="A50" s="175" t="s">
        <v>721</v>
      </c>
      <c r="B50" s="176"/>
      <c r="C50" s="176"/>
      <c r="D50" s="176"/>
      <c r="E50" s="176"/>
      <c r="F50" s="176"/>
      <c r="G50" s="77">
        <v>1846</v>
      </c>
      <c r="H50" s="77">
        <v>1846</v>
      </c>
      <c r="I50" s="77"/>
      <c r="J50" s="77"/>
      <c r="K50" s="77">
        <v>88.55</v>
      </c>
    </row>
    <row r="51" spans="1:11" s="3" customFormat="1" x14ac:dyDescent="0.2">
      <c r="A51" s="175" t="s">
        <v>722</v>
      </c>
      <c r="B51" s="176"/>
      <c r="C51" s="176"/>
      <c r="D51" s="176"/>
      <c r="E51" s="176"/>
      <c r="F51" s="176"/>
      <c r="G51" s="77">
        <v>1200</v>
      </c>
      <c r="H51" s="77"/>
      <c r="I51" s="77"/>
      <c r="J51" s="77"/>
      <c r="K51" s="77"/>
    </row>
    <row r="52" spans="1:11" s="3" customFormat="1" x14ac:dyDescent="0.2">
      <c r="A52" s="175" t="s">
        <v>723</v>
      </c>
      <c r="B52" s="176"/>
      <c r="C52" s="176"/>
      <c r="D52" s="176"/>
      <c r="E52" s="176"/>
      <c r="F52" s="176"/>
      <c r="G52" s="77">
        <v>738</v>
      </c>
      <c r="H52" s="77"/>
      <c r="I52" s="77"/>
      <c r="J52" s="77"/>
      <c r="K52" s="77"/>
    </row>
    <row r="53" spans="1:11" s="3" customFormat="1" x14ac:dyDescent="0.2">
      <c r="A53" s="175" t="s">
        <v>647</v>
      </c>
      <c r="B53" s="176"/>
      <c r="C53" s="176"/>
      <c r="D53" s="176"/>
      <c r="E53" s="176"/>
      <c r="F53" s="176"/>
      <c r="G53" s="77">
        <v>3784</v>
      </c>
      <c r="H53" s="77"/>
      <c r="I53" s="77"/>
      <c r="J53" s="77"/>
      <c r="K53" s="77">
        <v>88.55</v>
      </c>
    </row>
    <row r="54" spans="1:11" s="3" customFormat="1" x14ac:dyDescent="0.2">
      <c r="A54" s="175" t="s">
        <v>8</v>
      </c>
      <c r="B54" s="176"/>
      <c r="C54" s="176"/>
      <c r="D54" s="176"/>
      <c r="E54" s="176"/>
      <c r="F54" s="176"/>
      <c r="G54" s="77">
        <v>3784</v>
      </c>
      <c r="H54" s="77"/>
      <c r="I54" s="77"/>
      <c r="J54" s="77"/>
      <c r="K54" s="77">
        <v>88.55</v>
      </c>
    </row>
    <row r="55" spans="1:11" s="3" customFormat="1" x14ac:dyDescent="0.2">
      <c r="A55" s="175" t="s">
        <v>9</v>
      </c>
      <c r="B55" s="176"/>
      <c r="C55" s="176"/>
      <c r="D55" s="176"/>
      <c r="E55" s="176"/>
      <c r="F55" s="176"/>
      <c r="G55" s="77"/>
      <c r="H55" s="77"/>
      <c r="I55" s="77"/>
      <c r="J55" s="77"/>
      <c r="K55" s="77"/>
    </row>
    <row r="56" spans="1:11" s="3" customFormat="1" x14ac:dyDescent="0.2">
      <c r="A56" s="175" t="s">
        <v>10</v>
      </c>
      <c r="B56" s="176"/>
      <c r="C56" s="176"/>
      <c r="D56" s="176"/>
      <c r="E56" s="176"/>
      <c r="F56" s="176"/>
      <c r="G56" s="77">
        <v>1846</v>
      </c>
      <c r="H56" s="77"/>
      <c r="I56" s="77"/>
      <c r="J56" s="77"/>
      <c r="K56" s="77"/>
    </row>
    <row r="57" spans="1:11" s="3" customFormat="1" x14ac:dyDescent="0.2">
      <c r="A57" s="175" t="s">
        <v>11</v>
      </c>
      <c r="B57" s="176"/>
      <c r="C57" s="176"/>
      <c r="D57" s="176"/>
      <c r="E57" s="176"/>
      <c r="F57" s="176"/>
      <c r="G57" s="77">
        <v>1200</v>
      </c>
      <c r="H57" s="77"/>
      <c r="I57" s="77"/>
      <c r="J57" s="77"/>
      <c r="K57" s="77"/>
    </row>
    <row r="58" spans="1:11" s="3" customFormat="1" x14ac:dyDescent="0.2">
      <c r="A58" s="175" t="s">
        <v>12</v>
      </c>
      <c r="B58" s="176"/>
      <c r="C58" s="176"/>
      <c r="D58" s="176"/>
      <c r="E58" s="176"/>
      <c r="F58" s="176"/>
      <c r="G58" s="77">
        <v>738</v>
      </c>
      <c r="H58" s="77"/>
      <c r="I58" s="77"/>
      <c r="J58" s="77"/>
      <c r="K58" s="77"/>
    </row>
    <row r="59" spans="1:11" s="3" customFormat="1" x14ac:dyDescent="0.2">
      <c r="A59" s="175" t="s">
        <v>724</v>
      </c>
      <c r="B59" s="176"/>
      <c r="C59" s="176"/>
      <c r="D59" s="176"/>
      <c r="E59" s="176"/>
      <c r="F59" s="176"/>
      <c r="G59" s="77">
        <v>3027</v>
      </c>
      <c r="H59" s="77"/>
      <c r="I59" s="77"/>
      <c r="J59" s="77"/>
      <c r="K59" s="77"/>
    </row>
    <row r="60" spans="1:11" s="3" customFormat="1" x14ac:dyDescent="0.2">
      <c r="A60" s="178" t="s">
        <v>13</v>
      </c>
      <c r="B60" s="176"/>
      <c r="C60" s="176"/>
      <c r="D60" s="176"/>
      <c r="E60" s="176"/>
      <c r="F60" s="176"/>
      <c r="G60" s="79">
        <v>3027</v>
      </c>
      <c r="H60" s="77"/>
      <c r="I60" s="77"/>
      <c r="J60" s="77"/>
      <c r="K60" s="79">
        <v>88.55</v>
      </c>
    </row>
    <row r="61" spans="1:11" s="3" customFormat="1" x14ac:dyDescent="0.2">
      <c r="A61" s="139"/>
      <c r="B61" s="80"/>
      <c r="C61" s="6"/>
      <c r="D61" s="139"/>
      <c r="E61" s="49"/>
      <c r="F61" s="49"/>
      <c r="G61" s="49"/>
      <c r="H61" s="49"/>
      <c r="I61" s="49"/>
      <c r="J61" s="49"/>
      <c r="K61" s="49"/>
    </row>
    <row r="62" spans="1:11" s="3" customFormat="1" x14ac:dyDescent="0.2">
      <c r="A62" s="139"/>
      <c r="B62" s="80"/>
      <c r="C62" s="6"/>
      <c r="D62" s="139"/>
      <c r="E62" s="49"/>
      <c r="F62" s="49"/>
      <c r="G62" s="49"/>
      <c r="H62" s="49"/>
      <c r="I62" s="49"/>
      <c r="J62" s="49"/>
      <c r="K62" s="49"/>
    </row>
    <row r="63" spans="1:11" s="3" customFormat="1" x14ac:dyDescent="0.2">
      <c r="A63" s="139"/>
      <c r="B63" s="80"/>
      <c r="C63" s="6"/>
      <c r="D63" s="139"/>
      <c r="E63" s="49"/>
      <c r="F63" s="49"/>
      <c r="G63" s="49"/>
      <c r="H63" s="49"/>
      <c r="I63" s="49"/>
      <c r="J63" s="49"/>
      <c r="K63" s="49"/>
    </row>
    <row r="64" spans="1:11" s="3" customFormat="1" x14ac:dyDescent="0.2">
      <c r="A64" s="186" t="s">
        <v>147</v>
      </c>
      <c r="B64" s="185"/>
      <c r="C64" s="185"/>
      <c r="D64" s="185"/>
      <c r="E64" s="185"/>
      <c r="F64" s="185"/>
      <c r="G64" s="185"/>
      <c r="H64" s="185"/>
      <c r="I64" s="185"/>
      <c r="J64" s="185"/>
      <c r="K64" s="185"/>
    </row>
    <row r="65" spans="1:11" s="3" customFormat="1" x14ac:dyDescent="0.2">
      <c r="A65" s="184" t="s">
        <v>45</v>
      </c>
      <c r="B65" s="185"/>
      <c r="C65" s="185"/>
      <c r="D65" s="185"/>
      <c r="E65" s="185"/>
      <c r="F65" s="185"/>
      <c r="G65" s="185"/>
      <c r="H65" s="185"/>
      <c r="I65" s="185"/>
      <c r="J65" s="185"/>
      <c r="K65" s="185"/>
    </row>
    <row r="66" spans="1:11" s="3" customFormat="1" x14ac:dyDescent="0.2">
      <c r="A66" s="139"/>
      <c r="B66" s="80"/>
      <c r="C66" s="6"/>
      <c r="D66" s="139"/>
      <c r="E66" s="49"/>
      <c r="F66" s="49"/>
      <c r="G66" s="49"/>
      <c r="H66" s="49"/>
      <c r="I66" s="49"/>
      <c r="J66" s="49"/>
      <c r="K66" s="49"/>
    </row>
    <row r="67" spans="1:11" s="3" customFormat="1" x14ac:dyDescent="0.2">
      <c r="A67" s="186" t="s">
        <v>148</v>
      </c>
      <c r="B67" s="185"/>
      <c r="C67" s="185"/>
      <c r="D67" s="185"/>
      <c r="E67" s="185"/>
      <c r="F67" s="185"/>
      <c r="G67" s="185"/>
      <c r="H67" s="185"/>
      <c r="I67" s="185"/>
      <c r="J67" s="185"/>
      <c r="K67" s="185"/>
    </row>
    <row r="68" spans="1:11" s="3" customFormat="1" x14ac:dyDescent="0.2">
      <c r="A68" s="184" t="s">
        <v>45</v>
      </c>
      <c r="B68" s="185"/>
      <c r="C68" s="185"/>
      <c r="D68" s="185"/>
      <c r="E68" s="185"/>
      <c r="F68" s="185"/>
      <c r="G68" s="185"/>
      <c r="H68" s="185"/>
      <c r="I68" s="185"/>
      <c r="J68" s="185"/>
      <c r="K68" s="185"/>
    </row>
  </sheetData>
  <mergeCells count="49">
    <mergeCell ref="D16:E16"/>
    <mergeCell ref="D17:E17"/>
    <mergeCell ref="D18:E18"/>
    <mergeCell ref="A22:A24"/>
    <mergeCell ref="B22:B24"/>
    <mergeCell ref="C22:C24"/>
    <mergeCell ref="D22:D24"/>
    <mergeCell ref="E22:F22"/>
    <mergeCell ref="A35:F35"/>
    <mergeCell ref="G22:I22"/>
    <mergeCell ref="J22:K23"/>
    <mergeCell ref="G23:G24"/>
    <mergeCell ref="H23:H24"/>
    <mergeCell ref="A26:K26"/>
    <mergeCell ref="A27:K27"/>
    <mergeCell ref="A30:F30"/>
    <mergeCell ref="A31:F31"/>
    <mergeCell ref="A32:F32"/>
    <mergeCell ref="A33:F33"/>
    <mergeCell ref="A34:F34"/>
    <mergeCell ref="A47:F47"/>
    <mergeCell ref="A36:F36"/>
    <mergeCell ref="A37:F37"/>
    <mergeCell ref="A38:F38"/>
    <mergeCell ref="A39:F39"/>
    <mergeCell ref="A40:F40"/>
    <mergeCell ref="A41:F41"/>
    <mergeCell ref="A42:K42"/>
    <mergeCell ref="A43:F43"/>
    <mergeCell ref="A44:F44"/>
    <mergeCell ref="A45:F45"/>
    <mergeCell ref="A46:F46"/>
    <mergeCell ref="A59:F59"/>
    <mergeCell ref="A48:F48"/>
    <mergeCell ref="A49:F49"/>
    <mergeCell ref="A50:F50"/>
    <mergeCell ref="A51:F51"/>
    <mergeCell ref="A52:F52"/>
    <mergeCell ref="A53:F53"/>
    <mergeCell ref="A54:F54"/>
    <mergeCell ref="A55:F55"/>
    <mergeCell ref="A56:F56"/>
    <mergeCell ref="A57:F57"/>
    <mergeCell ref="A58:F58"/>
    <mergeCell ref="A60:F60"/>
    <mergeCell ref="A64:K64"/>
    <mergeCell ref="A65:K65"/>
    <mergeCell ref="A67:K67"/>
    <mergeCell ref="A68:K68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76"/>
  <sheetViews>
    <sheetView showGridLines="0" workbookViewId="0">
      <selection activeCell="H15" sqref="H15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470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725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726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727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728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729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730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514</v>
      </c>
      <c r="D19" s="2"/>
      <c r="E19" s="2"/>
      <c r="O19" s="3"/>
      <c r="P19" s="3"/>
    </row>
    <row r="20" spans="1:16" x14ac:dyDescent="0.2">
      <c r="B20" s="75"/>
      <c r="C20" s="139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37" t="s">
        <v>55</v>
      </c>
      <c r="F23" s="137" t="s">
        <v>56</v>
      </c>
      <c r="G23" s="174" t="s">
        <v>3</v>
      </c>
      <c r="H23" s="174" t="s">
        <v>57</v>
      </c>
      <c r="I23" s="137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37" t="s">
        <v>57</v>
      </c>
      <c r="F24" s="137" t="s">
        <v>59</v>
      </c>
      <c r="G24" s="174"/>
      <c r="H24" s="174"/>
      <c r="I24" s="137" t="s">
        <v>59</v>
      </c>
      <c r="J24" s="137" t="s">
        <v>60</v>
      </c>
      <c r="K24" s="137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37">
        <v>3</v>
      </c>
      <c r="D25" s="137">
        <v>4</v>
      </c>
      <c r="E25" s="137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19.149999999999999" customHeight="1" x14ac:dyDescent="0.2">
      <c r="A27" s="175" t="s">
        <v>84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19.149999999999999" customHeight="1" x14ac:dyDescent="0.2">
      <c r="A28" s="175" t="s">
        <v>346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</row>
    <row r="29" spans="1:16" ht="48" x14ac:dyDescent="0.2">
      <c r="A29" s="5">
        <v>1</v>
      </c>
      <c r="B29" s="76" t="s">
        <v>404</v>
      </c>
      <c r="C29" s="138" t="s">
        <v>405</v>
      </c>
      <c r="D29" s="5">
        <v>1</v>
      </c>
      <c r="E29" s="77" t="s">
        <v>731</v>
      </c>
      <c r="F29" s="77"/>
      <c r="G29" s="78">
        <v>367</v>
      </c>
      <c r="H29" s="78">
        <v>367</v>
      </c>
      <c r="I29" s="77"/>
      <c r="J29" s="78">
        <v>17.600000000000001</v>
      </c>
      <c r="K29" s="78">
        <v>17.600000000000001</v>
      </c>
    </row>
    <row r="30" spans="1:16" ht="72" x14ac:dyDescent="0.2">
      <c r="A30" s="5">
        <v>2</v>
      </c>
      <c r="B30" s="76" t="s">
        <v>407</v>
      </c>
      <c r="C30" s="138" t="s">
        <v>408</v>
      </c>
      <c r="D30" s="5">
        <v>6</v>
      </c>
      <c r="E30" s="77" t="s">
        <v>732</v>
      </c>
      <c r="F30" s="77"/>
      <c r="G30" s="78">
        <v>1060</v>
      </c>
      <c r="H30" s="78">
        <v>1060</v>
      </c>
      <c r="I30" s="77"/>
      <c r="J30" s="78">
        <v>8.4700000000000006</v>
      </c>
      <c r="K30" s="78">
        <v>50.82</v>
      </c>
    </row>
    <row r="31" spans="1:16" ht="19.149999999999999" customHeight="1" x14ac:dyDescent="0.2">
      <c r="A31" s="175" t="s">
        <v>354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</row>
    <row r="32" spans="1:16" ht="48" x14ac:dyDescent="0.2">
      <c r="A32" s="5">
        <v>3</v>
      </c>
      <c r="B32" s="76" t="s">
        <v>404</v>
      </c>
      <c r="C32" s="138" t="s">
        <v>405</v>
      </c>
      <c r="D32" s="5">
        <v>1</v>
      </c>
      <c r="E32" s="77" t="s">
        <v>731</v>
      </c>
      <c r="F32" s="77"/>
      <c r="G32" s="78">
        <v>367</v>
      </c>
      <c r="H32" s="78">
        <v>367</v>
      </c>
      <c r="I32" s="77"/>
      <c r="J32" s="78">
        <v>17.600000000000001</v>
      </c>
      <c r="K32" s="78">
        <v>17.600000000000001</v>
      </c>
    </row>
    <row r="33" spans="1:11" s="3" customFormat="1" ht="72" x14ac:dyDescent="0.2">
      <c r="A33" s="5">
        <v>4</v>
      </c>
      <c r="B33" s="76" t="s">
        <v>407</v>
      </c>
      <c r="C33" s="138" t="s">
        <v>408</v>
      </c>
      <c r="D33" s="5">
        <v>5</v>
      </c>
      <c r="E33" s="77" t="s">
        <v>732</v>
      </c>
      <c r="F33" s="77"/>
      <c r="G33" s="78">
        <v>883</v>
      </c>
      <c r="H33" s="78">
        <v>883</v>
      </c>
      <c r="I33" s="77"/>
      <c r="J33" s="78">
        <v>8.4700000000000006</v>
      </c>
      <c r="K33" s="78">
        <v>42.35</v>
      </c>
    </row>
    <row r="34" spans="1:11" s="3" customFormat="1" x14ac:dyDescent="0.2">
      <c r="A34" s="175" t="s">
        <v>26</v>
      </c>
      <c r="B34" s="176"/>
      <c r="C34" s="176"/>
      <c r="D34" s="176"/>
      <c r="E34" s="176"/>
      <c r="F34" s="176"/>
      <c r="G34" s="77">
        <v>2677</v>
      </c>
      <c r="H34" s="77">
        <v>2677</v>
      </c>
      <c r="I34" s="77"/>
      <c r="J34" s="77"/>
      <c r="K34" s="77">
        <v>128.37</v>
      </c>
    </row>
    <row r="35" spans="1:11" s="3" customFormat="1" ht="26.1" customHeight="1" x14ac:dyDescent="0.2">
      <c r="A35" s="175" t="s">
        <v>733</v>
      </c>
      <c r="B35" s="176"/>
      <c r="C35" s="176"/>
      <c r="D35" s="176"/>
      <c r="E35" s="176"/>
      <c r="F35" s="176"/>
      <c r="G35" s="77">
        <v>1472</v>
      </c>
      <c r="H35" s="77">
        <v>1472</v>
      </c>
      <c r="I35" s="77"/>
      <c r="J35" s="77"/>
      <c r="K35" s="77">
        <v>70.599999999999994</v>
      </c>
    </row>
    <row r="36" spans="1:11" s="3" customFormat="1" x14ac:dyDescent="0.2">
      <c r="A36" s="175" t="s">
        <v>5</v>
      </c>
      <c r="B36" s="176"/>
      <c r="C36" s="176"/>
      <c r="D36" s="176"/>
      <c r="E36" s="176"/>
      <c r="F36" s="176"/>
      <c r="G36" s="77">
        <v>957</v>
      </c>
      <c r="H36" s="77"/>
      <c r="I36" s="77"/>
      <c r="J36" s="77"/>
      <c r="K36" s="77"/>
    </row>
    <row r="37" spans="1:11" s="3" customFormat="1" x14ac:dyDescent="0.2">
      <c r="A37" s="175" t="s">
        <v>6</v>
      </c>
      <c r="B37" s="176"/>
      <c r="C37" s="176"/>
      <c r="D37" s="176"/>
      <c r="E37" s="176"/>
      <c r="F37" s="176"/>
      <c r="G37" s="77">
        <v>589</v>
      </c>
      <c r="H37" s="77"/>
      <c r="I37" s="77"/>
      <c r="J37" s="77"/>
      <c r="K37" s="77"/>
    </row>
    <row r="38" spans="1:11" s="3" customFormat="1" x14ac:dyDescent="0.2">
      <c r="A38" s="178" t="s">
        <v>139</v>
      </c>
      <c r="B38" s="176"/>
      <c r="C38" s="176"/>
      <c r="D38" s="176"/>
      <c r="E38" s="176"/>
      <c r="F38" s="176"/>
      <c r="G38" s="77"/>
      <c r="H38" s="77"/>
      <c r="I38" s="77"/>
      <c r="J38" s="77"/>
      <c r="K38" s="77"/>
    </row>
    <row r="39" spans="1:11" s="3" customFormat="1" x14ac:dyDescent="0.2">
      <c r="A39" s="175" t="s">
        <v>143</v>
      </c>
      <c r="B39" s="176"/>
      <c r="C39" s="176"/>
      <c r="D39" s="176"/>
      <c r="E39" s="176"/>
      <c r="F39" s="176"/>
      <c r="G39" s="77">
        <v>3018</v>
      </c>
      <c r="H39" s="77"/>
      <c r="I39" s="77"/>
      <c r="J39" s="77"/>
      <c r="K39" s="77">
        <v>70.599999999999994</v>
      </c>
    </row>
    <row r="40" spans="1:11" s="3" customFormat="1" x14ac:dyDescent="0.2">
      <c r="A40" s="175" t="s">
        <v>8</v>
      </c>
      <c r="B40" s="176"/>
      <c r="C40" s="176"/>
      <c r="D40" s="176"/>
      <c r="E40" s="176"/>
      <c r="F40" s="176"/>
      <c r="G40" s="77">
        <v>3018</v>
      </c>
      <c r="H40" s="77"/>
      <c r="I40" s="77"/>
      <c r="J40" s="77"/>
      <c r="K40" s="77">
        <v>70.599999999999994</v>
      </c>
    </row>
    <row r="41" spans="1:11" s="3" customFormat="1" x14ac:dyDescent="0.2">
      <c r="A41" s="175" t="s">
        <v>9</v>
      </c>
      <c r="B41" s="176"/>
      <c r="C41" s="176"/>
      <c r="D41" s="176"/>
      <c r="E41" s="176"/>
      <c r="F41" s="176"/>
      <c r="G41" s="77"/>
      <c r="H41" s="77"/>
      <c r="I41" s="77"/>
      <c r="J41" s="77"/>
      <c r="K41" s="77"/>
    </row>
    <row r="42" spans="1:11" s="3" customFormat="1" x14ac:dyDescent="0.2">
      <c r="A42" s="175" t="s">
        <v>10</v>
      </c>
      <c r="B42" s="176"/>
      <c r="C42" s="176"/>
      <c r="D42" s="176"/>
      <c r="E42" s="176"/>
      <c r="F42" s="176"/>
      <c r="G42" s="77">
        <v>1472</v>
      </c>
      <c r="H42" s="77"/>
      <c r="I42" s="77"/>
      <c r="J42" s="77"/>
      <c r="K42" s="77"/>
    </row>
    <row r="43" spans="1:11" s="3" customFormat="1" x14ac:dyDescent="0.2">
      <c r="A43" s="175" t="s">
        <v>11</v>
      </c>
      <c r="B43" s="176"/>
      <c r="C43" s="176"/>
      <c r="D43" s="176"/>
      <c r="E43" s="176"/>
      <c r="F43" s="176"/>
      <c r="G43" s="77">
        <v>957</v>
      </c>
      <c r="H43" s="77"/>
      <c r="I43" s="77"/>
      <c r="J43" s="77"/>
      <c r="K43" s="77"/>
    </row>
    <row r="44" spans="1:11" s="3" customFormat="1" x14ac:dyDescent="0.2">
      <c r="A44" s="175" t="s">
        <v>12</v>
      </c>
      <c r="B44" s="176"/>
      <c r="C44" s="176"/>
      <c r="D44" s="176"/>
      <c r="E44" s="176"/>
      <c r="F44" s="176"/>
      <c r="G44" s="77">
        <v>589</v>
      </c>
      <c r="H44" s="77"/>
      <c r="I44" s="77"/>
      <c r="J44" s="77"/>
      <c r="K44" s="77"/>
    </row>
    <row r="45" spans="1:11" s="3" customFormat="1" x14ac:dyDescent="0.2">
      <c r="A45" s="178" t="s">
        <v>145</v>
      </c>
      <c r="B45" s="176"/>
      <c r="C45" s="176"/>
      <c r="D45" s="176"/>
      <c r="E45" s="176"/>
      <c r="F45" s="176"/>
      <c r="G45" s="79">
        <v>3018</v>
      </c>
      <c r="H45" s="77"/>
      <c r="I45" s="77"/>
      <c r="J45" s="77"/>
      <c r="K45" s="79">
        <v>70.599999999999994</v>
      </c>
    </row>
    <row r="46" spans="1:11" s="3" customFormat="1" x14ac:dyDescent="0.2">
      <c r="A46" s="179" t="s">
        <v>25</v>
      </c>
      <c r="B46" s="180"/>
      <c r="C46" s="180"/>
      <c r="D46" s="180"/>
      <c r="E46" s="180"/>
      <c r="F46" s="180"/>
      <c r="G46" s="180"/>
      <c r="H46" s="180"/>
      <c r="I46" s="180"/>
      <c r="J46" s="180"/>
      <c r="K46" s="180"/>
    </row>
    <row r="47" spans="1:11" s="3" customFormat="1" x14ac:dyDescent="0.2">
      <c r="A47" s="175" t="s">
        <v>4</v>
      </c>
      <c r="B47" s="176"/>
      <c r="C47" s="176"/>
      <c r="D47" s="176"/>
      <c r="E47" s="176"/>
      <c r="F47" s="176"/>
      <c r="G47" s="77">
        <v>2677</v>
      </c>
      <c r="H47" s="77">
        <v>2677</v>
      </c>
      <c r="I47" s="77"/>
      <c r="J47" s="77"/>
      <c r="K47" s="77">
        <v>128.37</v>
      </c>
    </row>
    <row r="48" spans="1:11" s="3" customFormat="1" ht="26.1" customHeight="1" x14ac:dyDescent="0.2">
      <c r="A48" s="175" t="s">
        <v>734</v>
      </c>
      <c r="B48" s="176"/>
      <c r="C48" s="176"/>
      <c r="D48" s="176"/>
      <c r="E48" s="176"/>
      <c r="F48" s="176"/>
      <c r="G48" s="77">
        <v>1472</v>
      </c>
      <c r="H48" s="77">
        <v>1472</v>
      </c>
      <c r="I48" s="77"/>
      <c r="J48" s="77"/>
      <c r="K48" s="77">
        <v>70.599999999999994</v>
      </c>
    </row>
    <row r="49" spans="1:11" s="3" customFormat="1" x14ac:dyDescent="0.2">
      <c r="A49" s="175" t="s">
        <v>5</v>
      </c>
      <c r="B49" s="176"/>
      <c r="C49" s="176"/>
      <c r="D49" s="176"/>
      <c r="E49" s="176"/>
      <c r="F49" s="176"/>
      <c r="G49" s="77">
        <v>957</v>
      </c>
      <c r="H49" s="77"/>
      <c r="I49" s="77"/>
      <c r="J49" s="77"/>
      <c r="K49" s="77"/>
    </row>
    <row r="50" spans="1:11" s="3" customFormat="1" x14ac:dyDescent="0.2">
      <c r="A50" s="175" t="s">
        <v>505</v>
      </c>
      <c r="B50" s="176"/>
      <c r="C50" s="176"/>
      <c r="D50" s="176"/>
      <c r="E50" s="176"/>
      <c r="F50" s="176"/>
      <c r="G50" s="77"/>
      <c r="H50" s="77"/>
      <c r="I50" s="77"/>
      <c r="J50" s="77"/>
      <c r="K50" s="77"/>
    </row>
    <row r="51" spans="1:11" s="3" customFormat="1" x14ac:dyDescent="0.2">
      <c r="A51" s="175" t="s">
        <v>735</v>
      </c>
      <c r="B51" s="176"/>
      <c r="C51" s="176"/>
      <c r="D51" s="176"/>
      <c r="E51" s="176"/>
      <c r="F51" s="176"/>
      <c r="G51" s="77">
        <v>957</v>
      </c>
      <c r="H51" s="77"/>
      <c r="I51" s="77"/>
      <c r="J51" s="77"/>
      <c r="K51" s="77"/>
    </row>
    <row r="52" spans="1:11" s="3" customFormat="1" x14ac:dyDescent="0.2">
      <c r="A52" s="175" t="s">
        <v>6</v>
      </c>
      <c r="B52" s="176"/>
      <c r="C52" s="176"/>
      <c r="D52" s="176"/>
      <c r="E52" s="176"/>
      <c r="F52" s="176"/>
      <c r="G52" s="77">
        <v>589</v>
      </c>
      <c r="H52" s="77"/>
      <c r="I52" s="77"/>
      <c r="J52" s="77"/>
      <c r="K52" s="77"/>
    </row>
    <row r="53" spans="1:11" s="3" customFormat="1" x14ac:dyDescent="0.2">
      <c r="A53" s="175" t="s">
        <v>505</v>
      </c>
      <c r="B53" s="176"/>
      <c r="C53" s="176"/>
      <c r="D53" s="176"/>
      <c r="E53" s="176"/>
      <c r="F53" s="176"/>
      <c r="G53" s="77"/>
      <c r="H53" s="77"/>
      <c r="I53" s="77"/>
      <c r="J53" s="77"/>
      <c r="K53" s="77"/>
    </row>
    <row r="54" spans="1:11" s="3" customFormat="1" x14ac:dyDescent="0.2">
      <c r="A54" s="175" t="s">
        <v>736</v>
      </c>
      <c r="B54" s="176"/>
      <c r="C54" s="176"/>
      <c r="D54" s="176"/>
      <c r="E54" s="176"/>
      <c r="F54" s="176"/>
      <c r="G54" s="77">
        <v>589</v>
      </c>
      <c r="H54" s="77"/>
      <c r="I54" s="77"/>
      <c r="J54" s="77"/>
      <c r="K54" s="77"/>
    </row>
    <row r="55" spans="1:11" s="3" customFormat="1" x14ac:dyDescent="0.2">
      <c r="A55" s="178" t="s">
        <v>7</v>
      </c>
      <c r="B55" s="176"/>
      <c r="C55" s="176"/>
      <c r="D55" s="176"/>
      <c r="E55" s="176"/>
      <c r="F55" s="176"/>
      <c r="G55" s="77"/>
      <c r="H55" s="77"/>
      <c r="I55" s="77"/>
      <c r="J55" s="77"/>
      <c r="K55" s="77"/>
    </row>
    <row r="56" spans="1:11" s="3" customFormat="1" x14ac:dyDescent="0.2">
      <c r="A56" s="175" t="s">
        <v>643</v>
      </c>
      <c r="B56" s="176"/>
      <c r="C56" s="176"/>
      <c r="D56" s="176"/>
      <c r="E56" s="176"/>
      <c r="F56" s="176"/>
      <c r="G56" s="77"/>
      <c r="H56" s="77"/>
      <c r="I56" s="77"/>
      <c r="J56" s="77"/>
      <c r="K56" s="77"/>
    </row>
    <row r="57" spans="1:11" s="3" customFormat="1" x14ac:dyDescent="0.2">
      <c r="A57" s="175" t="s">
        <v>737</v>
      </c>
      <c r="B57" s="176"/>
      <c r="C57" s="176"/>
      <c r="D57" s="176"/>
      <c r="E57" s="176"/>
      <c r="F57" s="176"/>
      <c r="G57" s="77">
        <v>2677</v>
      </c>
      <c r="H57" s="77">
        <v>2677</v>
      </c>
      <c r="I57" s="77"/>
      <c r="J57" s="77"/>
      <c r="K57" s="77">
        <v>128.37</v>
      </c>
    </row>
    <row r="58" spans="1:11" s="3" customFormat="1" x14ac:dyDescent="0.2">
      <c r="A58" s="175" t="s">
        <v>738</v>
      </c>
      <c r="B58" s="176"/>
      <c r="C58" s="176"/>
      <c r="D58" s="176"/>
      <c r="E58" s="176"/>
      <c r="F58" s="176"/>
      <c r="G58" s="77">
        <v>1472</v>
      </c>
      <c r="H58" s="77">
        <v>1472</v>
      </c>
      <c r="I58" s="77"/>
      <c r="J58" s="77"/>
      <c r="K58" s="77">
        <v>70.599999999999994</v>
      </c>
    </row>
    <row r="59" spans="1:11" s="3" customFormat="1" x14ac:dyDescent="0.2">
      <c r="A59" s="175" t="s">
        <v>739</v>
      </c>
      <c r="B59" s="176"/>
      <c r="C59" s="176"/>
      <c r="D59" s="176"/>
      <c r="E59" s="176"/>
      <c r="F59" s="176"/>
      <c r="G59" s="77">
        <v>957</v>
      </c>
      <c r="H59" s="77"/>
      <c r="I59" s="77"/>
      <c r="J59" s="77"/>
      <c r="K59" s="77"/>
    </row>
    <row r="60" spans="1:11" s="3" customFormat="1" x14ac:dyDescent="0.2">
      <c r="A60" s="175" t="s">
        <v>740</v>
      </c>
      <c r="B60" s="176"/>
      <c r="C60" s="176"/>
      <c r="D60" s="176"/>
      <c r="E60" s="176"/>
      <c r="F60" s="176"/>
      <c r="G60" s="77">
        <v>589</v>
      </c>
      <c r="H60" s="77"/>
      <c r="I60" s="77"/>
      <c r="J60" s="77"/>
      <c r="K60" s="77"/>
    </row>
    <row r="61" spans="1:11" s="3" customFormat="1" x14ac:dyDescent="0.2">
      <c r="A61" s="175" t="s">
        <v>647</v>
      </c>
      <c r="B61" s="176"/>
      <c r="C61" s="176"/>
      <c r="D61" s="176"/>
      <c r="E61" s="176"/>
      <c r="F61" s="176"/>
      <c r="G61" s="77">
        <v>3018</v>
      </c>
      <c r="H61" s="77"/>
      <c r="I61" s="77"/>
      <c r="J61" s="77"/>
      <c r="K61" s="77">
        <v>70.599999999999994</v>
      </c>
    </row>
    <row r="62" spans="1:11" s="3" customFormat="1" x14ac:dyDescent="0.2">
      <c r="A62" s="175" t="s">
        <v>8</v>
      </c>
      <c r="B62" s="176"/>
      <c r="C62" s="176"/>
      <c r="D62" s="176"/>
      <c r="E62" s="176"/>
      <c r="F62" s="176"/>
      <c r="G62" s="77">
        <v>3018</v>
      </c>
      <c r="H62" s="77"/>
      <c r="I62" s="77"/>
      <c r="J62" s="77"/>
      <c r="K62" s="77">
        <v>70.599999999999994</v>
      </c>
    </row>
    <row r="63" spans="1:11" s="3" customFormat="1" x14ac:dyDescent="0.2">
      <c r="A63" s="175" t="s">
        <v>9</v>
      </c>
      <c r="B63" s="176"/>
      <c r="C63" s="176"/>
      <c r="D63" s="176"/>
      <c r="E63" s="176"/>
      <c r="F63" s="176"/>
      <c r="G63" s="77"/>
      <c r="H63" s="77"/>
      <c r="I63" s="77"/>
      <c r="J63" s="77"/>
      <c r="K63" s="77"/>
    </row>
    <row r="64" spans="1:11" s="3" customFormat="1" x14ac:dyDescent="0.2">
      <c r="A64" s="175" t="s">
        <v>10</v>
      </c>
      <c r="B64" s="176"/>
      <c r="C64" s="176"/>
      <c r="D64" s="176"/>
      <c r="E64" s="176"/>
      <c r="F64" s="176"/>
      <c r="G64" s="77">
        <v>1472</v>
      </c>
      <c r="H64" s="77"/>
      <c r="I64" s="77"/>
      <c r="J64" s="77"/>
      <c r="K64" s="77"/>
    </row>
    <row r="65" spans="1:11" s="3" customFormat="1" x14ac:dyDescent="0.2">
      <c r="A65" s="175" t="s">
        <v>11</v>
      </c>
      <c r="B65" s="176"/>
      <c r="C65" s="176"/>
      <c r="D65" s="176"/>
      <c r="E65" s="176"/>
      <c r="F65" s="176"/>
      <c r="G65" s="77">
        <v>957</v>
      </c>
      <c r="H65" s="77"/>
      <c r="I65" s="77"/>
      <c r="J65" s="77"/>
      <c r="K65" s="77"/>
    </row>
    <row r="66" spans="1:11" s="3" customFormat="1" x14ac:dyDescent="0.2">
      <c r="A66" s="175" t="s">
        <v>12</v>
      </c>
      <c r="B66" s="176"/>
      <c r="C66" s="176"/>
      <c r="D66" s="176"/>
      <c r="E66" s="176"/>
      <c r="F66" s="176"/>
      <c r="G66" s="77">
        <v>589</v>
      </c>
      <c r="H66" s="77"/>
      <c r="I66" s="77"/>
      <c r="J66" s="77"/>
      <c r="K66" s="77"/>
    </row>
    <row r="67" spans="1:11" s="3" customFormat="1" x14ac:dyDescent="0.2">
      <c r="A67" s="175" t="s">
        <v>741</v>
      </c>
      <c r="B67" s="176"/>
      <c r="C67" s="176"/>
      <c r="D67" s="176"/>
      <c r="E67" s="176"/>
      <c r="F67" s="176"/>
      <c r="G67" s="77">
        <v>2414</v>
      </c>
      <c r="H67" s="77"/>
      <c r="I67" s="77"/>
      <c r="J67" s="77"/>
      <c r="K67" s="77"/>
    </row>
    <row r="68" spans="1:11" s="3" customFormat="1" x14ac:dyDescent="0.2">
      <c r="A68" s="178" t="s">
        <v>13</v>
      </c>
      <c r="B68" s="176"/>
      <c r="C68" s="176"/>
      <c r="D68" s="176"/>
      <c r="E68" s="176"/>
      <c r="F68" s="176"/>
      <c r="G68" s="79">
        <v>2414</v>
      </c>
      <c r="H68" s="77"/>
      <c r="I68" s="77"/>
      <c r="J68" s="77"/>
      <c r="K68" s="79">
        <v>70.599999999999994</v>
      </c>
    </row>
    <row r="69" spans="1:11" s="3" customFormat="1" x14ac:dyDescent="0.2">
      <c r="A69" s="139"/>
      <c r="B69" s="80"/>
      <c r="C69" s="6"/>
      <c r="D69" s="139"/>
      <c r="E69" s="49"/>
      <c r="F69" s="49"/>
      <c r="G69" s="49"/>
      <c r="H69" s="49"/>
      <c r="I69" s="49"/>
      <c r="J69" s="49"/>
      <c r="K69" s="49"/>
    </row>
    <row r="70" spans="1:11" s="3" customFormat="1" x14ac:dyDescent="0.2">
      <c r="A70" s="139"/>
      <c r="B70" s="80"/>
      <c r="C70" s="6"/>
      <c r="D70" s="139"/>
      <c r="E70" s="49"/>
      <c r="F70" s="49"/>
      <c r="G70" s="49"/>
      <c r="H70" s="49"/>
      <c r="I70" s="49"/>
      <c r="J70" s="49"/>
      <c r="K70" s="49"/>
    </row>
    <row r="71" spans="1:11" s="3" customFormat="1" x14ac:dyDescent="0.2">
      <c r="A71" s="139"/>
      <c r="B71" s="80"/>
      <c r="C71" s="6"/>
      <c r="D71" s="139"/>
      <c r="E71" s="49"/>
      <c r="F71" s="49"/>
      <c r="G71" s="49"/>
      <c r="H71" s="49"/>
      <c r="I71" s="49"/>
      <c r="J71" s="49"/>
      <c r="K71" s="49"/>
    </row>
    <row r="72" spans="1:11" s="3" customFormat="1" x14ac:dyDescent="0.2">
      <c r="A72" s="186" t="s">
        <v>147</v>
      </c>
      <c r="B72" s="185"/>
      <c r="C72" s="185"/>
      <c r="D72" s="185"/>
      <c r="E72" s="185"/>
      <c r="F72" s="185"/>
      <c r="G72" s="185"/>
      <c r="H72" s="185"/>
      <c r="I72" s="185"/>
      <c r="J72" s="185"/>
      <c r="K72" s="185"/>
    </row>
    <row r="73" spans="1:11" s="3" customFormat="1" x14ac:dyDescent="0.2">
      <c r="A73" s="184" t="s">
        <v>45</v>
      </c>
      <c r="B73" s="185"/>
      <c r="C73" s="185"/>
      <c r="D73" s="185"/>
      <c r="E73" s="185"/>
      <c r="F73" s="185"/>
      <c r="G73" s="185"/>
      <c r="H73" s="185"/>
      <c r="I73" s="185"/>
      <c r="J73" s="185"/>
      <c r="K73" s="185"/>
    </row>
    <row r="74" spans="1:11" s="3" customFormat="1" x14ac:dyDescent="0.2">
      <c r="A74" s="139"/>
      <c r="B74" s="80"/>
      <c r="C74" s="6"/>
      <c r="D74" s="139"/>
      <c r="E74" s="49"/>
      <c r="F74" s="49"/>
      <c r="G74" s="49"/>
      <c r="H74" s="49"/>
      <c r="I74" s="49"/>
      <c r="J74" s="49"/>
      <c r="K74" s="49"/>
    </row>
    <row r="75" spans="1:11" s="3" customFormat="1" x14ac:dyDescent="0.2">
      <c r="A75" s="186" t="s">
        <v>148</v>
      </c>
      <c r="B75" s="185"/>
      <c r="C75" s="185"/>
      <c r="D75" s="185"/>
      <c r="E75" s="185"/>
      <c r="F75" s="185"/>
      <c r="G75" s="185"/>
      <c r="H75" s="185"/>
      <c r="I75" s="185"/>
      <c r="J75" s="185"/>
      <c r="K75" s="185"/>
    </row>
    <row r="76" spans="1:11" s="3" customFormat="1" x14ac:dyDescent="0.2">
      <c r="A76" s="184" t="s">
        <v>45</v>
      </c>
      <c r="B76" s="185"/>
      <c r="C76" s="185"/>
      <c r="D76" s="185"/>
      <c r="E76" s="185"/>
      <c r="F76" s="185"/>
      <c r="G76" s="185"/>
      <c r="H76" s="185"/>
      <c r="I76" s="185"/>
      <c r="J76" s="185"/>
      <c r="K76" s="185"/>
    </row>
  </sheetData>
  <mergeCells count="55">
    <mergeCell ref="A27:K27"/>
    <mergeCell ref="D16:E16"/>
    <mergeCell ref="D17:E17"/>
    <mergeCell ref="D18:E18"/>
    <mergeCell ref="A22:A24"/>
    <mergeCell ref="B22:B24"/>
    <mergeCell ref="C22:C24"/>
    <mergeCell ref="D22:D24"/>
    <mergeCell ref="E22:F22"/>
    <mergeCell ref="G22:I22"/>
    <mergeCell ref="J22:K23"/>
    <mergeCell ref="G23:G24"/>
    <mergeCell ref="H23:H24"/>
    <mergeCell ref="A26:K26"/>
    <mergeCell ref="A43:F43"/>
    <mergeCell ref="A28:K28"/>
    <mergeCell ref="A31:K31"/>
    <mergeCell ref="A34:F34"/>
    <mergeCell ref="A35:F35"/>
    <mergeCell ref="A36:F36"/>
    <mergeCell ref="A37:F37"/>
    <mergeCell ref="A38:F38"/>
    <mergeCell ref="A39:F39"/>
    <mergeCell ref="A40:F40"/>
    <mergeCell ref="A41:F41"/>
    <mergeCell ref="A42:F42"/>
    <mergeCell ref="A55:F55"/>
    <mergeCell ref="A44:F44"/>
    <mergeCell ref="A45:F45"/>
    <mergeCell ref="A46:K46"/>
    <mergeCell ref="A47:F47"/>
    <mergeCell ref="A48:F48"/>
    <mergeCell ref="A49:F49"/>
    <mergeCell ref="A50:F50"/>
    <mergeCell ref="A51:F51"/>
    <mergeCell ref="A52:F52"/>
    <mergeCell ref="A53:F53"/>
    <mergeCell ref="A54:F54"/>
    <mergeCell ref="A67:F67"/>
    <mergeCell ref="A56:F56"/>
    <mergeCell ref="A57:F57"/>
    <mergeCell ref="A58:F58"/>
    <mergeCell ref="A59:F59"/>
    <mergeCell ref="A60:F60"/>
    <mergeCell ref="A61:F61"/>
    <mergeCell ref="A62:F62"/>
    <mergeCell ref="A63:F63"/>
    <mergeCell ref="A64:F64"/>
    <mergeCell ref="A65:F65"/>
    <mergeCell ref="A66:F66"/>
    <mergeCell ref="A68:F68"/>
    <mergeCell ref="A72:K72"/>
    <mergeCell ref="A73:K73"/>
    <mergeCell ref="A75:K75"/>
    <mergeCell ref="A76:K7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4"/>
  <sheetViews>
    <sheetView showGridLines="0" workbookViewId="0">
      <selection activeCell="H16" sqref="H16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470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742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743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744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745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746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747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477</v>
      </c>
      <c r="D19" s="2"/>
      <c r="E19" s="2"/>
      <c r="O19" s="3"/>
      <c r="P19" s="3"/>
    </row>
    <row r="20" spans="1:16" x14ac:dyDescent="0.2">
      <c r="B20" s="75"/>
      <c r="C20" s="139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37" t="s">
        <v>55</v>
      </c>
      <c r="F23" s="137" t="s">
        <v>56</v>
      </c>
      <c r="G23" s="174" t="s">
        <v>3</v>
      </c>
      <c r="H23" s="174" t="s">
        <v>57</v>
      </c>
      <c r="I23" s="137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37" t="s">
        <v>57</v>
      </c>
      <c r="F24" s="137" t="s">
        <v>59</v>
      </c>
      <c r="G24" s="174"/>
      <c r="H24" s="174"/>
      <c r="I24" s="137" t="s">
        <v>59</v>
      </c>
      <c r="J24" s="137" t="s">
        <v>60</v>
      </c>
      <c r="K24" s="137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37">
        <v>3</v>
      </c>
      <c r="D25" s="137">
        <v>4</v>
      </c>
      <c r="E25" s="137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96" x14ac:dyDescent="0.2">
      <c r="A27" s="5">
        <v>7</v>
      </c>
      <c r="B27" s="76" t="s">
        <v>748</v>
      </c>
      <c r="C27" s="138" t="s">
        <v>535</v>
      </c>
      <c r="D27" s="5">
        <v>1</v>
      </c>
      <c r="E27" s="77" t="s">
        <v>749</v>
      </c>
      <c r="F27" s="77"/>
      <c r="G27" s="78">
        <v>1653</v>
      </c>
      <c r="H27" s="78">
        <v>1653</v>
      </c>
      <c r="I27" s="77"/>
      <c r="J27" s="78">
        <v>110</v>
      </c>
      <c r="K27" s="78">
        <v>110</v>
      </c>
    </row>
    <row r="28" spans="1:16" x14ac:dyDescent="0.2">
      <c r="A28" s="175" t="s">
        <v>26</v>
      </c>
      <c r="B28" s="176"/>
      <c r="C28" s="176"/>
      <c r="D28" s="176"/>
      <c r="E28" s="176"/>
      <c r="F28" s="176"/>
      <c r="G28" s="77">
        <v>1653</v>
      </c>
      <c r="H28" s="77">
        <v>1653</v>
      </c>
      <c r="I28" s="77"/>
      <c r="J28" s="77"/>
      <c r="K28" s="77">
        <v>110</v>
      </c>
    </row>
    <row r="29" spans="1:16" x14ac:dyDescent="0.2">
      <c r="A29" s="175" t="s">
        <v>5</v>
      </c>
      <c r="B29" s="176"/>
      <c r="C29" s="176"/>
      <c r="D29" s="176"/>
      <c r="E29" s="176"/>
      <c r="F29" s="176"/>
      <c r="G29" s="77">
        <v>1074</v>
      </c>
      <c r="H29" s="77"/>
      <c r="I29" s="77"/>
      <c r="J29" s="77"/>
      <c r="K29" s="77"/>
    </row>
    <row r="30" spans="1:16" x14ac:dyDescent="0.2">
      <c r="A30" s="175" t="s">
        <v>6</v>
      </c>
      <c r="B30" s="176"/>
      <c r="C30" s="176"/>
      <c r="D30" s="176"/>
      <c r="E30" s="176"/>
      <c r="F30" s="176"/>
      <c r="G30" s="77">
        <v>661</v>
      </c>
      <c r="H30" s="77"/>
      <c r="I30" s="77"/>
      <c r="J30" s="77"/>
      <c r="K30" s="77"/>
    </row>
    <row r="31" spans="1:16" x14ac:dyDescent="0.2">
      <c r="A31" s="178" t="s">
        <v>139</v>
      </c>
      <c r="B31" s="176"/>
      <c r="C31" s="176"/>
      <c r="D31" s="176"/>
      <c r="E31" s="176"/>
      <c r="F31" s="176"/>
      <c r="G31" s="77"/>
      <c r="H31" s="77"/>
      <c r="I31" s="77"/>
      <c r="J31" s="77"/>
      <c r="K31" s="77"/>
    </row>
    <row r="32" spans="1:16" x14ac:dyDescent="0.2">
      <c r="A32" s="175" t="s">
        <v>166</v>
      </c>
      <c r="B32" s="176"/>
      <c r="C32" s="176"/>
      <c r="D32" s="176"/>
      <c r="E32" s="176"/>
      <c r="F32" s="176"/>
      <c r="G32" s="77">
        <v>3388</v>
      </c>
      <c r="H32" s="77"/>
      <c r="I32" s="77"/>
      <c r="J32" s="77"/>
      <c r="K32" s="77">
        <v>110</v>
      </c>
    </row>
    <row r="33" spans="1:11" s="3" customFormat="1" x14ac:dyDescent="0.2">
      <c r="A33" s="175" t="s">
        <v>8</v>
      </c>
      <c r="B33" s="176"/>
      <c r="C33" s="176"/>
      <c r="D33" s="176"/>
      <c r="E33" s="176"/>
      <c r="F33" s="176"/>
      <c r="G33" s="77">
        <v>3388</v>
      </c>
      <c r="H33" s="77"/>
      <c r="I33" s="77"/>
      <c r="J33" s="77"/>
      <c r="K33" s="77">
        <v>110</v>
      </c>
    </row>
    <row r="34" spans="1:11" s="3" customFormat="1" x14ac:dyDescent="0.2">
      <c r="A34" s="175" t="s">
        <v>9</v>
      </c>
      <c r="B34" s="176"/>
      <c r="C34" s="176"/>
      <c r="D34" s="176"/>
      <c r="E34" s="176"/>
      <c r="F34" s="176"/>
      <c r="G34" s="77"/>
      <c r="H34" s="77"/>
      <c r="I34" s="77"/>
      <c r="J34" s="77"/>
      <c r="K34" s="77"/>
    </row>
    <row r="35" spans="1:11" s="3" customFormat="1" x14ac:dyDescent="0.2">
      <c r="A35" s="175" t="s">
        <v>10</v>
      </c>
      <c r="B35" s="176"/>
      <c r="C35" s="176"/>
      <c r="D35" s="176"/>
      <c r="E35" s="176"/>
      <c r="F35" s="176"/>
      <c r="G35" s="77">
        <v>1653</v>
      </c>
      <c r="H35" s="77"/>
      <c r="I35" s="77"/>
      <c r="J35" s="77"/>
      <c r="K35" s="77"/>
    </row>
    <row r="36" spans="1:11" s="3" customFormat="1" x14ac:dyDescent="0.2">
      <c r="A36" s="175" t="s">
        <v>11</v>
      </c>
      <c r="B36" s="176"/>
      <c r="C36" s="176"/>
      <c r="D36" s="176"/>
      <c r="E36" s="176"/>
      <c r="F36" s="176"/>
      <c r="G36" s="77">
        <v>1074</v>
      </c>
      <c r="H36" s="77"/>
      <c r="I36" s="77"/>
      <c r="J36" s="77"/>
      <c r="K36" s="77"/>
    </row>
    <row r="37" spans="1:11" s="3" customFormat="1" x14ac:dyDescent="0.2">
      <c r="A37" s="175" t="s">
        <v>12</v>
      </c>
      <c r="B37" s="176"/>
      <c r="C37" s="176"/>
      <c r="D37" s="176"/>
      <c r="E37" s="176"/>
      <c r="F37" s="176"/>
      <c r="G37" s="77">
        <v>661</v>
      </c>
      <c r="H37" s="77"/>
      <c r="I37" s="77"/>
      <c r="J37" s="77"/>
      <c r="K37" s="77"/>
    </row>
    <row r="38" spans="1:11" s="3" customFormat="1" x14ac:dyDescent="0.2">
      <c r="A38" s="178" t="s">
        <v>145</v>
      </c>
      <c r="B38" s="176"/>
      <c r="C38" s="176"/>
      <c r="D38" s="176"/>
      <c r="E38" s="176"/>
      <c r="F38" s="176"/>
      <c r="G38" s="79">
        <v>3388</v>
      </c>
      <c r="H38" s="77"/>
      <c r="I38" s="77"/>
      <c r="J38" s="77"/>
      <c r="K38" s="79">
        <v>110</v>
      </c>
    </row>
    <row r="39" spans="1:11" s="3" customFormat="1" x14ac:dyDescent="0.2">
      <c r="A39" s="179" t="s">
        <v>25</v>
      </c>
      <c r="B39" s="180"/>
      <c r="C39" s="180"/>
      <c r="D39" s="180"/>
      <c r="E39" s="180"/>
      <c r="F39" s="180"/>
      <c r="G39" s="180"/>
      <c r="H39" s="180"/>
      <c r="I39" s="180"/>
      <c r="J39" s="180"/>
      <c r="K39" s="180"/>
    </row>
    <row r="40" spans="1:11" s="3" customFormat="1" x14ac:dyDescent="0.2">
      <c r="A40" s="175" t="s">
        <v>4</v>
      </c>
      <c r="B40" s="176"/>
      <c r="C40" s="176"/>
      <c r="D40" s="176"/>
      <c r="E40" s="176"/>
      <c r="F40" s="176"/>
      <c r="G40" s="77">
        <v>1653</v>
      </c>
      <c r="H40" s="77">
        <v>1653</v>
      </c>
      <c r="I40" s="77"/>
      <c r="J40" s="77"/>
      <c r="K40" s="77">
        <v>110</v>
      </c>
    </row>
    <row r="41" spans="1:11" s="3" customFormat="1" x14ac:dyDescent="0.2">
      <c r="A41" s="175" t="s">
        <v>5</v>
      </c>
      <c r="B41" s="176"/>
      <c r="C41" s="176"/>
      <c r="D41" s="176"/>
      <c r="E41" s="176"/>
      <c r="F41" s="176"/>
      <c r="G41" s="77">
        <v>1074</v>
      </c>
      <c r="H41" s="77"/>
      <c r="I41" s="77"/>
      <c r="J41" s="77"/>
      <c r="K41" s="77"/>
    </row>
    <row r="42" spans="1:11" s="3" customFormat="1" x14ac:dyDescent="0.2">
      <c r="A42" s="175" t="s">
        <v>505</v>
      </c>
      <c r="B42" s="176"/>
      <c r="C42" s="176"/>
      <c r="D42" s="176"/>
      <c r="E42" s="176"/>
      <c r="F42" s="176"/>
      <c r="G42" s="77"/>
      <c r="H42" s="77"/>
      <c r="I42" s="77"/>
      <c r="J42" s="77"/>
      <c r="K42" s="77"/>
    </row>
    <row r="43" spans="1:11" s="3" customFormat="1" x14ac:dyDescent="0.2">
      <c r="A43" s="175" t="s">
        <v>750</v>
      </c>
      <c r="B43" s="176"/>
      <c r="C43" s="176"/>
      <c r="D43" s="176"/>
      <c r="E43" s="176"/>
      <c r="F43" s="176"/>
      <c r="G43" s="77">
        <v>1074</v>
      </c>
      <c r="H43" s="77"/>
      <c r="I43" s="77"/>
      <c r="J43" s="77"/>
      <c r="K43" s="77"/>
    </row>
    <row r="44" spans="1:11" s="3" customFormat="1" x14ac:dyDescent="0.2">
      <c r="A44" s="175" t="s">
        <v>6</v>
      </c>
      <c r="B44" s="176"/>
      <c r="C44" s="176"/>
      <c r="D44" s="176"/>
      <c r="E44" s="176"/>
      <c r="F44" s="176"/>
      <c r="G44" s="77">
        <v>661</v>
      </c>
      <c r="H44" s="77"/>
      <c r="I44" s="77"/>
      <c r="J44" s="77"/>
      <c r="K44" s="77"/>
    </row>
    <row r="45" spans="1:11" s="3" customFormat="1" x14ac:dyDescent="0.2">
      <c r="A45" s="175" t="s">
        <v>505</v>
      </c>
      <c r="B45" s="176"/>
      <c r="C45" s="176"/>
      <c r="D45" s="176"/>
      <c r="E45" s="176"/>
      <c r="F45" s="176"/>
      <c r="G45" s="77"/>
      <c r="H45" s="77"/>
      <c r="I45" s="77"/>
      <c r="J45" s="77"/>
      <c r="K45" s="77"/>
    </row>
    <row r="46" spans="1:11" s="3" customFormat="1" x14ac:dyDescent="0.2">
      <c r="A46" s="175" t="s">
        <v>751</v>
      </c>
      <c r="B46" s="176"/>
      <c r="C46" s="176"/>
      <c r="D46" s="176"/>
      <c r="E46" s="176"/>
      <c r="F46" s="176"/>
      <c r="G46" s="77">
        <v>661</v>
      </c>
      <c r="H46" s="77"/>
      <c r="I46" s="77"/>
      <c r="J46" s="77"/>
      <c r="K46" s="77"/>
    </row>
    <row r="47" spans="1:11" s="3" customFormat="1" x14ac:dyDescent="0.2">
      <c r="A47" s="178" t="s">
        <v>7</v>
      </c>
      <c r="B47" s="176"/>
      <c r="C47" s="176"/>
      <c r="D47" s="176"/>
      <c r="E47" s="176"/>
      <c r="F47" s="176"/>
      <c r="G47" s="77"/>
      <c r="H47" s="77"/>
      <c r="I47" s="77"/>
      <c r="J47" s="77"/>
      <c r="K47" s="77"/>
    </row>
    <row r="48" spans="1:11" s="3" customFormat="1" x14ac:dyDescent="0.2">
      <c r="A48" s="175" t="s">
        <v>166</v>
      </c>
      <c r="B48" s="176"/>
      <c r="C48" s="176"/>
      <c r="D48" s="176"/>
      <c r="E48" s="176"/>
      <c r="F48" s="176"/>
      <c r="G48" s="77">
        <v>3388</v>
      </c>
      <c r="H48" s="77"/>
      <c r="I48" s="77"/>
      <c r="J48" s="77"/>
      <c r="K48" s="77">
        <v>110</v>
      </c>
    </row>
    <row r="49" spans="1:11" s="3" customFormat="1" x14ac:dyDescent="0.2">
      <c r="A49" s="175" t="s">
        <v>8</v>
      </c>
      <c r="B49" s="176"/>
      <c r="C49" s="176"/>
      <c r="D49" s="176"/>
      <c r="E49" s="176"/>
      <c r="F49" s="176"/>
      <c r="G49" s="77">
        <v>3388</v>
      </c>
      <c r="H49" s="77"/>
      <c r="I49" s="77"/>
      <c r="J49" s="77"/>
      <c r="K49" s="77">
        <v>110</v>
      </c>
    </row>
    <row r="50" spans="1:11" s="3" customFormat="1" x14ac:dyDescent="0.2">
      <c r="A50" s="175" t="s">
        <v>9</v>
      </c>
      <c r="B50" s="176"/>
      <c r="C50" s="176"/>
      <c r="D50" s="176"/>
      <c r="E50" s="176"/>
      <c r="F50" s="176"/>
      <c r="G50" s="77"/>
      <c r="H50" s="77"/>
      <c r="I50" s="77"/>
      <c r="J50" s="77"/>
      <c r="K50" s="77"/>
    </row>
    <row r="51" spans="1:11" s="3" customFormat="1" x14ac:dyDescent="0.2">
      <c r="A51" s="175" t="s">
        <v>10</v>
      </c>
      <c r="B51" s="176"/>
      <c r="C51" s="176"/>
      <c r="D51" s="176"/>
      <c r="E51" s="176"/>
      <c r="F51" s="176"/>
      <c r="G51" s="77">
        <v>1653</v>
      </c>
      <c r="H51" s="77"/>
      <c r="I51" s="77"/>
      <c r="J51" s="77"/>
      <c r="K51" s="77"/>
    </row>
    <row r="52" spans="1:11" s="3" customFormat="1" x14ac:dyDescent="0.2">
      <c r="A52" s="175" t="s">
        <v>11</v>
      </c>
      <c r="B52" s="176"/>
      <c r="C52" s="176"/>
      <c r="D52" s="176"/>
      <c r="E52" s="176"/>
      <c r="F52" s="176"/>
      <c r="G52" s="77">
        <v>1074</v>
      </c>
      <c r="H52" s="77"/>
      <c r="I52" s="77"/>
      <c r="J52" s="77"/>
      <c r="K52" s="77"/>
    </row>
    <row r="53" spans="1:11" s="3" customFormat="1" x14ac:dyDescent="0.2">
      <c r="A53" s="175" t="s">
        <v>12</v>
      </c>
      <c r="B53" s="176"/>
      <c r="C53" s="176"/>
      <c r="D53" s="176"/>
      <c r="E53" s="176"/>
      <c r="F53" s="176"/>
      <c r="G53" s="77">
        <v>661</v>
      </c>
      <c r="H53" s="77"/>
      <c r="I53" s="77"/>
      <c r="J53" s="77"/>
      <c r="K53" s="77"/>
    </row>
    <row r="54" spans="1:11" s="3" customFormat="1" x14ac:dyDescent="0.2">
      <c r="A54" s="175" t="s">
        <v>752</v>
      </c>
      <c r="B54" s="176"/>
      <c r="C54" s="176"/>
      <c r="D54" s="176"/>
      <c r="E54" s="176"/>
      <c r="F54" s="176"/>
      <c r="G54" s="77">
        <v>1863</v>
      </c>
      <c r="H54" s="77"/>
      <c r="I54" s="77"/>
      <c r="J54" s="77"/>
      <c r="K54" s="77"/>
    </row>
    <row r="55" spans="1:11" s="3" customFormat="1" x14ac:dyDescent="0.2">
      <c r="A55" s="178" t="s">
        <v>13</v>
      </c>
      <c r="B55" s="176"/>
      <c r="C55" s="176"/>
      <c r="D55" s="176"/>
      <c r="E55" s="176"/>
      <c r="F55" s="176"/>
      <c r="G55" s="79">
        <v>1863</v>
      </c>
      <c r="H55" s="77"/>
      <c r="I55" s="77"/>
      <c r="J55" s="77"/>
      <c r="K55" s="79">
        <v>110</v>
      </c>
    </row>
    <row r="56" spans="1:11" s="3" customFormat="1" x14ac:dyDescent="0.2">
      <c r="A56" s="139"/>
      <c r="B56" s="80"/>
      <c r="C56" s="6"/>
      <c r="D56" s="139"/>
      <c r="E56" s="49"/>
      <c r="F56" s="49"/>
      <c r="G56" s="49"/>
      <c r="H56" s="49"/>
      <c r="I56" s="49"/>
      <c r="J56" s="49"/>
      <c r="K56" s="49"/>
    </row>
    <row r="57" spans="1:11" s="3" customFormat="1" x14ac:dyDescent="0.2">
      <c r="A57" s="139"/>
      <c r="B57" s="80"/>
      <c r="C57" s="6"/>
      <c r="D57" s="139"/>
      <c r="E57" s="49"/>
      <c r="F57" s="49"/>
      <c r="G57" s="49"/>
      <c r="H57" s="49"/>
      <c r="I57" s="49"/>
      <c r="J57" s="49"/>
      <c r="K57" s="49"/>
    </row>
    <row r="58" spans="1:11" s="3" customFormat="1" x14ac:dyDescent="0.2">
      <c r="A58" s="139"/>
      <c r="B58" s="80"/>
      <c r="C58" s="6"/>
      <c r="D58" s="139"/>
      <c r="E58" s="49"/>
      <c r="F58" s="49"/>
      <c r="G58" s="49"/>
      <c r="H58" s="49"/>
      <c r="I58" s="49"/>
      <c r="J58" s="49"/>
      <c r="K58" s="49"/>
    </row>
    <row r="59" spans="1:11" s="3" customFormat="1" x14ac:dyDescent="0.2">
      <c r="A59" s="186" t="s">
        <v>147</v>
      </c>
      <c r="B59" s="185"/>
      <c r="C59" s="185"/>
      <c r="D59" s="185"/>
      <c r="E59" s="185"/>
      <c r="F59" s="185"/>
      <c r="G59" s="185"/>
      <c r="H59" s="185"/>
      <c r="I59" s="185"/>
      <c r="J59" s="185"/>
      <c r="K59" s="185"/>
    </row>
    <row r="60" spans="1:11" s="3" customFormat="1" x14ac:dyDescent="0.2">
      <c r="A60" s="184" t="s">
        <v>45</v>
      </c>
      <c r="B60" s="185"/>
      <c r="C60" s="185"/>
      <c r="D60" s="185"/>
      <c r="E60" s="185"/>
      <c r="F60" s="185"/>
      <c r="G60" s="185"/>
      <c r="H60" s="185"/>
      <c r="I60" s="185"/>
      <c r="J60" s="185"/>
      <c r="K60" s="185"/>
    </row>
    <row r="61" spans="1:11" s="3" customFormat="1" x14ac:dyDescent="0.2">
      <c r="A61" s="139"/>
      <c r="B61" s="80"/>
      <c r="C61" s="6"/>
      <c r="D61" s="139"/>
      <c r="E61" s="49"/>
      <c r="F61" s="49"/>
      <c r="G61" s="49"/>
      <c r="H61" s="49"/>
      <c r="I61" s="49"/>
      <c r="J61" s="49"/>
      <c r="K61" s="49"/>
    </row>
    <row r="62" spans="1:11" s="3" customFormat="1" x14ac:dyDescent="0.2">
      <c r="A62" s="186" t="s">
        <v>148</v>
      </c>
      <c r="B62" s="185"/>
      <c r="C62" s="185"/>
      <c r="D62" s="185"/>
      <c r="E62" s="185"/>
      <c r="F62" s="185"/>
      <c r="G62" s="185"/>
      <c r="H62" s="185"/>
      <c r="I62" s="185"/>
      <c r="J62" s="185"/>
      <c r="K62" s="185"/>
    </row>
    <row r="63" spans="1:11" s="3" customFormat="1" x14ac:dyDescent="0.2">
      <c r="A63" s="184" t="s">
        <v>45</v>
      </c>
      <c r="B63" s="185"/>
      <c r="C63" s="185"/>
      <c r="D63" s="185"/>
      <c r="E63" s="185"/>
      <c r="F63" s="185"/>
      <c r="G63" s="185"/>
      <c r="H63" s="185"/>
      <c r="I63" s="185"/>
      <c r="J63" s="185"/>
      <c r="K63" s="185"/>
    </row>
    <row r="64" spans="1:11" s="3" customFormat="1" x14ac:dyDescent="0.2">
      <c r="A64" s="139"/>
      <c r="B64" s="80"/>
      <c r="C64" s="6"/>
      <c r="D64" s="139"/>
      <c r="E64" s="49"/>
      <c r="F64" s="49"/>
      <c r="G64" s="49"/>
      <c r="H64" s="49"/>
      <c r="I64" s="49"/>
      <c r="J64" s="49"/>
      <c r="K64" s="49"/>
    </row>
  </sheetData>
  <mergeCells count="45">
    <mergeCell ref="A28:F28"/>
    <mergeCell ref="D16:E16"/>
    <mergeCell ref="D17:E17"/>
    <mergeCell ref="D18:E18"/>
    <mergeCell ref="A22:A24"/>
    <mergeCell ref="B22:B24"/>
    <mergeCell ref="C22:C24"/>
    <mergeCell ref="D22:D24"/>
    <mergeCell ref="E22:F22"/>
    <mergeCell ref="G22:I22"/>
    <mergeCell ref="J22:K23"/>
    <mergeCell ref="G23:G24"/>
    <mergeCell ref="H23:H24"/>
    <mergeCell ref="A26:K26"/>
    <mergeCell ref="A40:F40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K39"/>
    <mergeCell ref="A52:F52"/>
    <mergeCell ref="A41:F41"/>
    <mergeCell ref="A42:F42"/>
    <mergeCell ref="A43:F43"/>
    <mergeCell ref="A44:F44"/>
    <mergeCell ref="A45:F45"/>
    <mergeCell ref="A46:F46"/>
    <mergeCell ref="A47:F47"/>
    <mergeCell ref="A48:F48"/>
    <mergeCell ref="A49:F49"/>
    <mergeCell ref="A50:F50"/>
    <mergeCell ref="A51:F51"/>
    <mergeCell ref="A63:K63"/>
    <mergeCell ref="A53:F53"/>
    <mergeCell ref="A54:F54"/>
    <mergeCell ref="A55:F55"/>
    <mergeCell ref="A59:K59"/>
    <mergeCell ref="A60:K60"/>
    <mergeCell ref="A62:K6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73"/>
  <sheetViews>
    <sheetView showGridLines="0" workbookViewId="0">
      <selection activeCell="J9" sqref="J9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553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753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754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556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755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756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757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477</v>
      </c>
      <c r="D19" s="2"/>
      <c r="E19" s="2"/>
      <c r="O19" s="3"/>
      <c r="P19" s="3"/>
    </row>
    <row r="20" spans="1:16" x14ac:dyDescent="0.2">
      <c r="B20" s="75"/>
      <c r="C20" s="139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37" t="s">
        <v>55</v>
      </c>
      <c r="F23" s="137" t="s">
        <v>56</v>
      </c>
      <c r="G23" s="174" t="s">
        <v>3</v>
      </c>
      <c r="H23" s="174" t="s">
        <v>57</v>
      </c>
      <c r="I23" s="137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37" t="s">
        <v>57</v>
      </c>
      <c r="F24" s="137" t="s">
        <v>59</v>
      </c>
      <c r="G24" s="174"/>
      <c r="H24" s="174"/>
      <c r="I24" s="137" t="s">
        <v>59</v>
      </c>
      <c r="J24" s="137" t="s">
        <v>60</v>
      </c>
      <c r="K24" s="137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37">
        <v>3</v>
      </c>
      <c r="D25" s="137">
        <v>4</v>
      </c>
      <c r="E25" s="137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72" x14ac:dyDescent="0.2">
      <c r="A27" s="5">
        <v>1</v>
      </c>
      <c r="B27" s="76" t="s">
        <v>575</v>
      </c>
      <c r="C27" s="138" t="s">
        <v>576</v>
      </c>
      <c r="D27" s="9" t="s">
        <v>63</v>
      </c>
      <c r="E27" s="77" t="s">
        <v>578</v>
      </c>
      <c r="F27" s="77"/>
      <c r="G27" s="78">
        <v>357</v>
      </c>
      <c r="H27" s="78">
        <v>357</v>
      </c>
      <c r="I27" s="77"/>
      <c r="J27" s="78">
        <v>9</v>
      </c>
      <c r="K27" s="78">
        <v>27</v>
      </c>
    </row>
    <row r="28" spans="1:16" ht="36" x14ac:dyDescent="0.2">
      <c r="A28" s="5">
        <v>2</v>
      </c>
      <c r="B28" s="76" t="s">
        <v>579</v>
      </c>
      <c r="C28" s="138" t="s">
        <v>580</v>
      </c>
      <c r="D28" s="9" t="s">
        <v>605</v>
      </c>
      <c r="E28" s="77" t="s">
        <v>582</v>
      </c>
      <c r="F28" s="77"/>
      <c r="G28" s="78">
        <v>340</v>
      </c>
      <c r="H28" s="78">
        <v>340</v>
      </c>
      <c r="I28" s="77"/>
      <c r="J28" s="78">
        <v>2</v>
      </c>
      <c r="K28" s="78">
        <v>18</v>
      </c>
    </row>
    <row r="29" spans="1:16" ht="60" x14ac:dyDescent="0.2">
      <c r="A29" s="5">
        <v>3</v>
      </c>
      <c r="B29" s="76" t="s">
        <v>259</v>
      </c>
      <c r="C29" s="138" t="s">
        <v>260</v>
      </c>
      <c r="D29" s="9" t="s">
        <v>758</v>
      </c>
      <c r="E29" s="77" t="s">
        <v>584</v>
      </c>
      <c r="F29" s="77"/>
      <c r="G29" s="78">
        <v>139</v>
      </c>
      <c r="H29" s="78">
        <v>139</v>
      </c>
      <c r="I29" s="77"/>
      <c r="J29" s="78">
        <v>1.5</v>
      </c>
      <c r="K29" s="78">
        <v>10.5</v>
      </c>
    </row>
    <row r="30" spans="1:16" ht="48" x14ac:dyDescent="0.2">
      <c r="A30" s="5">
        <v>4</v>
      </c>
      <c r="B30" s="76" t="s">
        <v>198</v>
      </c>
      <c r="C30" s="138" t="s">
        <v>199</v>
      </c>
      <c r="D30" s="5">
        <v>0.03</v>
      </c>
      <c r="E30" s="77" t="s">
        <v>571</v>
      </c>
      <c r="F30" s="77"/>
      <c r="G30" s="78">
        <v>9</v>
      </c>
      <c r="H30" s="78">
        <v>9</v>
      </c>
      <c r="I30" s="77"/>
      <c r="J30" s="78">
        <v>16</v>
      </c>
      <c r="K30" s="78">
        <v>0.48</v>
      </c>
    </row>
    <row r="31" spans="1:16" ht="36" x14ac:dyDescent="0.2">
      <c r="A31" s="5">
        <v>5</v>
      </c>
      <c r="B31" s="76" t="s">
        <v>201</v>
      </c>
      <c r="C31" s="138" t="s">
        <v>202</v>
      </c>
      <c r="D31" s="9" t="s">
        <v>759</v>
      </c>
      <c r="E31" s="77" t="s">
        <v>568</v>
      </c>
      <c r="F31" s="77"/>
      <c r="G31" s="78">
        <v>244</v>
      </c>
      <c r="H31" s="78">
        <v>244</v>
      </c>
      <c r="I31" s="77"/>
      <c r="J31" s="78">
        <v>1.5</v>
      </c>
      <c r="K31" s="78">
        <v>13.5</v>
      </c>
    </row>
    <row r="32" spans="1:16" ht="96" x14ac:dyDescent="0.2">
      <c r="A32" s="5">
        <v>6</v>
      </c>
      <c r="B32" s="76" t="s">
        <v>249</v>
      </c>
      <c r="C32" s="138" t="s">
        <v>206</v>
      </c>
      <c r="D32" s="5">
        <v>2</v>
      </c>
      <c r="E32" s="77" t="s">
        <v>570</v>
      </c>
      <c r="F32" s="77"/>
      <c r="G32" s="78">
        <v>19</v>
      </c>
      <c r="H32" s="78">
        <v>19</v>
      </c>
      <c r="I32" s="77"/>
      <c r="J32" s="78">
        <v>0.52</v>
      </c>
      <c r="K32" s="78">
        <v>1.04</v>
      </c>
    </row>
    <row r="33" spans="1:11" s="3" customFormat="1" ht="96" x14ac:dyDescent="0.2">
      <c r="A33" s="5">
        <v>7</v>
      </c>
      <c r="B33" s="76" t="s">
        <v>205</v>
      </c>
      <c r="C33" s="138" t="s">
        <v>206</v>
      </c>
      <c r="D33" s="9" t="s">
        <v>760</v>
      </c>
      <c r="E33" s="77" t="s">
        <v>598</v>
      </c>
      <c r="F33" s="77"/>
      <c r="G33" s="78">
        <v>51</v>
      </c>
      <c r="H33" s="78">
        <v>51</v>
      </c>
      <c r="I33" s="77"/>
      <c r="J33" s="78">
        <v>0.4</v>
      </c>
      <c r="K33" s="78">
        <v>2.8</v>
      </c>
    </row>
    <row r="34" spans="1:11" s="3" customFormat="1" ht="36" x14ac:dyDescent="0.2">
      <c r="A34" s="5">
        <v>8</v>
      </c>
      <c r="B34" s="76" t="s">
        <v>562</v>
      </c>
      <c r="C34" s="138" t="s">
        <v>286</v>
      </c>
      <c r="D34" s="9" t="s">
        <v>761</v>
      </c>
      <c r="E34" s="77" t="s">
        <v>564</v>
      </c>
      <c r="F34" s="77"/>
      <c r="G34" s="78">
        <v>206</v>
      </c>
      <c r="H34" s="78">
        <v>206</v>
      </c>
      <c r="I34" s="77"/>
      <c r="J34" s="78">
        <v>6</v>
      </c>
      <c r="K34" s="78">
        <v>12</v>
      </c>
    </row>
    <row r="35" spans="1:11" s="3" customFormat="1" ht="36" x14ac:dyDescent="0.2">
      <c r="A35" s="5">
        <v>9</v>
      </c>
      <c r="B35" s="76" t="s">
        <v>304</v>
      </c>
      <c r="C35" s="138" t="s">
        <v>305</v>
      </c>
      <c r="D35" s="5">
        <v>11</v>
      </c>
      <c r="E35" s="77" t="s">
        <v>586</v>
      </c>
      <c r="F35" s="77"/>
      <c r="G35" s="78">
        <v>657</v>
      </c>
      <c r="H35" s="78">
        <v>657</v>
      </c>
      <c r="I35" s="77"/>
      <c r="J35" s="78">
        <v>3.5</v>
      </c>
      <c r="K35" s="78">
        <v>38.5</v>
      </c>
    </row>
    <row r="36" spans="1:11" s="3" customFormat="1" ht="48" x14ac:dyDescent="0.2">
      <c r="A36" s="5">
        <v>10</v>
      </c>
      <c r="B36" s="76" t="s">
        <v>603</v>
      </c>
      <c r="C36" s="138" t="s">
        <v>604</v>
      </c>
      <c r="D36" s="5">
        <v>1</v>
      </c>
      <c r="E36" s="77" t="s">
        <v>606</v>
      </c>
      <c r="F36" s="77"/>
      <c r="G36" s="78">
        <v>25</v>
      </c>
      <c r="H36" s="78">
        <v>25</v>
      </c>
      <c r="I36" s="77"/>
      <c r="J36" s="78">
        <v>1.5</v>
      </c>
      <c r="K36" s="78">
        <v>1.5</v>
      </c>
    </row>
    <row r="37" spans="1:11" s="3" customFormat="1" ht="48" x14ac:dyDescent="0.2">
      <c r="A37" s="5">
        <v>11</v>
      </c>
      <c r="B37" s="76" t="s">
        <v>120</v>
      </c>
      <c r="C37" s="138" t="s">
        <v>617</v>
      </c>
      <c r="D37" s="5">
        <v>8</v>
      </c>
      <c r="E37" s="77" t="s">
        <v>619</v>
      </c>
      <c r="F37" s="77"/>
      <c r="G37" s="78">
        <v>382</v>
      </c>
      <c r="H37" s="78">
        <v>382</v>
      </c>
      <c r="I37" s="77"/>
      <c r="J37" s="78">
        <v>3</v>
      </c>
      <c r="K37" s="78">
        <v>24</v>
      </c>
    </row>
    <row r="38" spans="1:11" s="3" customFormat="1" x14ac:dyDescent="0.2">
      <c r="A38" s="175" t="s">
        <v>26</v>
      </c>
      <c r="B38" s="176"/>
      <c r="C38" s="176"/>
      <c r="D38" s="176"/>
      <c r="E38" s="176"/>
      <c r="F38" s="176"/>
      <c r="G38" s="77">
        <v>2429</v>
      </c>
      <c r="H38" s="77">
        <v>2429</v>
      </c>
      <c r="I38" s="77"/>
      <c r="J38" s="77"/>
      <c r="K38" s="77">
        <v>149.32</v>
      </c>
    </row>
    <row r="39" spans="1:11" s="3" customFormat="1" x14ac:dyDescent="0.2">
      <c r="A39" s="175" t="s">
        <v>5</v>
      </c>
      <c r="B39" s="176"/>
      <c r="C39" s="176"/>
      <c r="D39" s="176"/>
      <c r="E39" s="176"/>
      <c r="F39" s="176"/>
      <c r="G39" s="77">
        <v>1579</v>
      </c>
      <c r="H39" s="77"/>
      <c r="I39" s="77"/>
      <c r="J39" s="77"/>
      <c r="K39" s="77"/>
    </row>
    <row r="40" spans="1:11" s="3" customFormat="1" x14ac:dyDescent="0.2">
      <c r="A40" s="175" t="s">
        <v>6</v>
      </c>
      <c r="B40" s="176"/>
      <c r="C40" s="176"/>
      <c r="D40" s="176"/>
      <c r="E40" s="176"/>
      <c r="F40" s="176"/>
      <c r="G40" s="77">
        <v>972</v>
      </c>
      <c r="H40" s="77"/>
      <c r="I40" s="77"/>
      <c r="J40" s="77"/>
      <c r="K40" s="77"/>
    </row>
    <row r="41" spans="1:11" s="3" customFormat="1" x14ac:dyDescent="0.2">
      <c r="A41" s="178" t="s">
        <v>139</v>
      </c>
      <c r="B41" s="176"/>
      <c r="C41" s="176"/>
      <c r="D41" s="176"/>
      <c r="E41" s="176"/>
      <c r="F41" s="176"/>
      <c r="G41" s="77"/>
      <c r="H41" s="77"/>
      <c r="I41" s="77"/>
      <c r="J41" s="77"/>
      <c r="K41" s="77"/>
    </row>
    <row r="42" spans="1:11" s="3" customFormat="1" x14ac:dyDescent="0.2">
      <c r="A42" s="175" t="s">
        <v>143</v>
      </c>
      <c r="B42" s="176"/>
      <c r="C42" s="176"/>
      <c r="D42" s="176"/>
      <c r="E42" s="176"/>
      <c r="F42" s="176"/>
      <c r="G42" s="77">
        <v>4980</v>
      </c>
      <c r="H42" s="77"/>
      <c r="I42" s="77"/>
      <c r="J42" s="77"/>
      <c r="K42" s="77">
        <v>149.32</v>
      </c>
    </row>
    <row r="43" spans="1:11" s="3" customFormat="1" x14ac:dyDescent="0.2">
      <c r="A43" s="175" t="s">
        <v>8</v>
      </c>
      <c r="B43" s="176"/>
      <c r="C43" s="176"/>
      <c r="D43" s="176"/>
      <c r="E43" s="176"/>
      <c r="F43" s="176"/>
      <c r="G43" s="77">
        <v>4980</v>
      </c>
      <c r="H43" s="77"/>
      <c r="I43" s="77"/>
      <c r="J43" s="77"/>
      <c r="K43" s="77">
        <v>149.32</v>
      </c>
    </row>
    <row r="44" spans="1:11" s="3" customFormat="1" x14ac:dyDescent="0.2">
      <c r="A44" s="175" t="s">
        <v>9</v>
      </c>
      <c r="B44" s="176"/>
      <c r="C44" s="176"/>
      <c r="D44" s="176"/>
      <c r="E44" s="176"/>
      <c r="F44" s="176"/>
      <c r="G44" s="77"/>
      <c r="H44" s="77"/>
      <c r="I44" s="77"/>
      <c r="J44" s="77"/>
      <c r="K44" s="77"/>
    </row>
    <row r="45" spans="1:11" s="3" customFormat="1" x14ac:dyDescent="0.2">
      <c r="A45" s="175" t="s">
        <v>10</v>
      </c>
      <c r="B45" s="176"/>
      <c r="C45" s="176"/>
      <c r="D45" s="176"/>
      <c r="E45" s="176"/>
      <c r="F45" s="176"/>
      <c r="G45" s="77">
        <v>2429</v>
      </c>
      <c r="H45" s="77"/>
      <c r="I45" s="77"/>
      <c r="J45" s="77"/>
      <c r="K45" s="77"/>
    </row>
    <row r="46" spans="1:11" s="3" customFormat="1" x14ac:dyDescent="0.2">
      <c r="A46" s="175" t="s">
        <v>11</v>
      </c>
      <c r="B46" s="176"/>
      <c r="C46" s="176"/>
      <c r="D46" s="176"/>
      <c r="E46" s="176"/>
      <c r="F46" s="176"/>
      <c r="G46" s="77">
        <v>1579</v>
      </c>
      <c r="H46" s="77"/>
      <c r="I46" s="77"/>
      <c r="J46" s="77"/>
      <c r="K46" s="77"/>
    </row>
    <row r="47" spans="1:11" s="3" customFormat="1" x14ac:dyDescent="0.2">
      <c r="A47" s="175" t="s">
        <v>12</v>
      </c>
      <c r="B47" s="176"/>
      <c r="C47" s="176"/>
      <c r="D47" s="176"/>
      <c r="E47" s="176"/>
      <c r="F47" s="176"/>
      <c r="G47" s="77">
        <v>972</v>
      </c>
      <c r="H47" s="77"/>
      <c r="I47" s="77"/>
      <c r="J47" s="77"/>
      <c r="K47" s="77"/>
    </row>
    <row r="48" spans="1:11" s="3" customFormat="1" x14ac:dyDescent="0.2">
      <c r="A48" s="178" t="s">
        <v>145</v>
      </c>
      <c r="B48" s="176"/>
      <c r="C48" s="176"/>
      <c r="D48" s="176"/>
      <c r="E48" s="176"/>
      <c r="F48" s="176"/>
      <c r="G48" s="79">
        <v>4980</v>
      </c>
      <c r="H48" s="77"/>
      <c r="I48" s="77"/>
      <c r="J48" s="77"/>
      <c r="K48" s="79">
        <v>149.32</v>
      </c>
    </row>
    <row r="49" spans="1:11" s="3" customFormat="1" x14ac:dyDescent="0.2">
      <c r="A49" s="179" t="s">
        <v>25</v>
      </c>
      <c r="B49" s="180"/>
      <c r="C49" s="180"/>
      <c r="D49" s="180"/>
      <c r="E49" s="180"/>
      <c r="F49" s="180"/>
      <c r="G49" s="180"/>
      <c r="H49" s="180"/>
      <c r="I49" s="180"/>
      <c r="J49" s="180"/>
      <c r="K49" s="180"/>
    </row>
    <row r="50" spans="1:11" s="3" customFormat="1" x14ac:dyDescent="0.2">
      <c r="A50" s="175" t="s">
        <v>4</v>
      </c>
      <c r="B50" s="176"/>
      <c r="C50" s="176"/>
      <c r="D50" s="176"/>
      <c r="E50" s="176"/>
      <c r="F50" s="176"/>
      <c r="G50" s="77">
        <v>2429</v>
      </c>
      <c r="H50" s="77">
        <v>2429</v>
      </c>
      <c r="I50" s="77"/>
      <c r="J50" s="77"/>
      <c r="K50" s="77">
        <v>149.32</v>
      </c>
    </row>
    <row r="51" spans="1:11" s="3" customFormat="1" x14ac:dyDescent="0.2">
      <c r="A51" s="175" t="s">
        <v>5</v>
      </c>
      <c r="B51" s="176"/>
      <c r="C51" s="176"/>
      <c r="D51" s="176"/>
      <c r="E51" s="176"/>
      <c r="F51" s="176"/>
      <c r="G51" s="77">
        <v>1579</v>
      </c>
      <c r="H51" s="77"/>
      <c r="I51" s="77"/>
      <c r="J51" s="77"/>
      <c r="K51" s="77"/>
    </row>
    <row r="52" spans="1:11" s="3" customFormat="1" x14ac:dyDescent="0.2">
      <c r="A52" s="175" t="s">
        <v>6</v>
      </c>
      <c r="B52" s="176"/>
      <c r="C52" s="176"/>
      <c r="D52" s="176"/>
      <c r="E52" s="176"/>
      <c r="F52" s="176"/>
      <c r="G52" s="77">
        <v>972</v>
      </c>
      <c r="H52" s="77"/>
      <c r="I52" s="77"/>
      <c r="J52" s="77"/>
      <c r="K52" s="77"/>
    </row>
    <row r="53" spans="1:11" s="3" customFormat="1" x14ac:dyDescent="0.2">
      <c r="A53" s="178" t="s">
        <v>7</v>
      </c>
      <c r="B53" s="176"/>
      <c r="C53" s="176"/>
      <c r="D53" s="176"/>
      <c r="E53" s="176"/>
      <c r="F53" s="176"/>
      <c r="G53" s="77"/>
      <c r="H53" s="77"/>
      <c r="I53" s="77"/>
      <c r="J53" s="77"/>
      <c r="K53" s="77"/>
    </row>
    <row r="54" spans="1:11" s="3" customFormat="1" x14ac:dyDescent="0.2">
      <c r="A54" s="175" t="s">
        <v>643</v>
      </c>
      <c r="B54" s="176"/>
      <c r="C54" s="176"/>
      <c r="D54" s="176"/>
      <c r="E54" s="176"/>
      <c r="F54" s="176"/>
      <c r="G54" s="77"/>
      <c r="H54" s="77"/>
      <c r="I54" s="77"/>
      <c r="J54" s="77"/>
      <c r="K54" s="77"/>
    </row>
    <row r="55" spans="1:11" s="3" customFormat="1" x14ac:dyDescent="0.2">
      <c r="A55" s="175" t="s">
        <v>762</v>
      </c>
      <c r="B55" s="176"/>
      <c r="C55" s="176"/>
      <c r="D55" s="176"/>
      <c r="E55" s="176"/>
      <c r="F55" s="176"/>
      <c r="G55" s="77">
        <v>2429</v>
      </c>
      <c r="H55" s="77">
        <v>2429</v>
      </c>
      <c r="I55" s="77"/>
      <c r="J55" s="77"/>
      <c r="K55" s="77">
        <v>149.32</v>
      </c>
    </row>
    <row r="56" spans="1:11" s="3" customFormat="1" x14ac:dyDescent="0.2">
      <c r="A56" s="175" t="s">
        <v>763</v>
      </c>
      <c r="B56" s="176"/>
      <c r="C56" s="176"/>
      <c r="D56" s="176"/>
      <c r="E56" s="176"/>
      <c r="F56" s="176"/>
      <c r="G56" s="77">
        <v>1579</v>
      </c>
      <c r="H56" s="77"/>
      <c r="I56" s="77"/>
      <c r="J56" s="77"/>
      <c r="K56" s="77"/>
    </row>
    <row r="57" spans="1:11" s="3" customFormat="1" x14ac:dyDescent="0.2">
      <c r="A57" s="175" t="s">
        <v>764</v>
      </c>
      <c r="B57" s="176"/>
      <c r="C57" s="176"/>
      <c r="D57" s="176"/>
      <c r="E57" s="176"/>
      <c r="F57" s="176"/>
      <c r="G57" s="77">
        <v>972</v>
      </c>
      <c r="H57" s="77"/>
      <c r="I57" s="77"/>
      <c r="J57" s="77"/>
      <c r="K57" s="77"/>
    </row>
    <row r="58" spans="1:11" s="3" customFormat="1" x14ac:dyDescent="0.2">
      <c r="A58" s="175" t="s">
        <v>647</v>
      </c>
      <c r="B58" s="176"/>
      <c r="C58" s="176"/>
      <c r="D58" s="176"/>
      <c r="E58" s="176"/>
      <c r="F58" s="176"/>
      <c r="G58" s="77">
        <v>4980</v>
      </c>
      <c r="H58" s="77"/>
      <c r="I58" s="77"/>
      <c r="J58" s="77"/>
      <c r="K58" s="77">
        <v>149.32</v>
      </c>
    </row>
    <row r="59" spans="1:11" s="3" customFormat="1" x14ac:dyDescent="0.2">
      <c r="A59" s="175" t="s">
        <v>8</v>
      </c>
      <c r="B59" s="176"/>
      <c r="C59" s="176"/>
      <c r="D59" s="176"/>
      <c r="E59" s="176"/>
      <c r="F59" s="176"/>
      <c r="G59" s="77">
        <v>4980</v>
      </c>
      <c r="H59" s="77"/>
      <c r="I59" s="77"/>
      <c r="J59" s="77"/>
      <c r="K59" s="77">
        <v>149.32</v>
      </c>
    </row>
    <row r="60" spans="1:11" s="3" customFormat="1" x14ac:dyDescent="0.2">
      <c r="A60" s="175" t="s">
        <v>9</v>
      </c>
      <c r="B60" s="176"/>
      <c r="C60" s="176"/>
      <c r="D60" s="176"/>
      <c r="E60" s="176"/>
      <c r="F60" s="176"/>
      <c r="G60" s="77"/>
      <c r="H60" s="77"/>
      <c r="I60" s="77"/>
      <c r="J60" s="77"/>
      <c r="K60" s="77"/>
    </row>
    <row r="61" spans="1:11" s="3" customFormat="1" x14ac:dyDescent="0.2">
      <c r="A61" s="175" t="s">
        <v>10</v>
      </c>
      <c r="B61" s="176"/>
      <c r="C61" s="176"/>
      <c r="D61" s="176"/>
      <c r="E61" s="176"/>
      <c r="F61" s="176"/>
      <c r="G61" s="77">
        <v>2429</v>
      </c>
      <c r="H61" s="77"/>
      <c r="I61" s="77"/>
      <c r="J61" s="77"/>
      <c r="K61" s="77"/>
    </row>
    <row r="62" spans="1:11" s="3" customFormat="1" x14ac:dyDescent="0.2">
      <c r="A62" s="175" t="s">
        <v>11</v>
      </c>
      <c r="B62" s="176"/>
      <c r="C62" s="176"/>
      <c r="D62" s="176"/>
      <c r="E62" s="176"/>
      <c r="F62" s="176"/>
      <c r="G62" s="77">
        <v>1579</v>
      </c>
      <c r="H62" s="77"/>
      <c r="I62" s="77"/>
      <c r="J62" s="77"/>
      <c r="K62" s="77"/>
    </row>
    <row r="63" spans="1:11" s="3" customFormat="1" x14ac:dyDescent="0.2">
      <c r="A63" s="175" t="s">
        <v>12</v>
      </c>
      <c r="B63" s="176"/>
      <c r="C63" s="176"/>
      <c r="D63" s="176"/>
      <c r="E63" s="176"/>
      <c r="F63" s="176"/>
      <c r="G63" s="77">
        <v>972</v>
      </c>
      <c r="H63" s="77"/>
      <c r="I63" s="77"/>
      <c r="J63" s="77"/>
      <c r="K63" s="77"/>
    </row>
    <row r="64" spans="1:11" s="3" customFormat="1" x14ac:dyDescent="0.2">
      <c r="A64" s="175" t="s">
        <v>765</v>
      </c>
      <c r="B64" s="176"/>
      <c r="C64" s="176"/>
      <c r="D64" s="176"/>
      <c r="E64" s="176"/>
      <c r="F64" s="176"/>
      <c r="G64" s="77">
        <v>3984</v>
      </c>
      <c r="H64" s="77"/>
      <c r="I64" s="77"/>
      <c r="J64" s="77"/>
      <c r="K64" s="77"/>
    </row>
    <row r="65" spans="1:11" s="3" customFormat="1" x14ac:dyDescent="0.2">
      <c r="A65" s="178" t="s">
        <v>13</v>
      </c>
      <c r="B65" s="176"/>
      <c r="C65" s="176"/>
      <c r="D65" s="176"/>
      <c r="E65" s="176"/>
      <c r="F65" s="176"/>
      <c r="G65" s="79">
        <v>3984</v>
      </c>
      <c r="H65" s="77"/>
      <c r="I65" s="77"/>
      <c r="J65" s="77"/>
      <c r="K65" s="79">
        <v>149.32</v>
      </c>
    </row>
    <row r="66" spans="1:11" s="3" customFormat="1" x14ac:dyDescent="0.2">
      <c r="A66" s="139"/>
      <c r="B66" s="80"/>
      <c r="C66" s="6"/>
      <c r="D66" s="139"/>
      <c r="E66" s="49"/>
      <c r="F66" s="49"/>
      <c r="G66" s="49"/>
      <c r="H66" s="49"/>
      <c r="I66" s="49"/>
      <c r="J66" s="49"/>
      <c r="K66" s="49"/>
    </row>
    <row r="67" spans="1:11" s="3" customFormat="1" x14ac:dyDescent="0.2">
      <c r="A67" s="139"/>
      <c r="B67" s="80"/>
      <c r="C67" s="6"/>
      <c r="D67" s="139"/>
      <c r="E67" s="49"/>
      <c r="F67" s="49"/>
      <c r="G67" s="49"/>
      <c r="H67" s="49"/>
      <c r="I67" s="49"/>
      <c r="J67" s="49"/>
      <c r="K67" s="49"/>
    </row>
    <row r="68" spans="1:11" s="3" customFormat="1" x14ac:dyDescent="0.2">
      <c r="A68" s="139"/>
      <c r="B68" s="80"/>
      <c r="C68" s="6"/>
      <c r="D68" s="139"/>
      <c r="E68" s="49"/>
      <c r="F68" s="49"/>
      <c r="G68" s="49"/>
      <c r="H68" s="49"/>
      <c r="I68" s="49"/>
      <c r="J68" s="49"/>
      <c r="K68" s="49"/>
    </row>
    <row r="69" spans="1:11" s="3" customFormat="1" x14ac:dyDescent="0.2">
      <c r="A69" s="186" t="s">
        <v>147</v>
      </c>
      <c r="B69" s="185"/>
      <c r="C69" s="185"/>
      <c r="D69" s="185"/>
      <c r="E69" s="185"/>
      <c r="F69" s="185"/>
      <c r="G69" s="185"/>
      <c r="H69" s="185"/>
      <c r="I69" s="185"/>
      <c r="J69" s="185"/>
      <c r="K69" s="185"/>
    </row>
    <row r="70" spans="1:11" s="3" customFormat="1" x14ac:dyDescent="0.2">
      <c r="A70" s="184" t="s">
        <v>45</v>
      </c>
      <c r="B70" s="185"/>
      <c r="C70" s="185"/>
      <c r="D70" s="185"/>
      <c r="E70" s="185"/>
      <c r="F70" s="185"/>
      <c r="G70" s="185"/>
      <c r="H70" s="185"/>
      <c r="I70" s="185"/>
      <c r="J70" s="185"/>
      <c r="K70" s="185"/>
    </row>
    <row r="71" spans="1:11" s="3" customFormat="1" x14ac:dyDescent="0.2">
      <c r="A71" s="139"/>
      <c r="B71" s="80"/>
      <c r="C71" s="6"/>
      <c r="D71" s="139"/>
      <c r="E71" s="49"/>
      <c r="F71" s="49"/>
      <c r="G71" s="49"/>
      <c r="H71" s="49"/>
      <c r="I71" s="49"/>
      <c r="J71" s="49"/>
      <c r="K71" s="49"/>
    </row>
    <row r="72" spans="1:11" s="3" customFormat="1" x14ac:dyDescent="0.2">
      <c r="A72" s="186" t="s">
        <v>148</v>
      </c>
      <c r="B72" s="185"/>
      <c r="C72" s="185"/>
      <c r="D72" s="185"/>
      <c r="E72" s="185"/>
      <c r="F72" s="185"/>
      <c r="G72" s="185"/>
      <c r="H72" s="185"/>
      <c r="I72" s="185"/>
      <c r="J72" s="185"/>
      <c r="K72" s="185"/>
    </row>
    <row r="73" spans="1:11" s="3" customFormat="1" x14ac:dyDescent="0.2">
      <c r="A73" s="184" t="s">
        <v>45</v>
      </c>
      <c r="B73" s="185"/>
      <c r="C73" s="185"/>
      <c r="D73" s="185"/>
      <c r="E73" s="185"/>
      <c r="F73" s="185"/>
      <c r="G73" s="185"/>
      <c r="H73" s="185"/>
      <c r="I73" s="185"/>
      <c r="J73" s="185"/>
      <c r="K73" s="185"/>
    </row>
  </sheetData>
  <mergeCells count="45">
    <mergeCell ref="A38:F38"/>
    <mergeCell ref="D16:E16"/>
    <mergeCell ref="D17:E17"/>
    <mergeCell ref="D18:E18"/>
    <mergeCell ref="A22:A24"/>
    <mergeCell ref="B22:B24"/>
    <mergeCell ref="C22:C24"/>
    <mergeCell ref="D22:D24"/>
    <mergeCell ref="E22:F22"/>
    <mergeCell ref="G22:I22"/>
    <mergeCell ref="J22:K23"/>
    <mergeCell ref="G23:G24"/>
    <mergeCell ref="H23:H24"/>
    <mergeCell ref="A26:K26"/>
    <mergeCell ref="A50:F50"/>
    <mergeCell ref="A39:F39"/>
    <mergeCell ref="A40:F40"/>
    <mergeCell ref="A41:F41"/>
    <mergeCell ref="A42:F42"/>
    <mergeCell ref="A43:F43"/>
    <mergeCell ref="A44:F44"/>
    <mergeCell ref="A45:F45"/>
    <mergeCell ref="A46:F46"/>
    <mergeCell ref="A47:F47"/>
    <mergeCell ref="A48:F48"/>
    <mergeCell ref="A49:K49"/>
    <mergeCell ref="A62:F62"/>
    <mergeCell ref="A51:F51"/>
    <mergeCell ref="A52:F52"/>
    <mergeCell ref="A53:F53"/>
    <mergeCell ref="A54:F54"/>
    <mergeCell ref="A55:F55"/>
    <mergeCell ref="A56:F56"/>
    <mergeCell ref="A57:F57"/>
    <mergeCell ref="A58:F58"/>
    <mergeCell ref="A59:F59"/>
    <mergeCell ref="A60:F60"/>
    <mergeCell ref="A61:F61"/>
    <mergeCell ref="A73:K73"/>
    <mergeCell ref="A63:F63"/>
    <mergeCell ref="A64:F64"/>
    <mergeCell ref="A65:F65"/>
    <mergeCell ref="A69:K69"/>
    <mergeCell ref="A70:K70"/>
    <mergeCell ref="A72:K7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66"/>
  <sheetViews>
    <sheetView showGridLines="0" workbookViewId="0">
      <selection activeCell="G14" sqref="G14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470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766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767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744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768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769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770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514</v>
      </c>
      <c r="D19" s="2"/>
      <c r="E19" s="2"/>
      <c r="O19" s="3"/>
      <c r="P19" s="3"/>
    </row>
    <row r="20" spans="1:16" x14ac:dyDescent="0.2">
      <c r="B20" s="75"/>
      <c r="C20" s="139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37" t="s">
        <v>55</v>
      </c>
      <c r="F23" s="137" t="s">
        <v>56</v>
      </c>
      <c r="G23" s="174" t="s">
        <v>3</v>
      </c>
      <c r="H23" s="174" t="s">
        <v>57</v>
      </c>
      <c r="I23" s="137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37" t="s">
        <v>57</v>
      </c>
      <c r="F24" s="137" t="s">
        <v>59</v>
      </c>
      <c r="G24" s="174"/>
      <c r="H24" s="174"/>
      <c r="I24" s="137" t="s">
        <v>59</v>
      </c>
      <c r="J24" s="137" t="s">
        <v>60</v>
      </c>
      <c r="K24" s="137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37">
        <v>3</v>
      </c>
      <c r="D25" s="137">
        <v>4</v>
      </c>
      <c r="E25" s="137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82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48" x14ac:dyDescent="0.2">
      <c r="A27" s="5">
        <v>1</v>
      </c>
      <c r="B27" s="76" t="s">
        <v>404</v>
      </c>
      <c r="C27" s="138" t="s">
        <v>405</v>
      </c>
      <c r="D27" s="5">
        <v>1</v>
      </c>
      <c r="E27" s="77" t="s">
        <v>731</v>
      </c>
      <c r="F27" s="77"/>
      <c r="G27" s="78">
        <v>367</v>
      </c>
      <c r="H27" s="78">
        <v>367</v>
      </c>
      <c r="I27" s="77"/>
      <c r="J27" s="78">
        <v>17.600000000000001</v>
      </c>
      <c r="K27" s="78">
        <v>17.600000000000001</v>
      </c>
    </row>
    <row r="28" spans="1:16" ht="72" x14ac:dyDescent="0.2">
      <c r="A28" s="5">
        <v>2</v>
      </c>
      <c r="B28" s="76" t="s">
        <v>407</v>
      </c>
      <c r="C28" s="138" t="s">
        <v>408</v>
      </c>
      <c r="D28" s="5">
        <v>5</v>
      </c>
      <c r="E28" s="77" t="s">
        <v>732</v>
      </c>
      <c r="F28" s="77"/>
      <c r="G28" s="78">
        <v>883</v>
      </c>
      <c r="H28" s="78">
        <v>883</v>
      </c>
      <c r="I28" s="77"/>
      <c r="J28" s="78">
        <v>8.4700000000000006</v>
      </c>
      <c r="K28" s="78">
        <v>42.35</v>
      </c>
    </row>
    <row r="29" spans="1:16" x14ac:dyDescent="0.2">
      <c r="A29" s="175" t="s">
        <v>26</v>
      </c>
      <c r="B29" s="176"/>
      <c r="C29" s="176"/>
      <c r="D29" s="176"/>
      <c r="E29" s="176"/>
      <c r="F29" s="176"/>
      <c r="G29" s="77">
        <v>1250</v>
      </c>
      <c r="H29" s="77">
        <v>1250</v>
      </c>
      <c r="I29" s="77"/>
      <c r="J29" s="77"/>
      <c r="K29" s="77">
        <v>59.95</v>
      </c>
    </row>
    <row r="30" spans="1:16" ht="26.1" customHeight="1" x14ac:dyDescent="0.2">
      <c r="A30" s="175" t="s">
        <v>374</v>
      </c>
      <c r="B30" s="176"/>
      <c r="C30" s="176"/>
      <c r="D30" s="176"/>
      <c r="E30" s="176"/>
      <c r="F30" s="176"/>
      <c r="G30" s="77">
        <v>875</v>
      </c>
      <c r="H30" s="77">
        <v>875</v>
      </c>
      <c r="I30" s="77"/>
      <c r="J30" s="77"/>
      <c r="K30" s="77">
        <v>41.97</v>
      </c>
    </row>
    <row r="31" spans="1:16" x14ac:dyDescent="0.2">
      <c r="A31" s="175" t="s">
        <v>5</v>
      </c>
      <c r="B31" s="176"/>
      <c r="C31" s="176"/>
      <c r="D31" s="176"/>
      <c r="E31" s="176"/>
      <c r="F31" s="176"/>
      <c r="G31" s="77">
        <v>569</v>
      </c>
      <c r="H31" s="77"/>
      <c r="I31" s="77"/>
      <c r="J31" s="77"/>
      <c r="K31" s="77"/>
    </row>
    <row r="32" spans="1:16" x14ac:dyDescent="0.2">
      <c r="A32" s="175" t="s">
        <v>6</v>
      </c>
      <c r="B32" s="176"/>
      <c r="C32" s="176"/>
      <c r="D32" s="176"/>
      <c r="E32" s="176"/>
      <c r="F32" s="176"/>
      <c r="G32" s="77">
        <v>350</v>
      </c>
      <c r="H32" s="77"/>
      <c r="I32" s="77"/>
      <c r="J32" s="77"/>
      <c r="K32" s="77"/>
    </row>
    <row r="33" spans="1:11" s="3" customFormat="1" x14ac:dyDescent="0.2">
      <c r="A33" s="178" t="s">
        <v>139</v>
      </c>
      <c r="B33" s="176"/>
      <c r="C33" s="176"/>
      <c r="D33" s="176"/>
      <c r="E33" s="176"/>
      <c r="F33" s="176"/>
      <c r="G33" s="77"/>
      <c r="H33" s="77"/>
      <c r="I33" s="77"/>
      <c r="J33" s="77"/>
      <c r="K33" s="77"/>
    </row>
    <row r="34" spans="1:11" s="3" customFormat="1" x14ac:dyDescent="0.2">
      <c r="A34" s="175" t="s">
        <v>143</v>
      </c>
      <c r="B34" s="176"/>
      <c r="C34" s="176"/>
      <c r="D34" s="176"/>
      <c r="E34" s="176"/>
      <c r="F34" s="176"/>
      <c r="G34" s="77">
        <v>1794</v>
      </c>
      <c r="H34" s="77"/>
      <c r="I34" s="77"/>
      <c r="J34" s="77"/>
      <c r="K34" s="77">
        <v>41.97</v>
      </c>
    </row>
    <row r="35" spans="1:11" s="3" customFormat="1" x14ac:dyDescent="0.2">
      <c r="A35" s="175" t="s">
        <v>8</v>
      </c>
      <c r="B35" s="176"/>
      <c r="C35" s="176"/>
      <c r="D35" s="176"/>
      <c r="E35" s="176"/>
      <c r="F35" s="176"/>
      <c r="G35" s="77">
        <v>1794</v>
      </c>
      <c r="H35" s="77"/>
      <c r="I35" s="77"/>
      <c r="J35" s="77"/>
      <c r="K35" s="77">
        <v>41.97</v>
      </c>
    </row>
    <row r="36" spans="1:11" s="3" customFormat="1" x14ac:dyDescent="0.2">
      <c r="A36" s="175" t="s">
        <v>9</v>
      </c>
      <c r="B36" s="176"/>
      <c r="C36" s="176"/>
      <c r="D36" s="176"/>
      <c r="E36" s="176"/>
      <c r="F36" s="176"/>
      <c r="G36" s="77"/>
      <c r="H36" s="77"/>
      <c r="I36" s="77"/>
      <c r="J36" s="77"/>
      <c r="K36" s="77"/>
    </row>
    <row r="37" spans="1:11" s="3" customFormat="1" x14ac:dyDescent="0.2">
      <c r="A37" s="175" t="s">
        <v>10</v>
      </c>
      <c r="B37" s="176"/>
      <c r="C37" s="176"/>
      <c r="D37" s="176"/>
      <c r="E37" s="176"/>
      <c r="F37" s="176"/>
      <c r="G37" s="77">
        <v>875</v>
      </c>
      <c r="H37" s="77"/>
      <c r="I37" s="77"/>
      <c r="J37" s="77"/>
      <c r="K37" s="77"/>
    </row>
    <row r="38" spans="1:11" s="3" customFormat="1" x14ac:dyDescent="0.2">
      <c r="A38" s="175" t="s">
        <v>11</v>
      </c>
      <c r="B38" s="176"/>
      <c r="C38" s="176"/>
      <c r="D38" s="176"/>
      <c r="E38" s="176"/>
      <c r="F38" s="176"/>
      <c r="G38" s="77">
        <v>569</v>
      </c>
      <c r="H38" s="77"/>
      <c r="I38" s="77"/>
      <c r="J38" s="77"/>
      <c r="K38" s="77"/>
    </row>
    <row r="39" spans="1:11" s="3" customFormat="1" x14ac:dyDescent="0.2">
      <c r="A39" s="175" t="s">
        <v>12</v>
      </c>
      <c r="B39" s="176"/>
      <c r="C39" s="176"/>
      <c r="D39" s="176"/>
      <c r="E39" s="176"/>
      <c r="F39" s="176"/>
      <c r="G39" s="77">
        <v>350</v>
      </c>
      <c r="H39" s="77"/>
      <c r="I39" s="77"/>
      <c r="J39" s="77"/>
      <c r="K39" s="77"/>
    </row>
    <row r="40" spans="1:11" s="3" customFormat="1" x14ac:dyDescent="0.2">
      <c r="A40" s="178" t="s">
        <v>145</v>
      </c>
      <c r="B40" s="176"/>
      <c r="C40" s="176"/>
      <c r="D40" s="176"/>
      <c r="E40" s="176"/>
      <c r="F40" s="176"/>
      <c r="G40" s="79">
        <v>1794</v>
      </c>
      <c r="H40" s="77"/>
      <c r="I40" s="77"/>
      <c r="J40" s="77"/>
      <c r="K40" s="79">
        <v>41.97</v>
      </c>
    </row>
    <row r="41" spans="1:11" s="3" customFormat="1" x14ac:dyDescent="0.2">
      <c r="A41" s="179" t="s">
        <v>25</v>
      </c>
      <c r="B41" s="180"/>
      <c r="C41" s="180"/>
      <c r="D41" s="180"/>
      <c r="E41" s="180"/>
      <c r="F41" s="180"/>
      <c r="G41" s="180"/>
      <c r="H41" s="180"/>
      <c r="I41" s="180"/>
      <c r="J41" s="180"/>
      <c r="K41" s="180"/>
    </row>
    <row r="42" spans="1:11" s="3" customFormat="1" x14ac:dyDescent="0.2">
      <c r="A42" s="175" t="s">
        <v>4</v>
      </c>
      <c r="B42" s="176"/>
      <c r="C42" s="176"/>
      <c r="D42" s="176"/>
      <c r="E42" s="176"/>
      <c r="F42" s="176"/>
      <c r="G42" s="77">
        <v>1250</v>
      </c>
      <c r="H42" s="77">
        <v>1250</v>
      </c>
      <c r="I42" s="77"/>
      <c r="J42" s="77"/>
      <c r="K42" s="77">
        <v>59.95</v>
      </c>
    </row>
    <row r="43" spans="1:11" s="3" customFormat="1" ht="26.1" customHeight="1" x14ac:dyDescent="0.2">
      <c r="A43" s="175" t="s">
        <v>375</v>
      </c>
      <c r="B43" s="176"/>
      <c r="C43" s="176"/>
      <c r="D43" s="176"/>
      <c r="E43" s="176"/>
      <c r="F43" s="176"/>
      <c r="G43" s="77">
        <v>875</v>
      </c>
      <c r="H43" s="77">
        <v>875</v>
      </c>
      <c r="I43" s="77"/>
      <c r="J43" s="77"/>
      <c r="K43" s="77">
        <v>41.97</v>
      </c>
    </row>
    <row r="44" spans="1:11" s="3" customFormat="1" x14ac:dyDescent="0.2">
      <c r="A44" s="175" t="s">
        <v>5</v>
      </c>
      <c r="B44" s="176"/>
      <c r="C44" s="176"/>
      <c r="D44" s="176"/>
      <c r="E44" s="176"/>
      <c r="F44" s="176"/>
      <c r="G44" s="77">
        <v>569</v>
      </c>
      <c r="H44" s="77"/>
      <c r="I44" s="77"/>
      <c r="J44" s="77"/>
      <c r="K44" s="77"/>
    </row>
    <row r="45" spans="1:11" s="3" customFormat="1" x14ac:dyDescent="0.2">
      <c r="A45" s="175" t="s">
        <v>505</v>
      </c>
      <c r="B45" s="176"/>
      <c r="C45" s="176"/>
      <c r="D45" s="176"/>
      <c r="E45" s="176"/>
      <c r="F45" s="176"/>
      <c r="G45" s="77"/>
      <c r="H45" s="77"/>
      <c r="I45" s="77"/>
      <c r="J45" s="77"/>
      <c r="K45" s="77"/>
    </row>
    <row r="46" spans="1:11" s="3" customFormat="1" x14ac:dyDescent="0.2">
      <c r="A46" s="175" t="s">
        <v>771</v>
      </c>
      <c r="B46" s="176"/>
      <c r="C46" s="176"/>
      <c r="D46" s="176"/>
      <c r="E46" s="176"/>
      <c r="F46" s="176"/>
      <c r="G46" s="77">
        <v>569</v>
      </c>
      <c r="H46" s="77"/>
      <c r="I46" s="77"/>
      <c r="J46" s="77"/>
      <c r="K46" s="77"/>
    </row>
    <row r="47" spans="1:11" s="3" customFormat="1" x14ac:dyDescent="0.2">
      <c r="A47" s="175" t="s">
        <v>6</v>
      </c>
      <c r="B47" s="176"/>
      <c r="C47" s="176"/>
      <c r="D47" s="176"/>
      <c r="E47" s="176"/>
      <c r="F47" s="176"/>
      <c r="G47" s="77">
        <v>350</v>
      </c>
      <c r="H47" s="77"/>
      <c r="I47" s="77"/>
      <c r="J47" s="77"/>
      <c r="K47" s="77"/>
    </row>
    <row r="48" spans="1:11" s="3" customFormat="1" x14ac:dyDescent="0.2">
      <c r="A48" s="175" t="s">
        <v>505</v>
      </c>
      <c r="B48" s="176"/>
      <c r="C48" s="176"/>
      <c r="D48" s="176"/>
      <c r="E48" s="176"/>
      <c r="F48" s="176"/>
      <c r="G48" s="77"/>
      <c r="H48" s="77"/>
      <c r="I48" s="77"/>
      <c r="J48" s="77"/>
      <c r="K48" s="77"/>
    </row>
    <row r="49" spans="1:11" s="3" customFormat="1" x14ac:dyDescent="0.2">
      <c r="A49" s="175" t="s">
        <v>772</v>
      </c>
      <c r="B49" s="176"/>
      <c r="C49" s="176"/>
      <c r="D49" s="176"/>
      <c r="E49" s="176"/>
      <c r="F49" s="176"/>
      <c r="G49" s="77">
        <v>350</v>
      </c>
      <c r="H49" s="77"/>
      <c r="I49" s="77"/>
      <c r="J49" s="77"/>
      <c r="K49" s="77"/>
    </row>
    <row r="50" spans="1:11" s="3" customFormat="1" x14ac:dyDescent="0.2">
      <c r="A50" s="178" t="s">
        <v>7</v>
      </c>
      <c r="B50" s="176"/>
      <c r="C50" s="176"/>
      <c r="D50" s="176"/>
      <c r="E50" s="176"/>
      <c r="F50" s="176"/>
      <c r="G50" s="77"/>
      <c r="H50" s="77"/>
      <c r="I50" s="77"/>
      <c r="J50" s="77"/>
      <c r="K50" s="77"/>
    </row>
    <row r="51" spans="1:11" s="3" customFormat="1" x14ac:dyDescent="0.2">
      <c r="A51" s="175" t="s">
        <v>143</v>
      </c>
      <c r="B51" s="176"/>
      <c r="C51" s="176"/>
      <c r="D51" s="176"/>
      <c r="E51" s="176"/>
      <c r="F51" s="176"/>
      <c r="G51" s="77">
        <v>1794</v>
      </c>
      <c r="H51" s="77"/>
      <c r="I51" s="77"/>
      <c r="J51" s="77"/>
      <c r="K51" s="77">
        <v>41.97</v>
      </c>
    </row>
    <row r="52" spans="1:11" s="3" customFormat="1" x14ac:dyDescent="0.2">
      <c r="A52" s="175" t="s">
        <v>8</v>
      </c>
      <c r="B52" s="176"/>
      <c r="C52" s="176"/>
      <c r="D52" s="176"/>
      <c r="E52" s="176"/>
      <c r="F52" s="176"/>
      <c r="G52" s="77">
        <v>1794</v>
      </c>
      <c r="H52" s="77"/>
      <c r="I52" s="77"/>
      <c r="J52" s="77"/>
      <c r="K52" s="77">
        <v>41.97</v>
      </c>
    </row>
    <row r="53" spans="1:11" s="3" customFormat="1" x14ac:dyDescent="0.2">
      <c r="A53" s="175" t="s">
        <v>9</v>
      </c>
      <c r="B53" s="176"/>
      <c r="C53" s="176"/>
      <c r="D53" s="176"/>
      <c r="E53" s="176"/>
      <c r="F53" s="176"/>
      <c r="G53" s="77"/>
      <c r="H53" s="77"/>
      <c r="I53" s="77"/>
      <c r="J53" s="77"/>
      <c r="K53" s="77"/>
    </row>
    <row r="54" spans="1:11" s="3" customFormat="1" x14ac:dyDescent="0.2">
      <c r="A54" s="175" t="s">
        <v>10</v>
      </c>
      <c r="B54" s="176"/>
      <c r="C54" s="176"/>
      <c r="D54" s="176"/>
      <c r="E54" s="176"/>
      <c r="F54" s="176"/>
      <c r="G54" s="77">
        <v>875</v>
      </c>
      <c r="H54" s="77"/>
      <c r="I54" s="77"/>
      <c r="J54" s="77"/>
      <c r="K54" s="77"/>
    </row>
    <row r="55" spans="1:11" s="3" customFormat="1" x14ac:dyDescent="0.2">
      <c r="A55" s="175" t="s">
        <v>11</v>
      </c>
      <c r="B55" s="176"/>
      <c r="C55" s="176"/>
      <c r="D55" s="176"/>
      <c r="E55" s="176"/>
      <c r="F55" s="176"/>
      <c r="G55" s="77">
        <v>569</v>
      </c>
      <c r="H55" s="77"/>
      <c r="I55" s="77"/>
      <c r="J55" s="77"/>
      <c r="K55" s="77"/>
    </row>
    <row r="56" spans="1:11" s="3" customFormat="1" x14ac:dyDescent="0.2">
      <c r="A56" s="175" t="s">
        <v>12</v>
      </c>
      <c r="B56" s="176"/>
      <c r="C56" s="176"/>
      <c r="D56" s="176"/>
      <c r="E56" s="176"/>
      <c r="F56" s="176"/>
      <c r="G56" s="77">
        <v>350</v>
      </c>
      <c r="H56" s="77"/>
      <c r="I56" s="77"/>
      <c r="J56" s="77"/>
      <c r="K56" s="77"/>
    </row>
    <row r="57" spans="1:11" s="3" customFormat="1" x14ac:dyDescent="0.2">
      <c r="A57" s="175" t="s">
        <v>773</v>
      </c>
      <c r="B57" s="176"/>
      <c r="C57" s="176"/>
      <c r="D57" s="176"/>
      <c r="E57" s="176"/>
      <c r="F57" s="176"/>
      <c r="G57" s="77">
        <v>1435</v>
      </c>
      <c r="H57" s="77"/>
      <c r="I57" s="77"/>
      <c r="J57" s="77"/>
      <c r="K57" s="77"/>
    </row>
    <row r="58" spans="1:11" s="3" customFormat="1" x14ac:dyDescent="0.2">
      <c r="A58" s="178" t="s">
        <v>13</v>
      </c>
      <c r="B58" s="176"/>
      <c r="C58" s="176"/>
      <c r="D58" s="176"/>
      <c r="E58" s="176"/>
      <c r="F58" s="176"/>
      <c r="G58" s="79">
        <v>1435</v>
      </c>
      <c r="H58" s="77"/>
      <c r="I58" s="77"/>
      <c r="J58" s="77"/>
      <c r="K58" s="79">
        <v>41.97</v>
      </c>
    </row>
    <row r="59" spans="1:11" s="3" customFormat="1" x14ac:dyDescent="0.2">
      <c r="A59" s="139"/>
      <c r="B59" s="80"/>
      <c r="C59" s="6"/>
      <c r="D59" s="139"/>
      <c r="E59" s="49"/>
      <c r="F59" s="49"/>
      <c r="G59" s="49"/>
      <c r="H59" s="49"/>
      <c r="I59" s="49"/>
      <c r="J59" s="49"/>
      <c r="K59" s="49"/>
    </row>
    <row r="60" spans="1:11" s="3" customFormat="1" x14ac:dyDescent="0.2">
      <c r="A60" s="139"/>
      <c r="B60" s="80"/>
      <c r="C60" s="6"/>
      <c r="D60" s="139"/>
      <c r="E60" s="49"/>
      <c r="F60" s="49"/>
      <c r="G60" s="49"/>
      <c r="H60" s="49"/>
      <c r="I60" s="49"/>
      <c r="J60" s="49"/>
      <c r="K60" s="49"/>
    </row>
    <row r="61" spans="1:11" s="3" customFormat="1" x14ac:dyDescent="0.2">
      <c r="A61" s="139"/>
      <c r="B61" s="80"/>
      <c r="C61" s="6"/>
      <c r="D61" s="139"/>
      <c r="E61" s="49"/>
      <c r="F61" s="49"/>
      <c r="G61" s="49"/>
      <c r="H61" s="49"/>
      <c r="I61" s="49"/>
      <c r="J61" s="49"/>
      <c r="K61" s="49"/>
    </row>
    <row r="62" spans="1:11" s="3" customFormat="1" x14ac:dyDescent="0.2">
      <c r="A62" s="186" t="s">
        <v>147</v>
      </c>
      <c r="B62" s="185"/>
      <c r="C62" s="185"/>
      <c r="D62" s="185"/>
      <c r="E62" s="185"/>
      <c r="F62" s="185"/>
      <c r="G62" s="185"/>
      <c r="H62" s="185"/>
      <c r="I62" s="185"/>
      <c r="J62" s="185"/>
      <c r="K62" s="185"/>
    </row>
    <row r="63" spans="1:11" s="3" customFormat="1" x14ac:dyDescent="0.2">
      <c r="A63" s="184" t="s">
        <v>45</v>
      </c>
      <c r="B63" s="185"/>
      <c r="C63" s="185"/>
      <c r="D63" s="185"/>
      <c r="E63" s="185"/>
      <c r="F63" s="185"/>
      <c r="G63" s="185"/>
      <c r="H63" s="185"/>
      <c r="I63" s="185"/>
      <c r="J63" s="185"/>
      <c r="K63" s="185"/>
    </row>
    <row r="64" spans="1:11" s="3" customFormat="1" x14ac:dyDescent="0.2">
      <c r="A64" s="139"/>
      <c r="B64" s="80"/>
      <c r="C64" s="6"/>
      <c r="D64" s="139"/>
      <c r="E64" s="49"/>
      <c r="F64" s="49"/>
      <c r="G64" s="49"/>
      <c r="H64" s="49"/>
      <c r="I64" s="49"/>
      <c r="J64" s="49"/>
      <c r="K64" s="49"/>
    </row>
    <row r="65" spans="1:11" s="3" customFormat="1" x14ac:dyDescent="0.2">
      <c r="A65" s="186" t="s">
        <v>148</v>
      </c>
      <c r="B65" s="185"/>
      <c r="C65" s="185"/>
      <c r="D65" s="185"/>
      <c r="E65" s="185"/>
      <c r="F65" s="185"/>
      <c r="G65" s="185"/>
      <c r="H65" s="185"/>
      <c r="I65" s="185"/>
      <c r="J65" s="185"/>
      <c r="K65" s="185"/>
    </row>
    <row r="66" spans="1:11" s="3" customFormat="1" x14ac:dyDescent="0.2">
      <c r="A66" s="184" t="s">
        <v>45</v>
      </c>
      <c r="B66" s="185"/>
      <c r="C66" s="185"/>
      <c r="D66" s="185"/>
      <c r="E66" s="185"/>
      <c r="F66" s="185"/>
      <c r="G66" s="185"/>
      <c r="H66" s="185"/>
      <c r="I66" s="185"/>
      <c r="J66" s="185"/>
      <c r="K66" s="185"/>
    </row>
  </sheetData>
  <mergeCells count="47">
    <mergeCell ref="A29:F29"/>
    <mergeCell ref="D16:E16"/>
    <mergeCell ref="D17:E17"/>
    <mergeCell ref="D18:E18"/>
    <mergeCell ref="A22:A24"/>
    <mergeCell ref="B22:B24"/>
    <mergeCell ref="C22:C24"/>
    <mergeCell ref="D22:D24"/>
    <mergeCell ref="E22:F22"/>
    <mergeCell ref="G22:I22"/>
    <mergeCell ref="J22:K23"/>
    <mergeCell ref="G23:G24"/>
    <mergeCell ref="H23:H24"/>
    <mergeCell ref="A26:K26"/>
    <mergeCell ref="A41:K41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A40:F40"/>
    <mergeCell ref="A53:F53"/>
    <mergeCell ref="A42:F42"/>
    <mergeCell ref="A43:F43"/>
    <mergeCell ref="A44:F44"/>
    <mergeCell ref="A45:F45"/>
    <mergeCell ref="A46:F46"/>
    <mergeCell ref="A47:F47"/>
    <mergeCell ref="A48:F48"/>
    <mergeCell ref="A49:F49"/>
    <mergeCell ref="A50:F50"/>
    <mergeCell ref="A51:F51"/>
    <mergeCell ref="A52:F52"/>
    <mergeCell ref="A63:K63"/>
    <mergeCell ref="A65:K65"/>
    <mergeCell ref="A66:K66"/>
    <mergeCell ref="A54:F54"/>
    <mergeCell ref="A55:F55"/>
    <mergeCell ref="A56:F56"/>
    <mergeCell ref="A57:F57"/>
    <mergeCell ref="A58:F58"/>
    <mergeCell ref="A62:K6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70"/>
  <sheetViews>
    <sheetView showGridLines="0" topLeftCell="B1" workbookViewId="0">
      <selection activeCell="J8" sqref="J8:J9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774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775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776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744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777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778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779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ht="14.25" x14ac:dyDescent="0.2">
      <c r="B19" s="74" t="s">
        <v>780</v>
      </c>
      <c r="D19" s="2"/>
      <c r="E19" s="2"/>
      <c r="O19" s="3"/>
      <c r="P19" s="3"/>
    </row>
    <row r="20" spans="1:16" x14ac:dyDescent="0.2">
      <c r="B20" s="75"/>
      <c r="C20" s="139"/>
      <c r="D20" s="7"/>
      <c r="E20" s="2"/>
      <c r="P20" s="3"/>
    </row>
    <row r="21" spans="1:16" x14ac:dyDescent="0.2">
      <c r="B21" s="1"/>
      <c r="E21" s="2"/>
    </row>
    <row r="22" spans="1:16" s="84" customFormat="1" ht="48" customHeight="1" x14ac:dyDescent="0.2">
      <c r="A22" s="174" t="s">
        <v>2</v>
      </c>
      <c r="B22" s="183" t="s">
        <v>51</v>
      </c>
      <c r="C22" s="174" t="s">
        <v>52</v>
      </c>
      <c r="D22" s="174" t="s">
        <v>53</v>
      </c>
      <c r="E22" s="174" t="s">
        <v>21</v>
      </c>
      <c r="F22" s="174"/>
      <c r="G22" s="174" t="s">
        <v>20</v>
      </c>
      <c r="H22" s="174"/>
      <c r="I22" s="174"/>
      <c r="J22" s="174" t="s">
        <v>54</v>
      </c>
      <c r="K22" s="174"/>
      <c r="L22" s="82"/>
      <c r="M22" s="82"/>
      <c r="N22" s="82"/>
      <c r="O22" s="82"/>
      <c r="P22" s="82"/>
    </row>
    <row r="23" spans="1:16" s="84" customFormat="1" ht="24" x14ac:dyDescent="0.2">
      <c r="A23" s="174"/>
      <c r="B23" s="183"/>
      <c r="C23" s="174"/>
      <c r="D23" s="174"/>
      <c r="E23" s="137" t="s">
        <v>55</v>
      </c>
      <c r="F23" s="137" t="s">
        <v>56</v>
      </c>
      <c r="G23" s="174" t="s">
        <v>3</v>
      </c>
      <c r="H23" s="174" t="s">
        <v>57</v>
      </c>
      <c r="I23" s="137" t="s">
        <v>58</v>
      </c>
      <c r="J23" s="174"/>
      <c r="K23" s="174"/>
      <c r="L23" s="82"/>
      <c r="M23" s="82"/>
      <c r="N23" s="82"/>
      <c r="O23" s="82"/>
      <c r="P23" s="82"/>
    </row>
    <row r="24" spans="1:16" s="84" customFormat="1" ht="36" x14ac:dyDescent="0.2">
      <c r="A24" s="174"/>
      <c r="B24" s="183"/>
      <c r="C24" s="174"/>
      <c r="D24" s="174"/>
      <c r="E24" s="137" t="s">
        <v>57</v>
      </c>
      <c r="F24" s="137" t="s">
        <v>59</v>
      </c>
      <c r="G24" s="174"/>
      <c r="H24" s="174"/>
      <c r="I24" s="137" t="s">
        <v>59</v>
      </c>
      <c r="J24" s="137" t="s">
        <v>60</v>
      </c>
      <c r="K24" s="137" t="s">
        <v>55</v>
      </c>
      <c r="L24" s="82"/>
      <c r="M24" s="82"/>
      <c r="N24" s="82"/>
      <c r="O24" s="82"/>
      <c r="P24" s="82"/>
    </row>
    <row r="25" spans="1:16" x14ac:dyDescent="0.2">
      <c r="A25" s="46">
        <v>1</v>
      </c>
      <c r="B25" s="47">
        <v>2</v>
      </c>
      <c r="C25" s="137">
        <v>3</v>
      </c>
      <c r="D25" s="137">
        <v>4</v>
      </c>
      <c r="E25" s="137">
        <v>5</v>
      </c>
      <c r="F25" s="46">
        <v>6</v>
      </c>
      <c r="G25" s="46">
        <v>7</v>
      </c>
      <c r="H25" s="46">
        <v>8</v>
      </c>
      <c r="I25" s="46">
        <v>9</v>
      </c>
      <c r="J25" s="46">
        <v>10</v>
      </c>
      <c r="K25" s="46">
        <v>11</v>
      </c>
      <c r="L25" s="3"/>
      <c r="M25" s="3"/>
      <c r="N25" s="3"/>
      <c r="O25" s="3"/>
      <c r="P25" s="3"/>
    </row>
    <row r="26" spans="1:16" ht="19.149999999999999" customHeight="1" x14ac:dyDescent="0.2">
      <c r="A26" s="177" t="s">
        <v>781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</row>
    <row r="27" spans="1:16" ht="48" x14ac:dyDescent="0.2">
      <c r="A27" s="5">
        <v>1</v>
      </c>
      <c r="B27" s="76" t="s">
        <v>782</v>
      </c>
      <c r="C27" s="138" t="s">
        <v>783</v>
      </c>
      <c r="D27" s="5">
        <v>2</v>
      </c>
      <c r="E27" s="77" t="s">
        <v>784</v>
      </c>
      <c r="F27" s="77"/>
      <c r="G27" s="78">
        <v>854</v>
      </c>
      <c r="H27" s="78">
        <v>854</v>
      </c>
      <c r="I27" s="77"/>
      <c r="J27" s="78">
        <v>25</v>
      </c>
      <c r="K27" s="78">
        <v>50</v>
      </c>
    </row>
    <row r="28" spans="1:16" ht="67.5" x14ac:dyDescent="0.2">
      <c r="A28" s="5">
        <v>2</v>
      </c>
      <c r="B28" s="76" t="s">
        <v>785</v>
      </c>
      <c r="C28" s="138" t="s">
        <v>786</v>
      </c>
      <c r="D28" s="9" t="s">
        <v>787</v>
      </c>
      <c r="E28" s="77" t="s">
        <v>788</v>
      </c>
      <c r="F28" s="77"/>
      <c r="G28" s="78">
        <v>14</v>
      </c>
      <c r="H28" s="78">
        <v>12</v>
      </c>
      <c r="I28" s="77"/>
      <c r="J28" s="78">
        <v>16</v>
      </c>
      <c r="K28" s="78">
        <v>0.64</v>
      </c>
    </row>
    <row r="29" spans="1:16" ht="48" x14ac:dyDescent="0.2">
      <c r="A29" s="5">
        <v>3</v>
      </c>
      <c r="B29" s="76" t="s">
        <v>789</v>
      </c>
      <c r="C29" s="138" t="s">
        <v>790</v>
      </c>
      <c r="D29" s="5">
        <v>2</v>
      </c>
      <c r="E29" s="77" t="s">
        <v>791</v>
      </c>
      <c r="F29" s="77"/>
      <c r="G29" s="78">
        <v>68</v>
      </c>
      <c r="H29" s="78">
        <v>68</v>
      </c>
      <c r="I29" s="77"/>
      <c r="J29" s="78">
        <v>2</v>
      </c>
      <c r="K29" s="78">
        <v>4</v>
      </c>
    </row>
    <row r="30" spans="1:16" ht="48" x14ac:dyDescent="0.2">
      <c r="A30" s="5">
        <v>4</v>
      </c>
      <c r="B30" s="76" t="s">
        <v>792</v>
      </c>
      <c r="C30" s="138" t="s">
        <v>793</v>
      </c>
      <c r="D30" s="5">
        <v>6</v>
      </c>
      <c r="E30" s="77" t="s">
        <v>794</v>
      </c>
      <c r="F30" s="77"/>
      <c r="G30" s="78">
        <v>872</v>
      </c>
      <c r="H30" s="78">
        <v>872</v>
      </c>
      <c r="I30" s="77"/>
      <c r="J30" s="78">
        <v>9</v>
      </c>
      <c r="K30" s="78">
        <v>54</v>
      </c>
    </row>
    <row r="31" spans="1:16" ht="19.149999999999999" customHeight="1" x14ac:dyDescent="0.2">
      <c r="A31" s="175" t="s">
        <v>795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</row>
    <row r="32" spans="1:16" ht="55.5" x14ac:dyDescent="0.2">
      <c r="A32" s="5">
        <v>5</v>
      </c>
      <c r="B32" s="76" t="s">
        <v>796</v>
      </c>
      <c r="C32" s="138" t="s">
        <v>797</v>
      </c>
      <c r="D32" s="9" t="s">
        <v>798</v>
      </c>
      <c r="E32" s="77" t="s">
        <v>564</v>
      </c>
      <c r="F32" s="77"/>
      <c r="G32" s="78">
        <v>413</v>
      </c>
      <c r="H32" s="78">
        <v>413</v>
      </c>
      <c r="I32" s="77"/>
      <c r="J32" s="78">
        <v>6</v>
      </c>
      <c r="K32" s="78">
        <v>24</v>
      </c>
    </row>
    <row r="33" spans="1:11" s="3" customFormat="1" ht="55.5" x14ac:dyDescent="0.2">
      <c r="A33" s="5">
        <v>6</v>
      </c>
      <c r="B33" s="76" t="s">
        <v>799</v>
      </c>
      <c r="C33" s="138" t="s">
        <v>800</v>
      </c>
      <c r="D33" s="9" t="s">
        <v>798</v>
      </c>
      <c r="E33" s="77" t="s">
        <v>565</v>
      </c>
      <c r="F33" s="77"/>
      <c r="G33" s="78">
        <v>102</v>
      </c>
      <c r="H33" s="78">
        <v>102</v>
      </c>
      <c r="I33" s="77"/>
      <c r="J33" s="78">
        <v>1.5</v>
      </c>
      <c r="K33" s="78">
        <v>6</v>
      </c>
    </row>
    <row r="34" spans="1:11" s="3" customFormat="1" ht="72" x14ac:dyDescent="0.2">
      <c r="A34" s="5">
        <v>7</v>
      </c>
      <c r="B34" s="76" t="s">
        <v>801</v>
      </c>
      <c r="C34" s="138" t="s">
        <v>802</v>
      </c>
      <c r="D34" s="9" t="s">
        <v>798</v>
      </c>
      <c r="E34" s="77" t="s">
        <v>584</v>
      </c>
      <c r="F34" s="77"/>
      <c r="G34" s="78">
        <v>79</v>
      </c>
      <c r="H34" s="78">
        <v>79</v>
      </c>
      <c r="I34" s="77"/>
      <c r="J34" s="78">
        <v>1.5</v>
      </c>
      <c r="K34" s="78">
        <v>6</v>
      </c>
    </row>
    <row r="35" spans="1:11" s="3" customFormat="1" ht="60" x14ac:dyDescent="0.2">
      <c r="A35" s="5">
        <v>8</v>
      </c>
      <c r="B35" s="76" t="s">
        <v>803</v>
      </c>
      <c r="C35" s="138" t="s">
        <v>804</v>
      </c>
      <c r="D35" s="5">
        <v>6</v>
      </c>
      <c r="E35" s="77" t="s">
        <v>805</v>
      </c>
      <c r="F35" s="77"/>
      <c r="G35" s="78">
        <v>512</v>
      </c>
      <c r="H35" s="78">
        <v>512</v>
      </c>
      <c r="I35" s="77"/>
      <c r="J35" s="78">
        <v>5</v>
      </c>
      <c r="K35" s="78">
        <v>30</v>
      </c>
    </row>
    <row r="36" spans="1:11" s="3" customFormat="1" ht="115.5" x14ac:dyDescent="0.2">
      <c r="A36" s="5">
        <v>9</v>
      </c>
      <c r="B36" s="76" t="s">
        <v>806</v>
      </c>
      <c r="C36" s="138" t="s">
        <v>807</v>
      </c>
      <c r="D36" s="5">
        <v>6</v>
      </c>
      <c r="E36" s="77" t="s">
        <v>808</v>
      </c>
      <c r="F36" s="77"/>
      <c r="G36" s="78">
        <v>53</v>
      </c>
      <c r="H36" s="78">
        <v>43</v>
      </c>
      <c r="I36" s="77"/>
      <c r="J36" s="78">
        <v>0.4</v>
      </c>
      <c r="K36" s="78">
        <v>2.4</v>
      </c>
    </row>
    <row r="37" spans="1:11" s="3" customFormat="1" ht="67.5" x14ac:dyDescent="0.2">
      <c r="A37" s="5">
        <v>10</v>
      </c>
      <c r="B37" s="76" t="s">
        <v>809</v>
      </c>
      <c r="C37" s="138" t="s">
        <v>810</v>
      </c>
      <c r="D37" s="5">
        <v>6</v>
      </c>
      <c r="E37" s="77" t="s">
        <v>811</v>
      </c>
      <c r="F37" s="77"/>
      <c r="G37" s="78">
        <v>265</v>
      </c>
      <c r="H37" s="78">
        <v>216</v>
      </c>
      <c r="I37" s="77"/>
      <c r="J37" s="78">
        <v>2</v>
      </c>
      <c r="K37" s="78">
        <v>12</v>
      </c>
    </row>
    <row r="38" spans="1:11" s="3" customFormat="1" ht="67.5" x14ac:dyDescent="0.2">
      <c r="A38" s="5">
        <v>11</v>
      </c>
      <c r="B38" s="76" t="s">
        <v>785</v>
      </c>
      <c r="C38" s="138" t="s">
        <v>812</v>
      </c>
      <c r="D38" s="9" t="s">
        <v>813</v>
      </c>
      <c r="E38" s="77" t="s">
        <v>788</v>
      </c>
      <c r="F38" s="77"/>
      <c r="G38" s="78">
        <v>35</v>
      </c>
      <c r="H38" s="78">
        <v>29</v>
      </c>
      <c r="I38" s="77"/>
      <c r="J38" s="78">
        <v>16</v>
      </c>
      <c r="K38" s="78">
        <v>1.6</v>
      </c>
    </row>
    <row r="39" spans="1:11" s="3" customFormat="1" x14ac:dyDescent="0.2">
      <c r="A39" s="175" t="s">
        <v>26</v>
      </c>
      <c r="B39" s="176"/>
      <c r="C39" s="176"/>
      <c r="D39" s="176"/>
      <c r="E39" s="176"/>
      <c r="F39" s="176"/>
      <c r="G39" s="77">
        <v>3267</v>
      </c>
      <c r="H39" s="77">
        <v>3267</v>
      </c>
      <c r="I39" s="77"/>
      <c r="J39" s="77"/>
      <c r="K39" s="77">
        <v>194.38</v>
      </c>
    </row>
    <row r="40" spans="1:11" s="3" customFormat="1" x14ac:dyDescent="0.2">
      <c r="A40" s="175" t="s">
        <v>5</v>
      </c>
      <c r="B40" s="176"/>
      <c r="C40" s="176"/>
      <c r="D40" s="176"/>
      <c r="E40" s="176"/>
      <c r="F40" s="176"/>
      <c r="G40" s="77">
        <v>2124</v>
      </c>
      <c r="H40" s="77"/>
      <c r="I40" s="77"/>
      <c r="J40" s="77"/>
      <c r="K40" s="77"/>
    </row>
    <row r="41" spans="1:11" s="3" customFormat="1" x14ac:dyDescent="0.2">
      <c r="A41" s="175" t="s">
        <v>6</v>
      </c>
      <c r="B41" s="176"/>
      <c r="C41" s="176"/>
      <c r="D41" s="176"/>
      <c r="E41" s="176"/>
      <c r="F41" s="176"/>
      <c r="G41" s="77">
        <v>1307</v>
      </c>
      <c r="H41" s="77"/>
      <c r="I41" s="77"/>
      <c r="J41" s="77"/>
      <c r="K41" s="77"/>
    </row>
    <row r="42" spans="1:11" s="3" customFormat="1" x14ac:dyDescent="0.2">
      <c r="A42" s="178" t="s">
        <v>814</v>
      </c>
      <c r="B42" s="176"/>
      <c r="C42" s="176"/>
      <c r="D42" s="176"/>
      <c r="E42" s="176"/>
      <c r="F42" s="176"/>
      <c r="G42" s="79"/>
      <c r="H42" s="77"/>
      <c r="I42" s="77"/>
      <c r="J42" s="77"/>
      <c r="K42" s="79"/>
    </row>
    <row r="43" spans="1:11" s="3" customFormat="1" x14ac:dyDescent="0.2">
      <c r="A43" s="175" t="s">
        <v>143</v>
      </c>
      <c r="B43" s="176"/>
      <c r="C43" s="176"/>
      <c r="D43" s="176"/>
      <c r="E43" s="176"/>
      <c r="F43" s="176"/>
      <c r="G43" s="77">
        <f>G39+G40+G41</f>
        <v>6698</v>
      </c>
      <c r="H43" s="77"/>
      <c r="I43" s="77"/>
      <c r="J43" s="77"/>
      <c r="K43" s="77">
        <f>K39</f>
        <v>194.38</v>
      </c>
    </row>
    <row r="44" spans="1:11" s="3" customFormat="1" x14ac:dyDescent="0.2">
      <c r="A44" s="175" t="s">
        <v>8</v>
      </c>
      <c r="B44" s="176"/>
      <c r="C44" s="176"/>
      <c r="D44" s="176"/>
      <c r="E44" s="176"/>
      <c r="F44" s="176"/>
      <c r="G44" s="77">
        <f>G43</f>
        <v>6698</v>
      </c>
      <c r="H44" s="77"/>
      <c r="I44" s="77"/>
      <c r="J44" s="77"/>
      <c r="K44" s="77">
        <f>K43</f>
        <v>194.38</v>
      </c>
    </row>
    <row r="45" spans="1:11" s="3" customFormat="1" x14ac:dyDescent="0.2">
      <c r="A45" s="175" t="s">
        <v>9</v>
      </c>
      <c r="B45" s="176"/>
      <c r="C45" s="176"/>
      <c r="D45" s="176"/>
      <c r="E45" s="176"/>
      <c r="F45" s="176"/>
      <c r="G45" s="77"/>
      <c r="H45" s="77"/>
      <c r="I45" s="77"/>
      <c r="J45" s="77"/>
      <c r="K45" s="77"/>
    </row>
    <row r="46" spans="1:11" s="3" customFormat="1" x14ac:dyDescent="0.2">
      <c r="A46" s="175" t="s">
        <v>10</v>
      </c>
      <c r="B46" s="176"/>
      <c r="C46" s="176"/>
      <c r="D46" s="176"/>
      <c r="E46" s="176"/>
      <c r="F46" s="176"/>
      <c r="G46" s="77">
        <f>G39</f>
        <v>3267</v>
      </c>
      <c r="H46" s="77"/>
      <c r="I46" s="77"/>
      <c r="J46" s="77"/>
      <c r="K46" s="77"/>
    </row>
    <row r="47" spans="1:11" s="3" customFormat="1" x14ac:dyDescent="0.2">
      <c r="A47" s="175" t="s">
        <v>11</v>
      </c>
      <c r="B47" s="176"/>
      <c r="C47" s="176"/>
      <c r="D47" s="176"/>
      <c r="E47" s="176"/>
      <c r="F47" s="176"/>
      <c r="G47" s="77">
        <f>G40</f>
        <v>2124</v>
      </c>
      <c r="H47" s="77"/>
      <c r="I47" s="77"/>
      <c r="J47" s="77"/>
      <c r="K47" s="77"/>
    </row>
    <row r="48" spans="1:11" s="3" customFormat="1" x14ac:dyDescent="0.2">
      <c r="A48" s="175" t="s">
        <v>12</v>
      </c>
      <c r="B48" s="176"/>
      <c r="C48" s="176"/>
      <c r="D48" s="176"/>
      <c r="E48" s="176"/>
      <c r="F48" s="176"/>
      <c r="G48" s="77">
        <f>G41</f>
        <v>1307</v>
      </c>
      <c r="H48" s="77"/>
      <c r="I48" s="77"/>
      <c r="J48" s="77"/>
      <c r="K48" s="77"/>
    </row>
    <row r="49" spans="1:11" s="3" customFormat="1" x14ac:dyDescent="0.2">
      <c r="A49" s="178" t="s">
        <v>815</v>
      </c>
      <c r="B49" s="176"/>
      <c r="C49" s="176"/>
      <c r="D49" s="176"/>
      <c r="E49" s="176"/>
      <c r="F49" s="176"/>
      <c r="G49" s="79">
        <f>G46+G47+G48</f>
        <v>6698</v>
      </c>
      <c r="H49" s="77"/>
      <c r="I49" s="77"/>
      <c r="J49" s="77"/>
      <c r="K49" s="79">
        <f>K44</f>
        <v>194.38</v>
      </c>
    </row>
    <row r="50" spans="1:11" s="3" customFormat="1" x14ac:dyDescent="0.2">
      <c r="A50" s="179" t="s">
        <v>25</v>
      </c>
      <c r="B50" s="180"/>
      <c r="C50" s="180"/>
      <c r="D50" s="180"/>
      <c r="E50" s="180"/>
      <c r="F50" s="180"/>
      <c r="G50" s="180"/>
      <c r="H50" s="180"/>
      <c r="I50" s="180"/>
      <c r="J50" s="180"/>
      <c r="K50" s="180"/>
    </row>
    <row r="51" spans="1:11" s="3" customFormat="1" x14ac:dyDescent="0.2">
      <c r="A51" s="175" t="s">
        <v>4</v>
      </c>
      <c r="B51" s="176"/>
      <c r="C51" s="176"/>
      <c r="D51" s="176"/>
      <c r="E51" s="176"/>
      <c r="F51" s="176"/>
      <c r="G51" s="77">
        <v>3267</v>
      </c>
      <c r="H51" s="77">
        <v>3267</v>
      </c>
      <c r="I51" s="77"/>
      <c r="J51" s="77"/>
      <c r="K51" s="77">
        <f>K49</f>
        <v>194.38</v>
      </c>
    </row>
    <row r="52" spans="1:11" s="3" customFormat="1" x14ac:dyDescent="0.2">
      <c r="A52" s="175" t="s">
        <v>5</v>
      </c>
      <c r="B52" s="176"/>
      <c r="C52" s="176"/>
      <c r="D52" s="176"/>
      <c r="E52" s="176"/>
      <c r="F52" s="176"/>
      <c r="G52" s="77">
        <f>G47</f>
        <v>2124</v>
      </c>
      <c r="H52" s="77"/>
      <c r="I52" s="77"/>
      <c r="J52" s="77"/>
      <c r="K52" s="77"/>
    </row>
    <row r="53" spans="1:11" s="3" customFormat="1" x14ac:dyDescent="0.2">
      <c r="A53" s="175" t="s">
        <v>6</v>
      </c>
      <c r="B53" s="176"/>
      <c r="C53" s="176"/>
      <c r="D53" s="176"/>
      <c r="E53" s="176"/>
      <c r="F53" s="176"/>
      <c r="G53" s="77">
        <f>G48</f>
        <v>1307</v>
      </c>
      <c r="H53" s="77"/>
      <c r="I53" s="77"/>
      <c r="J53" s="77"/>
      <c r="K53" s="77"/>
    </row>
    <row r="54" spans="1:11" s="3" customFormat="1" x14ac:dyDescent="0.2">
      <c r="A54" s="178" t="s">
        <v>816</v>
      </c>
      <c r="B54" s="176"/>
      <c r="C54" s="176"/>
      <c r="D54" s="176"/>
      <c r="E54" s="176"/>
      <c r="F54" s="176"/>
      <c r="G54" s="79"/>
      <c r="H54" s="77"/>
      <c r="I54" s="77"/>
      <c r="J54" s="77"/>
      <c r="K54" s="79"/>
    </row>
    <row r="55" spans="1:11" s="3" customFormat="1" x14ac:dyDescent="0.2">
      <c r="A55" s="175" t="s">
        <v>143</v>
      </c>
      <c r="B55" s="176"/>
      <c r="C55" s="176"/>
      <c r="D55" s="176"/>
      <c r="E55" s="176"/>
      <c r="F55" s="176"/>
      <c r="G55" s="77">
        <f>G49</f>
        <v>6698</v>
      </c>
      <c r="H55" s="77"/>
      <c r="I55" s="77"/>
      <c r="J55" s="77"/>
      <c r="K55" s="77">
        <f>K51</f>
        <v>194.38</v>
      </c>
    </row>
    <row r="56" spans="1:11" s="3" customFormat="1" x14ac:dyDescent="0.2">
      <c r="A56" s="175" t="s">
        <v>8</v>
      </c>
      <c r="B56" s="176"/>
      <c r="C56" s="176"/>
      <c r="D56" s="176"/>
      <c r="E56" s="176"/>
      <c r="F56" s="176"/>
      <c r="G56" s="77">
        <f>G55</f>
        <v>6698</v>
      </c>
      <c r="H56" s="77"/>
      <c r="I56" s="77"/>
      <c r="J56" s="77"/>
      <c r="K56" s="77">
        <f>K55</f>
        <v>194.38</v>
      </c>
    </row>
    <row r="57" spans="1:11" s="3" customFormat="1" x14ac:dyDescent="0.2">
      <c r="A57" s="175" t="s">
        <v>9</v>
      </c>
      <c r="B57" s="176"/>
      <c r="C57" s="176"/>
      <c r="D57" s="176"/>
      <c r="E57" s="176"/>
      <c r="F57" s="176"/>
      <c r="G57" s="77"/>
      <c r="H57" s="77"/>
      <c r="I57" s="77"/>
      <c r="J57" s="77"/>
      <c r="K57" s="77"/>
    </row>
    <row r="58" spans="1:11" s="3" customFormat="1" x14ac:dyDescent="0.2">
      <c r="A58" s="175" t="s">
        <v>10</v>
      </c>
      <c r="B58" s="176"/>
      <c r="C58" s="176"/>
      <c r="D58" s="176"/>
      <c r="E58" s="176"/>
      <c r="F58" s="176"/>
      <c r="G58" s="77">
        <v>3267</v>
      </c>
      <c r="H58" s="77"/>
      <c r="I58" s="77"/>
      <c r="J58" s="77"/>
      <c r="K58" s="77"/>
    </row>
    <row r="59" spans="1:11" s="3" customFormat="1" x14ac:dyDescent="0.2">
      <c r="A59" s="175" t="s">
        <v>11</v>
      </c>
      <c r="B59" s="176"/>
      <c r="C59" s="176"/>
      <c r="D59" s="176"/>
      <c r="E59" s="176"/>
      <c r="F59" s="176"/>
      <c r="G59" s="77">
        <v>2124</v>
      </c>
      <c r="H59" s="77"/>
      <c r="I59" s="77"/>
      <c r="J59" s="77"/>
      <c r="K59" s="77"/>
    </row>
    <row r="60" spans="1:11" s="3" customFormat="1" x14ac:dyDescent="0.2">
      <c r="A60" s="175" t="s">
        <v>12</v>
      </c>
      <c r="B60" s="176"/>
      <c r="C60" s="176"/>
      <c r="D60" s="176"/>
      <c r="E60" s="176"/>
      <c r="F60" s="176"/>
      <c r="G60" s="77">
        <v>1307</v>
      </c>
      <c r="H60" s="77"/>
      <c r="I60" s="77"/>
      <c r="J60" s="77"/>
      <c r="K60" s="77"/>
    </row>
    <row r="61" spans="1:11" s="3" customFormat="1" x14ac:dyDescent="0.2">
      <c r="A61" s="175" t="s">
        <v>817</v>
      </c>
      <c r="B61" s="176"/>
      <c r="C61" s="176"/>
      <c r="D61" s="176"/>
      <c r="E61" s="176"/>
      <c r="F61" s="176"/>
      <c r="G61" s="77">
        <v>5358</v>
      </c>
      <c r="H61" s="77"/>
      <c r="I61" s="77"/>
      <c r="J61" s="77"/>
      <c r="K61" s="77"/>
    </row>
    <row r="62" spans="1:11" s="3" customFormat="1" x14ac:dyDescent="0.2">
      <c r="A62" s="178" t="s">
        <v>13</v>
      </c>
      <c r="B62" s="176"/>
      <c r="C62" s="176"/>
      <c r="D62" s="176"/>
      <c r="E62" s="176"/>
      <c r="F62" s="176"/>
      <c r="G62" s="79">
        <f>G61</f>
        <v>5358</v>
      </c>
      <c r="H62" s="77"/>
      <c r="I62" s="77"/>
      <c r="J62" s="77"/>
      <c r="K62" s="79">
        <f>K49</f>
        <v>194.38</v>
      </c>
    </row>
    <row r="63" spans="1:11" s="3" customFormat="1" x14ac:dyDescent="0.2">
      <c r="A63" s="139"/>
      <c r="B63" s="80"/>
      <c r="C63" s="6"/>
      <c r="D63" s="139"/>
      <c r="E63" s="49"/>
      <c r="F63" s="49"/>
      <c r="G63" s="49"/>
      <c r="H63" s="49"/>
      <c r="I63" s="49"/>
      <c r="J63" s="49"/>
      <c r="K63" s="49"/>
    </row>
    <row r="64" spans="1:11" s="3" customFormat="1" x14ac:dyDescent="0.2">
      <c r="A64" s="139"/>
      <c r="B64" s="80"/>
      <c r="C64" s="6"/>
      <c r="D64" s="139"/>
      <c r="E64" s="49"/>
      <c r="F64" s="49"/>
      <c r="G64" s="49"/>
      <c r="H64" s="49"/>
      <c r="I64" s="49"/>
      <c r="J64" s="49"/>
      <c r="K64" s="49"/>
    </row>
    <row r="65" spans="1:16" x14ac:dyDescent="0.2">
      <c r="A65" s="139"/>
      <c r="B65" s="80"/>
      <c r="F65" s="49"/>
      <c r="G65" s="49"/>
      <c r="H65" s="49"/>
      <c r="I65" s="49"/>
      <c r="J65" s="49"/>
      <c r="K65" s="49"/>
      <c r="L65" s="3"/>
      <c r="M65" s="3"/>
      <c r="N65" s="3"/>
      <c r="O65" s="3"/>
      <c r="P65" s="3"/>
    </row>
    <row r="66" spans="1:16" x14ac:dyDescent="0.2">
      <c r="A66" s="186" t="s">
        <v>818</v>
      </c>
      <c r="B66" s="185"/>
      <c r="C66" s="185"/>
      <c r="D66" s="185"/>
      <c r="E66" s="185"/>
      <c r="F66" s="185"/>
      <c r="G66" s="185"/>
      <c r="H66" s="185"/>
      <c r="I66" s="185"/>
      <c r="J66" s="185"/>
      <c r="K66" s="185"/>
      <c r="L66" s="3"/>
      <c r="M66" s="3"/>
      <c r="N66" s="3"/>
      <c r="O66" s="3"/>
      <c r="P66" s="3"/>
    </row>
    <row r="67" spans="1:16" x14ac:dyDescent="0.2">
      <c r="A67" s="184" t="s">
        <v>45</v>
      </c>
      <c r="B67" s="185"/>
      <c r="C67" s="185"/>
      <c r="D67" s="185"/>
      <c r="E67" s="185"/>
      <c r="F67" s="185"/>
      <c r="G67" s="185"/>
      <c r="H67" s="185"/>
      <c r="I67" s="185"/>
      <c r="J67" s="185"/>
      <c r="K67" s="185"/>
      <c r="L67" s="3"/>
      <c r="M67" s="3"/>
      <c r="N67" s="3"/>
      <c r="O67" s="3"/>
      <c r="P67" s="3"/>
    </row>
    <row r="68" spans="1:16" x14ac:dyDescent="0.2">
      <c r="A68" s="139"/>
      <c r="B68" s="80"/>
      <c r="F68" s="49"/>
      <c r="G68" s="49"/>
      <c r="H68" s="49"/>
      <c r="I68" s="49"/>
      <c r="J68" s="49"/>
      <c r="K68" s="49"/>
      <c r="L68" s="3"/>
      <c r="M68" s="3"/>
      <c r="N68" s="3"/>
      <c r="O68" s="3"/>
      <c r="P68" s="3"/>
    </row>
    <row r="69" spans="1:16" x14ac:dyDescent="0.2">
      <c r="A69" s="186" t="s">
        <v>819</v>
      </c>
      <c r="B69" s="185"/>
      <c r="C69" s="185"/>
      <c r="D69" s="185"/>
      <c r="E69" s="185"/>
      <c r="F69" s="185"/>
      <c r="G69" s="185"/>
      <c r="H69" s="185"/>
      <c r="I69" s="185"/>
      <c r="J69" s="185"/>
      <c r="K69" s="185"/>
      <c r="L69" s="3"/>
      <c r="M69" s="3"/>
      <c r="N69" s="3"/>
      <c r="O69" s="3"/>
      <c r="P69" s="3"/>
    </row>
    <row r="70" spans="1:16" x14ac:dyDescent="0.2">
      <c r="A70" s="184" t="s">
        <v>45</v>
      </c>
      <c r="B70" s="185"/>
      <c r="C70" s="185"/>
      <c r="D70" s="185"/>
      <c r="E70" s="185"/>
      <c r="F70" s="185"/>
      <c r="G70" s="185"/>
      <c r="H70" s="185"/>
      <c r="I70" s="185"/>
      <c r="J70" s="185"/>
      <c r="K70" s="185"/>
      <c r="L70" s="3"/>
      <c r="M70" s="3"/>
      <c r="N70" s="3"/>
      <c r="O70" s="3"/>
      <c r="P70" s="3"/>
    </row>
  </sheetData>
  <mergeCells count="42">
    <mergeCell ref="D16:E16"/>
    <mergeCell ref="D17:E17"/>
    <mergeCell ref="D18:E18"/>
    <mergeCell ref="A22:A24"/>
    <mergeCell ref="B22:B24"/>
    <mergeCell ref="C22:C24"/>
    <mergeCell ref="D22:D24"/>
    <mergeCell ref="E22:F22"/>
    <mergeCell ref="A44:F44"/>
    <mergeCell ref="G22:I22"/>
    <mergeCell ref="J22:K23"/>
    <mergeCell ref="G23:G24"/>
    <mergeCell ref="H23:H24"/>
    <mergeCell ref="A26:K26"/>
    <mergeCell ref="A31:K31"/>
    <mergeCell ref="A39:F39"/>
    <mergeCell ref="A40:F40"/>
    <mergeCell ref="A41:F41"/>
    <mergeCell ref="A42:F42"/>
    <mergeCell ref="A43:F43"/>
    <mergeCell ref="A56:F56"/>
    <mergeCell ref="A45:F45"/>
    <mergeCell ref="A46:F46"/>
    <mergeCell ref="A47:F47"/>
    <mergeCell ref="A48:F48"/>
    <mergeCell ref="A49:F49"/>
    <mergeCell ref="A50:K50"/>
    <mergeCell ref="A51:F51"/>
    <mergeCell ref="A52:F52"/>
    <mergeCell ref="A53:F53"/>
    <mergeCell ref="A54:F54"/>
    <mergeCell ref="A55:F55"/>
    <mergeCell ref="A66:K66"/>
    <mergeCell ref="A67:K67"/>
    <mergeCell ref="A69:K69"/>
    <mergeCell ref="A70:K70"/>
    <mergeCell ref="A57:F57"/>
    <mergeCell ref="A58:F58"/>
    <mergeCell ref="A59:F59"/>
    <mergeCell ref="A60:F60"/>
    <mergeCell ref="A61:F61"/>
    <mergeCell ref="A62:F6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T42"/>
  <sheetViews>
    <sheetView zoomScale="80" zoomScaleNormal="80" workbookViewId="0">
      <selection activeCell="D9" sqref="D9"/>
    </sheetView>
  </sheetViews>
  <sheetFormatPr defaultRowHeight="15.75" x14ac:dyDescent="0.25"/>
  <cols>
    <col min="1" max="1" width="37.85546875" style="13" customWidth="1"/>
    <col min="2" max="4" width="13.7109375" style="86" customWidth="1"/>
    <col min="5" max="5" width="15.7109375" style="86" customWidth="1"/>
    <col min="6" max="8" width="13.7109375" style="86" customWidth="1"/>
    <col min="9" max="9" width="15.7109375" style="86" customWidth="1"/>
    <col min="10" max="12" width="13.7109375" style="86" customWidth="1"/>
    <col min="13" max="13" width="15.7109375" style="86" customWidth="1"/>
    <col min="14" max="14" width="17.7109375" style="86" customWidth="1"/>
    <col min="15" max="15" width="31.85546875" style="86" customWidth="1"/>
    <col min="16" max="18" width="13.7109375" style="86" customWidth="1"/>
    <col min="19" max="19" width="11.42578125" style="12" customWidth="1"/>
    <col min="20" max="20" width="17.28515625" style="12" customWidth="1"/>
    <col min="21" max="16384" width="9.140625" style="12"/>
  </cols>
  <sheetData>
    <row r="1" spans="1:19" ht="26.25" customHeight="1" x14ac:dyDescent="0.25">
      <c r="A1" s="191" t="s">
        <v>61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9" ht="26.25" customHeight="1" x14ac:dyDescent="0.25">
      <c r="A2" s="191" t="s">
        <v>820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9" ht="15" customHeight="1" x14ac:dyDescent="0.3">
      <c r="A3" s="192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42"/>
      <c r="R3" s="142"/>
    </row>
    <row r="4" spans="1:19" s="23" customFormat="1" ht="35.25" customHeight="1" x14ac:dyDescent="0.2">
      <c r="A4" s="193" t="s">
        <v>37</v>
      </c>
      <c r="B4" s="194" t="s">
        <v>36</v>
      </c>
      <c r="C4" s="195"/>
      <c r="D4" s="195"/>
      <c r="E4" s="196"/>
      <c r="F4" s="194" t="s">
        <v>435</v>
      </c>
      <c r="G4" s="195"/>
      <c r="H4" s="195"/>
      <c r="I4" s="196"/>
      <c r="J4" s="194" t="s">
        <v>35</v>
      </c>
      <c r="K4" s="195"/>
      <c r="L4" s="195"/>
      <c r="M4" s="196"/>
      <c r="N4" s="190" t="s">
        <v>16</v>
      </c>
      <c r="O4" s="190" t="s">
        <v>17</v>
      </c>
      <c r="P4" s="190" t="s">
        <v>62</v>
      </c>
      <c r="Q4" s="190"/>
      <c r="R4" s="190"/>
    </row>
    <row r="5" spans="1:19" s="23" customFormat="1" ht="73.5" customHeight="1" x14ac:dyDescent="0.2">
      <c r="A5" s="193"/>
      <c r="B5" s="24" t="s">
        <v>34</v>
      </c>
      <c r="C5" s="24" t="s">
        <v>33</v>
      </c>
      <c r="D5" s="24" t="s">
        <v>32</v>
      </c>
      <c r="E5" s="24" t="s">
        <v>3</v>
      </c>
      <c r="F5" s="24" t="s">
        <v>34</v>
      </c>
      <c r="G5" s="24" t="s">
        <v>33</v>
      </c>
      <c r="H5" s="24" t="s">
        <v>32</v>
      </c>
      <c r="I5" s="24" t="s">
        <v>3</v>
      </c>
      <c r="J5" s="24" t="s">
        <v>34</v>
      </c>
      <c r="K5" s="24" t="s">
        <v>33</v>
      </c>
      <c r="L5" s="24" t="s">
        <v>32</v>
      </c>
      <c r="M5" s="24" t="s">
        <v>3</v>
      </c>
      <c r="N5" s="190"/>
      <c r="O5" s="190"/>
      <c r="P5" s="24" t="s">
        <v>34</v>
      </c>
      <c r="Q5" s="24" t="s">
        <v>33</v>
      </c>
      <c r="R5" s="24" t="s">
        <v>32</v>
      </c>
    </row>
    <row r="6" spans="1:19" s="21" customFormat="1" x14ac:dyDescent="0.2">
      <c r="A6" s="22">
        <v>1</v>
      </c>
      <c r="B6" s="22">
        <v>2</v>
      </c>
      <c r="C6" s="22">
        <v>3</v>
      </c>
      <c r="D6" s="22">
        <v>4</v>
      </c>
      <c r="E6" s="22">
        <v>5</v>
      </c>
      <c r="F6" s="22">
        <v>6</v>
      </c>
      <c r="G6" s="22">
        <v>7</v>
      </c>
      <c r="H6" s="22">
        <v>8</v>
      </c>
      <c r="I6" s="22">
        <v>9</v>
      </c>
      <c r="J6" s="22">
        <v>11</v>
      </c>
      <c r="K6" s="22">
        <v>12</v>
      </c>
      <c r="L6" s="22">
        <v>13</v>
      </c>
      <c r="M6" s="22"/>
      <c r="N6" s="22">
        <v>14</v>
      </c>
      <c r="O6" s="22">
        <v>15</v>
      </c>
      <c r="P6" s="22">
        <v>16</v>
      </c>
      <c r="Q6" s="22">
        <v>17</v>
      </c>
      <c r="R6" s="22">
        <v>18</v>
      </c>
    </row>
    <row r="7" spans="1:19" s="21" customFormat="1" ht="24.75" customHeight="1" x14ac:dyDescent="0.2">
      <c r="A7" s="127" t="s">
        <v>434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</row>
    <row r="8" spans="1:19" s="21" customFormat="1" ht="24.75" customHeight="1" x14ac:dyDescent="0.2">
      <c r="A8" s="135" t="s">
        <v>821</v>
      </c>
      <c r="B8" s="149"/>
      <c r="C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49"/>
      <c r="R8" s="149"/>
    </row>
    <row r="9" spans="1:19" ht="45" customHeight="1" x14ac:dyDescent="0.25">
      <c r="A9" s="119" t="s">
        <v>822</v>
      </c>
      <c r="B9" s="120"/>
      <c r="C9" s="121"/>
      <c r="D9" s="121">
        <f>'3-107'!G60</f>
        <v>23540</v>
      </c>
      <c r="E9" s="121">
        <f>SUM(B9:D9)</f>
        <v>23540</v>
      </c>
      <c r="F9" s="121"/>
      <c r="G9" s="121"/>
      <c r="H9" s="121">
        <f t="shared" ref="H9:H22" si="0">D9</f>
        <v>23540</v>
      </c>
      <c r="I9" s="121">
        <f>SUM(F9:H9)</f>
        <v>23540</v>
      </c>
      <c r="J9" s="121"/>
      <c r="K9" s="121"/>
      <c r="L9" s="121">
        <f t="shared" ref="L9:L24" si="1">R9</f>
        <v>23540</v>
      </c>
      <c r="M9" s="121">
        <f>SUM(J9:L9)</f>
        <v>23540</v>
      </c>
      <c r="N9" s="121">
        <f>ROUND(R9*10.05,0)</f>
        <v>236577</v>
      </c>
      <c r="O9" s="132" t="s">
        <v>823</v>
      </c>
      <c r="P9" s="121"/>
      <c r="Q9" s="121"/>
      <c r="R9" s="121">
        <f t="shared" ref="R9:R22" si="2">H9</f>
        <v>23540</v>
      </c>
      <c r="S9" s="42"/>
    </row>
    <row r="10" spans="1:19" s="44" customFormat="1" ht="45" customHeight="1" x14ac:dyDescent="0.2">
      <c r="A10" s="119" t="s">
        <v>824</v>
      </c>
      <c r="B10" s="121"/>
      <c r="C10" s="121"/>
      <c r="D10" s="121">
        <f>'4-134'!G71</f>
        <v>51089</v>
      </c>
      <c r="E10" s="121">
        <f t="shared" ref="E10:E26" si="3">SUM(B10:D10)</f>
        <v>51089</v>
      </c>
      <c r="F10" s="121"/>
      <c r="G10" s="121"/>
      <c r="H10" s="121">
        <f t="shared" si="0"/>
        <v>51089</v>
      </c>
      <c r="I10" s="121">
        <f t="shared" ref="I10:I23" si="4">SUM(F10:H10)</f>
        <v>51089</v>
      </c>
      <c r="J10" s="121"/>
      <c r="K10" s="121"/>
      <c r="L10" s="121">
        <f t="shared" si="1"/>
        <v>51089</v>
      </c>
      <c r="M10" s="121">
        <f t="shared" ref="M10:M23" si="5">SUM(J10:L10)</f>
        <v>51089</v>
      </c>
      <c r="N10" s="121">
        <f t="shared" ref="N10:N26" si="6">ROUND(R10*10.05,0)</f>
        <v>513444</v>
      </c>
      <c r="O10" s="132" t="s">
        <v>825</v>
      </c>
      <c r="P10" s="121"/>
      <c r="Q10" s="121"/>
      <c r="R10" s="121">
        <f t="shared" si="2"/>
        <v>51089</v>
      </c>
      <c r="S10" s="43"/>
    </row>
    <row r="11" spans="1:19" s="44" customFormat="1" ht="45" customHeight="1" x14ac:dyDescent="0.2">
      <c r="A11" s="119" t="s">
        <v>826</v>
      </c>
      <c r="B11" s="121"/>
      <c r="C11" s="121"/>
      <c r="D11" s="121">
        <f>'4-135'!G58</f>
        <v>1530</v>
      </c>
      <c r="E11" s="121">
        <f t="shared" si="3"/>
        <v>1530</v>
      </c>
      <c r="F11" s="121"/>
      <c r="G11" s="121"/>
      <c r="H11" s="121">
        <f t="shared" si="0"/>
        <v>1530</v>
      </c>
      <c r="I11" s="121">
        <f t="shared" si="4"/>
        <v>1530</v>
      </c>
      <c r="J11" s="121"/>
      <c r="K11" s="121"/>
      <c r="L11" s="121">
        <f t="shared" si="1"/>
        <v>1530</v>
      </c>
      <c r="M11" s="121">
        <f t="shared" si="5"/>
        <v>1530</v>
      </c>
      <c r="N11" s="121">
        <f t="shared" si="6"/>
        <v>15377</v>
      </c>
      <c r="O11" s="132" t="s">
        <v>827</v>
      </c>
      <c r="P11" s="121"/>
      <c r="Q11" s="121"/>
      <c r="R11" s="121">
        <f t="shared" si="2"/>
        <v>1530</v>
      </c>
      <c r="S11" s="43"/>
    </row>
    <row r="12" spans="1:19" s="44" customFormat="1" ht="45" customHeight="1" x14ac:dyDescent="0.2">
      <c r="A12" s="119" t="s">
        <v>828</v>
      </c>
      <c r="B12" s="121"/>
      <c r="C12" s="121"/>
      <c r="D12" s="121">
        <f>'4-136'!G59</f>
        <v>24622</v>
      </c>
      <c r="E12" s="121">
        <f t="shared" si="3"/>
        <v>24622</v>
      </c>
      <c r="F12" s="121"/>
      <c r="G12" s="121"/>
      <c r="H12" s="121">
        <f t="shared" si="0"/>
        <v>24622</v>
      </c>
      <c r="I12" s="121">
        <f t="shared" si="4"/>
        <v>24622</v>
      </c>
      <c r="J12" s="121"/>
      <c r="K12" s="121"/>
      <c r="L12" s="121">
        <f t="shared" si="1"/>
        <v>24622</v>
      </c>
      <c r="M12" s="121">
        <f t="shared" si="5"/>
        <v>24622</v>
      </c>
      <c r="N12" s="121">
        <f t="shared" si="6"/>
        <v>247451</v>
      </c>
      <c r="O12" s="132" t="s">
        <v>829</v>
      </c>
      <c r="P12" s="121"/>
      <c r="Q12" s="121"/>
      <c r="R12" s="121">
        <f t="shared" si="2"/>
        <v>24622</v>
      </c>
      <c r="S12" s="43"/>
    </row>
    <row r="13" spans="1:19" s="44" customFormat="1" ht="45" customHeight="1" x14ac:dyDescent="0.2">
      <c r="A13" s="119" t="s">
        <v>830</v>
      </c>
      <c r="B13" s="121"/>
      <c r="C13" s="121"/>
      <c r="D13" s="121">
        <f>'4-137'!G87</f>
        <v>58754</v>
      </c>
      <c r="E13" s="121">
        <f t="shared" si="3"/>
        <v>58754</v>
      </c>
      <c r="F13" s="121"/>
      <c r="G13" s="121"/>
      <c r="H13" s="121">
        <f t="shared" si="0"/>
        <v>58754</v>
      </c>
      <c r="I13" s="121">
        <f t="shared" si="4"/>
        <v>58754</v>
      </c>
      <c r="J13" s="121"/>
      <c r="K13" s="121"/>
      <c r="L13" s="121">
        <f t="shared" si="1"/>
        <v>58754</v>
      </c>
      <c r="M13" s="121">
        <f t="shared" si="5"/>
        <v>58754</v>
      </c>
      <c r="N13" s="121">
        <f t="shared" si="6"/>
        <v>590478</v>
      </c>
      <c r="O13" s="132" t="s">
        <v>831</v>
      </c>
      <c r="P13" s="121"/>
      <c r="Q13" s="121"/>
      <c r="R13" s="121">
        <f t="shared" si="2"/>
        <v>58754</v>
      </c>
      <c r="S13" s="43"/>
    </row>
    <row r="14" spans="1:19" ht="45" customHeight="1" x14ac:dyDescent="0.25">
      <c r="A14" s="119" t="s">
        <v>311</v>
      </c>
      <c r="B14" s="121"/>
      <c r="C14" s="121"/>
      <c r="D14" s="121">
        <f>'4-138'!G77</f>
        <v>31554</v>
      </c>
      <c r="E14" s="121">
        <f t="shared" si="3"/>
        <v>31554</v>
      </c>
      <c r="F14" s="121"/>
      <c r="G14" s="121"/>
      <c r="H14" s="121">
        <f t="shared" si="0"/>
        <v>31554</v>
      </c>
      <c r="I14" s="121">
        <f t="shared" si="4"/>
        <v>31554</v>
      </c>
      <c r="J14" s="121"/>
      <c r="K14" s="121"/>
      <c r="L14" s="121">
        <f t="shared" si="1"/>
        <v>31554</v>
      </c>
      <c r="M14" s="121">
        <f t="shared" si="5"/>
        <v>31554</v>
      </c>
      <c r="N14" s="121">
        <f t="shared" si="6"/>
        <v>317118</v>
      </c>
      <c r="O14" s="132" t="s">
        <v>832</v>
      </c>
      <c r="P14" s="121"/>
      <c r="Q14" s="121"/>
      <c r="R14" s="121">
        <f t="shared" si="2"/>
        <v>31554</v>
      </c>
      <c r="S14" s="42"/>
    </row>
    <row r="15" spans="1:19" ht="48.75" customHeight="1" x14ac:dyDescent="0.25">
      <c r="A15" s="119" t="s">
        <v>833</v>
      </c>
      <c r="B15" s="121"/>
      <c r="C15" s="121"/>
      <c r="D15" s="121">
        <f>'4-139'!G64</f>
        <v>30499</v>
      </c>
      <c r="E15" s="121">
        <f t="shared" si="3"/>
        <v>30499</v>
      </c>
      <c r="F15" s="121"/>
      <c r="G15" s="121"/>
      <c r="H15" s="121">
        <f t="shared" si="0"/>
        <v>30499</v>
      </c>
      <c r="I15" s="121">
        <f t="shared" si="4"/>
        <v>30499</v>
      </c>
      <c r="J15" s="121"/>
      <c r="K15" s="121"/>
      <c r="L15" s="121">
        <f t="shared" si="1"/>
        <v>30499</v>
      </c>
      <c r="M15" s="121">
        <f t="shared" si="5"/>
        <v>30499</v>
      </c>
      <c r="N15" s="121">
        <f t="shared" si="6"/>
        <v>306515</v>
      </c>
      <c r="O15" s="132" t="s">
        <v>834</v>
      </c>
      <c r="P15" s="121"/>
      <c r="Q15" s="121"/>
      <c r="R15" s="121">
        <f t="shared" si="2"/>
        <v>30499</v>
      </c>
      <c r="S15" s="42"/>
    </row>
    <row r="16" spans="1:19" ht="36.75" customHeight="1" x14ac:dyDescent="0.25">
      <c r="A16" s="119" t="s">
        <v>835</v>
      </c>
      <c r="B16" s="121"/>
      <c r="C16" s="121"/>
      <c r="D16" s="121">
        <f>'4-140'!G68</f>
        <v>5364</v>
      </c>
      <c r="E16" s="121">
        <f t="shared" si="3"/>
        <v>5364</v>
      </c>
      <c r="F16" s="121"/>
      <c r="G16" s="121"/>
      <c r="H16" s="121">
        <f t="shared" si="0"/>
        <v>5364</v>
      </c>
      <c r="I16" s="121">
        <f t="shared" si="4"/>
        <v>5364</v>
      </c>
      <c r="J16" s="121"/>
      <c r="K16" s="121"/>
      <c r="L16" s="121">
        <f t="shared" si="1"/>
        <v>5364</v>
      </c>
      <c r="M16" s="121">
        <f t="shared" si="5"/>
        <v>5364</v>
      </c>
      <c r="N16" s="121">
        <f t="shared" si="6"/>
        <v>53908</v>
      </c>
      <c r="O16" s="132" t="s">
        <v>836</v>
      </c>
      <c r="P16" s="121"/>
      <c r="Q16" s="121"/>
      <c r="R16" s="121">
        <f t="shared" si="2"/>
        <v>5364</v>
      </c>
      <c r="S16" s="42"/>
    </row>
    <row r="17" spans="1:20" ht="45" customHeight="1" x14ac:dyDescent="0.25">
      <c r="A17" s="119" t="s">
        <v>837</v>
      </c>
      <c r="B17" s="121"/>
      <c r="C17" s="121"/>
      <c r="D17" s="121">
        <f>'4-141'!G54</f>
        <v>38835</v>
      </c>
      <c r="E17" s="121">
        <f t="shared" si="3"/>
        <v>38835</v>
      </c>
      <c r="F17" s="121"/>
      <c r="G17" s="121"/>
      <c r="H17" s="121">
        <f t="shared" si="0"/>
        <v>38835</v>
      </c>
      <c r="I17" s="121">
        <f t="shared" si="4"/>
        <v>38835</v>
      </c>
      <c r="J17" s="121"/>
      <c r="K17" s="121"/>
      <c r="L17" s="121">
        <f t="shared" si="1"/>
        <v>38835</v>
      </c>
      <c r="M17" s="121">
        <f t="shared" si="5"/>
        <v>38835</v>
      </c>
      <c r="N17" s="121">
        <f t="shared" si="6"/>
        <v>390292</v>
      </c>
      <c r="O17" s="132" t="s">
        <v>838</v>
      </c>
      <c r="P17" s="121"/>
      <c r="Q17" s="121"/>
      <c r="R17" s="121">
        <f t="shared" si="2"/>
        <v>38835</v>
      </c>
      <c r="S17" s="42"/>
    </row>
    <row r="18" spans="1:20" ht="45" customHeight="1" x14ac:dyDescent="0.25">
      <c r="A18" s="119" t="s">
        <v>839</v>
      </c>
      <c r="B18" s="121"/>
      <c r="C18" s="121"/>
      <c r="D18" s="121">
        <f>'4-142'!G60</f>
        <v>3027</v>
      </c>
      <c r="E18" s="121">
        <f t="shared" si="3"/>
        <v>3027</v>
      </c>
      <c r="F18" s="121"/>
      <c r="G18" s="121"/>
      <c r="H18" s="121">
        <f t="shared" si="0"/>
        <v>3027</v>
      </c>
      <c r="I18" s="121">
        <f t="shared" si="4"/>
        <v>3027</v>
      </c>
      <c r="J18" s="121"/>
      <c r="K18" s="121"/>
      <c r="L18" s="121">
        <f t="shared" si="1"/>
        <v>3027</v>
      </c>
      <c r="M18" s="121">
        <f t="shared" si="5"/>
        <v>3027</v>
      </c>
      <c r="N18" s="121">
        <f t="shared" si="6"/>
        <v>30421</v>
      </c>
      <c r="O18" s="132" t="s">
        <v>840</v>
      </c>
      <c r="P18" s="121"/>
      <c r="Q18" s="121"/>
      <c r="R18" s="121">
        <f t="shared" si="2"/>
        <v>3027</v>
      </c>
      <c r="S18" s="42"/>
    </row>
    <row r="19" spans="1:20" ht="24.75" customHeight="1" x14ac:dyDescent="0.25">
      <c r="A19" s="150" t="s">
        <v>841</v>
      </c>
      <c r="B19" s="121"/>
      <c r="C19" s="130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51"/>
      <c r="P19" s="121"/>
      <c r="Q19" s="121"/>
      <c r="R19" s="121"/>
      <c r="S19" s="42"/>
    </row>
    <row r="20" spans="1:20" ht="45" customHeight="1" x14ac:dyDescent="0.25">
      <c r="A20" s="119" t="s">
        <v>842</v>
      </c>
      <c r="B20" s="121"/>
      <c r="C20" s="121"/>
      <c r="D20" s="121">
        <f>'4-143'!G68</f>
        <v>2414</v>
      </c>
      <c r="E20" s="121">
        <f t="shared" si="3"/>
        <v>2414</v>
      </c>
      <c r="F20" s="121"/>
      <c r="G20" s="121"/>
      <c r="H20" s="121">
        <f t="shared" si="0"/>
        <v>2414</v>
      </c>
      <c r="I20" s="121">
        <f t="shared" si="4"/>
        <v>2414</v>
      </c>
      <c r="J20" s="121"/>
      <c r="K20" s="121"/>
      <c r="L20" s="121">
        <f t="shared" si="1"/>
        <v>2414</v>
      </c>
      <c r="M20" s="121">
        <f t="shared" si="5"/>
        <v>2414</v>
      </c>
      <c r="N20" s="121">
        <f t="shared" si="6"/>
        <v>24261</v>
      </c>
      <c r="O20" s="132" t="s">
        <v>843</v>
      </c>
      <c r="P20" s="121"/>
      <c r="Q20" s="121"/>
      <c r="R20" s="121">
        <f t="shared" si="2"/>
        <v>2414</v>
      </c>
      <c r="S20" s="42"/>
    </row>
    <row r="21" spans="1:20" ht="24.75" customHeight="1" x14ac:dyDescent="0.25">
      <c r="A21" s="150" t="s">
        <v>844</v>
      </c>
      <c r="B21" s="152"/>
      <c r="C21" s="152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51"/>
      <c r="P21" s="121"/>
      <c r="Q21" s="121"/>
      <c r="R21" s="121"/>
      <c r="S21" s="42"/>
    </row>
    <row r="22" spans="1:20" ht="45" customHeight="1" x14ac:dyDescent="0.25">
      <c r="A22" s="119" t="s">
        <v>828</v>
      </c>
      <c r="B22" s="121"/>
      <c r="C22" s="121"/>
      <c r="D22" s="121">
        <f>'4-144'!G55</f>
        <v>1863</v>
      </c>
      <c r="E22" s="121">
        <f t="shared" si="3"/>
        <v>1863</v>
      </c>
      <c r="F22" s="121"/>
      <c r="G22" s="121"/>
      <c r="H22" s="121">
        <f t="shared" si="0"/>
        <v>1863</v>
      </c>
      <c r="I22" s="121">
        <f t="shared" si="4"/>
        <v>1863</v>
      </c>
      <c r="J22" s="121"/>
      <c r="K22" s="121"/>
      <c r="L22" s="121">
        <f t="shared" si="1"/>
        <v>1863</v>
      </c>
      <c r="M22" s="121">
        <f t="shared" si="5"/>
        <v>1863</v>
      </c>
      <c r="N22" s="121">
        <f t="shared" si="6"/>
        <v>18723</v>
      </c>
      <c r="O22" s="132" t="s">
        <v>845</v>
      </c>
      <c r="P22" s="121"/>
      <c r="Q22" s="121"/>
      <c r="R22" s="121">
        <f t="shared" si="2"/>
        <v>1863</v>
      </c>
      <c r="S22" s="42"/>
    </row>
    <row r="23" spans="1:20" ht="45" customHeight="1" x14ac:dyDescent="0.25">
      <c r="A23" s="119" t="s">
        <v>830</v>
      </c>
      <c r="B23" s="121"/>
      <c r="C23" s="121"/>
      <c r="D23" s="121">
        <f>'4-145'!G65</f>
        <v>3984</v>
      </c>
      <c r="E23" s="121">
        <f t="shared" si="3"/>
        <v>3984</v>
      </c>
      <c r="F23" s="121"/>
      <c r="G23" s="121"/>
      <c r="H23" s="121">
        <f>D23</f>
        <v>3984</v>
      </c>
      <c r="I23" s="121">
        <f t="shared" si="4"/>
        <v>3984</v>
      </c>
      <c r="J23" s="121"/>
      <c r="K23" s="121"/>
      <c r="L23" s="121">
        <f t="shared" si="1"/>
        <v>3984</v>
      </c>
      <c r="M23" s="121">
        <f t="shared" si="5"/>
        <v>3984</v>
      </c>
      <c r="N23" s="121">
        <f t="shared" si="6"/>
        <v>40039</v>
      </c>
      <c r="O23" s="132" t="s">
        <v>846</v>
      </c>
      <c r="P23" s="121"/>
      <c r="Q23" s="121"/>
      <c r="R23" s="121">
        <f>H23</f>
        <v>3984</v>
      </c>
      <c r="S23" s="42"/>
    </row>
    <row r="24" spans="1:20" ht="45" customHeight="1" x14ac:dyDescent="0.25">
      <c r="A24" s="119" t="s">
        <v>847</v>
      </c>
      <c r="B24" s="121"/>
      <c r="C24" s="121"/>
      <c r="D24" s="121">
        <f>'4-146'!G58</f>
        <v>1435</v>
      </c>
      <c r="E24" s="121">
        <f t="shared" si="3"/>
        <v>1435</v>
      </c>
      <c r="F24" s="121"/>
      <c r="G24" s="121"/>
      <c r="H24" s="121">
        <f>D24</f>
        <v>1435</v>
      </c>
      <c r="I24" s="121">
        <f t="shared" ref="I24" si="7">SUM(F24:H24)</f>
        <v>1435</v>
      </c>
      <c r="J24" s="121"/>
      <c r="K24" s="121"/>
      <c r="L24" s="121">
        <f t="shared" si="1"/>
        <v>1435</v>
      </c>
      <c r="M24" s="121">
        <f t="shared" ref="M24" si="8">SUM(J24:L24)</f>
        <v>1435</v>
      </c>
      <c r="N24" s="121">
        <f t="shared" si="6"/>
        <v>14422</v>
      </c>
      <c r="O24" s="132" t="s">
        <v>846</v>
      </c>
      <c r="P24" s="121"/>
      <c r="Q24" s="121"/>
      <c r="R24" s="121">
        <f>H24</f>
        <v>1435</v>
      </c>
      <c r="S24" s="42"/>
    </row>
    <row r="25" spans="1:20" ht="24.75" customHeight="1" x14ac:dyDescent="0.25">
      <c r="A25" s="136" t="s">
        <v>848</v>
      </c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32"/>
      <c r="P25" s="121"/>
      <c r="Q25" s="121"/>
      <c r="R25" s="121"/>
      <c r="S25" s="42"/>
    </row>
    <row r="26" spans="1:20" ht="45" customHeight="1" x14ac:dyDescent="0.25">
      <c r="A26" s="119" t="s">
        <v>849</v>
      </c>
      <c r="B26" s="121"/>
      <c r="C26" s="121"/>
      <c r="D26" s="121">
        <f>'4-147'!G62</f>
        <v>5358</v>
      </c>
      <c r="E26" s="121">
        <f t="shared" si="3"/>
        <v>5358</v>
      </c>
      <c r="F26" s="121"/>
      <c r="G26" s="121"/>
      <c r="H26" s="121">
        <f t="shared" ref="H26" si="9">D26</f>
        <v>5358</v>
      </c>
      <c r="I26" s="121">
        <f t="shared" ref="I26" si="10">SUM(F26:H26)</f>
        <v>5358</v>
      </c>
      <c r="J26" s="121"/>
      <c r="K26" s="121"/>
      <c r="L26" s="121">
        <f t="shared" ref="L26" si="11">R26</f>
        <v>5358</v>
      </c>
      <c r="M26" s="121">
        <f t="shared" ref="M26" si="12">SUM(J26:L26)</f>
        <v>5358</v>
      </c>
      <c r="N26" s="121">
        <f t="shared" si="6"/>
        <v>53848</v>
      </c>
      <c r="O26" s="132" t="s">
        <v>850</v>
      </c>
      <c r="P26" s="121"/>
      <c r="Q26" s="121"/>
      <c r="R26" s="121">
        <f t="shared" ref="R26" si="13">H26</f>
        <v>5358</v>
      </c>
      <c r="S26" s="42"/>
    </row>
    <row r="27" spans="1:20" ht="24.75" customHeight="1" x14ac:dyDescent="0.25">
      <c r="A27" s="125" t="s">
        <v>436</v>
      </c>
      <c r="B27" s="121"/>
      <c r="C27" s="121"/>
      <c r="D27" s="129">
        <f>SUM(D9:D26)</f>
        <v>283868</v>
      </c>
      <c r="E27" s="129">
        <f t="shared" ref="E27:R27" si="14">SUM(E9:E26)</f>
        <v>283868</v>
      </c>
      <c r="F27" s="129"/>
      <c r="G27" s="129"/>
      <c r="H27" s="129">
        <f t="shared" si="14"/>
        <v>283868</v>
      </c>
      <c r="I27" s="129">
        <f t="shared" si="14"/>
        <v>283868</v>
      </c>
      <c r="J27" s="129"/>
      <c r="K27" s="129"/>
      <c r="L27" s="129">
        <f t="shared" si="14"/>
        <v>283868</v>
      </c>
      <c r="M27" s="129">
        <f t="shared" si="14"/>
        <v>283868</v>
      </c>
      <c r="N27" s="129">
        <f t="shared" si="14"/>
        <v>2852874</v>
      </c>
      <c r="O27" s="129"/>
      <c r="P27" s="129"/>
      <c r="Q27" s="129"/>
      <c r="R27" s="129">
        <f t="shared" si="14"/>
        <v>283868</v>
      </c>
      <c r="S27" s="42"/>
    </row>
    <row r="28" spans="1:20" s="16" customFormat="1" ht="24.95" customHeight="1" x14ac:dyDescent="0.25">
      <c r="A28" s="124" t="s">
        <v>31</v>
      </c>
      <c r="B28" s="128"/>
      <c r="C28" s="128"/>
      <c r="D28" s="128">
        <f>D27</f>
        <v>283868</v>
      </c>
      <c r="E28" s="128">
        <f>SUM(E8:E26)</f>
        <v>283868</v>
      </c>
      <c r="F28" s="128"/>
      <c r="G28" s="128"/>
      <c r="H28" s="128">
        <f t="shared" ref="H28:R28" si="15">SUM(H8:H26)</f>
        <v>283868</v>
      </c>
      <c r="I28" s="128">
        <f t="shared" si="15"/>
        <v>283868</v>
      </c>
      <c r="J28" s="128"/>
      <c r="K28" s="128"/>
      <c r="L28" s="128">
        <f t="shared" si="15"/>
        <v>283868</v>
      </c>
      <c r="M28" s="128">
        <f t="shared" si="15"/>
        <v>283868</v>
      </c>
      <c r="N28" s="128"/>
      <c r="O28" s="128"/>
      <c r="P28" s="128"/>
      <c r="Q28" s="128"/>
      <c r="R28" s="128">
        <f t="shared" si="15"/>
        <v>283868</v>
      </c>
      <c r="S28" s="20"/>
    </row>
    <row r="29" spans="1:20" s="16" customFormat="1" ht="24.95" customHeight="1" x14ac:dyDescent="0.25">
      <c r="A29" s="18" t="s">
        <v>30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>
        <f>SUM(P29:R29)</f>
        <v>2852873</v>
      </c>
      <c r="O29" s="17"/>
      <c r="P29" s="17"/>
      <c r="Q29" s="17"/>
      <c r="R29" s="17">
        <f>ROUND(R28*10.05,0)</f>
        <v>2852873</v>
      </c>
    </row>
    <row r="30" spans="1:20" ht="24.95" customHeight="1" x14ac:dyDescent="0.25">
      <c r="A30" s="19" t="s">
        <v>18</v>
      </c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>
        <f>SUM(P30:R30)</f>
        <v>513517.14</v>
      </c>
      <c r="O30" s="141"/>
      <c r="P30" s="141"/>
      <c r="Q30" s="141"/>
      <c r="R30" s="141">
        <f>ROUND(R29*18%,2)</f>
        <v>513517.14</v>
      </c>
    </row>
    <row r="31" spans="1:20" s="16" customFormat="1" ht="24.95" customHeight="1" x14ac:dyDescent="0.25">
      <c r="A31" s="18" t="s">
        <v>65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>
        <f>N29+N30</f>
        <v>3366390.14</v>
      </c>
      <c r="O31" s="17"/>
      <c r="P31" s="17"/>
      <c r="Q31" s="17"/>
      <c r="R31" s="17">
        <f t="shared" ref="R31" si="16">R29+R30</f>
        <v>3366390.14</v>
      </c>
    </row>
    <row r="32" spans="1:20" ht="12" customHeight="1" x14ac:dyDescent="0.25">
      <c r="T32" s="15"/>
    </row>
    <row r="33" spans="1:20" ht="24.95" customHeight="1" x14ac:dyDescent="0.25">
      <c r="A33" s="115" t="s">
        <v>28</v>
      </c>
      <c r="B33" s="115"/>
      <c r="C33" s="115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00"/>
      <c r="R33" s="143"/>
      <c r="S33" s="13"/>
      <c r="T33" s="13"/>
    </row>
    <row r="34" spans="1:20" ht="26.25" customHeight="1" x14ac:dyDescent="0.25">
      <c r="A34" s="189" t="s">
        <v>432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</row>
    <row r="35" spans="1:20" ht="14.25" customHeight="1" x14ac:dyDescent="0.25"/>
    <row r="36" spans="1:20" s="37" customFormat="1" ht="45" customHeight="1" x14ac:dyDescent="0.3">
      <c r="A36" s="187" t="s">
        <v>66</v>
      </c>
      <c r="B36" s="187"/>
      <c r="C36" s="187"/>
      <c r="D36" s="140"/>
      <c r="E36" s="102"/>
      <c r="F36" s="103"/>
      <c r="H36" s="102"/>
      <c r="O36" s="14"/>
      <c r="P36" s="14"/>
      <c r="Q36" s="14"/>
      <c r="R36" s="14"/>
    </row>
    <row r="37" spans="1:20" s="37" customFormat="1" ht="30" customHeight="1" x14ac:dyDescent="0.3">
      <c r="A37" s="188"/>
      <c r="B37" s="188"/>
      <c r="C37" s="102"/>
      <c r="D37" s="102"/>
      <c r="E37" s="102"/>
      <c r="F37" s="103"/>
      <c r="H37" s="103"/>
      <c r="I37" s="104"/>
      <c r="P37" s="14"/>
      <c r="Q37" s="14"/>
      <c r="R37" s="14"/>
    </row>
    <row r="38" spans="1:20" s="37" customFormat="1" ht="30" customHeight="1" x14ac:dyDescent="0.3">
      <c r="A38" s="187" t="s">
        <v>19</v>
      </c>
      <c r="B38" s="187"/>
      <c r="C38" s="105"/>
      <c r="D38" s="105"/>
      <c r="E38" s="105"/>
      <c r="F38" s="116"/>
      <c r="G38" s="106"/>
      <c r="H38" s="106"/>
      <c r="I38" s="107"/>
      <c r="J38" s="45"/>
      <c r="K38" s="45"/>
      <c r="L38" s="45"/>
      <c r="M38" s="45"/>
      <c r="N38" s="45"/>
      <c r="O38" s="45"/>
      <c r="P38" s="45"/>
      <c r="Q38" s="45"/>
      <c r="R38" s="45"/>
    </row>
    <row r="39" spans="1:20" ht="30" customHeight="1" x14ac:dyDescent="0.25">
      <c r="A39" s="140"/>
      <c r="B39" s="108"/>
      <c r="C39" s="108"/>
      <c r="D39" s="108"/>
      <c r="E39" s="108"/>
      <c r="F39" s="108"/>
      <c r="G39" s="109"/>
      <c r="H39" s="109"/>
    </row>
    <row r="40" spans="1:20" s="37" customFormat="1" ht="30" customHeight="1" x14ac:dyDescent="0.3">
      <c r="A40" s="140" t="s">
        <v>46</v>
      </c>
      <c r="B40" s="108"/>
      <c r="C40" s="108"/>
      <c r="D40" s="108"/>
      <c r="E40" s="108"/>
      <c r="F40" s="110"/>
      <c r="H40" s="108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2" spans="1:20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86" t="s">
        <v>27</v>
      </c>
      <c r="N42" s="12"/>
      <c r="O42" s="12"/>
      <c r="P42" s="12"/>
      <c r="Q42" s="12"/>
      <c r="R42" s="12"/>
    </row>
  </sheetData>
  <mergeCells count="14">
    <mergeCell ref="A34:L34"/>
    <mergeCell ref="A36:C36"/>
    <mergeCell ref="A37:B37"/>
    <mergeCell ref="A38:B38"/>
    <mergeCell ref="A1:R1"/>
    <mergeCell ref="A2:R2"/>
    <mergeCell ref="A3:P3"/>
    <mergeCell ref="A4:A5"/>
    <mergeCell ref="B4:E4"/>
    <mergeCell ref="F4:I4"/>
    <mergeCell ref="J4:M4"/>
    <mergeCell ref="N4:N5"/>
    <mergeCell ref="O4:O5"/>
    <mergeCell ref="P4:R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70"/>
  <sheetViews>
    <sheetView showGridLines="0" workbookViewId="0">
      <selection activeCell="J16" sqref="J16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851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852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853</v>
      </c>
      <c r="C12" s="63"/>
      <c r="D12" s="51"/>
      <c r="E12" s="64"/>
      <c r="F12" s="63"/>
      <c r="G12" s="63"/>
      <c r="N12" s="3"/>
      <c r="O12" s="3"/>
      <c r="P12" s="3"/>
    </row>
    <row r="13" spans="1:16" ht="21" customHeight="1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ht="18.75" customHeight="1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854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855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856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857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s="83" customFormat="1" ht="14.25" outlineLevel="2" x14ac:dyDescent="0.2">
      <c r="A19" s="51"/>
      <c r="B19" s="62" t="s">
        <v>178</v>
      </c>
      <c r="C19" s="73"/>
      <c r="D19" s="181" t="s">
        <v>179</v>
      </c>
      <c r="E19" s="181"/>
      <c r="F19" s="71" t="s">
        <v>15</v>
      </c>
      <c r="G19" s="71"/>
      <c r="H19" s="72"/>
      <c r="I19" s="63"/>
      <c r="J19" s="63"/>
      <c r="K19" s="63"/>
      <c r="L19" s="63"/>
      <c r="M19" s="63"/>
      <c r="N19" s="63"/>
    </row>
    <row r="20" spans="1:16" ht="14.25" x14ac:dyDescent="0.2">
      <c r="B20" s="74" t="s">
        <v>180</v>
      </c>
      <c r="D20" s="2"/>
      <c r="E20" s="2"/>
      <c r="O20" s="3"/>
      <c r="P20" s="3"/>
    </row>
    <row r="21" spans="1:16" x14ac:dyDescent="0.2">
      <c r="B21" s="75"/>
      <c r="C21" s="139"/>
      <c r="D21" s="7"/>
      <c r="E21" s="2"/>
      <c r="P21" s="3"/>
    </row>
    <row r="22" spans="1:16" ht="28.5" customHeight="1" x14ac:dyDescent="0.2">
      <c r="B22" s="1"/>
      <c r="E22" s="2"/>
    </row>
    <row r="23" spans="1:16" s="84" customFormat="1" ht="48" customHeight="1" x14ac:dyDescent="0.2">
      <c r="A23" s="174" t="s">
        <v>2</v>
      </c>
      <c r="B23" s="183" t="s">
        <v>51</v>
      </c>
      <c r="C23" s="174" t="s">
        <v>52</v>
      </c>
      <c r="D23" s="174" t="s">
        <v>53</v>
      </c>
      <c r="E23" s="174" t="s">
        <v>21</v>
      </c>
      <c r="F23" s="174"/>
      <c r="G23" s="174" t="s">
        <v>20</v>
      </c>
      <c r="H23" s="174"/>
      <c r="I23" s="174"/>
      <c r="J23" s="174" t="s">
        <v>54</v>
      </c>
      <c r="K23" s="174"/>
      <c r="L23" s="82"/>
      <c r="M23" s="82"/>
      <c r="N23" s="82"/>
      <c r="O23" s="82"/>
      <c r="P23" s="82"/>
    </row>
    <row r="24" spans="1:16" s="84" customFormat="1" ht="24" x14ac:dyDescent="0.2">
      <c r="A24" s="174"/>
      <c r="B24" s="183"/>
      <c r="C24" s="174"/>
      <c r="D24" s="174"/>
      <c r="E24" s="137" t="s">
        <v>55</v>
      </c>
      <c r="F24" s="137" t="s">
        <v>56</v>
      </c>
      <c r="G24" s="174" t="s">
        <v>3</v>
      </c>
      <c r="H24" s="174" t="s">
        <v>57</v>
      </c>
      <c r="I24" s="137" t="s">
        <v>58</v>
      </c>
      <c r="J24" s="174"/>
      <c r="K24" s="174"/>
      <c r="L24" s="82"/>
      <c r="M24" s="82"/>
      <c r="N24" s="82"/>
      <c r="O24" s="82"/>
      <c r="P24" s="82"/>
    </row>
    <row r="25" spans="1:16" s="84" customFormat="1" ht="36" x14ac:dyDescent="0.2">
      <c r="A25" s="174"/>
      <c r="B25" s="183"/>
      <c r="C25" s="174"/>
      <c r="D25" s="174"/>
      <c r="E25" s="137" t="s">
        <v>57</v>
      </c>
      <c r="F25" s="137" t="s">
        <v>59</v>
      </c>
      <c r="G25" s="174"/>
      <c r="H25" s="174"/>
      <c r="I25" s="137" t="s">
        <v>59</v>
      </c>
      <c r="J25" s="137" t="s">
        <v>60</v>
      </c>
      <c r="K25" s="137" t="s">
        <v>55</v>
      </c>
      <c r="L25" s="82"/>
      <c r="M25" s="82"/>
      <c r="N25" s="82"/>
      <c r="O25" s="82"/>
      <c r="P25" s="82"/>
    </row>
    <row r="26" spans="1:16" x14ac:dyDescent="0.2">
      <c r="A26" s="46">
        <v>1</v>
      </c>
      <c r="B26" s="47">
        <v>2</v>
      </c>
      <c r="C26" s="137">
        <v>3</v>
      </c>
      <c r="D26" s="137">
        <v>4</v>
      </c>
      <c r="E26" s="137">
        <v>5</v>
      </c>
      <c r="F26" s="46">
        <v>6</v>
      </c>
      <c r="G26" s="46">
        <v>7</v>
      </c>
      <c r="H26" s="46">
        <v>8</v>
      </c>
      <c r="I26" s="46">
        <v>9</v>
      </c>
      <c r="J26" s="46">
        <v>10</v>
      </c>
      <c r="K26" s="46">
        <v>11</v>
      </c>
      <c r="L26" s="3"/>
      <c r="M26" s="3"/>
      <c r="N26" s="3"/>
      <c r="O26" s="3"/>
      <c r="P26" s="3"/>
    </row>
    <row r="27" spans="1:16" ht="18.75" customHeight="1" x14ac:dyDescent="0.2">
      <c r="A27" s="177" t="s">
        <v>82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84" x14ac:dyDescent="0.2">
      <c r="A28" s="5">
        <v>1</v>
      </c>
      <c r="B28" s="76" t="s">
        <v>858</v>
      </c>
      <c r="C28" s="138" t="s">
        <v>859</v>
      </c>
      <c r="D28" s="5">
        <v>2</v>
      </c>
      <c r="E28" s="77" t="s">
        <v>860</v>
      </c>
      <c r="F28" s="77"/>
      <c r="G28" s="78">
        <v>2817</v>
      </c>
      <c r="H28" s="78">
        <v>2817</v>
      </c>
      <c r="I28" s="77"/>
      <c r="J28" s="78">
        <v>80.5</v>
      </c>
      <c r="K28" s="78">
        <v>161</v>
      </c>
    </row>
    <row r="29" spans="1:16" ht="96" x14ac:dyDescent="0.2">
      <c r="A29" s="5">
        <v>2</v>
      </c>
      <c r="B29" s="76" t="s">
        <v>861</v>
      </c>
      <c r="C29" s="138" t="s">
        <v>862</v>
      </c>
      <c r="D29" s="5">
        <v>1</v>
      </c>
      <c r="E29" s="77" t="s">
        <v>863</v>
      </c>
      <c r="F29" s="77"/>
      <c r="G29" s="78">
        <v>1121</v>
      </c>
      <c r="H29" s="78">
        <v>1121</v>
      </c>
      <c r="I29" s="77"/>
      <c r="J29" s="78">
        <v>56</v>
      </c>
      <c r="K29" s="78">
        <v>56</v>
      </c>
    </row>
    <row r="30" spans="1:16" x14ac:dyDescent="0.2">
      <c r="A30" s="175" t="s">
        <v>26</v>
      </c>
      <c r="B30" s="176"/>
      <c r="C30" s="176"/>
      <c r="D30" s="176"/>
      <c r="E30" s="176"/>
      <c r="F30" s="176"/>
      <c r="G30" s="77">
        <v>3938</v>
      </c>
      <c r="H30" s="77">
        <v>3938</v>
      </c>
      <c r="I30" s="77"/>
      <c r="J30" s="77"/>
      <c r="K30" s="77">
        <v>217</v>
      </c>
    </row>
    <row r="31" spans="1:16" x14ac:dyDescent="0.2">
      <c r="A31" s="175" t="s">
        <v>5</v>
      </c>
      <c r="B31" s="176"/>
      <c r="C31" s="176"/>
      <c r="D31" s="176"/>
      <c r="E31" s="176"/>
      <c r="F31" s="176"/>
      <c r="G31" s="77">
        <v>2560</v>
      </c>
      <c r="H31" s="77"/>
      <c r="I31" s="77"/>
      <c r="J31" s="77"/>
      <c r="K31" s="77"/>
    </row>
    <row r="32" spans="1:16" x14ac:dyDescent="0.2">
      <c r="A32" s="175" t="s">
        <v>6</v>
      </c>
      <c r="B32" s="176"/>
      <c r="C32" s="176"/>
      <c r="D32" s="176"/>
      <c r="E32" s="176"/>
      <c r="F32" s="176"/>
      <c r="G32" s="77">
        <v>1575</v>
      </c>
      <c r="H32" s="77"/>
      <c r="I32" s="77"/>
      <c r="J32" s="77"/>
      <c r="K32" s="77"/>
    </row>
    <row r="33" spans="1:11" s="3" customFormat="1" x14ac:dyDescent="0.2">
      <c r="A33" s="178" t="s">
        <v>139</v>
      </c>
      <c r="B33" s="176"/>
      <c r="C33" s="176"/>
      <c r="D33" s="176"/>
      <c r="E33" s="176"/>
      <c r="F33" s="176"/>
      <c r="G33" s="77"/>
      <c r="H33" s="77"/>
      <c r="I33" s="77"/>
      <c r="J33" s="77"/>
      <c r="K33" s="77"/>
    </row>
    <row r="34" spans="1:11" s="3" customFormat="1" x14ac:dyDescent="0.2">
      <c r="A34" s="175" t="s">
        <v>166</v>
      </c>
      <c r="B34" s="176"/>
      <c r="C34" s="176"/>
      <c r="D34" s="176"/>
      <c r="E34" s="176"/>
      <c r="F34" s="176"/>
      <c r="G34" s="77">
        <v>8073</v>
      </c>
      <c r="H34" s="77"/>
      <c r="I34" s="77"/>
      <c r="J34" s="77"/>
      <c r="K34" s="77">
        <v>217</v>
      </c>
    </row>
    <row r="35" spans="1:11" s="3" customFormat="1" x14ac:dyDescent="0.2">
      <c r="A35" s="175" t="s">
        <v>8</v>
      </c>
      <c r="B35" s="176"/>
      <c r="C35" s="176"/>
      <c r="D35" s="176"/>
      <c r="E35" s="176"/>
      <c r="F35" s="176"/>
      <c r="G35" s="77">
        <v>8073</v>
      </c>
      <c r="H35" s="77"/>
      <c r="I35" s="77"/>
      <c r="J35" s="77"/>
      <c r="K35" s="77">
        <v>217</v>
      </c>
    </row>
    <row r="36" spans="1:11" s="3" customFormat="1" x14ac:dyDescent="0.2">
      <c r="A36" s="175" t="s">
        <v>9</v>
      </c>
      <c r="B36" s="176"/>
      <c r="C36" s="176"/>
      <c r="D36" s="176"/>
      <c r="E36" s="176"/>
      <c r="F36" s="176"/>
      <c r="G36" s="77"/>
      <c r="H36" s="77"/>
      <c r="I36" s="77"/>
      <c r="J36" s="77"/>
      <c r="K36" s="77"/>
    </row>
    <row r="37" spans="1:11" s="3" customFormat="1" x14ac:dyDescent="0.2">
      <c r="A37" s="175" t="s">
        <v>10</v>
      </c>
      <c r="B37" s="176"/>
      <c r="C37" s="176"/>
      <c r="D37" s="176"/>
      <c r="E37" s="176"/>
      <c r="F37" s="176"/>
      <c r="G37" s="77">
        <v>3938</v>
      </c>
      <c r="H37" s="77"/>
      <c r="I37" s="77"/>
      <c r="J37" s="77"/>
      <c r="K37" s="77"/>
    </row>
    <row r="38" spans="1:11" s="3" customFormat="1" x14ac:dyDescent="0.2">
      <c r="A38" s="175" t="s">
        <v>11</v>
      </c>
      <c r="B38" s="176"/>
      <c r="C38" s="176"/>
      <c r="D38" s="176"/>
      <c r="E38" s="176"/>
      <c r="F38" s="176"/>
      <c r="G38" s="77">
        <v>2560</v>
      </c>
      <c r="H38" s="77"/>
      <c r="I38" s="77"/>
      <c r="J38" s="77"/>
      <c r="K38" s="77"/>
    </row>
    <row r="39" spans="1:11" s="3" customFormat="1" x14ac:dyDescent="0.2">
      <c r="A39" s="175" t="s">
        <v>12</v>
      </c>
      <c r="B39" s="176"/>
      <c r="C39" s="176"/>
      <c r="D39" s="176"/>
      <c r="E39" s="176"/>
      <c r="F39" s="176"/>
      <c r="G39" s="77">
        <v>1575</v>
      </c>
      <c r="H39" s="77"/>
      <c r="I39" s="77"/>
      <c r="J39" s="77"/>
      <c r="K39" s="77"/>
    </row>
    <row r="40" spans="1:11" s="3" customFormat="1" x14ac:dyDescent="0.2">
      <c r="A40" s="178" t="s">
        <v>145</v>
      </c>
      <c r="B40" s="176"/>
      <c r="C40" s="176"/>
      <c r="D40" s="176"/>
      <c r="E40" s="176"/>
      <c r="F40" s="176"/>
      <c r="G40" s="79">
        <v>8073</v>
      </c>
      <c r="H40" s="77"/>
      <c r="I40" s="77"/>
      <c r="J40" s="77"/>
      <c r="K40" s="79">
        <v>217</v>
      </c>
    </row>
    <row r="41" spans="1:11" s="3" customFormat="1" x14ac:dyDescent="0.2">
      <c r="A41" s="179" t="s">
        <v>25</v>
      </c>
      <c r="B41" s="180"/>
      <c r="C41" s="180"/>
      <c r="D41" s="180"/>
      <c r="E41" s="180"/>
      <c r="F41" s="180"/>
      <c r="G41" s="180"/>
      <c r="H41" s="180"/>
      <c r="I41" s="180"/>
      <c r="J41" s="180"/>
      <c r="K41" s="180"/>
    </row>
    <row r="42" spans="1:11" s="3" customFormat="1" x14ac:dyDescent="0.2">
      <c r="A42" s="175" t="s">
        <v>4</v>
      </c>
      <c r="B42" s="176"/>
      <c r="C42" s="176"/>
      <c r="D42" s="176"/>
      <c r="E42" s="176"/>
      <c r="F42" s="176"/>
      <c r="G42" s="77">
        <v>3938</v>
      </c>
      <c r="H42" s="77">
        <v>3938</v>
      </c>
      <c r="I42" s="77"/>
      <c r="J42" s="77"/>
      <c r="K42" s="77">
        <v>217</v>
      </c>
    </row>
    <row r="43" spans="1:11" s="3" customFormat="1" x14ac:dyDescent="0.2">
      <c r="A43" s="175" t="s">
        <v>5</v>
      </c>
      <c r="B43" s="176"/>
      <c r="C43" s="176"/>
      <c r="D43" s="176"/>
      <c r="E43" s="176"/>
      <c r="F43" s="176"/>
      <c r="G43" s="77">
        <v>2560</v>
      </c>
      <c r="H43" s="77"/>
      <c r="I43" s="77"/>
      <c r="J43" s="77"/>
      <c r="K43" s="77"/>
    </row>
    <row r="44" spans="1:11" s="3" customFormat="1" x14ac:dyDescent="0.2">
      <c r="A44" s="175" t="s">
        <v>505</v>
      </c>
      <c r="B44" s="176"/>
      <c r="C44" s="176"/>
      <c r="D44" s="176"/>
      <c r="E44" s="176"/>
      <c r="F44" s="176"/>
      <c r="G44" s="77"/>
      <c r="H44" s="77"/>
      <c r="I44" s="77"/>
      <c r="J44" s="77"/>
      <c r="K44" s="77"/>
    </row>
    <row r="45" spans="1:11" s="3" customFormat="1" x14ac:dyDescent="0.2">
      <c r="A45" s="175" t="s">
        <v>864</v>
      </c>
      <c r="B45" s="176"/>
      <c r="C45" s="176"/>
      <c r="D45" s="176"/>
      <c r="E45" s="176"/>
      <c r="F45" s="176"/>
      <c r="G45" s="77">
        <v>2560</v>
      </c>
      <c r="H45" s="77"/>
      <c r="I45" s="77"/>
      <c r="J45" s="77"/>
      <c r="K45" s="77"/>
    </row>
    <row r="46" spans="1:11" s="3" customFormat="1" x14ac:dyDescent="0.2">
      <c r="A46" s="175" t="s">
        <v>6</v>
      </c>
      <c r="B46" s="176"/>
      <c r="C46" s="176"/>
      <c r="D46" s="176"/>
      <c r="E46" s="176"/>
      <c r="F46" s="176"/>
      <c r="G46" s="77">
        <v>1575</v>
      </c>
      <c r="H46" s="77"/>
      <c r="I46" s="77"/>
      <c r="J46" s="77"/>
      <c r="K46" s="77"/>
    </row>
    <row r="47" spans="1:11" s="3" customFormat="1" x14ac:dyDescent="0.2">
      <c r="A47" s="175" t="s">
        <v>505</v>
      </c>
      <c r="B47" s="176"/>
      <c r="C47" s="176"/>
      <c r="D47" s="176"/>
      <c r="E47" s="176"/>
      <c r="F47" s="176"/>
      <c r="G47" s="77"/>
      <c r="H47" s="77"/>
      <c r="I47" s="77"/>
      <c r="J47" s="77"/>
      <c r="K47" s="77"/>
    </row>
    <row r="48" spans="1:11" s="3" customFormat="1" x14ac:dyDescent="0.2">
      <c r="A48" s="175" t="s">
        <v>865</v>
      </c>
      <c r="B48" s="176"/>
      <c r="C48" s="176"/>
      <c r="D48" s="176"/>
      <c r="E48" s="176"/>
      <c r="F48" s="176"/>
      <c r="G48" s="77">
        <v>1575</v>
      </c>
      <c r="H48" s="77"/>
      <c r="I48" s="77"/>
      <c r="J48" s="77"/>
      <c r="K48" s="77"/>
    </row>
    <row r="49" spans="1:11" s="3" customFormat="1" x14ac:dyDescent="0.2">
      <c r="A49" s="178" t="s">
        <v>7</v>
      </c>
      <c r="B49" s="176"/>
      <c r="C49" s="176"/>
      <c r="D49" s="176"/>
      <c r="E49" s="176"/>
      <c r="F49" s="176"/>
      <c r="G49" s="77"/>
      <c r="H49" s="77"/>
      <c r="I49" s="77"/>
      <c r="J49" s="77"/>
      <c r="K49" s="77"/>
    </row>
    <row r="50" spans="1:11" s="3" customFormat="1" x14ac:dyDescent="0.2">
      <c r="A50" s="175" t="s">
        <v>866</v>
      </c>
      <c r="B50" s="176"/>
      <c r="C50" s="176"/>
      <c r="D50" s="176"/>
      <c r="E50" s="176"/>
      <c r="F50" s="176"/>
      <c r="G50" s="77"/>
      <c r="H50" s="77"/>
      <c r="I50" s="77"/>
      <c r="J50" s="77"/>
      <c r="K50" s="77"/>
    </row>
    <row r="51" spans="1:11" s="3" customFormat="1" x14ac:dyDescent="0.2">
      <c r="A51" s="175" t="s">
        <v>720</v>
      </c>
      <c r="B51" s="176"/>
      <c r="C51" s="176"/>
      <c r="D51" s="176"/>
      <c r="E51" s="176"/>
      <c r="F51" s="176"/>
      <c r="G51" s="77">
        <v>3938</v>
      </c>
      <c r="H51" s="77">
        <v>3938</v>
      </c>
      <c r="I51" s="77"/>
      <c r="J51" s="77"/>
      <c r="K51" s="77">
        <v>217</v>
      </c>
    </row>
    <row r="52" spans="1:11" s="3" customFormat="1" x14ac:dyDescent="0.2">
      <c r="A52" s="175" t="s">
        <v>867</v>
      </c>
      <c r="B52" s="176"/>
      <c r="C52" s="176"/>
      <c r="D52" s="176"/>
      <c r="E52" s="176"/>
      <c r="F52" s="176"/>
      <c r="G52" s="77">
        <v>2560</v>
      </c>
      <c r="H52" s="77"/>
      <c r="I52" s="77"/>
      <c r="J52" s="77"/>
      <c r="K52" s="77"/>
    </row>
    <row r="53" spans="1:11" s="3" customFormat="1" x14ac:dyDescent="0.2">
      <c r="A53" s="175" t="s">
        <v>868</v>
      </c>
      <c r="B53" s="176"/>
      <c r="C53" s="176"/>
      <c r="D53" s="176"/>
      <c r="E53" s="176"/>
      <c r="F53" s="176"/>
      <c r="G53" s="77">
        <v>1575</v>
      </c>
      <c r="H53" s="77"/>
      <c r="I53" s="77"/>
      <c r="J53" s="77"/>
      <c r="K53" s="77"/>
    </row>
    <row r="54" spans="1:11" s="3" customFormat="1" x14ac:dyDescent="0.2">
      <c r="A54" s="175" t="s">
        <v>647</v>
      </c>
      <c r="B54" s="176"/>
      <c r="C54" s="176"/>
      <c r="D54" s="176"/>
      <c r="E54" s="176"/>
      <c r="F54" s="176"/>
      <c r="G54" s="77">
        <v>8073</v>
      </c>
      <c r="H54" s="77"/>
      <c r="I54" s="77"/>
      <c r="J54" s="77"/>
      <c r="K54" s="77">
        <v>217</v>
      </c>
    </row>
    <row r="55" spans="1:11" s="3" customFormat="1" x14ac:dyDescent="0.2">
      <c r="A55" s="175" t="s">
        <v>8</v>
      </c>
      <c r="B55" s="176"/>
      <c r="C55" s="176"/>
      <c r="D55" s="176"/>
      <c r="E55" s="176"/>
      <c r="F55" s="176"/>
      <c r="G55" s="77">
        <v>8073</v>
      </c>
      <c r="H55" s="77"/>
      <c r="I55" s="77"/>
      <c r="J55" s="77"/>
      <c r="K55" s="77">
        <v>217</v>
      </c>
    </row>
    <row r="56" spans="1:11" s="3" customFormat="1" x14ac:dyDescent="0.2">
      <c r="A56" s="175" t="s">
        <v>9</v>
      </c>
      <c r="B56" s="176"/>
      <c r="C56" s="176"/>
      <c r="D56" s="176"/>
      <c r="E56" s="176"/>
      <c r="F56" s="176"/>
      <c r="G56" s="77"/>
      <c r="H56" s="77"/>
      <c r="I56" s="77"/>
      <c r="J56" s="77"/>
      <c r="K56" s="77"/>
    </row>
    <row r="57" spans="1:11" s="3" customFormat="1" x14ac:dyDescent="0.2">
      <c r="A57" s="175" t="s">
        <v>10</v>
      </c>
      <c r="B57" s="176"/>
      <c r="C57" s="176"/>
      <c r="D57" s="176"/>
      <c r="E57" s="176"/>
      <c r="F57" s="176"/>
      <c r="G57" s="77">
        <v>3938</v>
      </c>
      <c r="H57" s="77"/>
      <c r="I57" s="77"/>
      <c r="J57" s="77"/>
      <c r="K57" s="77"/>
    </row>
    <row r="58" spans="1:11" s="3" customFormat="1" x14ac:dyDescent="0.2">
      <c r="A58" s="175" t="s">
        <v>11</v>
      </c>
      <c r="B58" s="176"/>
      <c r="C58" s="176"/>
      <c r="D58" s="176"/>
      <c r="E58" s="176"/>
      <c r="F58" s="176"/>
      <c r="G58" s="77">
        <v>2560</v>
      </c>
      <c r="H58" s="77"/>
      <c r="I58" s="77"/>
      <c r="J58" s="77"/>
      <c r="K58" s="77"/>
    </row>
    <row r="59" spans="1:11" s="3" customFormat="1" x14ac:dyDescent="0.2">
      <c r="A59" s="175" t="s">
        <v>12</v>
      </c>
      <c r="B59" s="176"/>
      <c r="C59" s="176"/>
      <c r="D59" s="176"/>
      <c r="E59" s="176"/>
      <c r="F59" s="176"/>
      <c r="G59" s="77">
        <v>1575</v>
      </c>
      <c r="H59" s="77"/>
      <c r="I59" s="77"/>
      <c r="J59" s="77"/>
      <c r="K59" s="77"/>
    </row>
    <row r="60" spans="1:11" s="3" customFormat="1" x14ac:dyDescent="0.2">
      <c r="A60" s="175" t="s">
        <v>869</v>
      </c>
      <c r="B60" s="176"/>
      <c r="C60" s="176"/>
      <c r="D60" s="176"/>
      <c r="E60" s="176"/>
      <c r="F60" s="176"/>
      <c r="G60" s="77">
        <v>4440</v>
      </c>
      <c r="H60" s="77"/>
      <c r="I60" s="77"/>
      <c r="J60" s="77"/>
      <c r="K60" s="77"/>
    </row>
    <row r="61" spans="1:11" s="3" customFormat="1" x14ac:dyDescent="0.2">
      <c r="A61" s="178" t="s">
        <v>13</v>
      </c>
      <c r="B61" s="176"/>
      <c r="C61" s="176"/>
      <c r="D61" s="176"/>
      <c r="E61" s="176"/>
      <c r="F61" s="176"/>
      <c r="G61" s="79">
        <v>4440</v>
      </c>
      <c r="H61" s="77"/>
      <c r="I61" s="77"/>
      <c r="J61" s="77"/>
      <c r="K61" s="79">
        <v>217</v>
      </c>
    </row>
    <row r="62" spans="1:11" s="3" customFormat="1" x14ac:dyDescent="0.2">
      <c r="A62" s="139"/>
      <c r="B62" s="80"/>
      <c r="C62" s="6"/>
      <c r="D62" s="139"/>
      <c r="E62" s="49"/>
      <c r="F62" s="49"/>
      <c r="G62" s="49"/>
      <c r="H62" s="49"/>
      <c r="I62" s="49"/>
      <c r="J62" s="49"/>
      <c r="K62" s="49"/>
    </row>
    <row r="63" spans="1:11" s="3" customFormat="1" x14ac:dyDescent="0.2">
      <c r="A63" s="139"/>
      <c r="B63" s="80"/>
      <c r="C63" s="6"/>
      <c r="D63" s="139"/>
      <c r="E63" s="49"/>
      <c r="F63" s="49"/>
      <c r="G63" s="49"/>
      <c r="H63" s="49"/>
      <c r="I63" s="49"/>
      <c r="J63" s="49"/>
      <c r="K63" s="49"/>
    </row>
    <row r="64" spans="1:11" s="3" customFormat="1" x14ac:dyDescent="0.2">
      <c r="A64" s="139"/>
      <c r="B64" s="80"/>
      <c r="C64" s="6"/>
      <c r="D64" s="139"/>
      <c r="E64" s="49"/>
      <c r="F64" s="49"/>
      <c r="G64" s="49"/>
      <c r="H64" s="49"/>
      <c r="I64" s="49"/>
      <c r="J64" s="49"/>
      <c r="K64" s="49"/>
    </row>
    <row r="65" spans="1:11" s="3" customFormat="1" x14ac:dyDescent="0.2">
      <c r="A65" s="186" t="s">
        <v>147</v>
      </c>
      <c r="B65" s="185"/>
      <c r="C65" s="185"/>
      <c r="D65" s="185"/>
      <c r="E65" s="185"/>
      <c r="F65" s="185"/>
      <c r="G65" s="185"/>
      <c r="H65" s="185"/>
      <c r="I65" s="185"/>
      <c r="J65" s="185"/>
      <c r="K65" s="185"/>
    </row>
    <row r="66" spans="1:11" s="3" customFormat="1" x14ac:dyDescent="0.2">
      <c r="A66" s="184" t="s">
        <v>45</v>
      </c>
      <c r="B66" s="185"/>
      <c r="C66" s="185"/>
      <c r="D66" s="185"/>
      <c r="E66" s="185"/>
      <c r="F66" s="185"/>
      <c r="G66" s="185"/>
      <c r="H66" s="185"/>
      <c r="I66" s="185"/>
      <c r="J66" s="185"/>
      <c r="K66" s="185"/>
    </row>
    <row r="67" spans="1:11" s="3" customFormat="1" x14ac:dyDescent="0.2">
      <c r="A67" s="139"/>
      <c r="B67" s="80"/>
      <c r="C67" s="6"/>
      <c r="D67" s="139"/>
      <c r="E67" s="49"/>
      <c r="F67" s="49"/>
      <c r="G67" s="49"/>
      <c r="H67" s="49"/>
      <c r="I67" s="49"/>
      <c r="J67" s="49"/>
      <c r="K67" s="49"/>
    </row>
    <row r="68" spans="1:11" s="3" customFormat="1" x14ac:dyDescent="0.2">
      <c r="A68" s="186" t="s">
        <v>148</v>
      </c>
      <c r="B68" s="185"/>
      <c r="C68" s="185"/>
      <c r="D68" s="185"/>
      <c r="E68" s="185"/>
      <c r="F68" s="185"/>
      <c r="G68" s="185"/>
      <c r="H68" s="185"/>
      <c r="I68" s="185"/>
      <c r="J68" s="185"/>
      <c r="K68" s="185"/>
    </row>
    <row r="69" spans="1:11" s="3" customFormat="1" x14ac:dyDescent="0.2">
      <c r="A69" s="184" t="s">
        <v>45</v>
      </c>
      <c r="B69" s="185"/>
      <c r="C69" s="185"/>
      <c r="D69" s="185"/>
      <c r="E69" s="185"/>
      <c r="F69" s="185"/>
      <c r="G69" s="185"/>
      <c r="H69" s="185"/>
      <c r="I69" s="185"/>
      <c r="J69" s="185"/>
      <c r="K69" s="185"/>
    </row>
    <row r="70" spans="1:11" s="3" customFormat="1" x14ac:dyDescent="0.2">
      <c r="A70" s="139"/>
      <c r="B70" s="80"/>
      <c r="C70" s="6"/>
      <c r="D70" s="139"/>
      <c r="E70" s="49"/>
      <c r="F70" s="49"/>
      <c r="G70" s="49"/>
      <c r="H70" s="49"/>
      <c r="I70" s="49"/>
      <c r="J70" s="49"/>
      <c r="K70" s="49"/>
    </row>
  </sheetData>
  <mergeCells count="50">
    <mergeCell ref="D16:E16"/>
    <mergeCell ref="D17:E17"/>
    <mergeCell ref="D18:E18"/>
    <mergeCell ref="D19:E19"/>
    <mergeCell ref="A23:A25"/>
    <mergeCell ref="B23:B25"/>
    <mergeCell ref="C23:C25"/>
    <mergeCell ref="D23:D25"/>
    <mergeCell ref="E23:F23"/>
    <mergeCell ref="A36:F36"/>
    <mergeCell ref="G23:I23"/>
    <mergeCell ref="J23:K24"/>
    <mergeCell ref="G24:G25"/>
    <mergeCell ref="H24:H25"/>
    <mergeCell ref="A27:K27"/>
    <mergeCell ref="A30:F30"/>
    <mergeCell ref="A31:F31"/>
    <mergeCell ref="A32:F32"/>
    <mergeCell ref="A33:F33"/>
    <mergeCell ref="A34:F34"/>
    <mergeCell ref="A35:F35"/>
    <mergeCell ref="A48:F48"/>
    <mergeCell ref="A37:F37"/>
    <mergeCell ref="A38:F38"/>
    <mergeCell ref="A39:F39"/>
    <mergeCell ref="A40:F40"/>
    <mergeCell ref="A41:K41"/>
    <mergeCell ref="A42:F42"/>
    <mergeCell ref="A43:F43"/>
    <mergeCell ref="A44:F44"/>
    <mergeCell ref="A45:F45"/>
    <mergeCell ref="A46:F46"/>
    <mergeCell ref="A47:F47"/>
    <mergeCell ref="A60:F60"/>
    <mergeCell ref="A49:F49"/>
    <mergeCell ref="A50:F50"/>
    <mergeCell ref="A51:F51"/>
    <mergeCell ref="A52:F52"/>
    <mergeCell ref="A53:F53"/>
    <mergeCell ref="A54:F54"/>
    <mergeCell ref="A55:F55"/>
    <mergeCell ref="A56:F56"/>
    <mergeCell ref="A57:F57"/>
    <mergeCell ref="A58:F58"/>
    <mergeCell ref="A59:F59"/>
    <mergeCell ref="A61:F61"/>
    <mergeCell ref="A65:K65"/>
    <mergeCell ref="A66:K66"/>
    <mergeCell ref="A68:K68"/>
    <mergeCell ref="A69:K69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83"/>
  <sheetViews>
    <sheetView showGridLines="0" workbookViewId="0">
      <selection activeCell="J16" sqref="J16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851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870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871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872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873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874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875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s="83" customFormat="1" ht="14.25" outlineLevel="2" x14ac:dyDescent="0.2">
      <c r="A19" s="51"/>
      <c r="B19" s="62" t="s">
        <v>178</v>
      </c>
      <c r="C19" s="73"/>
      <c r="D19" s="181" t="s">
        <v>179</v>
      </c>
      <c r="E19" s="182"/>
      <c r="F19" s="71" t="s">
        <v>15</v>
      </c>
      <c r="G19" s="71"/>
      <c r="H19" s="72"/>
      <c r="I19" s="63"/>
      <c r="J19" s="63"/>
      <c r="K19" s="63"/>
      <c r="L19" s="63"/>
      <c r="M19" s="63"/>
      <c r="N19" s="63"/>
    </row>
    <row r="20" spans="1:16" ht="14.25" x14ac:dyDescent="0.2">
      <c r="B20" s="74" t="s">
        <v>180</v>
      </c>
      <c r="D20" s="2"/>
      <c r="E20" s="2"/>
      <c r="O20" s="3"/>
      <c r="P20" s="3"/>
    </row>
    <row r="21" spans="1:16" x14ac:dyDescent="0.2">
      <c r="B21" s="75"/>
      <c r="C21" s="139"/>
      <c r="D21" s="7"/>
      <c r="E21" s="2"/>
      <c r="P21" s="3"/>
    </row>
    <row r="22" spans="1:16" x14ac:dyDescent="0.2">
      <c r="B22" s="1"/>
      <c r="E22" s="2"/>
    </row>
    <row r="23" spans="1:16" s="84" customFormat="1" ht="48" customHeight="1" x14ac:dyDescent="0.2">
      <c r="A23" s="174" t="s">
        <v>2</v>
      </c>
      <c r="B23" s="183" t="s">
        <v>51</v>
      </c>
      <c r="C23" s="174" t="s">
        <v>52</v>
      </c>
      <c r="D23" s="174" t="s">
        <v>53</v>
      </c>
      <c r="E23" s="174" t="s">
        <v>21</v>
      </c>
      <c r="F23" s="174"/>
      <c r="G23" s="174" t="s">
        <v>20</v>
      </c>
      <c r="H23" s="174"/>
      <c r="I23" s="174"/>
      <c r="J23" s="174" t="s">
        <v>54</v>
      </c>
      <c r="K23" s="174"/>
      <c r="L23" s="82"/>
      <c r="M23" s="82"/>
      <c r="N23" s="82"/>
      <c r="O23" s="82"/>
      <c r="P23" s="82"/>
    </row>
    <row r="24" spans="1:16" s="84" customFormat="1" ht="24" x14ac:dyDescent="0.2">
      <c r="A24" s="174"/>
      <c r="B24" s="183"/>
      <c r="C24" s="174"/>
      <c r="D24" s="174"/>
      <c r="E24" s="137" t="s">
        <v>55</v>
      </c>
      <c r="F24" s="137" t="s">
        <v>56</v>
      </c>
      <c r="G24" s="174" t="s">
        <v>3</v>
      </c>
      <c r="H24" s="174" t="s">
        <v>57</v>
      </c>
      <c r="I24" s="137" t="s">
        <v>58</v>
      </c>
      <c r="J24" s="174"/>
      <c r="K24" s="174"/>
      <c r="L24" s="82"/>
      <c r="M24" s="82"/>
      <c r="N24" s="82"/>
      <c r="O24" s="82"/>
      <c r="P24" s="82"/>
    </row>
    <row r="25" spans="1:16" s="84" customFormat="1" ht="36" x14ac:dyDescent="0.2">
      <c r="A25" s="174"/>
      <c r="B25" s="183"/>
      <c r="C25" s="174"/>
      <c r="D25" s="174"/>
      <c r="E25" s="137" t="s">
        <v>57</v>
      </c>
      <c r="F25" s="137" t="s">
        <v>59</v>
      </c>
      <c r="G25" s="174"/>
      <c r="H25" s="174"/>
      <c r="I25" s="137" t="s">
        <v>59</v>
      </c>
      <c r="J25" s="137" t="s">
        <v>60</v>
      </c>
      <c r="K25" s="137" t="s">
        <v>55</v>
      </c>
      <c r="L25" s="82"/>
      <c r="M25" s="82"/>
      <c r="N25" s="82"/>
      <c r="O25" s="82"/>
      <c r="P25" s="82"/>
    </row>
    <row r="26" spans="1:16" x14ac:dyDescent="0.2">
      <c r="A26" s="46">
        <v>1</v>
      </c>
      <c r="B26" s="47">
        <v>2</v>
      </c>
      <c r="C26" s="137">
        <v>3</v>
      </c>
      <c r="D26" s="137">
        <v>4</v>
      </c>
      <c r="E26" s="137">
        <v>5</v>
      </c>
      <c r="F26" s="46">
        <v>6</v>
      </c>
      <c r="G26" s="46">
        <v>7</v>
      </c>
      <c r="H26" s="46">
        <v>8</v>
      </c>
      <c r="I26" s="46">
        <v>9</v>
      </c>
      <c r="J26" s="46">
        <v>10</v>
      </c>
      <c r="K26" s="46">
        <v>11</v>
      </c>
      <c r="L26" s="3"/>
      <c r="M26" s="3"/>
      <c r="N26" s="3"/>
      <c r="O26" s="3"/>
      <c r="P26" s="3"/>
    </row>
    <row r="27" spans="1:16" ht="19.149999999999999" customHeight="1" x14ac:dyDescent="0.2">
      <c r="A27" s="177" t="s">
        <v>82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84" x14ac:dyDescent="0.2">
      <c r="A28" s="5">
        <v>1</v>
      </c>
      <c r="B28" s="76" t="s">
        <v>240</v>
      </c>
      <c r="C28" s="138" t="s">
        <v>876</v>
      </c>
      <c r="D28" s="9" t="s">
        <v>877</v>
      </c>
      <c r="E28" s="77" t="s">
        <v>583</v>
      </c>
      <c r="F28" s="77"/>
      <c r="G28" s="78">
        <v>754</v>
      </c>
      <c r="H28" s="78">
        <v>754</v>
      </c>
      <c r="I28" s="77"/>
      <c r="J28" s="78">
        <v>3</v>
      </c>
      <c r="K28" s="78">
        <v>57</v>
      </c>
    </row>
    <row r="29" spans="1:16" ht="72" x14ac:dyDescent="0.2">
      <c r="A29" s="5">
        <v>2</v>
      </c>
      <c r="B29" s="76" t="s">
        <v>237</v>
      </c>
      <c r="C29" s="138" t="s">
        <v>238</v>
      </c>
      <c r="D29" s="9" t="s">
        <v>878</v>
      </c>
      <c r="E29" s="77" t="s">
        <v>602</v>
      </c>
      <c r="F29" s="77"/>
      <c r="G29" s="78">
        <v>1853</v>
      </c>
      <c r="H29" s="78">
        <v>1853</v>
      </c>
      <c r="I29" s="77"/>
      <c r="J29" s="78">
        <v>2</v>
      </c>
      <c r="K29" s="78">
        <v>140</v>
      </c>
    </row>
    <row r="30" spans="1:16" ht="48" x14ac:dyDescent="0.2">
      <c r="A30" s="5">
        <v>3</v>
      </c>
      <c r="B30" s="76" t="s">
        <v>259</v>
      </c>
      <c r="C30" s="138" t="s">
        <v>879</v>
      </c>
      <c r="D30" s="9" t="s">
        <v>880</v>
      </c>
      <c r="E30" s="77" t="s">
        <v>584</v>
      </c>
      <c r="F30" s="77"/>
      <c r="G30" s="78">
        <v>417</v>
      </c>
      <c r="H30" s="78">
        <v>417</v>
      </c>
      <c r="I30" s="77"/>
      <c r="J30" s="78">
        <v>1.5</v>
      </c>
      <c r="K30" s="78">
        <v>31.5</v>
      </c>
    </row>
    <row r="31" spans="1:16" ht="72" x14ac:dyDescent="0.2">
      <c r="A31" s="5">
        <v>4</v>
      </c>
      <c r="B31" s="76" t="s">
        <v>881</v>
      </c>
      <c r="C31" s="138" t="s">
        <v>882</v>
      </c>
      <c r="D31" s="5">
        <v>2</v>
      </c>
      <c r="E31" s="77" t="s">
        <v>687</v>
      </c>
      <c r="F31" s="77"/>
      <c r="G31" s="78">
        <v>106</v>
      </c>
      <c r="H31" s="78">
        <v>106</v>
      </c>
      <c r="I31" s="77"/>
      <c r="J31" s="78">
        <v>4</v>
      </c>
      <c r="K31" s="78">
        <v>8</v>
      </c>
    </row>
    <row r="32" spans="1:16" ht="36" x14ac:dyDescent="0.2">
      <c r="A32" s="5">
        <v>5</v>
      </c>
      <c r="B32" s="76" t="s">
        <v>243</v>
      </c>
      <c r="C32" s="138" t="s">
        <v>883</v>
      </c>
      <c r="D32" s="9" t="s">
        <v>590</v>
      </c>
      <c r="E32" s="77" t="s">
        <v>565</v>
      </c>
      <c r="F32" s="77"/>
      <c r="G32" s="78">
        <v>154</v>
      </c>
      <c r="H32" s="78">
        <v>154</v>
      </c>
      <c r="I32" s="77"/>
      <c r="J32" s="78">
        <v>1.5</v>
      </c>
      <c r="K32" s="78">
        <v>9</v>
      </c>
    </row>
    <row r="33" spans="1:11" s="3" customFormat="1" ht="36" x14ac:dyDescent="0.2">
      <c r="A33" s="5">
        <v>6</v>
      </c>
      <c r="B33" s="76" t="s">
        <v>264</v>
      </c>
      <c r="C33" s="138" t="s">
        <v>265</v>
      </c>
      <c r="D33" s="5">
        <v>2</v>
      </c>
      <c r="E33" s="77" t="s">
        <v>589</v>
      </c>
      <c r="F33" s="77"/>
      <c r="G33" s="78">
        <v>135</v>
      </c>
      <c r="H33" s="78">
        <v>135</v>
      </c>
      <c r="I33" s="77"/>
      <c r="J33" s="78">
        <v>3.5</v>
      </c>
      <c r="K33" s="78">
        <v>7</v>
      </c>
    </row>
    <row r="34" spans="1:11" s="3" customFormat="1" ht="36" x14ac:dyDescent="0.2">
      <c r="A34" s="5">
        <v>7</v>
      </c>
      <c r="B34" s="76" t="s">
        <v>592</v>
      </c>
      <c r="C34" s="138" t="s">
        <v>593</v>
      </c>
      <c r="D34" s="9" t="s">
        <v>590</v>
      </c>
      <c r="E34" s="77" t="s">
        <v>594</v>
      </c>
      <c r="F34" s="77"/>
      <c r="G34" s="78">
        <v>307</v>
      </c>
      <c r="H34" s="78">
        <v>307</v>
      </c>
      <c r="I34" s="77"/>
      <c r="J34" s="78">
        <v>3</v>
      </c>
      <c r="K34" s="78">
        <v>18</v>
      </c>
    </row>
    <row r="35" spans="1:11" s="3" customFormat="1" ht="48" x14ac:dyDescent="0.2">
      <c r="A35" s="5">
        <v>8</v>
      </c>
      <c r="B35" s="76" t="s">
        <v>884</v>
      </c>
      <c r="C35" s="138" t="s">
        <v>885</v>
      </c>
      <c r="D35" s="5">
        <v>4</v>
      </c>
      <c r="E35" s="77" t="s">
        <v>886</v>
      </c>
      <c r="F35" s="77"/>
      <c r="G35" s="78">
        <v>20569</v>
      </c>
      <c r="H35" s="78">
        <v>20569</v>
      </c>
      <c r="I35" s="77"/>
      <c r="J35" s="78">
        <v>267</v>
      </c>
      <c r="K35" s="78">
        <v>1068</v>
      </c>
    </row>
    <row r="36" spans="1:11" s="3" customFormat="1" ht="36" x14ac:dyDescent="0.2">
      <c r="A36" s="5">
        <v>9</v>
      </c>
      <c r="B36" s="76" t="s">
        <v>887</v>
      </c>
      <c r="C36" s="138" t="s">
        <v>888</v>
      </c>
      <c r="D36" s="9" t="s">
        <v>889</v>
      </c>
      <c r="E36" s="77" t="s">
        <v>890</v>
      </c>
      <c r="F36" s="77"/>
      <c r="G36" s="78">
        <v>906</v>
      </c>
      <c r="H36" s="78">
        <v>906</v>
      </c>
      <c r="I36" s="77"/>
      <c r="J36" s="78">
        <v>8</v>
      </c>
      <c r="K36" s="78">
        <v>48</v>
      </c>
    </row>
    <row r="37" spans="1:11" s="3" customFormat="1" ht="36" x14ac:dyDescent="0.2">
      <c r="A37" s="5">
        <v>10</v>
      </c>
      <c r="B37" s="76" t="s">
        <v>304</v>
      </c>
      <c r="C37" s="138" t="s">
        <v>305</v>
      </c>
      <c r="D37" s="5">
        <v>54</v>
      </c>
      <c r="E37" s="77" t="s">
        <v>586</v>
      </c>
      <c r="F37" s="77"/>
      <c r="G37" s="78">
        <v>3228</v>
      </c>
      <c r="H37" s="78">
        <v>3228</v>
      </c>
      <c r="I37" s="77"/>
      <c r="J37" s="78">
        <v>3.5</v>
      </c>
      <c r="K37" s="78">
        <v>189</v>
      </c>
    </row>
    <row r="38" spans="1:11" s="3" customFormat="1" ht="96" x14ac:dyDescent="0.2">
      <c r="A38" s="5">
        <v>11</v>
      </c>
      <c r="B38" s="76" t="s">
        <v>205</v>
      </c>
      <c r="C38" s="138" t="s">
        <v>891</v>
      </c>
      <c r="D38" s="9" t="s">
        <v>892</v>
      </c>
      <c r="E38" s="77" t="s">
        <v>570</v>
      </c>
      <c r="F38" s="77"/>
      <c r="G38" s="78">
        <v>272</v>
      </c>
      <c r="H38" s="78">
        <v>272</v>
      </c>
      <c r="I38" s="77"/>
      <c r="J38" s="78">
        <v>0.52</v>
      </c>
      <c r="K38" s="78">
        <v>15.08</v>
      </c>
    </row>
    <row r="39" spans="1:11" s="3" customFormat="1" ht="36" x14ac:dyDescent="0.2">
      <c r="A39" s="5">
        <v>12</v>
      </c>
      <c r="B39" s="76" t="s">
        <v>201</v>
      </c>
      <c r="C39" s="138" t="s">
        <v>893</v>
      </c>
      <c r="D39" s="5">
        <v>28</v>
      </c>
      <c r="E39" s="77" t="s">
        <v>568</v>
      </c>
      <c r="F39" s="77"/>
      <c r="G39" s="78">
        <v>758</v>
      </c>
      <c r="H39" s="78">
        <v>758</v>
      </c>
      <c r="I39" s="77"/>
      <c r="J39" s="78">
        <v>1.5</v>
      </c>
      <c r="K39" s="78">
        <v>42</v>
      </c>
    </row>
    <row r="40" spans="1:11" s="3" customFormat="1" ht="48" x14ac:dyDescent="0.2">
      <c r="A40" s="5">
        <v>13</v>
      </c>
      <c r="B40" s="76" t="s">
        <v>894</v>
      </c>
      <c r="C40" s="138" t="s">
        <v>895</v>
      </c>
      <c r="D40" s="5">
        <v>29</v>
      </c>
      <c r="E40" s="77" t="s">
        <v>896</v>
      </c>
      <c r="F40" s="77"/>
      <c r="G40" s="78">
        <v>523</v>
      </c>
      <c r="H40" s="78">
        <v>523</v>
      </c>
      <c r="I40" s="77"/>
      <c r="J40" s="78">
        <v>1</v>
      </c>
      <c r="K40" s="78">
        <v>29</v>
      </c>
    </row>
    <row r="41" spans="1:11" s="3" customFormat="1" ht="24" x14ac:dyDescent="0.2">
      <c r="A41" s="5">
        <v>14</v>
      </c>
      <c r="B41" s="76" t="s">
        <v>897</v>
      </c>
      <c r="C41" s="138" t="s">
        <v>898</v>
      </c>
      <c r="D41" s="5">
        <v>6</v>
      </c>
      <c r="E41" s="77" t="s">
        <v>899</v>
      </c>
      <c r="F41" s="77"/>
      <c r="G41" s="78">
        <v>204</v>
      </c>
      <c r="H41" s="78">
        <v>204</v>
      </c>
      <c r="I41" s="77"/>
      <c r="J41" s="78">
        <v>2</v>
      </c>
      <c r="K41" s="78">
        <v>12</v>
      </c>
    </row>
    <row r="42" spans="1:11" s="3" customFormat="1" ht="48" x14ac:dyDescent="0.2">
      <c r="A42" s="5">
        <v>15</v>
      </c>
      <c r="B42" s="76" t="s">
        <v>267</v>
      </c>
      <c r="C42" s="138" t="s">
        <v>900</v>
      </c>
      <c r="D42" s="5">
        <v>12</v>
      </c>
      <c r="E42" s="77" t="s">
        <v>591</v>
      </c>
      <c r="F42" s="77"/>
      <c r="G42" s="78">
        <v>22</v>
      </c>
      <c r="H42" s="78">
        <v>22</v>
      </c>
      <c r="I42" s="77"/>
      <c r="J42" s="78">
        <v>0.1</v>
      </c>
      <c r="K42" s="78">
        <v>1.2</v>
      </c>
    </row>
    <row r="43" spans="1:11" s="3" customFormat="1" ht="24" x14ac:dyDescent="0.2">
      <c r="A43" s="5">
        <v>16</v>
      </c>
      <c r="B43" s="76" t="s">
        <v>194</v>
      </c>
      <c r="C43" s="138" t="s">
        <v>901</v>
      </c>
      <c r="D43" s="5">
        <v>1</v>
      </c>
      <c r="E43" s="77" t="s">
        <v>902</v>
      </c>
      <c r="F43" s="77"/>
      <c r="G43" s="78">
        <v>54</v>
      </c>
      <c r="H43" s="78">
        <v>54</v>
      </c>
      <c r="I43" s="77"/>
      <c r="J43" s="78">
        <v>3</v>
      </c>
      <c r="K43" s="78">
        <v>3</v>
      </c>
    </row>
    <row r="44" spans="1:11" s="3" customFormat="1" x14ac:dyDescent="0.2">
      <c r="A44" s="175" t="s">
        <v>26</v>
      </c>
      <c r="B44" s="176"/>
      <c r="C44" s="176"/>
      <c r="D44" s="176"/>
      <c r="E44" s="176"/>
      <c r="F44" s="176"/>
      <c r="G44" s="77">
        <v>30262</v>
      </c>
      <c r="H44" s="77">
        <v>30262</v>
      </c>
      <c r="I44" s="77"/>
      <c r="J44" s="77"/>
      <c r="K44" s="77">
        <v>1677.78</v>
      </c>
    </row>
    <row r="45" spans="1:11" s="3" customFormat="1" x14ac:dyDescent="0.2">
      <c r="A45" s="175" t="s">
        <v>5</v>
      </c>
      <c r="B45" s="176"/>
      <c r="C45" s="176"/>
      <c r="D45" s="176"/>
      <c r="E45" s="176"/>
      <c r="F45" s="176"/>
      <c r="G45" s="77">
        <v>19670</v>
      </c>
      <c r="H45" s="77"/>
      <c r="I45" s="77"/>
      <c r="J45" s="77"/>
      <c r="K45" s="77"/>
    </row>
    <row r="46" spans="1:11" s="3" customFormat="1" x14ac:dyDescent="0.2">
      <c r="A46" s="175" t="s">
        <v>6</v>
      </c>
      <c r="B46" s="176"/>
      <c r="C46" s="176"/>
      <c r="D46" s="176"/>
      <c r="E46" s="176"/>
      <c r="F46" s="176"/>
      <c r="G46" s="77">
        <v>12105</v>
      </c>
      <c r="H46" s="77"/>
      <c r="I46" s="77"/>
      <c r="J46" s="77"/>
      <c r="K46" s="77"/>
    </row>
    <row r="47" spans="1:11" s="3" customFormat="1" x14ac:dyDescent="0.2">
      <c r="A47" s="178" t="s">
        <v>139</v>
      </c>
      <c r="B47" s="176"/>
      <c r="C47" s="176"/>
      <c r="D47" s="176"/>
      <c r="E47" s="176"/>
      <c r="F47" s="176"/>
      <c r="G47" s="77"/>
      <c r="H47" s="77"/>
      <c r="I47" s="77"/>
      <c r="J47" s="77"/>
      <c r="K47" s="77"/>
    </row>
    <row r="48" spans="1:11" s="3" customFormat="1" x14ac:dyDescent="0.2">
      <c r="A48" s="175" t="s">
        <v>143</v>
      </c>
      <c r="B48" s="176"/>
      <c r="C48" s="176"/>
      <c r="D48" s="176"/>
      <c r="E48" s="176"/>
      <c r="F48" s="176"/>
      <c r="G48" s="77">
        <v>62037</v>
      </c>
      <c r="H48" s="77"/>
      <c r="I48" s="77"/>
      <c r="J48" s="77"/>
      <c r="K48" s="77">
        <v>1677.78</v>
      </c>
    </row>
    <row r="49" spans="1:11" s="3" customFormat="1" x14ac:dyDescent="0.2">
      <c r="A49" s="175" t="s">
        <v>8</v>
      </c>
      <c r="B49" s="176"/>
      <c r="C49" s="176"/>
      <c r="D49" s="176"/>
      <c r="E49" s="176"/>
      <c r="F49" s="176"/>
      <c r="G49" s="77">
        <v>62037</v>
      </c>
      <c r="H49" s="77"/>
      <c r="I49" s="77"/>
      <c r="J49" s="77"/>
      <c r="K49" s="77">
        <v>1677.78</v>
      </c>
    </row>
    <row r="50" spans="1:11" s="3" customFormat="1" x14ac:dyDescent="0.2">
      <c r="A50" s="175" t="s">
        <v>9</v>
      </c>
      <c r="B50" s="176"/>
      <c r="C50" s="176"/>
      <c r="D50" s="176"/>
      <c r="E50" s="176"/>
      <c r="F50" s="176"/>
      <c r="G50" s="77"/>
      <c r="H50" s="77"/>
      <c r="I50" s="77"/>
      <c r="J50" s="77"/>
      <c r="K50" s="77"/>
    </row>
    <row r="51" spans="1:11" s="3" customFormat="1" x14ac:dyDescent="0.2">
      <c r="A51" s="175" t="s">
        <v>10</v>
      </c>
      <c r="B51" s="176"/>
      <c r="C51" s="176"/>
      <c r="D51" s="176"/>
      <c r="E51" s="176"/>
      <c r="F51" s="176"/>
      <c r="G51" s="77">
        <v>30262</v>
      </c>
      <c r="H51" s="77"/>
      <c r="I51" s="77"/>
      <c r="J51" s="77"/>
      <c r="K51" s="77"/>
    </row>
    <row r="52" spans="1:11" s="3" customFormat="1" x14ac:dyDescent="0.2">
      <c r="A52" s="175" t="s">
        <v>11</v>
      </c>
      <c r="B52" s="176"/>
      <c r="C52" s="176"/>
      <c r="D52" s="176"/>
      <c r="E52" s="176"/>
      <c r="F52" s="176"/>
      <c r="G52" s="77">
        <v>19670</v>
      </c>
      <c r="H52" s="77"/>
      <c r="I52" s="77"/>
      <c r="J52" s="77"/>
      <c r="K52" s="77"/>
    </row>
    <row r="53" spans="1:11" s="3" customFormat="1" x14ac:dyDescent="0.2">
      <c r="A53" s="175" t="s">
        <v>12</v>
      </c>
      <c r="B53" s="176"/>
      <c r="C53" s="176"/>
      <c r="D53" s="176"/>
      <c r="E53" s="176"/>
      <c r="F53" s="176"/>
      <c r="G53" s="77">
        <v>12105</v>
      </c>
      <c r="H53" s="77"/>
      <c r="I53" s="77"/>
      <c r="J53" s="77"/>
      <c r="K53" s="77"/>
    </row>
    <row r="54" spans="1:11" s="3" customFormat="1" x14ac:dyDescent="0.2">
      <c r="A54" s="178" t="s">
        <v>145</v>
      </c>
      <c r="B54" s="176"/>
      <c r="C54" s="176"/>
      <c r="D54" s="176"/>
      <c r="E54" s="176"/>
      <c r="F54" s="176"/>
      <c r="G54" s="79">
        <v>62037</v>
      </c>
      <c r="H54" s="77"/>
      <c r="I54" s="77"/>
      <c r="J54" s="77"/>
      <c r="K54" s="79">
        <v>1677.78</v>
      </c>
    </row>
    <row r="55" spans="1:11" s="3" customFormat="1" x14ac:dyDescent="0.2">
      <c r="A55" s="179" t="s">
        <v>25</v>
      </c>
      <c r="B55" s="180"/>
      <c r="C55" s="180"/>
      <c r="D55" s="180"/>
      <c r="E55" s="180"/>
      <c r="F55" s="180"/>
      <c r="G55" s="180"/>
      <c r="H55" s="180"/>
      <c r="I55" s="180"/>
      <c r="J55" s="180"/>
      <c r="K55" s="180"/>
    </row>
    <row r="56" spans="1:11" s="3" customFormat="1" x14ac:dyDescent="0.2">
      <c r="A56" s="175" t="s">
        <v>4</v>
      </c>
      <c r="B56" s="176"/>
      <c r="C56" s="176"/>
      <c r="D56" s="176"/>
      <c r="E56" s="176"/>
      <c r="F56" s="176"/>
      <c r="G56" s="77">
        <v>30262</v>
      </c>
      <c r="H56" s="77">
        <v>30262</v>
      </c>
      <c r="I56" s="77"/>
      <c r="J56" s="77"/>
      <c r="K56" s="77">
        <v>1677.78</v>
      </c>
    </row>
    <row r="57" spans="1:11" s="3" customFormat="1" x14ac:dyDescent="0.2">
      <c r="A57" s="175" t="s">
        <v>5</v>
      </c>
      <c r="B57" s="176"/>
      <c r="C57" s="176"/>
      <c r="D57" s="176"/>
      <c r="E57" s="176"/>
      <c r="F57" s="176"/>
      <c r="G57" s="77">
        <v>19670</v>
      </c>
      <c r="H57" s="77"/>
      <c r="I57" s="77"/>
      <c r="J57" s="77"/>
      <c r="K57" s="77"/>
    </row>
    <row r="58" spans="1:11" s="3" customFormat="1" x14ac:dyDescent="0.2">
      <c r="A58" s="175" t="s">
        <v>505</v>
      </c>
      <c r="B58" s="176"/>
      <c r="C58" s="176"/>
      <c r="D58" s="176"/>
      <c r="E58" s="176"/>
      <c r="F58" s="176"/>
      <c r="G58" s="77"/>
      <c r="H58" s="77"/>
      <c r="I58" s="77"/>
      <c r="J58" s="77"/>
      <c r="K58" s="77"/>
    </row>
    <row r="59" spans="1:11" s="3" customFormat="1" x14ac:dyDescent="0.2">
      <c r="A59" s="175" t="s">
        <v>903</v>
      </c>
      <c r="B59" s="176"/>
      <c r="C59" s="176"/>
      <c r="D59" s="176"/>
      <c r="E59" s="176"/>
      <c r="F59" s="176"/>
      <c r="G59" s="77">
        <v>19670</v>
      </c>
      <c r="H59" s="77"/>
      <c r="I59" s="77"/>
      <c r="J59" s="77"/>
      <c r="K59" s="77"/>
    </row>
    <row r="60" spans="1:11" s="3" customFormat="1" x14ac:dyDescent="0.2">
      <c r="A60" s="175" t="s">
        <v>6</v>
      </c>
      <c r="B60" s="176"/>
      <c r="C60" s="176"/>
      <c r="D60" s="176"/>
      <c r="E60" s="176"/>
      <c r="F60" s="176"/>
      <c r="G60" s="77">
        <v>12105</v>
      </c>
      <c r="H60" s="77"/>
      <c r="I60" s="77"/>
      <c r="J60" s="77"/>
      <c r="K60" s="77"/>
    </row>
    <row r="61" spans="1:11" s="3" customFormat="1" x14ac:dyDescent="0.2">
      <c r="A61" s="175" t="s">
        <v>505</v>
      </c>
      <c r="B61" s="176"/>
      <c r="C61" s="176"/>
      <c r="D61" s="176"/>
      <c r="E61" s="176"/>
      <c r="F61" s="176"/>
      <c r="G61" s="77"/>
      <c r="H61" s="77"/>
      <c r="I61" s="77"/>
      <c r="J61" s="77"/>
      <c r="K61" s="77"/>
    </row>
    <row r="62" spans="1:11" s="3" customFormat="1" x14ac:dyDescent="0.2">
      <c r="A62" s="175" t="s">
        <v>904</v>
      </c>
      <c r="B62" s="176"/>
      <c r="C62" s="176"/>
      <c r="D62" s="176"/>
      <c r="E62" s="176"/>
      <c r="F62" s="176"/>
      <c r="G62" s="77">
        <v>12105</v>
      </c>
      <c r="H62" s="77"/>
      <c r="I62" s="77"/>
      <c r="J62" s="77"/>
      <c r="K62" s="77"/>
    </row>
    <row r="63" spans="1:11" s="3" customFormat="1" x14ac:dyDescent="0.2">
      <c r="A63" s="178" t="s">
        <v>7</v>
      </c>
      <c r="B63" s="176"/>
      <c r="C63" s="176"/>
      <c r="D63" s="176"/>
      <c r="E63" s="176"/>
      <c r="F63" s="176"/>
      <c r="G63" s="77"/>
      <c r="H63" s="77"/>
      <c r="I63" s="77"/>
      <c r="J63" s="77"/>
      <c r="K63" s="77"/>
    </row>
    <row r="64" spans="1:11" s="3" customFormat="1" x14ac:dyDescent="0.2">
      <c r="A64" s="175" t="s">
        <v>643</v>
      </c>
      <c r="B64" s="176"/>
      <c r="C64" s="176"/>
      <c r="D64" s="176"/>
      <c r="E64" s="176"/>
      <c r="F64" s="176"/>
      <c r="G64" s="77"/>
      <c r="H64" s="77"/>
      <c r="I64" s="77"/>
      <c r="J64" s="77"/>
      <c r="K64" s="77"/>
    </row>
    <row r="65" spans="1:11" s="3" customFormat="1" x14ac:dyDescent="0.2">
      <c r="A65" s="175" t="s">
        <v>905</v>
      </c>
      <c r="B65" s="176"/>
      <c r="C65" s="176"/>
      <c r="D65" s="176"/>
      <c r="E65" s="176"/>
      <c r="F65" s="176"/>
      <c r="G65" s="77">
        <v>30262</v>
      </c>
      <c r="H65" s="77">
        <v>30262</v>
      </c>
      <c r="I65" s="77"/>
      <c r="J65" s="77"/>
      <c r="K65" s="77">
        <v>1677.78</v>
      </c>
    </row>
    <row r="66" spans="1:11" s="3" customFormat="1" x14ac:dyDescent="0.2">
      <c r="A66" s="175" t="s">
        <v>906</v>
      </c>
      <c r="B66" s="176"/>
      <c r="C66" s="176"/>
      <c r="D66" s="176"/>
      <c r="E66" s="176"/>
      <c r="F66" s="176"/>
      <c r="G66" s="77">
        <v>19670</v>
      </c>
      <c r="H66" s="77"/>
      <c r="I66" s="77"/>
      <c r="J66" s="77"/>
      <c r="K66" s="77"/>
    </row>
    <row r="67" spans="1:11" s="3" customFormat="1" x14ac:dyDescent="0.2">
      <c r="A67" s="175" t="s">
        <v>907</v>
      </c>
      <c r="B67" s="176"/>
      <c r="C67" s="176"/>
      <c r="D67" s="176"/>
      <c r="E67" s="176"/>
      <c r="F67" s="176"/>
      <c r="G67" s="77">
        <v>12105</v>
      </c>
      <c r="H67" s="77"/>
      <c r="I67" s="77"/>
      <c r="J67" s="77"/>
      <c r="K67" s="77"/>
    </row>
    <row r="68" spans="1:11" s="3" customFormat="1" x14ac:dyDescent="0.2">
      <c r="A68" s="175" t="s">
        <v>647</v>
      </c>
      <c r="B68" s="176"/>
      <c r="C68" s="176"/>
      <c r="D68" s="176"/>
      <c r="E68" s="176"/>
      <c r="F68" s="176"/>
      <c r="G68" s="77">
        <v>62037</v>
      </c>
      <c r="H68" s="77"/>
      <c r="I68" s="77"/>
      <c r="J68" s="77"/>
      <c r="K68" s="77">
        <v>1677.78</v>
      </c>
    </row>
    <row r="69" spans="1:11" s="3" customFormat="1" x14ac:dyDescent="0.2">
      <c r="A69" s="175" t="s">
        <v>8</v>
      </c>
      <c r="B69" s="176"/>
      <c r="C69" s="176"/>
      <c r="D69" s="176"/>
      <c r="E69" s="176"/>
      <c r="F69" s="176"/>
      <c r="G69" s="77">
        <v>62037</v>
      </c>
      <c r="H69" s="77"/>
      <c r="I69" s="77"/>
      <c r="J69" s="77"/>
      <c r="K69" s="77">
        <v>1677.78</v>
      </c>
    </row>
    <row r="70" spans="1:11" s="3" customFormat="1" x14ac:dyDescent="0.2">
      <c r="A70" s="175" t="s">
        <v>9</v>
      </c>
      <c r="B70" s="176"/>
      <c r="C70" s="176"/>
      <c r="D70" s="176"/>
      <c r="E70" s="176"/>
      <c r="F70" s="176"/>
      <c r="G70" s="77"/>
      <c r="H70" s="77"/>
      <c r="I70" s="77"/>
      <c r="J70" s="77"/>
      <c r="K70" s="77"/>
    </row>
    <row r="71" spans="1:11" s="3" customFormat="1" x14ac:dyDescent="0.2">
      <c r="A71" s="175" t="s">
        <v>10</v>
      </c>
      <c r="B71" s="176"/>
      <c r="C71" s="176"/>
      <c r="D71" s="176"/>
      <c r="E71" s="176"/>
      <c r="F71" s="176"/>
      <c r="G71" s="77">
        <v>30262</v>
      </c>
      <c r="H71" s="77"/>
      <c r="I71" s="77"/>
      <c r="J71" s="77"/>
      <c r="K71" s="77"/>
    </row>
    <row r="72" spans="1:11" s="3" customFormat="1" x14ac:dyDescent="0.2">
      <c r="A72" s="175" t="s">
        <v>11</v>
      </c>
      <c r="B72" s="176"/>
      <c r="C72" s="176"/>
      <c r="D72" s="176"/>
      <c r="E72" s="176"/>
      <c r="F72" s="176"/>
      <c r="G72" s="77">
        <v>19670</v>
      </c>
      <c r="H72" s="77"/>
      <c r="I72" s="77"/>
      <c r="J72" s="77"/>
      <c r="K72" s="77"/>
    </row>
    <row r="73" spans="1:11" s="3" customFormat="1" x14ac:dyDescent="0.2">
      <c r="A73" s="175" t="s">
        <v>12</v>
      </c>
      <c r="B73" s="176"/>
      <c r="C73" s="176"/>
      <c r="D73" s="176"/>
      <c r="E73" s="176"/>
      <c r="F73" s="176"/>
      <c r="G73" s="77">
        <v>12105</v>
      </c>
      <c r="H73" s="77"/>
      <c r="I73" s="77"/>
      <c r="J73" s="77"/>
      <c r="K73" s="77"/>
    </row>
    <row r="74" spans="1:11" s="3" customFormat="1" x14ac:dyDescent="0.2">
      <c r="A74" s="175" t="s">
        <v>908</v>
      </c>
      <c r="B74" s="176"/>
      <c r="C74" s="176"/>
      <c r="D74" s="176"/>
      <c r="E74" s="176"/>
      <c r="F74" s="176"/>
      <c r="G74" s="77">
        <v>49630</v>
      </c>
      <c r="H74" s="77"/>
      <c r="I74" s="77"/>
      <c r="J74" s="77"/>
      <c r="K74" s="77"/>
    </row>
    <row r="75" spans="1:11" s="3" customFormat="1" x14ac:dyDescent="0.2">
      <c r="A75" s="178" t="s">
        <v>13</v>
      </c>
      <c r="B75" s="176"/>
      <c r="C75" s="176"/>
      <c r="D75" s="176"/>
      <c r="E75" s="176"/>
      <c r="F75" s="176"/>
      <c r="G75" s="79">
        <v>49630</v>
      </c>
      <c r="H75" s="77"/>
      <c r="I75" s="77"/>
      <c r="J75" s="77"/>
      <c r="K75" s="79">
        <v>1677.78</v>
      </c>
    </row>
    <row r="76" spans="1:11" s="3" customFormat="1" x14ac:dyDescent="0.2">
      <c r="A76" s="139"/>
      <c r="B76" s="80"/>
      <c r="C76" s="6"/>
      <c r="D76" s="139"/>
      <c r="E76" s="49"/>
      <c r="F76" s="49"/>
      <c r="G76" s="49"/>
      <c r="H76" s="49"/>
      <c r="I76" s="49"/>
      <c r="J76" s="49"/>
      <c r="K76" s="49"/>
    </row>
    <row r="77" spans="1:11" s="3" customFormat="1" x14ac:dyDescent="0.2">
      <c r="A77" s="139"/>
      <c r="B77" s="80"/>
      <c r="C77" s="6"/>
      <c r="D77" s="139"/>
      <c r="E77" s="49"/>
      <c r="F77" s="49"/>
      <c r="G77" s="49"/>
      <c r="H77" s="49"/>
      <c r="I77" s="49"/>
      <c r="J77" s="49"/>
      <c r="K77" s="49"/>
    </row>
    <row r="78" spans="1:11" s="3" customFormat="1" x14ac:dyDescent="0.2">
      <c r="A78" s="139"/>
      <c r="B78" s="80"/>
      <c r="C78" s="6"/>
      <c r="D78" s="139"/>
      <c r="E78" s="49"/>
      <c r="F78" s="49"/>
      <c r="G78" s="49"/>
      <c r="H78" s="49"/>
      <c r="I78" s="49"/>
      <c r="J78" s="49"/>
      <c r="K78" s="49"/>
    </row>
    <row r="79" spans="1:11" s="3" customFormat="1" x14ac:dyDescent="0.2">
      <c r="A79" s="186" t="s">
        <v>818</v>
      </c>
      <c r="B79" s="185"/>
      <c r="C79" s="185"/>
      <c r="D79" s="185"/>
      <c r="E79" s="185"/>
      <c r="F79" s="185"/>
      <c r="G79" s="185"/>
      <c r="H79" s="185"/>
      <c r="I79" s="185"/>
      <c r="J79" s="185"/>
      <c r="K79" s="185"/>
    </row>
    <row r="80" spans="1:11" s="3" customFormat="1" x14ac:dyDescent="0.2">
      <c r="A80" s="184" t="s">
        <v>45</v>
      </c>
      <c r="B80" s="185"/>
      <c r="C80" s="185"/>
      <c r="D80" s="185"/>
      <c r="E80" s="185"/>
      <c r="F80" s="185"/>
      <c r="G80" s="185"/>
      <c r="H80" s="185"/>
      <c r="I80" s="185"/>
      <c r="J80" s="185"/>
      <c r="K80" s="185"/>
    </row>
    <row r="81" spans="1:11" s="3" customFormat="1" x14ac:dyDescent="0.2">
      <c r="A81" s="139"/>
      <c r="B81" s="80"/>
      <c r="C81" s="6"/>
      <c r="D81" s="139"/>
      <c r="E81" s="49"/>
      <c r="F81" s="49"/>
      <c r="G81" s="49"/>
      <c r="H81" s="49"/>
      <c r="I81" s="49"/>
      <c r="J81" s="49"/>
      <c r="K81" s="49"/>
    </row>
    <row r="82" spans="1:11" s="3" customFormat="1" x14ac:dyDescent="0.2">
      <c r="A82" s="186" t="s">
        <v>148</v>
      </c>
      <c r="B82" s="185"/>
      <c r="C82" s="185"/>
      <c r="D82" s="185"/>
      <c r="E82" s="185"/>
      <c r="F82" s="185"/>
      <c r="G82" s="185"/>
      <c r="H82" s="185"/>
      <c r="I82" s="185"/>
      <c r="J82" s="185"/>
      <c r="K82" s="185"/>
    </row>
    <row r="83" spans="1:11" s="3" customFormat="1" x14ac:dyDescent="0.2">
      <c r="A83" s="184" t="s">
        <v>45</v>
      </c>
      <c r="B83" s="185"/>
      <c r="C83" s="185"/>
      <c r="D83" s="185"/>
      <c r="E83" s="185"/>
      <c r="F83" s="185"/>
      <c r="G83" s="185"/>
      <c r="H83" s="185"/>
      <c r="I83" s="185"/>
      <c r="J83" s="185"/>
      <c r="K83" s="185"/>
    </row>
  </sheetData>
  <mergeCells count="50">
    <mergeCell ref="D16:E16"/>
    <mergeCell ref="D17:E17"/>
    <mergeCell ref="D18:E18"/>
    <mergeCell ref="D19:E19"/>
    <mergeCell ref="A23:A25"/>
    <mergeCell ref="B23:B25"/>
    <mergeCell ref="C23:C25"/>
    <mergeCell ref="D23:D25"/>
    <mergeCell ref="E23:F23"/>
    <mergeCell ref="A50:F50"/>
    <mergeCell ref="G23:I23"/>
    <mergeCell ref="J23:K24"/>
    <mergeCell ref="G24:G25"/>
    <mergeCell ref="H24:H25"/>
    <mergeCell ref="A27:K27"/>
    <mergeCell ref="A44:F44"/>
    <mergeCell ref="A45:F45"/>
    <mergeCell ref="A46:F46"/>
    <mergeCell ref="A47:F47"/>
    <mergeCell ref="A48:F48"/>
    <mergeCell ref="A49:F49"/>
    <mergeCell ref="A62:F62"/>
    <mergeCell ref="A51:F51"/>
    <mergeCell ref="A52:F52"/>
    <mergeCell ref="A53:F53"/>
    <mergeCell ref="A54:F54"/>
    <mergeCell ref="A55:K55"/>
    <mergeCell ref="A56:F56"/>
    <mergeCell ref="A57:F57"/>
    <mergeCell ref="A58:F58"/>
    <mergeCell ref="A59:F59"/>
    <mergeCell ref="A60:F60"/>
    <mergeCell ref="A61:F61"/>
    <mergeCell ref="A74:F74"/>
    <mergeCell ref="A63:F63"/>
    <mergeCell ref="A64:F64"/>
    <mergeCell ref="A65:F65"/>
    <mergeCell ref="A66:F66"/>
    <mergeCell ref="A67:F67"/>
    <mergeCell ref="A68:F68"/>
    <mergeCell ref="A69:F69"/>
    <mergeCell ref="A70:F70"/>
    <mergeCell ref="A71:F71"/>
    <mergeCell ref="A72:F72"/>
    <mergeCell ref="A73:F73"/>
    <mergeCell ref="A75:F75"/>
    <mergeCell ref="A79:K79"/>
    <mergeCell ref="A80:K80"/>
    <mergeCell ref="A82:K82"/>
    <mergeCell ref="A83:K8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75"/>
  <sheetViews>
    <sheetView showGridLines="0" workbookViewId="0">
      <selection activeCell="H18" sqref="H18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851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909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202" t="s">
        <v>910</v>
      </c>
      <c r="C12" s="202"/>
      <c r="D12" s="202"/>
      <c r="E12" s="202"/>
      <c r="F12" s="202"/>
      <c r="G12" s="202"/>
      <c r="H12" s="202"/>
      <c r="N12" s="3"/>
      <c r="O12" s="3"/>
      <c r="P12" s="3"/>
    </row>
    <row r="13" spans="1:16" ht="14.25" x14ac:dyDescent="0.2">
      <c r="A13" s="61"/>
      <c r="B13" s="202" t="s">
        <v>911</v>
      </c>
      <c r="C13" s="202"/>
      <c r="D13" s="202"/>
      <c r="E13" s="202"/>
      <c r="F13" s="202"/>
      <c r="G13" s="202"/>
      <c r="H13" s="202"/>
      <c r="N13" s="3"/>
      <c r="O13" s="3"/>
      <c r="P13" s="3"/>
    </row>
    <row r="14" spans="1:16" x14ac:dyDescent="0.2">
      <c r="A14" s="139"/>
      <c r="B14" s="153"/>
      <c r="C14" s="57"/>
      <c r="D14" s="154" t="s">
        <v>23</v>
      </c>
      <c r="F14" s="56"/>
      <c r="G14" s="56"/>
      <c r="H14" s="57"/>
      <c r="I14" s="57"/>
      <c r="O14" s="3"/>
      <c r="P14" s="3"/>
    </row>
    <row r="15" spans="1:16" x14ac:dyDescent="0.2">
      <c r="A15" s="67"/>
      <c r="B15" s="68"/>
      <c r="C15" s="2"/>
      <c r="D15" s="2"/>
      <c r="E15" s="2"/>
      <c r="N15" s="3"/>
      <c r="O15" s="3"/>
      <c r="P15" s="3"/>
    </row>
    <row r="16" spans="1:16" ht="14.25" x14ac:dyDescent="0.2">
      <c r="B16" s="62" t="s">
        <v>854</v>
      </c>
      <c r="C16" s="69"/>
      <c r="D16" s="57"/>
      <c r="E16" s="57"/>
      <c r="F16" s="70"/>
      <c r="G16" s="71"/>
      <c r="H16" s="72"/>
      <c r="O16" s="63"/>
      <c r="P16" s="3"/>
    </row>
    <row r="17" spans="1:16" s="83" customFormat="1" ht="14.25" x14ac:dyDescent="0.2">
      <c r="A17" s="51"/>
      <c r="B17" s="62" t="s">
        <v>64</v>
      </c>
      <c r="C17" s="73"/>
      <c r="D17" s="181" t="s">
        <v>912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x14ac:dyDescent="0.2">
      <c r="A18" s="51"/>
      <c r="B18" s="62" t="s">
        <v>48</v>
      </c>
      <c r="C18" s="73"/>
      <c r="D18" s="181" t="s">
        <v>913</v>
      </c>
      <c r="E18" s="182"/>
      <c r="F18" s="71" t="s">
        <v>22</v>
      </c>
      <c r="G18" s="71"/>
      <c r="H18" s="72"/>
      <c r="I18" s="63"/>
      <c r="J18" s="63"/>
      <c r="K18" s="63"/>
      <c r="L18" s="63"/>
      <c r="M18" s="63"/>
      <c r="N18" s="63"/>
    </row>
    <row r="19" spans="1:16" s="83" customFormat="1" ht="14.25" outlineLevel="1" x14ac:dyDescent="0.2">
      <c r="A19" s="51"/>
      <c r="B19" s="62" t="s">
        <v>14</v>
      </c>
      <c r="C19" s="73"/>
      <c r="D19" s="181" t="s">
        <v>914</v>
      </c>
      <c r="E19" s="182"/>
      <c r="F19" s="71" t="s">
        <v>15</v>
      </c>
      <c r="G19" s="71"/>
      <c r="H19" s="72"/>
      <c r="I19" s="63"/>
      <c r="J19" s="63"/>
      <c r="K19" s="63"/>
      <c r="L19" s="63"/>
      <c r="M19" s="63"/>
      <c r="N19" s="63"/>
    </row>
    <row r="20" spans="1:16" s="83" customFormat="1" ht="14.25" outlineLevel="2" x14ac:dyDescent="0.2">
      <c r="A20" s="51"/>
      <c r="B20" s="62" t="s">
        <v>178</v>
      </c>
      <c r="C20" s="73"/>
      <c r="D20" s="181" t="s">
        <v>179</v>
      </c>
      <c r="E20" s="182"/>
      <c r="F20" s="71" t="s">
        <v>15</v>
      </c>
      <c r="G20" s="71"/>
      <c r="H20" s="72"/>
      <c r="I20" s="63"/>
      <c r="J20" s="63"/>
      <c r="K20" s="63"/>
      <c r="L20" s="63"/>
      <c r="M20" s="63"/>
      <c r="N20" s="63"/>
    </row>
    <row r="21" spans="1:16" ht="14.25" x14ac:dyDescent="0.2">
      <c r="B21" s="74" t="s">
        <v>180</v>
      </c>
      <c r="D21" s="2"/>
      <c r="E21" s="2"/>
      <c r="O21" s="3"/>
      <c r="P21" s="3"/>
    </row>
    <row r="22" spans="1:16" x14ac:dyDescent="0.2">
      <c r="B22" s="75"/>
      <c r="C22" s="139"/>
      <c r="D22" s="7"/>
      <c r="E22" s="2"/>
      <c r="P22" s="3"/>
    </row>
    <row r="23" spans="1:16" x14ac:dyDescent="0.2">
      <c r="B23" s="1"/>
      <c r="E23" s="2"/>
    </row>
    <row r="24" spans="1:16" s="84" customFormat="1" ht="48" customHeight="1" x14ac:dyDescent="0.2">
      <c r="A24" s="174" t="s">
        <v>2</v>
      </c>
      <c r="B24" s="183" t="s">
        <v>51</v>
      </c>
      <c r="C24" s="174" t="s">
        <v>52</v>
      </c>
      <c r="D24" s="174" t="s">
        <v>53</v>
      </c>
      <c r="E24" s="174" t="s">
        <v>21</v>
      </c>
      <c r="F24" s="174"/>
      <c r="G24" s="174" t="s">
        <v>20</v>
      </c>
      <c r="H24" s="174"/>
      <c r="I24" s="174"/>
      <c r="J24" s="174" t="s">
        <v>54</v>
      </c>
      <c r="K24" s="174"/>
      <c r="L24" s="82"/>
      <c r="M24" s="82"/>
      <c r="N24" s="82"/>
      <c r="O24" s="82"/>
      <c r="P24" s="82"/>
    </row>
    <row r="25" spans="1:16" s="84" customFormat="1" ht="24" x14ac:dyDescent="0.2">
      <c r="A25" s="174"/>
      <c r="B25" s="183"/>
      <c r="C25" s="174"/>
      <c r="D25" s="174"/>
      <c r="E25" s="137" t="s">
        <v>55</v>
      </c>
      <c r="F25" s="137" t="s">
        <v>56</v>
      </c>
      <c r="G25" s="174" t="s">
        <v>3</v>
      </c>
      <c r="H25" s="174" t="s">
        <v>57</v>
      </c>
      <c r="I25" s="137" t="s">
        <v>58</v>
      </c>
      <c r="J25" s="174"/>
      <c r="K25" s="174"/>
      <c r="L25" s="82"/>
      <c r="M25" s="82"/>
      <c r="N25" s="82"/>
      <c r="O25" s="82"/>
      <c r="P25" s="82"/>
    </row>
    <row r="26" spans="1:16" s="84" customFormat="1" ht="36" x14ac:dyDescent="0.2">
      <c r="A26" s="174"/>
      <c r="B26" s="183"/>
      <c r="C26" s="174"/>
      <c r="D26" s="174"/>
      <c r="E26" s="137" t="s">
        <v>57</v>
      </c>
      <c r="F26" s="137" t="s">
        <v>59</v>
      </c>
      <c r="G26" s="174"/>
      <c r="H26" s="174"/>
      <c r="I26" s="137" t="s">
        <v>59</v>
      </c>
      <c r="J26" s="137" t="s">
        <v>60</v>
      </c>
      <c r="K26" s="137" t="s">
        <v>55</v>
      </c>
      <c r="L26" s="82"/>
      <c r="M26" s="82"/>
      <c r="N26" s="82"/>
      <c r="O26" s="82"/>
      <c r="P26" s="82"/>
    </row>
    <row r="27" spans="1:16" x14ac:dyDescent="0.2">
      <c r="A27" s="46">
        <v>1</v>
      </c>
      <c r="B27" s="47">
        <v>2</v>
      </c>
      <c r="C27" s="137">
        <v>3</v>
      </c>
      <c r="D27" s="137">
        <v>4</v>
      </c>
      <c r="E27" s="137">
        <v>5</v>
      </c>
      <c r="F27" s="46">
        <v>6</v>
      </c>
      <c r="G27" s="46">
        <v>7</v>
      </c>
      <c r="H27" s="46">
        <v>8</v>
      </c>
      <c r="I27" s="46">
        <v>9</v>
      </c>
      <c r="J27" s="46">
        <v>10</v>
      </c>
      <c r="K27" s="46">
        <v>11</v>
      </c>
      <c r="L27" s="3"/>
      <c r="M27" s="3"/>
      <c r="N27" s="3"/>
      <c r="O27" s="3"/>
      <c r="P27" s="3"/>
    </row>
    <row r="28" spans="1:16" ht="19.149999999999999" customHeight="1" x14ac:dyDescent="0.2">
      <c r="A28" s="177" t="s">
        <v>82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</row>
    <row r="29" spans="1:16" ht="48" x14ac:dyDescent="0.2">
      <c r="A29" s="5">
        <v>1</v>
      </c>
      <c r="B29" s="76" t="s">
        <v>915</v>
      </c>
      <c r="C29" s="138" t="s">
        <v>916</v>
      </c>
      <c r="D29" s="5">
        <v>1</v>
      </c>
      <c r="E29" s="77" t="s">
        <v>917</v>
      </c>
      <c r="F29" s="77"/>
      <c r="G29" s="78">
        <v>17671</v>
      </c>
      <c r="H29" s="78">
        <v>17671</v>
      </c>
      <c r="I29" s="77"/>
      <c r="J29" s="78">
        <v>770</v>
      </c>
      <c r="K29" s="78">
        <v>770</v>
      </c>
    </row>
    <row r="30" spans="1:16" ht="72" x14ac:dyDescent="0.2">
      <c r="A30" s="5">
        <v>2</v>
      </c>
      <c r="B30" s="76" t="s">
        <v>918</v>
      </c>
      <c r="C30" s="138" t="s">
        <v>919</v>
      </c>
      <c r="D30" s="9" t="s">
        <v>920</v>
      </c>
      <c r="E30" s="77" t="s">
        <v>921</v>
      </c>
      <c r="F30" s="77"/>
      <c r="G30" s="78">
        <v>6545</v>
      </c>
      <c r="H30" s="78">
        <v>6545</v>
      </c>
      <c r="I30" s="77"/>
      <c r="J30" s="78">
        <v>9.1999999999999993</v>
      </c>
      <c r="K30" s="78">
        <v>285.2</v>
      </c>
    </row>
    <row r="31" spans="1:16" x14ac:dyDescent="0.2">
      <c r="A31" s="175" t="s">
        <v>26</v>
      </c>
      <c r="B31" s="176"/>
      <c r="C31" s="176"/>
      <c r="D31" s="176"/>
      <c r="E31" s="176"/>
      <c r="F31" s="176"/>
      <c r="G31" s="77">
        <v>24216</v>
      </c>
      <c r="H31" s="77">
        <v>24216</v>
      </c>
      <c r="I31" s="77"/>
      <c r="J31" s="77"/>
      <c r="K31" s="77">
        <v>1055.2</v>
      </c>
    </row>
    <row r="32" spans="1:16" ht="26.1" customHeight="1" x14ac:dyDescent="0.2">
      <c r="A32" s="175" t="s">
        <v>922</v>
      </c>
      <c r="B32" s="176"/>
      <c r="C32" s="176"/>
      <c r="D32" s="176"/>
      <c r="E32" s="176"/>
      <c r="F32" s="176"/>
      <c r="G32" s="77">
        <v>22763</v>
      </c>
      <c r="H32" s="77">
        <v>22763</v>
      </c>
      <c r="I32" s="77"/>
      <c r="J32" s="77"/>
      <c r="K32" s="77">
        <v>1055.2</v>
      </c>
    </row>
    <row r="33" spans="1:11" s="3" customFormat="1" x14ac:dyDescent="0.2">
      <c r="A33" s="175" t="s">
        <v>5</v>
      </c>
      <c r="B33" s="176"/>
      <c r="C33" s="176"/>
      <c r="D33" s="176"/>
      <c r="E33" s="176"/>
      <c r="F33" s="176"/>
      <c r="G33" s="77">
        <v>14796</v>
      </c>
      <c r="H33" s="77"/>
      <c r="I33" s="77"/>
      <c r="J33" s="77"/>
      <c r="K33" s="77"/>
    </row>
    <row r="34" spans="1:11" s="3" customFormat="1" x14ac:dyDescent="0.2">
      <c r="A34" s="175" t="s">
        <v>6</v>
      </c>
      <c r="B34" s="176"/>
      <c r="C34" s="176"/>
      <c r="D34" s="176"/>
      <c r="E34" s="176"/>
      <c r="F34" s="176"/>
      <c r="G34" s="77">
        <v>9105</v>
      </c>
      <c r="H34" s="77"/>
      <c r="I34" s="77"/>
      <c r="J34" s="77"/>
      <c r="K34" s="77"/>
    </row>
    <row r="35" spans="1:11" s="3" customFormat="1" x14ac:dyDescent="0.2">
      <c r="A35" s="178" t="s">
        <v>139</v>
      </c>
      <c r="B35" s="176"/>
      <c r="C35" s="176"/>
      <c r="D35" s="176"/>
      <c r="E35" s="176"/>
      <c r="F35" s="176"/>
      <c r="G35" s="77"/>
      <c r="H35" s="77"/>
      <c r="I35" s="77"/>
      <c r="J35" s="77"/>
      <c r="K35" s="77"/>
    </row>
    <row r="36" spans="1:11" s="3" customFormat="1" x14ac:dyDescent="0.2">
      <c r="A36" s="175" t="s">
        <v>143</v>
      </c>
      <c r="B36" s="176"/>
      <c r="C36" s="176"/>
      <c r="D36" s="176"/>
      <c r="E36" s="176"/>
      <c r="F36" s="176"/>
      <c r="G36" s="77">
        <v>46664</v>
      </c>
      <c r="H36" s="77"/>
      <c r="I36" s="77"/>
      <c r="J36" s="77"/>
      <c r="K36" s="77">
        <v>1055.2</v>
      </c>
    </row>
    <row r="37" spans="1:11" s="3" customFormat="1" x14ac:dyDescent="0.2">
      <c r="A37" s="175" t="s">
        <v>8</v>
      </c>
      <c r="B37" s="176"/>
      <c r="C37" s="176"/>
      <c r="D37" s="176"/>
      <c r="E37" s="176"/>
      <c r="F37" s="176"/>
      <c r="G37" s="77">
        <v>46664</v>
      </c>
      <c r="H37" s="77"/>
      <c r="I37" s="77"/>
      <c r="J37" s="77"/>
      <c r="K37" s="77">
        <v>1055.2</v>
      </c>
    </row>
    <row r="38" spans="1:11" s="3" customFormat="1" x14ac:dyDescent="0.2">
      <c r="A38" s="175" t="s">
        <v>9</v>
      </c>
      <c r="B38" s="176"/>
      <c r="C38" s="176"/>
      <c r="D38" s="176"/>
      <c r="E38" s="176"/>
      <c r="F38" s="176"/>
      <c r="G38" s="77"/>
      <c r="H38" s="77"/>
      <c r="I38" s="77"/>
      <c r="J38" s="77"/>
      <c r="K38" s="77"/>
    </row>
    <row r="39" spans="1:11" s="3" customFormat="1" x14ac:dyDescent="0.2">
      <c r="A39" s="175" t="s">
        <v>10</v>
      </c>
      <c r="B39" s="176"/>
      <c r="C39" s="176"/>
      <c r="D39" s="176"/>
      <c r="E39" s="176"/>
      <c r="F39" s="176"/>
      <c r="G39" s="77">
        <v>22763</v>
      </c>
      <c r="H39" s="77"/>
      <c r="I39" s="77"/>
      <c r="J39" s="77"/>
      <c r="K39" s="77"/>
    </row>
    <row r="40" spans="1:11" s="3" customFormat="1" x14ac:dyDescent="0.2">
      <c r="A40" s="175" t="s">
        <v>11</v>
      </c>
      <c r="B40" s="176"/>
      <c r="C40" s="176"/>
      <c r="D40" s="176"/>
      <c r="E40" s="176"/>
      <c r="F40" s="176"/>
      <c r="G40" s="77">
        <v>14796</v>
      </c>
      <c r="H40" s="77"/>
      <c r="I40" s="77"/>
      <c r="J40" s="77"/>
      <c r="K40" s="77"/>
    </row>
    <row r="41" spans="1:11" s="3" customFormat="1" x14ac:dyDescent="0.2">
      <c r="A41" s="175" t="s">
        <v>12</v>
      </c>
      <c r="B41" s="176"/>
      <c r="C41" s="176"/>
      <c r="D41" s="176"/>
      <c r="E41" s="176"/>
      <c r="F41" s="176"/>
      <c r="G41" s="77">
        <v>9105</v>
      </c>
      <c r="H41" s="77"/>
      <c r="I41" s="77"/>
      <c r="J41" s="77"/>
      <c r="K41" s="77"/>
    </row>
    <row r="42" spans="1:11" s="3" customFormat="1" x14ac:dyDescent="0.2">
      <c r="A42" s="178" t="s">
        <v>145</v>
      </c>
      <c r="B42" s="176"/>
      <c r="C42" s="176"/>
      <c r="D42" s="176"/>
      <c r="E42" s="176"/>
      <c r="F42" s="176"/>
      <c r="G42" s="79">
        <v>46664</v>
      </c>
      <c r="H42" s="77"/>
      <c r="I42" s="77"/>
      <c r="J42" s="77"/>
      <c r="K42" s="79">
        <v>1055.2</v>
      </c>
    </row>
    <row r="43" spans="1:11" s="3" customFormat="1" x14ac:dyDescent="0.2">
      <c r="A43" s="179" t="s">
        <v>25</v>
      </c>
      <c r="B43" s="180"/>
      <c r="C43" s="180"/>
      <c r="D43" s="180"/>
      <c r="E43" s="180"/>
      <c r="F43" s="180"/>
      <c r="G43" s="180"/>
      <c r="H43" s="180"/>
      <c r="I43" s="180"/>
      <c r="J43" s="180"/>
      <c r="K43" s="180"/>
    </row>
    <row r="44" spans="1:11" s="3" customFormat="1" x14ac:dyDescent="0.2">
      <c r="A44" s="175" t="s">
        <v>4</v>
      </c>
      <c r="B44" s="176"/>
      <c r="C44" s="176"/>
      <c r="D44" s="176"/>
      <c r="E44" s="176"/>
      <c r="F44" s="176"/>
      <c r="G44" s="77">
        <v>24216</v>
      </c>
      <c r="H44" s="77">
        <v>24216</v>
      </c>
      <c r="I44" s="77"/>
      <c r="J44" s="77"/>
      <c r="K44" s="77">
        <v>1055.2</v>
      </c>
    </row>
    <row r="45" spans="1:11" s="3" customFormat="1" x14ac:dyDescent="0.2">
      <c r="A45" s="175" t="s">
        <v>923</v>
      </c>
      <c r="B45" s="176"/>
      <c r="C45" s="176"/>
      <c r="D45" s="176"/>
      <c r="E45" s="176"/>
      <c r="F45" s="176"/>
      <c r="G45" s="77">
        <v>22763</v>
      </c>
      <c r="H45" s="77">
        <v>22763</v>
      </c>
      <c r="I45" s="77"/>
      <c r="J45" s="77"/>
      <c r="K45" s="77">
        <v>1055.2</v>
      </c>
    </row>
    <row r="46" spans="1:11" s="3" customFormat="1" x14ac:dyDescent="0.2">
      <c r="A46" s="175" t="s">
        <v>505</v>
      </c>
      <c r="B46" s="176"/>
      <c r="C46" s="176"/>
      <c r="D46" s="176"/>
      <c r="E46" s="176"/>
      <c r="F46" s="176"/>
      <c r="G46" s="77"/>
      <c r="H46" s="77"/>
      <c r="I46" s="77"/>
      <c r="J46" s="77"/>
      <c r="K46" s="77"/>
    </row>
    <row r="47" spans="1:11" s="3" customFormat="1" ht="26.1" customHeight="1" x14ac:dyDescent="0.2">
      <c r="A47" s="175" t="s">
        <v>924</v>
      </c>
      <c r="B47" s="176"/>
      <c r="C47" s="176"/>
      <c r="D47" s="176"/>
      <c r="E47" s="176"/>
      <c r="F47" s="176"/>
      <c r="G47" s="77">
        <v>-1453</v>
      </c>
      <c r="H47" s="77">
        <v>-1453</v>
      </c>
      <c r="I47" s="77"/>
      <c r="J47" s="77"/>
      <c r="K47" s="77"/>
    </row>
    <row r="48" spans="1:11" s="3" customFormat="1" x14ac:dyDescent="0.2">
      <c r="A48" s="175" t="s">
        <v>5</v>
      </c>
      <c r="B48" s="176"/>
      <c r="C48" s="176"/>
      <c r="D48" s="176"/>
      <c r="E48" s="176"/>
      <c r="F48" s="176"/>
      <c r="G48" s="77">
        <v>14796</v>
      </c>
      <c r="H48" s="77"/>
      <c r="I48" s="77"/>
      <c r="J48" s="77"/>
      <c r="K48" s="77"/>
    </row>
    <row r="49" spans="1:11" s="3" customFormat="1" x14ac:dyDescent="0.2">
      <c r="A49" s="175" t="s">
        <v>505</v>
      </c>
      <c r="B49" s="176"/>
      <c r="C49" s="176"/>
      <c r="D49" s="176"/>
      <c r="E49" s="176"/>
      <c r="F49" s="176"/>
      <c r="G49" s="77"/>
      <c r="H49" s="77"/>
      <c r="I49" s="77"/>
      <c r="J49" s="77"/>
      <c r="K49" s="77"/>
    </row>
    <row r="50" spans="1:11" s="3" customFormat="1" x14ac:dyDescent="0.2">
      <c r="A50" s="175" t="s">
        <v>925</v>
      </c>
      <c r="B50" s="176"/>
      <c r="C50" s="176"/>
      <c r="D50" s="176"/>
      <c r="E50" s="176"/>
      <c r="F50" s="176"/>
      <c r="G50" s="77">
        <v>14796</v>
      </c>
      <c r="H50" s="77"/>
      <c r="I50" s="77"/>
      <c r="J50" s="77"/>
      <c r="K50" s="77"/>
    </row>
    <row r="51" spans="1:11" s="3" customFormat="1" x14ac:dyDescent="0.2">
      <c r="A51" s="175" t="s">
        <v>6</v>
      </c>
      <c r="B51" s="176"/>
      <c r="C51" s="176"/>
      <c r="D51" s="176"/>
      <c r="E51" s="176"/>
      <c r="F51" s="176"/>
      <c r="G51" s="77">
        <v>9105</v>
      </c>
      <c r="H51" s="77"/>
      <c r="I51" s="77"/>
      <c r="J51" s="77"/>
      <c r="K51" s="77"/>
    </row>
    <row r="52" spans="1:11" s="3" customFormat="1" x14ac:dyDescent="0.2">
      <c r="A52" s="175" t="s">
        <v>505</v>
      </c>
      <c r="B52" s="176"/>
      <c r="C52" s="176"/>
      <c r="D52" s="176"/>
      <c r="E52" s="176"/>
      <c r="F52" s="176"/>
      <c r="G52" s="77"/>
      <c r="H52" s="77"/>
      <c r="I52" s="77"/>
      <c r="J52" s="77"/>
      <c r="K52" s="77"/>
    </row>
    <row r="53" spans="1:11" s="3" customFormat="1" x14ac:dyDescent="0.2">
      <c r="A53" s="175" t="s">
        <v>926</v>
      </c>
      <c r="B53" s="176"/>
      <c r="C53" s="176"/>
      <c r="D53" s="176"/>
      <c r="E53" s="176"/>
      <c r="F53" s="176"/>
      <c r="G53" s="77">
        <v>9105</v>
      </c>
      <c r="H53" s="77"/>
      <c r="I53" s="77"/>
      <c r="J53" s="77"/>
      <c r="K53" s="77"/>
    </row>
    <row r="54" spans="1:11" s="3" customFormat="1" x14ac:dyDescent="0.2">
      <c r="A54" s="178" t="s">
        <v>7</v>
      </c>
      <c r="B54" s="176"/>
      <c r="C54" s="176"/>
      <c r="D54" s="176"/>
      <c r="E54" s="176"/>
      <c r="F54" s="176"/>
      <c r="G54" s="77"/>
      <c r="H54" s="77"/>
      <c r="I54" s="77"/>
      <c r="J54" s="77"/>
      <c r="K54" s="77"/>
    </row>
    <row r="55" spans="1:11" s="3" customFormat="1" x14ac:dyDescent="0.2">
      <c r="A55" s="175" t="s">
        <v>643</v>
      </c>
      <c r="B55" s="176"/>
      <c r="C55" s="176"/>
      <c r="D55" s="176"/>
      <c r="E55" s="176"/>
      <c r="F55" s="176"/>
      <c r="G55" s="77"/>
      <c r="H55" s="77"/>
      <c r="I55" s="77"/>
      <c r="J55" s="77"/>
      <c r="K55" s="77"/>
    </row>
    <row r="56" spans="1:11" s="3" customFormat="1" x14ac:dyDescent="0.2">
      <c r="A56" s="175" t="s">
        <v>720</v>
      </c>
      <c r="B56" s="176"/>
      <c r="C56" s="176"/>
      <c r="D56" s="176"/>
      <c r="E56" s="176"/>
      <c r="F56" s="176"/>
      <c r="G56" s="77">
        <v>24216</v>
      </c>
      <c r="H56" s="77">
        <v>24216</v>
      </c>
      <c r="I56" s="77"/>
      <c r="J56" s="77"/>
      <c r="K56" s="77">
        <v>1055.2</v>
      </c>
    </row>
    <row r="57" spans="1:11" s="3" customFormat="1" ht="26.1" customHeight="1" x14ac:dyDescent="0.2">
      <c r="A57" s="175" t="s">
        <v>927</v>
      </c>
      <c r="B57" s="176"/>
      <c r="C57" s="176"/>
      <c r="D57" s="176"/>
      <c r="E57" s="176"/>
      <c r="F57" s="176"/>
      <c r="G57" s="77">
        <v>22763</v>
      </c>
      <c r="H57" s="77">
        <v>22763</v>
      </c>
      <c r="I57" s="77"/>
      <c r="J57" s="77"/>
      <c r="K57" s="77">
        <v>1055.2</v>
      </c>
    </row>
    <row r="58" spans="1:11" s="3" customFormat="1" x14ac:dyDescent="0.2">
      <c r="A58" s="175" t="s">
        <v>928</v>
      </c>
      <c r="B58" s="176"/>
      <c r="C58" s="176"/>
      <c r="D58" s="176"/>
      <c r="E58" s="176"/>
      <c r="F58" s="176"/>
      <c r="G58" s="77">
        <v>14796</v>
      </c>
      <c r="H58" s="77"/>
      <c r="I58" s="77"/>
      <c r="J58" s="77"/>
      <c r="K58" s="77"/>
    </row>
    <row r="59" spans="1:11" s="3" customFormat="1" x14ac:dyDescent="0.2">
      <c r="A59" s="175" t="s">
        <v>929</v>
      </c>
      <c r="B59" s="176"/>
      <c r="C59" s="176"/>
      <c r="D59" s="176"/>
      <c r="E59" s="176"/>
      <c r="F59" s="176"/>
      <c r="G59" s="77">
        <v>9105</v>
      </c>
      <c r="H59" s="77"/>
      <c r="I59" s="77"/>
      <c r="J59" s="77"/>
      <c r="K59" s="77"/>
    </row>
    <row r="60" spans="1:11" s="3" customFormat="1" x14ac:dyDescent="0.2">
      <c r="A60" s="175" t="s">
        <v>647</v>
      </c>
      <c r="B60" s="176"/>
      <c r="C60" s="176"/>
      <c r="D60" s="176"/>
      <c r="E60" s="176"/>
      <c r="F60" s="176"/>
      <c r="G60" s="77">
        <v>46664</v>
      </c>
      <c r="H60" s="77"/>
      <c r="I60" s="77"/>
      <c r="J60" s="77"/>
      <c r="K60" s="77">
        <v>1055.2</v>
      </c>
    </row>
    <row r="61" spans="1:11" s="3" customFormat="1" x14ac:dyDescent="0.2">
      <c r="A61" s="175" t="s">
        <v>8</v>
      </c>
      <c r="B61" s="176"/>
      <c r="C61" s="176"/>
      <c r="D61" s="176"/>
      <c r="E61" s="176"/>
      <c r="F61" s="176"/>
      <c r="G61" s="77">
        <v>46664</v>
      </c>
      <c r="H61" s="77"/>
      <c r="I61" s="77"/>
      <c r="J61" s="77"/>
      <c r="K61" s="77">
        <v>1055.2</v>
      </c>
    </row>
    <row r="62" spans="1:11" s="3" customFormat="1" x14ac:dyDescent="0.2">
      <c r="A62" s="175" t="s">
        <v>9</v>
      </c>
      <c r="B62" s="176"/>
      <c r="C62" s="176"/>
      <c r="D62" s="176"/>
      <c r="E62" s="176"/>
      <c r="F62" s="176"/>
      <c r="G62" s="77"/>
      <c r="H62" s="77"/>
      <c r="I62" s="77"/>
      <c r="J62" s="77"/>
      <c r="K62" s="77"/>
    </row>
    <row r="63" spans="1:11" s="3" customFormat="1" x14ac:dyDescent="0.2">
      <c r="A63" s="175" t="s">
        <v>10</v>
      </c>
      <c r="B63" s="176"/>
      <c r="C63" s="176"/>
      <c r="D63" s="176"/>
      <c r="E63" s="176"/>
      <c r="F63" s="176"/>
      <c r="G63" s="77">
        <v>22763</v>
      </c>
      <c r="H63" s="77"/>
      <c r="I63" s="77"/>
      <c r="J63" s="77"/>
      <c r="K63" s="77"/>
    </row>
    <row r="64" spans="1:11" s="3" customFormat="1" x14ac:dyDescent="0.2">
      <c r="A64" s="175" t="s">
        <v>11</v>
      </c>
      <c r="B64" s="176"/>
      <c r="C64" s="176"/>
      <c r="D64" s="176"/>
      <c r="E64" s="176"/>
      <c r="F64" s="176"/>
      <c r="G64" s="77">
        <v>14796</v>
      </c>
      <c r="H64" s="77"/>
      <c r="I64" s="77"/>
      <c r="J64" s="77"/>
      <c r="K64" s="77"/>
    </row>
    <row r="65" spans="1:11" s="3" customFormat="1" x14ac:dyDescent="0.2">
      <c r="A65" s="175" t="s">
        <v>12</v>
      </c>
      <c r="B65" s="176"/>
      <c r="C65" s="176"/>
      <c r="D65" s="176"/>
      <c r="E65" s="176"/>
      <c r="F65" s="176"/>
      <c r="G65" s="77">
        <v>9105</v>
      </c>
      <c r="H65" s="77"/>
      <c r="I65" s="77"/>
      <c r="J65" s="77"/>
      <c r="K65" s="77"/>
    </row>
    <row r="66" spans="1:11" s="3" customFormat="1" x14ac:dyDescent="0.2">
      <c r="A66" s="175" t="s">
        <v>930</v>
      </c>
      <c r="B66" s="176"/>
      <c r="C66" s="176"/>
      <c r="D66" s="176"/>
      <c r="E66" s="176"/>
      <c r="F66" s="176"/>
      <c r="G66" s="77">
        <v>37331</v>
      </c>
      <c r="H66" s="77"/>
      <c r="I66" s="77"/>
      <c r="J66" s="77"/>
      <c r="K66" s="77"/>
    </row>
    <row r="67" spans="1:11" s="3" customFormat="1" x14ac:dyDescent="0.2">
      <c r="A67" s="178" t="s">
        <v>13</v>
      </c>
      <c r="B67" s="176"/>
      <c r="C67" s="176"/>
      <c r="D67" s="176"/>
      <c r="E67" s="176"/>
      <c r="F67" s="176"/>
      <c r="G67" s="79">
        <v>37331</v>
      </c>
      <c r="H67" s="77"/>
      <c r="I67" s="77"/>
      <c r="J67" s="77"/>
      <c r="K67" s="79">
        <v>1055.2</v>
      </c>
    </row>
    <row r="68" spans="1:11" s="3" customFormat="1" x14ac:dyDescent="0.2">
      <c r="A68" s="139"/>
      <c r="B68" s="80"/>
      <c r="C68" s="6"/>
      <c r="D68" s="139"/>
      <c r="E68" s="49"/>
      <c r="F68" s="49"/>
      <c r="G68" s="49"/>
      <c r="H68" s="49"/>
      <c r="I68" s="49"/>
      <c r="J68" s="49"/>
      <c r="K68" s="49"/>
    </row>
    <row r="69" spans="1:11" s="3" customFormat="1" x14ac:dyDescent="0.2">
      <c r="A69" s="139"/>
      <c r="B69" s="80"/>
      <c r="C69" s="6"/>
      <c r="D69" s="139"/>
      <c r="E69" s="49"/>
      <c r="F69" s="49"/>
      <c r="G69" s="49"/>
      <c r="H69" s="49"/>
      <c r="I69" s="49"/>
      <c r="J69" s="49"/>
      <c r="K69" s="49"/>
    </row>
    <row r="70" spans="1:11" s="3" customFormat="1" x14ac:dyDescent="0.2">
      <c r="A70" s="139"/>
      <c r="B70" s="80"/>
      <c r="C70" s="6"/>
      <c r="D70" s="139"/>
      <c r="E70" s="49"/>
      <c r="F70" s="49"/>
      <c r="G70" s="49"/>
      <c r="H70" s="49"/>
      <c r="I70" s="49"/>
      <c r="J70" s="49"/>
      <c r="K70" s="49"/>
    </row>
    <row r="71" spans="1:11" s="3" customFormat="1" x14ac:dyDescent="0.2">
      <c r="A71" s="186" t="s">
        <v>147</v>
      </c>
      <c r="B71" s="185"/>
      <c r="C71" s="185"/>
      <c r="D71" s="185"/>
      <c r="E71" s="185"/>
      <c r="F71" s="185"/>
      <c r="G71" s="185"/>
      <c r="H71" s="185"/>
      <c r="I71" s="185"/>
      <c r="J71" s="185"/>
      <c r="K71" s="185"/>
    </row>
    <row r="72" spans="1:11" s="3" customFormat="1" x14ac:dyDescent="0.2">
      <c r="A72" s="184" t="s">
        <v>45</v>
      </c>
      <c r="B72" s="185"/>
      <c r="C72" s="185"/>
      <c r="D72" s="185"/>
      <c r="E72" s="185"/>
      <c r="F72" s="185"/>
      <c r="G72" s="185"/>
      <c r="H72" s="185"/>
      <c r="I72" s="185"/>
      <c r="J72" s="185"/>
      <c r="K72" s="185"/>
    </row>
    <row r="73" spans="1:11" s="3" customFormat="1" x14ac:dyDescent="0.2">
      <c r="A73" s="139"/>
      <c r="B73" s="80"/>
      <c r="C73" s="6"/>
      <c r="D73" s="139"/>
      <c r="E73" s="49"/>
      <c r="F73" s="49"/>
      <c r="G73" s="49"/>
      <c r="H73" s="49"/>
      <c r="I73" s="49"/>
      <c r="J73" s="49"/>
      <c r="K73" s="49"/>
    </row>
    <row r="74" spans="1:11" s="3" customFormat="1" x14ac:dyDescent="0.2">
      <c r="A74" s="186" t="s">
        <v>148</v>
      </c>
      <c r="B74" s="185"/>
      <c r="C74" s="185"/>
      <c r="D74" s="185"/>
      <c r="E74" s="185"/>
      <c r="F74" s="185"/>
      <c r="G74" s="185"/>
      <c r="H74" s="185"/>
      <c r="I74" s="185"/>
      <c r="J74" s="185"/>
      <c r="K74" s="185"/>
    </row>
    <row r="75" spans="1:11" s="3" customFormat="1" x14ac:dyDescent="0.2">
      <c r="A75" s="184" t="s">
        <v>45</v>
      </c>
      <c r="B75" s="185"/>
      <c r="C75" s="185"/>
      <c r="D75" s="185"/>
      <c r="E75" s="185"/>
      <c r="F75" s="185"/>
      <c r="G75" s="185"/>
      <c r="H75" s="185"/>
      <c r="I75" s="185"/>
      <c r="J75" s="185"/>
      <c r="K75" s="185"/>
    </row>
  </sheetData>
  <mergeCells count="57">
    <mergeCell ref="A33:F33"/>
    <mergeCell ref="A34:F34"/>
    <mergeCell ref="A35:F35"/>
    <mergeCell ref="D20:E20"/>
    <mergeCell ref="B12:H12"/>
    <mergeCell ref="B13:H13"/>
    <mergeCell ref="D17:E17"/>
    <mergeCell ref="D18:E18"/>
    <mergeCell ref="D19:E19"/>
    <mergeCell ref="A32:F32"/>
    <mergeCell ref="A24:A26"/>
    <mergeCell ref="B24:B26"/>
    <mergeCell ref="C24:C26"/>
    <mergeCell ref="D24:D26"/>
    <mergeCell ref="E24:F24"/>
    <mergeCell ref="J24:K25"/>
    <mergeCell ref="G25:G26"/>
    <mergeCell ref="H25:H26"/>
    <mergeCell ref="A28:K28"/>
    <mergeCell ref="A31:F31"/>
    <mergeCell ref="G24:I24"/>
    <mergeCell ref="A36:F36"/>
    <mergeCell ref="A37:F37"/>
    <mergeCell ref="A50:F50"/>
    <mergeCell ref="A39:F39"/>
    <mergeCell ref="A40:F40"/>
    <mergeCell ref="A41:F41"/>
    <mergeCell ref="A42:F42"/>
    <mergeCell ref="A43:K43"/>
    <mergeCell ref="A44:F44"/>
    <mergeCell ref="A45:F45"/>
    <mergeCell ref="A46:F46"/>
    <mergeCell ref="A47:F47"/>
    <mergeCell ref="A48:F48"/>
    <mergeCell ref="A49:F49"/>
    <mergeCell ref="A38:F38"/>
    <mergeCell ref="A62:F62"/>
    <mergeCell ref="A51:F51"/>
    <mergeCell ref="A52:F52"/>
    <mergeCell ref="A53:F53"/>
    <mergeCell ref="A54:F54"/>
    <mergeCell ref="A55:F55"/>
    <mergeCell ref="A56:F56"/>
    <mergeCell ref="A57:F57"/>
    <mergeCell ref="A58:F58"/>
    <mergeCell ref="A59:F59"/>
    <mergeCell ref="A60:F60"/>
    <mergeCell ref="A61:F61"/>
    <mergeCell ref="A72:K72"/>
    <mergeCell ref="A74:K74"/>
    <mergeCell ref="A75:K75"/>
    <mergeCell ref="A63:F63"/>
    <mergeCell ref="A64:F64"/>
    <mergeCell ref="A65:F65"/>
    <mergeCell ref="A66:F66"/>
    <mergeCell ref="A67:F67"/>
    <mergeCell ref="A71:K7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75"/>
  <sheetViews>
    <sheetView showGridLines="0" workbookViewId="0">
      <selection activeCell="A70" sqref="A70:K70"/>
    </sheetView>
  </sheetViews>
  <sheetFormatPr defaultRowHeight="12.75" outlineLevelRow="2" x14ac:dyDescent="0.2"/>
  <cols>
    <col min="1" max="1" width="4.7109375" style="8" customWidth="1"/>
    <col min="2" max="2" width="20.28515625" style="81" customWidth="1"/>
    <col min="3" max="3" width="37.140625" style="6" customWidth="1"/>
    <col min="4" max="4" width="17.140625" style="139" customWidth="1"/>
    <col min="5" max="5" width="11.7109375" style="49" customWidth="1"/>
    <col min="6" max="7" width="10.5703125" style="2" customWidth="1"/>
    <col min="8" max="8" width="11" style="2" customWidth="1"/>
    <col min="9" max="9" width="10.7109375" style="2" customWidth="1"/>
    <col min="10" max="10" width="8.28515625" style="2" customWidth="1"/>
    <col min="11" max="11" width="8.140625" style="2" customWidth="1"/>
    <col min="12" max="14" width="7.140625" style="2" customWidth="1"/>
    <col min="15" max="16" width="6.28515625" style="2" customWidth="1"/>
    <col min="17" max="256" width="9.140625" style="3"/>
    <col min="257" max="257" width="4.7109375" style="3" customWidth="1"/>
    <col min="258" max="258" width="20.28515625" style="3" customWidth="1"/>
    <col min="259" max="259" width="37.140625" style="3" customWidth="1"/>
    <col min="260" max="260" width="17.140625" style="3" customWidth="1"/>
    <col min="261" max="261" width="11.7109375" style="3" customWidth="1"/>
    <col min="262" max="263" width="10.5703125" style="3" customWidth="1"/>
    <col min="264" max="264" width="11" style="3" customWidth="1"/>
    <col min="265" max="265" width="10.7109375" style="3" customWidth="1"/>
    <col min="266" max="266" width="8.28515625" style="3" customWidth="1"/>
    <col min="267" max="267" width="8.140625" style="3" customWidth="1"/>
    <col min="268" max="270" width="7.140625" style="3" customWidth="1"/>
    <col min="271" max="272" width="6.28515625" style="3" customWidth="1"/>
    <col min="273" max="512" width="9.140625" style="3"/>
    <col min="513" max="513" width="4.7109375" style="3" customWidth="1"/>
    <col min="514" max="514" width="20.28515625" style="3" customWidth="1"/>
    <col min="515" max="515" width="37.140625" style="3" customWidth="1"/>
    <col min="516" max="516" width="17.140625" style="3" customWidth="1"/>
    <col min="517" max="517" width="11.7109375" style="3" customWidth="1"/>
    <col min="518" max="519" width="10.5703125" style="3" customWidth="1"/>
    <col min="520" max="520" width="11" style="3" customWidth="1"/>
    <col min="521" max="521" width="10.7109375" style="3" customWidth="1"/>
    <col min="522" max="522" width="8.28515625" style="3" customWidth="1"/>
    <col min="523" max="523" width="8.140625" style="3" customWidth="1"/>
    <col min="524" max="526" width="7.140625" style="3" customWidth="1"/>
    <col min="527" max="528" width="6.28515625" style="3" customWidth="1"/>
    <col min="529" max="768" width="9.140625" style="3"/>
    <col min="769" max="769" width="4.7109375" style="3" customWidth="1"/>
    <col min="770" max="770" width="20.28515625" style="3" customWidth="1"/>
    <col min="771" max="771" width="37.140625" style="3" customWidth="1"/>
    <col min="772" max="772" width="17.140625" style="3" customWidth="1"/>
    <col min="773" max="773" width="11.7109375" style="3" customWidth="1"/>
    <col min="774" max="775" width="10.5703125" style="3" customWidth="1"/>
    <col min="776" max="776" width="11" style="3" customWidth="1"/>
    <col min="777" max="777" width="10.7109375" style="3" customWidth="1"/>
    <col min="778" max="778" width="8.28515625" style="3" customWidth="1"/>
    <col min="779" max="779" width="8.140625" style="3" customWidth="1"/>
    <col min="780" max="782" width="7.140625" style="3" customWidth="1"/>
    <col min="783" max="784" width="6.28515625" style="3" customWidth="1"/>
    <col min="785" max="1024" width="9.140625" style="3"/>
    <col min="1025" max="1025" width="4.7109375" style="3" customWidth="1"/>
    <col min="1026" max="1026" width="20.28515625" style="3" customWidth="1"/>
    <col min="1027" max="1027" width="37.140625" style="3" customWidth="1"/>
    <col min="1028" max="1028" width="17.140625" style="3" customWidth="1"/>
    <col min="1029" max="1029" width="11.7109375" style="3" customWidth="1"/>
    <col min="1030" max="1031" width="10.5703125" style="3" customWidth="1"/>
    <col min="1032" max="1032" width="11" style="3" customWidth="1"/>
    <col min="1033" max="1033" width="10.7109375" style="3" customWidth="1"/>
    <col min="1034" max="1034" width="8.28515625" style="3" customWidth="1"/>
    <col min="1035" max="1035" width="8.140625" style="3" customWidth="1"/>
    <col min="1036" max="1038" width="7.140625" style="3" customWidth="1"/>
    <col min="1039" max="1040" width="6.28515625" style="3" customWidth="1"/>
    <col min="1041" max="1280" width="9.140625" style="3"/>
    <col min="1281" max="1281" width="4.7109375" style="3" customWidth="1"/>
    <col min="1282" max="1282" width="20.28515625" style="3" customWidth="1"/>
    <col min="1283" max="1283" width="37.140625" style="3" customWidth="1"/>
    <col min="1284" max="1284" width="17.140625" style="3" customWidth="1"/>
    <col min="1285" max="1285" width="11.7109375" style="3" customWidth="1"/>
    <col min="1286" max="1287" width="10.5703125" style="3" customWidth="1"/>
    <col min="1288" max="1288" width="11" style="3" customWidth="1"/>
    <col min="1289" max="1289" width="10.7109375" style="3" customWidth="1"/>
    <col min="1290" max="1290" width="8.28515625" style="3" customWidth="1"/>
    <col min="1291" max="1291" width="8.140625" style="3" customWidth="1"/>
    <col min="1292" max="1294" width="7.140625" style="3" customWidth="1"/>
    <col min="1295" max="1296" width="6.28515625" style="3" customWidth="1"/>
    <col min="1297" max="1536" width="9.140625" style="3"/>
    <col min="1537" max="1537" width="4.7109375" style="3" customWidth="1"/>
    <col min="1538" max="1538" width="20.28515625" style="3" customWidth="1"/>
    <col min="1539" max="1539" width="37.140625" style="3" customWidth="1"/>
    <col min="1540" max="1540" width="17.140625" style="3" customWidth="1"/>
    <col min="1541" max="1541" width="11.7109375" style="3" customWidth="1"/>
    <col min="1542" max="1543" width="10.5703125" style="3" customWidth="1"/>
    <col min="1544" max="1544" width="11" style="3" customWidth="1"/>
    <col min="1545" max="1545" width="10.7109375" style="3" customWidth="1"/>
    <col min="1546" max="1546" width="8.28515625" style="3" customWidth="1"/>
    <col min="1547" max="1547" width="8.140625" style="3" customWidth="1"/>
    <col min="1548" max="1550" width="7.140625" style="3" customWidth="1"/>
    <col min="1551" max="1552" width="6.28515625" style="3" customWidth="1"/>
    <col min="1553" max="1792" width="9.140625" style="3"/>
    <col min="1793" max="1793" width="4.7109375" style="3" customWidth="1"/>
    <col min="1794" max="1794" width="20.28515625" style="3" customWidth="1"/>
    <col min="1795" max="1795" width="37.140625" style="3" customWidth="1"/>
    <col min="1796" max="1796" width="17.140625" style="3" customWidth="1"/>
    <col min="1797" max="1797" width="11.7109375" style="3" customWidth="1"/>
    <col min="1798" max="1799" width="10.5703125" style="3" customWidth="1"/>
    <col min="1800" max="1800" width="11" style="3" customWidth="1"/>
    <col min="1801" max="1801" width="10.7109375" style="3" customWidth="1"/>
    <col min="1802" max="1802" width="8.28515625" style="3" customWidth="1"/>
    <col min="1803" max="1803" width="8.140625" style="3" customWidth="1"/>
    <col min="1804" max="1806" width="7.140625" style="3" customWidth="1"/>
    <col min="1807" max="1808" width="6.28515625" style="3" customWidth="1"/>
    <col min="1809" max="2048" width="9.140625" style="3"/>
    <col min="2049" max="2049" width="4.7109375" style="3" customWidth="1"/>
    <col min="2050" max="2050" width="20.28515625" style="3" customWidth="1"/>
    <col min="2051" max="2051" width="37.140625" style="3" customWidth="1"/>
    <col min="2052" max="2052" width="17.140625" style="3" customWidth="1"/>
    <col min="2053" max="2053" width="11.7109375" style="3" customWidth="1"/>
    <col min="2054" max="2055" width="10.5703125" style="3" customWidth="1"/>
    <col min="2056" max="2056" width="11" style="3" customWidth="1"/>
    <col min="2057" max="2057" width="10.7109375" style="3" customWidth="1"/>
    <col min="2058" max="2058" width="8.28515625" style="3" customWidth="1"/>
    <col min="2059" max="2059" width="8.140625" style="3" customWidth="1"/>
    <col min="2060" max="2062" width="7.140625" style="3" customWidth="1"/>
    <col min="2063" max="2064" width="6.28515625" style="3" customWidth="1"/>
    <col min="2065" max="2304" width="9.140625" style="3"/>
    <col min="2305" max="2305" width="4.7109375" style="3" customWidth="1"/>
    <col min="2306" max="2306" width="20.28515625" style="3" customWidth="1"/>
    <col min="2307" max="2307" width="37.140625" style="3" customWidth="1"/>
    <col min="2308" max="2308" width="17.140625" style="3" customWidth="1"/>
    <col min="2309" max="2309" width="11.7109375" style="3" customWidth="1"/>
    <col min="2310" max="2311" width="10.5703125" style="3" customWidth="1"/>
    <col min="2312" max="2312" width="11" style="3" customWidth="1"/>
    <col min="2313" max="2313" width="10.7109375" style="3" customWidth="1"/>
    <col min="2314" max="2314" width="8.28515625" style="3" customWidth="1"/>
    <col min="2315" max="2315" width="8.140625" style="3" customWidth="1"/>
    <col min="2316" max="2318" width="7.140625" style="3" customWidth="1"/>
    <col min="2319" max="2320" width="6.28515625" style="3" customWidth="1"/>
    <col min="2321" max="2560" width="9.140625" style="3"/>
    <col min="2561" max="2561" width="4.7109375" style="3" customWidth="1"/>
    <col min="2562" max="2562" width="20.28515625" style="3" customWidth="1"/>
    <col min="2563" max="2563" width="37.140625" style="3" customWidth="1"/>
    <col min="2564" max="2564" width="17.140625" style="3" customWidth="1"/>
    <col min="2565" max="2565" width="11.7109375" style="3" customWidth="1"/>
    <col min="2566" max="2567" width="10.5703125" style="3" customWidth="1"/>
    <col min="2568" max="2568" width="11" style="3" customWidth="1"/>
    <col min="2569" max="2569" width="10.7109375" style="3" customWidth="1"/>
    <col min="2570" max="2570" width="8.28515625" style="3" customWidth="1"/>
    <col min="2571" max="2571" width="8.140625" style="3" customWidth="1"/>
    <col min="2572" max="2574" width="7.140625" style="3" customWidth="1"/>
    <col min="2575" max="2576" width="6.28515625" style="3" customWidth="1"/>
    <col min="2577" max="2816" width="9.140625" style="3"/>
    <col min="2817" max="2817" width="4.7109375" style="3" customWidth="1"/>
    <col min="2818" max="2818" width="20.28515625" style="3" customWidth="1"/>
    <col min="2819" max="2819" width="37.140625" style="3" customWidth="1"/>
    <col min="2820" max="2820" width="17.140625" style="3" customWidth="1"/>
    <col min="2821" max="2821" width="11.7109375" style="3" customWidth="1"/>
    <col min="2822" max="2823" width="10.5703125" style="3" customWidth="1"/>
    <col min="2824" max="2824" width="11" style="3" customWidth="1"/>
    <col min="2825" max="2825" width="10.7109375" style="3" customWidth="1"/>
    <col min="2826" max="2826" width="8.28515625" style="3" customWidth="1"/>
    <col min="2827" max="2827" width="8.140625" style="3" customWidth="1"/>
    <col min="2828" max="2830" width="7.140625" style="3" customWidth="1"/>
    <col min="2831" max="2832" width="6.28515625" style="3" customWidth="1"/>
    <col min="2833" max="3072" width="9.140625" style="3"/>
    <col min="3073" max="3073" width="4.7109375" style="3" customWidth="1"/>
    <col min="3074" max="3074" width="20.28515625" style="3" customWidth="1"/>
    <col min="3075" max="3075" width="37.140625" style="3" customWidth="1"/>
    <col min="3076" max="3076" width="17.140625" style="3" customWidth="1"/>
    <col min="3077" max="3077" width="11.7109375" style="3" customWidth="1"/>
    <col min="3078" max="3079" width="10.5703125" style="3" customWidth="1"/>
    <col min="3080" max="3080" width="11" style="3" customWidth="1"/>
    <col min="3081" max="3081" width="10.7109375" style="3" customWidth="1"/>
    <col min="3082" max="3082" width="8.28515625" style="3" customWidth="1"/>
    <col min="3083" max="3083" width="8.140625" style="3" customWidth="1"/>
    <col min="3084" max="3086" width="7.140625" style="3" customWidth="1"/>
    <col min="3087" max="3088" width="6.28515625" style="3" customWidth="1"/>
    <col min="3089" max="3328" width="9.140625" style="3"/>
    <col min="3329" max="3329" width="4.7109375" style="3" customWidth="1"/>
    <col min="3330" max="3330" width="20.28515625" style="3" customWidth="1"/>
    <col min="3331" max="3331" width="37.140625" style="3" customWidth="1"/>
    <col min="3332" max="3332" width="17.140625" style="3" customWidth="1"/>
    <col min="3333" max="3333" width="11.7109375" style="3" customWidth="1"/>
    <col min="3334" max="3335" width="10.5703125" style="3" customWidth="1"/>
    <col min="3336" max="3336" width="11" style="3" customWidth="1"/>
    <col min="3337" max="3337" width="10.7109375" style="3" customWidth="1"/>
    <col min="3338" max="3338" width="8.28515625" style="3" customWidth="1"/>
    <col min="3339" max="3339" width="8.140625" style="3" customWidth="1"/>
    <col min="3340" max="3342" width="7.140625" style="3" customWidth="1"/>
    <col min="3343" max="3344" width="6.28515625" style="3" customWidth="1"/>
    <col min="3345" max="3584" width="9.140625" style="3"/>
    <col min="3585" max="3585" width="4.7109375" style="3" customWidth="1"/>
    <col min="3586" max="3586" width="20.28515625" style="3" customWidth="1"/>
    <col min="3587" max="3587" width="37.140625" style="3" customWidth="1"/>
    <col min="3588" max="3588" width="17.140625" style="3" customWidth="1"/>
    <col min="3589" max="3589" width="11.7109375" style="3" customWidth="1"/>
    <col min="3590" max="3591" width="10.5703125" style="3" customWidth="1"/>
    <col min="3592" max="3592" width="11" style="3" customWidth="1"/>
    <col min="3593" max="3593" width="10.7109375" style="3" customWidth="1"/>
    <col min="3594" max="3594" width="8.28515625" style="3" customWidth="1"/>
    <col min="3595" max="3595" width="8.140625" style="3" customWidth="1"/>
    <col min="3596" max="3598" width="7.140625" style="3" customWidth="1"/>
    <col min="3599" max="3600" width="6.28515625" style="3" customWidth="1"/>
    <col min="3601" max="3840" width="9.140625" style="3"/>
    <col min="3841" max="3841" width="4.7109375" style="3" customWidth="1"/>
    <col min="3842" max="3842" width="20.28515625" style="3" customWidth="1"/>
    <col min="3843" max="3843" width="37.140625" style="3" customWidth="1"/>
    <col min="3844" max="3844" width="17.140625" style="3" customWidth="1"/>
    <col min="3845" max="3845" width="11.7109375" style="3" customWidth="1"/>
    <col min="3846" max="3847" width="10.5703125" style="3" customWidth="1"/>
    <col min="3848" max="3848" width="11" style="3" customWidth="1"/>
    <col min="3849" max="3849" width="10.7109375" style="3" customWidth="1"/>
    <col min="3850" max="3850" width="8.28515625" style="3" customWidth="1"/>
    <col min="3851" max="3851" width="8.140625" style="3" customWidth="1"/>
    <col min="3852" max="3854" width="7.140625" style="3" customWidth="1"/>
    <col min="3855" max="3856" width="6.28515625" style="3" customWidth="1"/>
    <col min="3857" max="4096" width="9.140625" style="3"/>
    <col min="4097" max="4097" width="4.7109375" style="3" customWidth="1"/>
    <col min="4098" max="4098" width="20.28515625" style="3" customWidth="1"/>
    <col min="4099" max="4099" width="37.140625" style="3" customWidth="1"/>
    <col min="4100" max="4100" width="17.140625" style="3" customWidth="1"/>
    <col min="4101" max="4101" width="11.7109375" style="3" customWidth="1"/>
    <col min="4102" max="4103" width="10.5703125" style="3" customWidth="1"/>
    <col min="4104" max="4104" width="11" style="3" customWidth="1"/>
    <col min="4105" max="4105" width="10.7109375" style="3" customWidth="1"/>
    <col min="4106" max="4106" width="8.28515625" style="3" customWidth="1"/>
    <col min="4107" max="4107" width="8.140625" style="3" customWidth="1"/>
    <col min="4108" max="4110" width="7.140625" style="3" customWidth="1"/>
    <col min="4111" max="4112" width="6.28515625" style="3" customWidth="1"/>
    <col min="4113" max="4352" width="9.140625" style="3"/>
    <col min="4353" max="4353" width="4.7109375" style="3" customWidth="1"/>
    <col min="4354" max="4354" width="20.28515625" style="3" customWidth="1"/>
    <col min="4355" max="4355" width="37.140625" style="3" customWidth="1"/>
    <col min="4356" max="4356" width="17.140625" style="3" customWidth="1"/>
    <col min="4357" max="4357" width="11.7109375" style="3" customWidth="1"/>
    <col min="4358" max="4359" width="10.5703125" style="3" customWidth="1"/>
    <col min="4360" max="4360" width="11" style="3" customWidth="1"/>
    <col min="4361" max="4361" width="10.7109375" style="3" customWidth="1"/>
    <col min="4362" max="4362" width="8.28515625" style="3" customWidth="1"/>
    <col min="4363" max="4363" width="8.140625" style="3" customWidth="1"/>
    <col min="4364" max="4366" width="7.140625" style="3" customWidth="1"/>
    <col min="4367" max="4368" width="6.28515625" style="3" customWidth="1"/>
    <col min="4369" max="4608" width="9.140625" style="3"/>
    <col min="4609" max="4609" width="4.7109375" style="3" customWidth="1"/>
    <col min="4610" max="4610" width="20.28515625" style="3" customWidth="1"/>
    <col min="4611" max="4611" width="37.140625" style="3" customWidth="1"/>
    <col min="4612" max="4612" width="17.140625" style="3" customWidth="1"/>
    <col min="4613" max="4613" width="11.7109375" style="3" customWidth="1"/>
    <col min="4614" max="4615" width="10.5703125" style="3" customWidth="1"/>
    <col min="4616" max="4616" width="11" style="3" customWidth="1"/>
    <col min="4617" max="4617" width="10.7109375" style="3" customWidth="1"/>
    <col min="4618" max="4618" width="8.28515625" style="3" customWidth="1"/>
    <col min="4619" max="4619" width="8.140625" style="3" customWidth="1"/>
    <col min="4620" max="4622" width="7.140625" style="3" customWidth="1"/>
    <col min="4623" max="4624" width="6.28515625" style="3" customWidth="1"/>
    <col min="4625" max="4864" width="9.140625" style="3"/>
    <col min="4865" max="4865" width="4.7109375" style="3" customWidth="1"/>
    <col min="4866" max="4866" width="20.28515625" style="3" customWidth="1"/>
    <col min="4867" max="4867" width="37.140625" style="3" customWidth="1"/>
    <col min="4868" max="4868" width="17.140625" style="3" customWidth="1"/>
    <col min="4869" max="4869" width="11.7109375" style="3" customWidth="1"/>
    <col min="4870" max="4871" width="10.5703125" style="3" customWidth="1"/>
    <col min="4872" max="4872" width="11" style="3" customWidth="1"/>
    <col min="4873" max="4873" width="10.7109375" style="3" customWidth="1"/>
    <col min="4874" max="4874" width="8.28515625" style="3" customWidth="1"/>
    <col min="4875" max="4875" width="8.140625" style="3" customWidth="1"/>
    <col min="4876" max="4878" width="7.140625" style="3" customWidth="1"/>
    <col min="4879" max="4880" width="6.28515625" style="3" customWidth="1"/>
    <col min="4881" max="5120" width="9.140625" style="3"/>
    <col min="5121" max="5121" width="4.7109375" style="3" customWidth="1"/>
    <col min="5122" max="5122" width="20.28515625" style="3" customWidth="1"/>
    <col min="5123" max="5123" width="37.140625" style="3" customWidth="1"/>
    <col min="5124" max="5124" width="17.140625" style="3" customWidth="1"/>
    <col min="5125" max="5125" width="11.7109375" style="3" customWidth="1"/>
    <col min="5126" max="5127" width="10.5703125" style="3" customWidth="1"/>
    <col min="5128" max="5128" width="11" style="3" customWidth="1"/>
    <col min="5129" max="5129" width="10.7109375" style="3" customWidth="1"/>
    <col min="5130" max="5130" width="8.28515625" style="3" customWidth="1"/>
    <col min="5131" max="5131" width="8.140625" style="3" customWidth="1"/>
    <col min="5132" max="5134" width="7.140625" style="3" customWidth="1"/>
    <col min="5135" max="5136" width="6.28515625" style="3" customWidth="1"/>
    <col min="5137" max="5376" width="9.140625" style="3"/>
    <col min="5377" max="5377" width="4.7109375" style="3" customWidth="1"/>
    <col min="5378" max="5378" width="20.28515625" style="3" customWidth="1"/>
    <col min="5379" max="5379" width="37.140625" style="3" customWidth="1"/>
    <col min="5380" max="5380" width="17.140625" style="3" customWidth="1"/>
    <col min="5381" max="5381" width="11.7109375" style="3" customWidth="1"/>
    <col min="5382" max="5383" width="10.5703125" style="3" customWidth="1"/>
    <col min="5384" max="5384" width="11" style="3" customWidth="1"/>
    <col min="5385" max="5385" width="10.7109375" style="3" customWidth="1"/>
    <col min="5386" max="5386" width="8.28515625" style="3" customWidth="1"/>
    <col min="5387" max="5387" width="8.140625" style="3" customWidth="1"/>
    <col min="5388" max="5390" width="7.140625" style="3" customWidth="1"/>
    <col min="5391" max="5392" width="6.28515625" style="3" customWidth="1"/>
    <col min="5393" max="5632" width="9.140625" style="3"/>
    <col min="5633" max="5633" width="4.7109375" style="3" customWidth="1"/>
    <col min="5634" max="5634" width="20.28515625" style="3" customWidth="1"/>
    <col min="5635" max="5635" width="37.140625" style="3" customWidth="1"/>
    <col min="5636" max="5636" width="17.140625" style="3" customWidth="1"/>
    <col min="5637" max="5637" width="11.7109375" style="3" customWidth="1"/>
    <col min="5638" max="5639" width="10.5703125" style="3" customWidth="1"/>
    <col min="5640" max="5640" width="11" style="3" customWidth="1"/>
    <col min="5641" max="5641" width="10.7109375" style="3" customWidth="1"/>
    <col min="5642" max="5642" width="8.28515625" style="3" customWidth="1"/>
    <col min="5643" max="5643" width="8.140625" style="3" customWidth="1"/>
    <col min="5644" max="5646" width="7.140625" style="3" customWidth="1"/>
    <col min="5647" max="5648" width="6.28515625" style="3" customWidth="1"/>
    <col min="5649" max="5888" width="9.140625" style="3"/>
    <col min="5889" max="5889" width="4.7109375" style="3" customWidth="1"/>
    <col min="5890" max="5890" width="20.28515625" style="3" customWidth="1"/>
    <col min="5891" max="5891" width="37.140625" style="3" customWidth="1"/>
    <col min="5892" max="5892" width="17.140625" style="3" customWidth="1"/>
    <col min="5893" max="5893" width="11.7109375" style="3" customWidth="1"/>
    <col min="5894" max="5895" width="10.5703125" style="3" customWidth="1"/>
    <col min="5896" max="5896" width="11" style="3" customWidth="1"/>
    <col min="5897" max="5897" width="10.7109375" style="3" customWidth="1"/>
    <col min="5898" max="5898" width="8.28515625" style="3" customWidth="1"/>
    <col min="5899" max="5899" width="8.140625" style="3" customWidth="1"/>
    <col min="5900" max="5902" width="7.140625" style="3" customWidth="1"/>
    <col min="5903" max="5904" width="6.28515625" style="3" customWidth="1"/>
    <col min="5905" max="6144" width="9.140625" style="3"/>
    <col min="6145" max="6145" width="4.7109375" style="3" customWidth="1"/>
    <col min="6146" max="6146" width="20.28515625" style="3" customWidth="1"/>
    <col min="6147" max="6147" width="37.140625" style="3" customWidth="1"/>
    <col min="6148" max="6148" width="17.140625" style="3" customWidth="1"/>
    <col min="6149" max="6149" width="11.7109375" style="3" customWidth="1"/>
    <col min="6150" max="6151" width="10.5703125" style="3" customWidth="1"/>
    <col min="6152" max="6152" width="11" style="3" customWidth="1"/>
    <col min="6153" max="6153" width="10.7109375" style="3" customWidth="1"/>
    <col min="6154" max="6154" width="8.28515625" style="3" customWidth="1"/>
    <col min="6155" max="6155" width="8.140625" style="3" customWidth="1"/>
    <col min="6156" max="6158" width="7.140625" style="3" customWidth="1"/>
    <col min="6159" max="6160" width="6.28515625" style="3" customWidth="1"/>
    <col min="6161" max="6400" width="9.140625" style="3"/>
    <col min="6401" max="6401" width="4.7109375" style="3" customWidth="1"/>
    <col min="6402" max="6402" width="20.28515625" style="3" customWidth="1"/>
    <col min="6403" max="6403" width="37.140625" style="3" customWidth="1"/>
    <col min="6404" max="6404" width="17.140625" style="3" customWidth="1"/>
    <col min="6405" max="6405" width="11.7109375" style="3" customWidth="1"/>
    <col min="6406" max="6407" width="10.5703125" style="3" customWidth="1"/>
    <col min="6408" max="6408" width="11" style="3" customWidth="1"/>
    <col min="6409" max="6409" width="10.7109375" style="3" customWidth="1"/>
    <col min="6410" max="6410" width="8.28515625" style="3" customWidth="1"/>
    <col min="6411" max="6411" width="8.140625" style="3" customWidth="1"/>
    <col min="6412" max="6414" width="7.140625" style="3" customWidth="1"/>
    <col min="6415" max="6416" width="6.28515625" style="3" customWidth="1"/>
    <col min="6417" max="6656" width="9.140625" style="3"/>
    <col min="6657" max="6657" width="4.7109375" style="3" customWidth="1"/>
    <col min="6658" max="6658" width="20.28515625" style="3" customWidth="1"/>
    <col min="6659" max="6659" width="37.140625" style="3" customWidth="1"/>
    <col min="6660" max="6660" width="17.140625" style="3" customWidth="1"/>
    <col min="6661" max="6661" width="11.7109375" style="3" customWidth="1"/>
    <col min="6662" max="6663" width="10.5703125" style="3" customWidth="1"/>
    <col min="6664" max="6664" width="11" style="3" customWidth="1"/>
    <col min="6665" max="6665" width="10.7109375" style="3" customWidth="1"/>
    <col min="6666" max="6666" width="8.28515625" style="3" customWidth="1"/>
    <col min="6667" max="6667" width="8.140625" style="3" customWidth="1"/>
    <col min="6668" max="6670" width="7.140625" style="3" customWidth="1"/>
    <col min="6671" max="6672" width="6.28515625" style="3" customWidth="1"/>
    <col min="6673" max="6912" width="9.140625" style="3"/>
    <col min="6913" max="6913" width="4.7109375" style="3" customWidth="1"/>
    <col min="6914" max="6914" width="20.28515625" style="3" customWidth="1"/>
    <col min="6915" max="6915" width="37.140625" style="3" customWidth="1"/>
    <col min="6916" max="6916" width="17.140625" style="3" customWidth="1"/>
    <col min="6917" max="6917" width="11.7109375" style="3" customWidth="1"/>
    <col min="6918" max="6919" width="10.5703125" style="3" customWidth="1"/>
    <col min="6920" max="6920" width="11" style="3" customWidth="1"/>
    <col min="6921" max="6921" width="10.7109375" style="3" customWidth="1"/>
    <col min="6922" max="6922" width="8.28515625" style="3" customWidth="1"/>
    <col min="6923" max="6923" width="8.140625" style="3" customWidth="1"/>
    <col min="6924" max="6926" width="7.140625" style="3" customWidth="1"/>
    <col min="6927" max="6928" width="6.28515625" style="3" customWidth="1"/>
    <col min="6929" max="7168" width="9.140625" style="3"/>
    <col min="7169" max="7169" width="4.7109375" style="3" customWidth="1"/>
    <col min="7170" max="7170" width="20.28515625" style="3" customWidth="1"/>
    <col min="7171" max="7171" width="37.140625" style="3" customWidth="1"/>
    <col min="7172" max="7172" width="17.140625" style="3" customWidth="1"/>
    <col min="7173" max="7173" width="11.7109375" style="3" customWidth="1"/>
    <col min="7174" max="7175" width="10.5703125" style="3" customWidth="1"/>
    <col min="7176" max="7176" width="11" style="3" customWidth="1"/>
    <col min="7177" max="7177" width="10.7109375" style="3" customWidth="1"/>
    <col min="7178" max="7178" width="8.28515625" style="3" customWidth="1"/>
    <col min="7179" max="7179" width="8.140625" style="3" customWidth="1"/>
    <col min="7180" max="7182" width="7.140625" style="3" customWidth="1"/>
    <col min="7183" max="7184" width="6.28515625" style="3" customWidth="1"/>
    <col min="7185" max="7424" width="9.140625" style="3"/>
    <col min="7425" max="7425" width="4.7109375" style="3" customWidth="1"/>
    <col min="7426" max="7426" width="20.28515625" style="3" customWidth="1"/>
    <col min="7427" max="7427" width="37.140625" style="3" customWidth="1"/>
    <col min="7428" max="7428" width="17.140625" style="3" customWidth="1"/>
    <col min="7429" max="7429" width="11.7109375" style="3" customWidth="1"/>
    <col min="7430" max="7431" width="10.5703125" style="3" customWidth="1"/>
    <col min="7432" max="7432" width="11" style="3" customWidth="1"/>
    <col min="7433" max="7433" width="10.7109375" style="3" customWidth="1"/>
    <col min="7434" max="7434" width="8.28515625" style="3" customWidth="1"/>
    <col min="7435" max="7435" width="8.140625" style="3" customWidth="1"/>
    <col min="7436" max="7438" width="7.140625" style="3" customWidth="1"/>
    <col min="7439" max="7440" width="6.28515625" style="3" customWidth="1"/>
    <col min="7441" max="7680" width="9.140625" style="3"/>
    <col min="7681" max="7681" width="4.7109375" style="3" customWidth="1"/>
    <col min="7682" max="7682" width="20.28515625" style="3" customWidth="1"/>
    <col min="7683" max="7683" width="37.140625" style="3" customWidth="1"/>
    <col min="7684" max="7684" width="17.140625" style="3" customWidth="1"/>
    <col min="7685" max="7685" width="11.7109375" style="3" customWidth="1"/>
    <col min="7686" max="7687" width="10.5703125" style="3" customWidth="1"/>
    <col min="7688" max="7688" width="11" style="3" customWidth="1"/>
    <col min="7689" max="7689" width="10.7109375" style="3" customWidth="1"/>
    <col min="7690" max="7690" width="8.28515625" style="3" customWidth="1"/>
    <col min="7691" max="7691" width="8.140625" style="3" customWidth="1"/>
    <col min="7692" max="7694" width="7.140625" style="3" customWidth="1"/>
    <col min="7695" max="7696" width="6.28515625" style="3" customWidth="1"/>
    <col min="7697" max="7936" width="9.140625" style="3"/>
    <col min="7937" max="7937" width="4.7109375" style="3" customWidth="1"/>
    <col min="7938" max="7938" width="20.28515625" style="3" customWidth="1"/>
    <col min="7939" max="7939" width="37.140625" style="3" customWidth="1"/>
    <col min="7940" max="7940" width="17.140625" style="3" customWidth="1"/>
    <col min="7941" max="7941" width="11.7109375" style="3" customWidth="1"/>
    <col min="7942" max="7943" width="10.5703125" style="3" customWidth="1"/>
    <col min="7944" max="7944" width="11" style="3" customWidth="1"/>
    <col min="7945" max="7945" width="10.7109375" style="3" customWidth="1"/>
    <col min="7946" max="7946" width="8.28515625" style="3" customWidth="1"/>
    <col min="7947" max="7947" width="8.140625" style="3" customWidth="1"/>
    <col min="7948" max="7950" width="7.140625" style="3" customWidth="1"/>
    <col min="7951" max="7952" width="6.28515625" style="3" customWidth="1"/>
    <col min="7953" max="8192" width="9.140625" style="3"/>
    <col min="8193" max="8193" width="4.7109375" style="3" customWidth="1"/>
    <col min="8194" max="8194" width="20.28515625" style="3" customWidth="1"/>
    <col min="8195" max="8195" width="37.140625" style="3" customWidth="1"/>
    <col min="8196" max="8196" width="17.140625" style="3" customWidth="1"/>
    <col min="8197" max="8197" width="11.7109375" style="3" customWidth="1"/>
    <col min="8198" max="8199" width="10.5703125" style="3" customWidth="1"/>
    <col min="8200" max="8200" width="11" style="3" customWidth="1"/>
    <col min="8201" max="8201" width="10.7109375" style="3" customWidth="1"/>
    <col min="8202" max="8202" width="8.28515625" style="3" customWidth="1"/>
    <col min="8203" max="8203" width="8.140625" style="3" customWidth="1"/>
    <col min="8204" max="8206" width="7.140625" style="3" customWidth="1"/>
    <col min="8207" max="8208" width="6.28515625" style="3" customWidth="1"/>
    <col min="8209" max="8448" width="9.140625" style="3"/>
    <col min="8449" max="8449" width="4.7109375" style="3" customWidth="1"/>
    <col min="8450" max="8450" width="20.28515625" style="3" customWidth="1"/>
    <col min="8451" max="8451" width="37.140625" style="3" customWidth="1"/>
    <col min="8452" max="8452" width="17.140625" style="3" customWidth="1"/>
    <col min="8453" max="8453" width="11.7109375" style="3" customWidth="1"/>
    <col min="8454" max="8455" width="10.5703125" style="3" customWidth="1"/>
    <col min="8456" max="8456" width="11" style="3" customWidth="1"/>
    <col min="8457" max="8457" width="10.7109375" style="3" customWidth="1"/>
    <col min="8458" max="8458" width="8.28515625" style="3" customWidth="1"/>
    <col min="8459" max="8459" width="8.140625" style="3" customWidth="1"/>
    <col min="8460" max="8462" width="7.140625" style="3" customWidth="1"/>
    <col min="8463" max="8464" width="6.28515625" style="3" customWidth="1"/>
    <col min="8465" max="8704" width="9.140625" style="3"/>
    <col min="8705" max="8705" width="4.7109375" style="3" customWidth="1"/>
    <col min="8706" max="8706" width="20.28515625" style="3" customWidth="1"/>
    <col min="8707" max="8707" width="37.140625" style="3" customWidth="1"/>
    <col min="8708" max="8708" width="17.140625" style="3" customWidth="1"/>
    <col min="8709" max="8709" width="11.7109375" style="3" customWidth="1"/>
    <col min="8710" max="8711" width="10.5703125" style="3" customWidth="1"/>
    <col min="8712" max="8712" width="11" style="3" customWidth="1"/>
    <col min="8713" max="8713" width="10.7109375" style="3" customWidth="1"/>
    <col min="8714" max="8714" width="8.28515625" style="3" customWidth="1"/>
    <col min="8715" max="8715" width="8.140625" style="3" customWidth="1"/>
    <col min="8716" max="8718" width="7.140625" style="3" customWidth="1"/>
    <col min="8719" max="8720" width="6.28515625" style="3" customWidth="1"/>
    <col min="8721" max="8960" width="9.140625" style="3"/>
    <col min="8961" max="8961" width="4.7109375" style="3" customWidth="1"/>
    <col min="8962" max="8962" width="20.28515625" style="3" customWidth="1"/>
    <col min="8963" max="8963" width="37.140625" style="3" customWidth="1"/>
    <col min="8964" max="8964" width="17.140625" style="3" customWidth="1"/>
    <col min="8965" max="8965" width="11.7109375" style="3" customWidth="1"/>
    <col min="8966" max="8967" width="10.5703125" style="3" customWidth="1"/>
    <col min="8968" max="8968" width="11" style="3" customWidth="1"/>
    <col min="8969" max="8969" width="10.7109375" style="3" customWidth="1"/>
    <col min="8970" max="8970" width="8.28515625" style="3" customWidth="1"/>
    <col min="8971" max="8971" width="8.140625" style="3" customWidth="1"/>
    <col min="8972" max="8974" width="7.140625" style="3" customWidth="1"/>
    <col min="8975" max="8976" width="6.28515625" style="3" customWidth="1"/>
    <col min="8977" max="9216" width="9.140625" style="3"/>
    <col min="9217" max="9217" width="4.7109375" style="3" customWidth="1"/>
    <col min="9218" max="9218" width="20.28515625" style="3" customWidth="1"/>
    <col min="9219" max="9219" width="37.140625" style="3" customWidth="1"/>
    <col min="9220" max="9220" width="17.140625" style="3" customWidth="1"/>
    <col min="9221" max="9221" width="11.7109375" style="3" customWidth="1"/>
    <col min="9222" max="9223" width="10.5703125" style="3" customWidth="1"/>
    <col min="9224" max="9224" width="11" style="3" customWidth="1"/>
    <col min="9225" max="9225" width="10.7109375" style="3" customWidth="1"/>
    <col min="9226" max="9226" width="8.28515625" style="3" customWidth="1"/>
    <col min="9227" max="9227" width="8.140625" style="3" customWidth="1"/>
    <col min="9228" max="9230" width="7.140625" style="3" customWidth="1"/>
    <col min="9231" max="9232" width="6.28515625" style="3" customWidth="1"/>
    <col min="9233" max="9472" width="9.140625" style="3"/>
    <col min="9473" max="9473" width="4.7109375" style="3" customWidth="1"/>
    <col min="9474" max="9474" width="20.28515625" style="3" customWidth="1"/>
    <col min="9475" max="9475" width="37.140625" style="3" customWidth="1"/>
    <col min="9476" max="9476" width="17.140625" style="3" customWidth="1"/>
    <col min="9477" max="9477" width="11.7109375" style="3" customWidth="1"/>
    <col min="9478" max="9479" width="10.5703125" style="3" customWidth="1"/>
    <col min="9480" max="9480" width="11" style="3" customWidth="1"/>
    <col min="9481" max="9481" width="10.7109375" style="3" customWidth="1"/>
    <col min="9482" max="9482" width="8.28515625" style="3" customWidth="1"/>
    <col min="9483" max="9483" width="8.140625" style="3" customWidth="1"/>
    <col min="9484" max="9486" width="7.140625" style="3" customWidth="1"/>
    <col min="9487" max="9488" width="6.28515625" style="3" customWidth="1"/>
    <col min="9489" max="9728" width="9.140625" style="3"/>
    <col min="9729" max="9729" width="4.7109375" style="3" customWidth="1"/>
    <col min="9730" max="9730" width="20.28515625" style="3" customWidth="1"/>
    <col min="9731" max="9731" width="37.140625" style="3" customWidth="1"/>
    <col min="9732" max="9732" width="17.140625" style="3" customWidth="1"/>
    <col min="9733" max="9733" width="11.7109375" style="3" customWidth="1"/>
    <col min="9734" max="9735" width="10.5703125" style="3" customWidth="1"/>
    <col min="9736" max="9736" width="11" style="3" customWidth="1"/>
    <col min="9737" max="9737" width="10.7109375" style="3" customWidth="1"/>
    <col min="9738" max="9738" width="8.28515625" style="3" customWidth="1"/>
    <col min="9739" max="9739" width="8.140625" style="3" customWidth="1"/>
    <col min="9740" max="9742" width="7.140625" style="3" customWidth="1"/>
    <col min="9743" max="9744" width="6.28515625" style="3" customWidth="1"/>
    <col min="9745" max="9984" width="9.140625" style="3"/>
    <col min="9985" max="9985" width="4.7109375" style="3" customWidth="1"/>
    <col min="9986" max="9986" width="20.28515625" style="3" customWidth="1"/>
    <col min="9987" max="9987" width="37.140625" style="3" customWidth="1"/>
    <col min="9988" max="9988" width="17.140625" style="3" customWidth="1"/>
    <col min="9989" max="9989" width="11.7109375" style="3" customWidth="1"/>
    <col min="9990" max="9991" width="10.5703125" style="3" customWidth="1"/>
    <col min="9992" max="9992" width="11" style="3" customWidth="1"/>
    <col min="9993" max="9993" width="10.7109375" style="3" customWidth="1"/>
    <col min="9994" max="9994" width="8.28515625" style="3" customWidth="1"/>
    <col min="9995" max="9995" width="8.140625" style="3" customWidth="1"/>
    <col min="9996" max="9998" width="7.140625" style="3" customWidth="1"/>
    <col min="9999" max="10000" width="6.28515625" style="3" customWidth="1"/>
    <col min="10001" max="10240" width="9.140625" style="3"/>
    <col min="10241" max="10241" width="4.7109375" style="3" customWidth="1"/>
    <col min="10242" max="10242" width="20.28515625" style="3" customWidth="1"/>
    <col min="10243" max="10243" width="37.140625" style="3" customWidth="1"/>
    <col min="10244" max="10244" width="17.140625" style="3" customWidth="1"/>
    <col min="10245" max="10245" width="11.7109375" style="3" customWidth="1"/>
    <col min="10246" max="10247" width="10.5703125" style="3" customWidth="1"/>
    <col min="10248" max="10248" width="11" style="3" customWidth="1"/>
    <col min="10249" max="10249" width="10.7109375" style="3" customWidth="1"/>
    <col min="10250" max="10250" width="8.28515625" style="3" customWidth="1"/>
    <col min="10251" max="10251" width="8.140625" style="3" customWidth="1"/>
    <col min="10252" max="10254" width="7.140625" style="3" customWidth="1"/>
    <col min="10255" max="10256" width="6.28515625" style="3" customWidth="1"/>
    <col min="10257" max="10496" width="9.140625" style="3"/>
    <col min="10497" max="10497" width="4.7109375" style="3" customWidth="1"/>
    <col min="10498" max="10498" width="20.28515625" style="3" customWidth="1"/>
    <col min="10499" max="10499" width="37.140625" style="3" customWidth="1"/>
    <col min="10500" max="10500" width="17.140625" style="3" customWidth="1"/>
    <col min="10501" max="10501" width="11.7109375" style="3" customWidth="1"/>
    <col min="10502" max="10503" width="10.5703125" style="3" customWidth="1"/>
    <col min="10504" max="10504" width="11" style="3" customWidth="1"/>
    <col min="10505" max="10505" width="10.7109375" style="3" customWidth="1"/>
    <col min="10506" max="10506" width="8.28515625" style="3" customWidth="1"/>
    <col min="10507" max="10507" width="8.140625" style="3" customWidth="1"/>
    <col min="10508" max="10510" width="7.140625" style="3" customWidth="1"/>
    <col min="10511" max="10512" width="6.28515625" style="3" customWidth="1"/>
    <col min="10513" max="10752" width="9.140625" style="3"/>
    <col min="10753" max="10753" width="4.7109375" style="3" customWidth="1"/>
    <col min="10754" max="10754" width="20.28515625" style="3" customWidth="1"/>
    <col min="10755" max="10755" width="37.140625" style="3" customWidth="1"/>
    <col min="10756" max="10756" width="17.140625" style="3" customWidth="1"/>
    <col min="10757" max="10757" width="11.7109375" style="3" customWidth="1"/>
    <col min="10758" max="10759" width="10.5703125" style="3" customWidth="1"/>
    <col min="10760" max="10760" width="11" style="3" customWidth="1"/>
    <col min="10761" max="10761" width="10.7109375" style="3" customWidth="1"/>
    <col min="10762" max="10762" width="8.28515625" style="3" customWidth="1"/>
    <col min="10763" max="10763" width="8.140625" style="3" customWidth="1"/>
    <col min="10764" max="10766" width="7.140625" style="3" customWidth="1"/>
    <col min="10767" max="10768" width="6.28515625" style="3" customWidth="1"/>
    <col min="10769" max="11008" width="9.140625" style="3"/>
    <col min="11009" max="11009" width="4.7109375" style="3" customWidth="1"/>
    <col min="11010" max="11010" width="20.28515625" style="3" customWidth="1"/>
    <col min="11011" max="11011" width="37.140625" style="3" customWidth="1"/>
    <col min="11012" max="11012" width="17.140625" style="3" customWidth="1"/>
    <col min="11013" max="11013" width="11.7109375" style="3" customWidth="1"/>
    <col min="11014" max="11015" width="10.5703125" style="3" customWidth="1"/>
    <col min="11016" max="11016" width="11" style="3" customWidth="1"/>
    <col min="11017" max="11017" width="10.7109375" style="3" customWidth="1"/>
    <col min="11018" max="11018" width="8.28515625" style="3" customWidth="1"/>
    <col min="11019" max="11019" width="8.140625" style="3" customWidth="1"/>
    <col min="11020" max="11022" width="7.140625" style="3" customWidth="1"/>
    <col min="11023" max="11024" width="6.28515625" style="3" customWidth="1"/>
    <col min="11025" max="11264" width="9.140625" style="3"/>
    <col min="11265" max="11265" width="4.7109375" style="3" customWidth="1"/>
    <col min="11266" max="11266" width="20.28515625" style="3" customWidth="1"/>
    <col min="11267" max="11267" width="37.140625" style="3" customWidth="1"/>
    <col min="11268" max="11268" width="17.140625" style="3" customWidth="1"/>
    <col min="11269" max="11269" width="11.7109375" style="3" customWidth="1"/>
    <col min="11270" max="11271" width="10.5703125" style="3" customWidth="1"/>
    <col min="11272" max="11272" width="11" style="3" customWidth="1"/>
    <col min="11273" max="11273" width="10.7109375" style="3" customWidth="1"/>
    <col min="11274" max="11274" width="8.28515625" style="3" customWidth="1"/>
    <col min="11275" max="11275" width="8.140625" style="3" customWidth="1"/>
    <col min="11276" max="11278" width="7.140625" style="3" customWidth="1"/>
    <col min="11279" max="11280" width="6.28515625" style="3" customWidth="1"/>
    <col min="11281" max="11520" width="9.140625" style="3"/>
    <col min="11521" max="11521" width="4.7109375" style="3" customWidth="1"/>
    <col min="11522" max="11522" width="20.28515625" style="3" customWidth="1"/>
    <col min="11523" max="11523" width="37.140625" style="3" customWidth="1"/>
    <col min="11524" max="11524" width="17.140625" style="3" customWidth="1"/>
    <col min="11525" max="11525" width="11.7109375" style="3" customWidth="1"/>
    <col min="11526" max="11527" width="10.5703125" style="3" customWidth="1"/>
    <col min="11528" max="11528" width="11" style="3" customWidth="1"/>
    <col min="11529" max="11529" width="10.7109375" style="3" customWidth="1"/>
    <col min="11530" max="11530" width="8.28515625" style="3" customWidth="1"/>
    <col min="11531" max="11531" width="8.140625" style="3" customWidth="1"/>
    <col min="11532" max="11534" width="7.140625" style="3" customWidth="1"/>
    <col min="11535" max="11536" width="6.28515625" style="3" customWidth="1"/>
    <col min="11537" max="11776" width="9.140625" style="3"/>
    <col min="11777" max="11777" width="4.7109375" style="3" customWidth="1"/>
    <col min="11778" max="11778" width="20.28515625" style="3" customWidth="1"/>
    <col min="11779" max="11779" width="37.140625" style="3" customWidth="1"/>
    <col min="11780" max="11780" width="17.140625" style="3" customWidth="1"/>
    <col min="11781" max="11781" width="11.7109375" style="3" customWidth="1"/>
    <col min="11782" max="11783" width="10.5703125" style="3" customWidth="1"/>
    <col min="11784" max="11784" width="11" style="3" customWidth="1"/>
    <col min="11785" max="11785" width="10.7109375" style="3" customWidth="1"/>
    <col min="11786" max="11786" width="8.28515625" style="3" customWidth="1"/>
    <col min="11787" max="11787" width="8.140625" style="3" customWidth="1"/>
    <col min="11788" max="11790" width="7.140625" style="3" customWidth="1"/>
    <col min="11791" max="11792" width="6.28515625" style="3" customWidth="1"/>
    <col min="11793" max="12032" width="9.140625" style="3"/>
    <col min="12033" max="12033" width="4.7109375" style="3" customWidth="1"/>
    <col min="12034" max="12034" width="20.28515625" style="3" customWidth="1"/>
    <col min="12035" max="12035" width="37.140625" style="3" customWidth="1"/>
    <col min="12036" max="12036" width="17.140625" style="3" customWidth="1"/>
    <col min="12037" max="12037" width="11.7109375" style="3" customWidth="1"/>
    <col min="12038" max="12039" width="10.5703125" style="3" customWidth="1"/>
    <col min="12040" max="12040" width="11" style="3" customWidth="1"/>
    <col min="12041" max="12041" width="10.7109375" style="3" customWidth="1"/>
    <col min="12042" max="12042" width="8.28515625" style="3" customWidth="1"/>
    <col min="12043" max="12043" width="8.140625" style="3" customWidth="1"/>
    <col min="12044" max="12046" width="7.140625" style="3" customWidth="1"/>
    <col min="12047" max="12048" width="6.28515625" style="3" customWidth="1"/>
    <col min="12049" max="12288" width="9.140625" style="3"/>
    <col min="12289" max="12289" width="4.7109375" style="3" customWidth="1"/>
    <col min="12290" max="12290" width="20.28515625" style="3" customWidth="1"/>
    <col min="12291" max="12291" width="37.140625" style="3" customWidth="1"/>
    <col min="12292" max="12292" width="17.140625" style="3" customWidth="1"/>
    <col min="12293" max="12293" width="11.7109375" style="3" customWidth="1"/>
    <col min="12294" max="12295" width="10.5703125" style="3" customWidth="1"/>
    <col min="12296" max="12296" width="11" style="3" customWidth="1"/>
    <col min="12297" max="12297" width="10.7109375" style="3" customWidth="1"/>
    <col min="12298" max="12298" width="8.28515625" style="3" customWidth="1"/>
    <col min="12299" max="12299" width="8.140625" style="3" customWidth="1"/>
    <col min="12300" max="12302" width="7.140625" style="3" customWidth="1"/>
    <col min="12303" max="12304" width="6.28515625" style="3" customWidth="1"/>
    <col min="12305" max="12544" width="9.140625" style="3"/>
    <col min="12545" max="12545" width="4.7109375" style="3" customWidth="1"/>
    <col min="12546" max="12546" width="20.28515625" style="3" customWidth="1"/>
    <col min="12547" max="12547" width="37.140625" style="3" customWidth="1"/>
    <col min="12548" max="12548" width="17.140625" style="3" customWidth="1"/>
    <col min="12549" max="12549" width="11.7109375" style="3" customWidth="1"/>
    <col min="12550" max="12551" width="10.5703125" style="3" customWidth="1"/>
    <col min="12552" max="12552" width="11" style="3" customWidth="1"/>
    <col min="12553" max="12553" width="10.7109375" style="3" customWidth="1"/>
    <col min="12554" max="12554" width="8.28515625" style="3" customWidth="1"/>
    <col min="12555" max="12555" width="8.140625" style="3" customWidth="1"/>
    <col min="12556" max="12558" width="7.140625" style="3" customWidth="1"/>
    <col min="12559" max="12560" width="6.28515625" style="3" customWidth="1"/>
    <col min="12561" max="12800" width="9.140625" style="3"/>
    <col min="12801" max="12801" width="4.7109375" style="3" customWidth="1"/>
    <col min="12802" max="12802" width="20.28515625" style="3" customWidth="1"/>
    <col min="12803" max="12803" width="37.140625" style="3" customWidth="1"/>
    <col min="12804" max="12804" width="17.140625" style="3" customWidth="1"/>
    <col min="12805" max="12805" width="11.7109375" style="3" customWidth="1"/>
    <col min="12806" max="12807" width="10.5703125" style="3" customWidth="1"/>
    <col min="12808" max="12808" width="11" style="3" customWidth="1"/>
    <col min="12809" max="12809" width="10.7109375" style="3" customWidth="1"/>
    <col min="12810" max="12810" width="8.28515625" style="3" customWidth="1"/>
    <col min="12811" max="12811" width="8.140625" style="3" customWidth="1"/>
    <col min="12812" max="12814" width="7.140625" style="3" customWidth="1"/>
    <col min="12815" max="12816" width="6.28515625" style="3" customWidth="1"/>
    <col min="12817" max="13056" width="9.140625" style="3"/>
    <col min="13057" max="13057" width="4.7109375" style="3" customWidth="1"/>
    <col min="13058" max="13058" width="20.28515625" style="3" customWidth="1"/>
    <col min="13059" max="13059" width="37.140625" style="3" customWidth="1"/>
    <col min="13060" max="13060" width="17.140625" style="3" customWidth="1"/>
    <col min="13061" max="13061" width="11.7109375" style="3" customWidth="1"/>
    <col min="13062" max="13063" width="10.5703125" style="3" customWidth="1"/>
    <col min="13064" max="13064" width="11" style="3" customWidth="1"/>
    <col min="13065" max="13065" width="10.7109375" style="3" customWidth="1"/>
    <col min="13066" max="13066" width="8.28515625" style="3" customWidth="1"/>
    <col min="13067" max="13067" width="8.140625" style="3" customWidth="1"/>
    <col min="13068" max="13070" width="7.140625" style="3" customWidth="1"/>
    <col min="13071" max="13072" width="6.28515625" style="3" customWidth="1"/>
    <col min="13073" max="13312" width="9.140625" style="3"/>
    <col min="13313" max="13313" width="4.7109375" style="3" customWidth="1"/>
    <col min="13314" max="13314" width="20.28515625" style="3" customWidth="1"/>
    <col min="13315" max="13315" width="37.140625" style="3" customWidth="1"/>
    <col min="13316" max="13316" width="17.140625" style="3" customWidth="1"/>
    <col min="13317" max="13317" width="11.7109375" style="3" customWidth="1"/>
    <col min="13318" max="13319" width="10.5703125" style="3" customWidth="1"/>
    <col min="13320" max="13320" width="11" style="3" customWidth="1"/>
    <col min="13321" max="13321" width="10.7109375" style="3" customWidth="1"/>
    <col min="13322" max="13322" width="8.28515625" style="3" customWidth="1"/>
    <col min="13323" max="13323" width="8.140625" style="3" customWidth="1"/>
    <col min="13324" max="13326" width="7.140625" style="3" customWidth="1"/>
    <col min="13327" max="13328" width="6.28515625" style="3" customWidth="1"/>
    <col min="13329" max="13568" width="9.140625" style="3"/>
    <col min="13569" max="13569" width="4.7109375" style="3" customWidth="1"/>
    <col min="13570" max="13570" width="20.28515625" style="3" customWidth="1"/>
    <col min="13571" max="13571" width="37.140625" style="3" customWidth="1"/>
    <col min="13572" max="13572" width="17.140625" style="3" customWidth="1"/>
    <col min="13573" max="13573" width="11.7109375" style="3" customWidth="1"/>
    <col min="13574" max="13575" width="10.5703125" style="3" customWidth="1"/>
    <col min="13576" max="13576" width="11" style="3" customWidth="1"/>
    <col min="13577" max="13577" width="10.7109375" style="3" customWidth="1"/>
    <col min="13578" max="13578" width="8.28515625" style="3" customWidth="1"/>
    <col min="13579" max="13579" width="8.140625" style="3" customWidth="1"/>
    <col min="13580" max="13582" width="7.140625" style="3" customWidth="1"/>
    <col min="13583" max="13584" width="6.28515625" style="3" customWidth="1"/>
    <col min="13585" max="13824" width="9.140625" style="3"/>
    <col min="13825" max="13825" width="4.7109375" style="3" customWidth="1"/>
    <col min="13826" max="13826" width="20.28515625" style="3" customWidth="1"/>
    <col min="13827" max="13827" width="37.140625" style="3" customWidth="1"/>
    <col min="13828" max="13828" width="17.140625" style="3" customWidth="1"/>
    <col min="13829" max="13829" width="11.7109375" style="3" customWidth="1"/>
    <col min="13830" max="13831" width="10.5703125" style="3" customWidth="1"/>
    <col min="13832" max="13832" width="11" style="3" customWidth="1"/>
    <col min="13833" max="13833" width="10.7109375" style="3" customWidth="1"/>
    <col min="13834" max="13834" width="8.28515625" style="3" customWidth="1"/>
    <col min="13835" max="13835" width="8.140625" style="3" customWidth="1"/>
    <col min="13836" max="13838" width="7.140625" style="3" customWidth="1"/>
    <col min="13839" max="13840" width="6.28515625" style="3" customWidth="1"/>
    <col min="13841" max="14080" width="9.140625" style="3"/>
    <col min="14081" max="14081" width="4.7109375" style="3" customWidth="1"/>
    <col min="14082" max="14082" width="20.28515625" style="3" customWidth="1"/>
    <col min="14083" max="14083" width="37.140625" style="3" customWidth="1"/>
    <col min="14084" max="14084" width="17.140625" style="3" customWidth="1"/>
    <col min="14085" max="14085" width="11.7109375" style="3" customWidth="1"/>
    <col min="14086" max="14087" width="10.5703125" style="3" customWidth="1"/>
    <col min="14088" max="14088" width="11" style="3" customWidth="1"/>
    <col min="14089" max="14089" width="10.7109375" style="3" customWidth="1"/>
    <col min="14090" max="14090" width="8.28515625" style="3" customWidth="1"/>
    <col min="14091" max="14091" width="8.140625" style="3" customWidth="1"/>
    <col min="14092" max="14094" width="7.140625" style="3" customWidth="1"/>
    <col min="14095" max="14096" width="6.28515625" style="3" customWidth="1"/>
    <col min="14097" max="14336" width="9.140625" style="3"/>
    <col min="14337" max="14337" width="4.7109375" style="3" customWidth="1"/>
    <col min="14338" max="14338" width="20.28515625" style="3" customWidth="1"/>
    <col min="14339" max="14339" width="37.140625" style="3" customWidth="1"/>
    <col min="14340" max="14340" width="17.140625" style="3" customWidth="1"/>
    <col min="14341" max="14341" width="11.7109375" style="3" customWidth="1"/>
    <col min="14342" max="14343" width="10.5703125" style="3" customWidth="1"/>
    <col min="14344" max="14344" width="11" style="3" customWidth="1"/>
    <col min="14345" max="14345" width="10.7109375" style="3" customWidth="1"/>
    <col min="14346" max="14346" width="8.28515625" style="3" customWidth="1"/>
    <col min="14347" max="14347" width="8.140625" style="3" customWidth="1"/>
    <col min="14348" max="14350" width="7.140625" style="3" customWidth="1"/>
    <col min="14351" max="14352" width="6.28515625" style="3" customWidth="1"/>
    <col min="14353" max="14592" width="9.140625" style="3"/>
    <col min="14593" max="14593" width="4.7109375" style="3" customWidth="1"/>
    <col min="14594" max="14594" width="20.28515625" style="3" customWidth="1"/>
    <col min="14595" max="14595" width="37.140625" style="3" customWidth="1"/>
    <col min="14596" max="14596" width="17.140625" style="3" customWidth="1"/>
    <col min="14597" max="14597" width="11.7109375" style="3" customWidth="1"/>
    <col min="14598" max="14599" width="10.5703125" style="3" customWidth="1"/>
    <col min="14600" max="14600" width="11" style="3" customWidth="1"/>
    <col min="14601" max="14601" width="10.7109375" style="3" customWidth="1"/>
    <col min="14602" max="14602" width="8.28515625" style="3" customWidth="1"/>
    <col min="14603" max="14603" width="8.140625" style="3" customWidth="1"/>
    <col min="14604" max="14606" width="7.140625" style="3" customWidth="1"/>
    <col min="14607" max="14608" width="6.28515625" style="3" customWidth="1"/>
    <col min="14609" max="14848" width="9.140625" style="3"/>
    <col min="14849" max="14849" width="4.7109375" style="3" customWidth="1"/>
    <col min="14850" max="14850" width="20.28515625" style="3" customWidth="1"/>
    <col min="14851" max="14851" width="37.140625" style="3" customWidth="1"/>
    <col min="14852" max="14852" width="17.140625" style="3" customWidth="1"/>
    <col min="14853" max="14853" width="11.7109375" style="3" customWidth="1"/>
    <col min="14854" max="14855" width="10.5703125" style="3" customWidth="1"/>
    <col min="14856" max="14856" width="11" style="3" customWidth="1"/>
    <col min="14857" max="14857" width="10.7109375" style="3" customWidth="1"/>
    <col min="14858" max="14858" width="8.28515625" style="3" customWidth="1"/>
    <col min="14859" max="14859" width="8.140625" style="3" customWidth="1"/>
    <col min="14860" max="14862" width="7.140625" style="3" customWidth="1"/>
    <col min="14863" max="14864" width="6.28515625" style="3" customWidth="1"/>
    <col min="14865" max="15104" width="9.140625" style="3"/>
    <col min="15105" max="15105" width="4.7109375" style="3" customWidth="1"/>
    <col min="15106" max="15106" width="20.28515625" style="3" customWidth="1"/>
    <col min="15107" max="15107" width="37.140625" style="3" customWidth="1"/>
    <col min="15108" max="15108" width="17.140625" style="3" customWidth="1"/>
    <col min="15109" max="15109" width="11.7109375" style="3" customWidth="1"/>
    <col min="15110" max="15111" width="10.5703125" style="3" customWidth="1"/>
    <col min="15112" max="15112" width="11" style="3" customWidth="1"/>
    <col min="15113" max="15113" width="10.7109375" style="3" customWidth="1"/>
    <col min="15114" max="15114" width="8.28515625" style="3" customWidth="1"/>
    <col min="15115" max="15115" width="8.140625" style="3" customWidth="1"/>
    <col min="15116" max="15118" width="7.140625" style="3" customWidth="1"/>
    <col min="15119" max="15120" width="6.28515625" style="3" customWidth="1"/>
    <col min="15121" max="15360" width="9.140625" style="3"/>
    <col min="15361" max="15361" width="4.7109375" style="3" customWidth="1"/>
    <col min="15362" max="15362" width="20.28515625" style="3" customWidth="1"/>
    <col min="15363" max="15363" width="37.140625" style="3" customWidth="1"/>
    <col min="15364" max="15364" width="17.140625" style="3" customWidth="1"/>
    <col min="15365" max="15365" width="11.7109375" style="3" customWidth="1"/>
    <col min="15366" max="15367" width="10.5703125" style="3" customWidth="1"/>
    <col min="15368" max="15368" width="11" style="3" customWidth="1"/>
    <col min="15369" max="15369" width="10.7109375" style="3" customWidth="1"/>
    <col min="15370" max="15370" width="8.28515625" style="3" customWidth="1"/>
    <col min="15371" max="15371" width="8.140625" style="3" customWidth="1"/>
    <col min="15372" max="15374" width="7.140625" style="3" customWidth="1"/>
    <col min="15375" max="15376" width="6.28515625" style="3" customWidth="1"/>
    <col min="15377" max="15616" width="9.140625" style="3"/>
    <col min="15617" max="15617" width="4.7109375" style="3" customWidth="1"/>
    <col min="15618" max="15618" width="20.28515625" style="3" customWidth="1"/>
    <col min="15619" max="15619" width="37.140625" style="3" customWidth="1"/>
    <col min="15620" max="15620" width="17.140625" style="3" customWidth="1"/>
    <col min="15621" max="15621" width="11.7109375" style="3" customWidth="1"/>
    <col min="15622" max="15623" width="10.5703125" style="3" customWidth="1"/>
    <col min="15624" max="15624" width="11" style="3" customWidth="1"/>
    <col min="15625" max="15625" width="10.7109375" style="3" customWidth="1"/>
    <col min="15626" max="15626" width="8.28515625" style="3" customWidth="1"/>
    <col min="15627" max="15627" width="8.140625" style="3" customWidth="1"/>
    <col min="15628" max="15630" width="7.140625" style="3" customWidth="1"/>
    <col min="15631" max="15632" width="6.28515625" style="3" customWidth="1"/>
    <col min="15633" max="15872" width="9.140625" style="3"/>
    <col min="15873" max="15873" width="4.7109375" style="3" customWidth="1"/>
    <col min="15874" max="15874" width="20.28515625" style="3" customWidth="1"/>
    <col min="15875" max="15875" width="37.140625" style="3" customWidth="1"/>
    <col min="15876" max="15876" width="17.140625" style="3" customWidth="1"/>
    <col min="15877" max="15877" width="11.7109375" style="3" customWidth="1"/>
    <col min="15878" max="15879" width="10.5703125" style="3" customWidth="1"/>
    <col min="15880" max="15880" width="11" style="3" customWidth="1"/>
    <col min="15881" max="15881" width="10.7109375" style="3" customWidth="1"/>
    <col min="15882" max="15882" width="8.28515625" style="3" customWidth="1"/>
    <col min="15883" max="15883" width="8.140625" style="3" customWidth="1"/>
    <col min="15884" max="15886" width="7.140625" style="3" customWidth="1"/>
    <col min="15887" max="15888" width="6.28515625" style="3" customWidth="1"/>
    <col min="15889" max="16128" width="9.140625" style="3"/>
    <col min="16129" max="16129" width="4.7109375" style="3" customWidth="1"/>
    <col min="16130" max="16130" width="20.28515625" style="3" customWidth="1"/>
    <col min="16131" max="16131" width="37.140625" style="3" customWidth="1"/>
    <col min="16132" max="16132" width="17.140625" style="3" customWidth="1"/>
    <col min="16133" max="16133" width="11.7109375" style="3" customWidth="1"/>
    <col min="16134" max="16135" width="10.5703125" style="3" customWidth="1"/>
    <col min="16136" max="16136" width="11" style="3" customWidth="1"/>
    <col min="16137" max="16137" width="10.7109375" style="3" customWidth="1"/>
    <col min="16138" max="16138" width="8.28515625" style="3" customWidth="1"/>
    <col min="16139" max="16139" width="8.140625" style="3" customWidth="1"/>
    <col min="16140" max="16142" width="7.140625" style="3" customWidth="1"/>
    <col min="16143" max="16144" width="6.28515625" style="3" customWidth="1"/>
    <col min="16145" max="16384" width="9.140625" style="3"/>
  </cols>
  <sheetData>
    <row r="1" spans="1:16" outlineLevel="2" x14ac:dyDescent="0.2">
      <c r="A1" s="48" t="s">
        <v>68</v>
      </c>
      <c r="B1" s="1"/>
      <c r="I1" s="48" t="s">
        <v>69</v>
      </c>
    </row>
    <row r="2" spans="1:16" outlineLevel="1" x14ac:dyDescent="0.2">
      <c r="A2" s="4"/>
      <c r="B2" s="1"/>
      <c r="I2" s="4"/>
    </row>
    <row r="3" spans="1:16" outlineLevel="1" x14ac:dyDescent="0.2">
      <c r="A3" s="4"/>
      <c r="B3" s="1"/>
      <c r="I3" s="4"/>
    </row>
    <row r="4" spans="1:16" outlineLevel="1" x14ac:dyDescent="0.2">
      <c r="A4" s="4" t="s">
        <v>70</v>
      </c>
      <c r="B4" s="1"/>
      <c r="I4" s="4" t="s">
        <v>71</v>
      </c>
    </row>
    <row r="5" spans="1:16" outlineLevel="1" x14ac:dyDescent="0.2">
      <c r="A5" s="50" t="s">
        <v>72</v>
      </c>
      <c r="B5" s="1"/>
      <c r="I5" s="50" t="s">
        <v>73</v>
      </c>
    </row>
    <row r="6" spans="1:16" ht="14.25" x14ac:dyDescent="0.2">
      <c r="A6" s="139"/>
      <c r="B6" s="1"/>
      <c r="C6" s="2"/>
      <c r="D6" s="51" t="s">
        <v>851</v>
      </c>
      <c r="E6" s="2"/>
      <c r="F6" s="52"/>
      <c r="G6" s="52"/>
      <c r="H6" s="52"/>
      <c r="N6" s="3"/>
      <c r="O6" s="3"/>
      <c r="P6" s="3"/>
    </row>
    <row r="7" spans="1:16" x14ac:dyDescent="0.2">
      <c r="A7" s="139"/>
      <c r="B7" s="53"/>
      <c r="C7" s="54"/>
      <c r="D7" s="11" t="s">
        <v>0</v>
      </c>
      <c r="E7" s="55"/>
      <c r="F7" s="56"/>
      <c r="G7" s="57"/>
      <c r="N7" s="3"/>
      <c r="O7" s="3"/>
      <c r="P7" s="3"/>
    </row>
    <row r="8" spans="1:16" x14ac:dyDescent="0.2">
      <c r="A8" s="139"/>
      <c r="B8" s="58"/>
      <c r="C8" s="2"/>
      <c r="D8" s="2"/>
      <c r="E8" s="2"/>
      <c r="O8" s="3"/>
      <c r="P8" s="3"/>
    </row>
    <row r="9" spans="1:16" ht="15.75" x14ac:dyDescent="0.2">
      <c r="A9" s="139"/>
      <c r="B9" s="58"/>
      <c r="C9" s="2"/>
      <c r="D9" s="59" t="s">
        <v>931</v>
      </c>
      <c r="F9" s="60"/>
      <c r="G9" s="60"/>
      <c r="O9" s="3"/>
      <c r="P9" s="3"/>
    </row>
    <row r="10" spans="1:16" x14ac:dyDescent="0.2">
      <c r="A10" s="139"/>
      <c r="B10" s="58"/>
      <c r="C10" s="2"/>
      <c r="D10" s="10" t="s">
        <v>24</v>
      </c>
      <c r="F10" s="7"/>
      <c r="G10" s="7"/>
      <c r="O10" s="3"/>
      <c r="P10" s="3"/>
    </row>
    <row r="11" spans="1:16" x14ac:dyDescent="0.2">
      <c r="A11" s="139"/>
      <c r="B11" s="58"/>
      <c r="C11" s="2"/>
      <c r="D11" s="2"/>
      <c r="E11" s="2"/>
      <c r="O11" s="3"/>
      <c r="P11" s="3"/>
    </row>
    <row r="12" spans="1:16" ht="14.25" x14ac:dyDescent="0.2">
      <c r="A12" s="61" t="s">
        <v>1</v>
      </c>
      <c r="B12" s="62" t="s">
        <v>932</v>
      </c>
      <c r="C12" s="63"/>
      <c r="D12" s="51"/>
      <c r="E12" s="64"/>
      <c r="F12" s="63"/>
      <c r="G12" s="63"/>
      <c r="N12" s="3"/>
      <c r="O12" s="3"/>
      <c r="P12" s="3"/>
    </row>
    <row r="13" spans="1:16" x14ac:dyDescent="0.2">
      <c r="A13" s="139"/>
      <c r="B13" s="65"/>
      <c r="C13" s="54"/>
      <c r="D13" s="11" t="s">
        <v>23</v>
      </c>
      <c r="F13" s="66"/>
      <c r="G13" s="66"/>
      <c r="H13" s="54"/>
      <c r="I13" s="57"/>
      <c r="O13" s="3"/>
      <c r="P13" s="3"/>
    </row>
    <row r="14" spans="1:16" x14ac:dyDescent="0.2">
      <c r="A14" s="67"/>
      <c r="B14" s="68"/>
      <c r="C14" s="2"/>
      <c r="D14" s="2"/>
      <c r="E14" s="2"/>
      <c r="N14" s="3"/>
      <c r="O14" s="3"/>
      <c r="P14" s="3"/>
    </row>
    <row r="15" spans="1:16" ht="14.25" x14ac:dyDescent="0.2">
      <c r="B15" s="62" t="s">
        <v>854</v>
      </c>
      <c r="C15" s="69"/>
      <c r="D15" s="57"/>
      <c r="E15" s="57"/>
      <c r="F15" s="70"/>
      <c r="G15" s="71"/>
      <c r="H15" s="72"/>
      <c r="O15" s="63"/>
      <c r="P15" s="3"/>
    </row>
    <row r="16" spans="1:16" s="83" customFormat="1" ht="14.25" x14ac:dyDescent="0.2">
      <c r="A16" s="51"/>
      <c r="B16" s="62" t="s">
        <v>64</v>
      </c>
      <c r="C16" s="73"/>
      <c r="D16" s="181" t="s">
        <v>933</v>
      </c>
      <c r="E16" s="182"/>
      <c r="F16" s="71" t="s">
        <v>22</v>
      </c>
      <c r="G16" s="71"/>
      <c r="H16" s="72"/>
      <c r="I16" s="63"/>
      <c r="J16" s="63"/>
      <c r="K16" s="63"/>
      <c r="L16" s="63"/>
      <c r="M16" s="63"/>
      <c r="N16" s="63"/>
    </row>
    <row r="17" spans="1:16" s="83" customFormat="1" ht="14.25" x14ac:dyDescent="0.2">
      <c r="A17" s="51"/>
      <c r="B17" s="62" t="s">
        <v>48</v>
      </c>
      <c r="C17" s="73"/>
      <c r="D17" s="181" t="s">
        <v>934</v>
      </c>
      <c r="E17" s="182"/>
      <c r="F17" s="71" t="s">
        <v>22</v>
      </c>
      <c r="G17" s="71"/>
      <c r="H17" s="72"/>
      <c r="I17" s="63"/>
      <c r="J17" s="63"/>
      <c r="K17" s="63"/>
      <c r="L17" s="63"/>
      <c r="M17" s="63"/>
      <c r="N17" s="63"/>
    </row>
    <row r="18" spans="1:16" s="83" customFormat="1" ht="14.25" outlineLevel="1" x14ac:dyDescent="0.2">
      <c r="A18" s="51"/>
      <c r="B18" s="62" t="s">
        <v>14</v>
      </c>
      <c r="C18" s="73"/>
      <c r="D18" s="181" t="s">
        <v>935</v>
      </c>
      <c r="E18" s="182"/>
      <c r="F18" s="71" t="s">
        <v>15</v>
      </c>
      <c r="G18" s="71"/>
      <c r="H18" s="72"/>
      <c r="I18" s="63"/>
      <c r="J18" s="63"/>
      <c r="K18" s="63"/>
      <c r="L18" s="63"/>
      <c r="M18" s="63"/>
      <c r="N18" s="63"/>
    </row>
    <row r="19" spans="1:16" s="83" customFormat="1" ht="14.25" outlineLevel="2" x14ac:dyDescent="0.2">
      <c r="A19" s="51"/>
      <c r="B19" s="62" t="s">
        <v>178</v>
      </c>
      <c r="C19" s="73"/>
      <c r="D19" s="181" t="s">
        <v>179</v>
      </c>
      <c r="E19" s="182"/>
      <c r="F19" s="71" t="s">
        <v>15</v>
      </c>
      <c r="G19" s="71"/>
      <c r="H19" s="72"/>
      <c r="I19" s="63"/>
      <c r="J19" s="63"/>
      <c r="K19" s="63"/>
      <c r="L19" s="63"/>
      <c r="M19" s="63"/>
      <c r="N19" s="63"/>
    </row>
    <row r="20" spans="1:16" ht="14.25" x14ac:dyDescent="0.2">
      <c r="B20" s="74" t="s">
        <v>180</v>
      </c>
      <c r="D20" s="2"/>
      <c r="E20" s="2"/>
      <c r="O20" s="3"/>
      <c r="P20" s="3"/>
    </row>
    <row r="21" spans="1:16" x14ac:dyDescent="0.2">
      <c r="B21" s="75"/>
      <c r="C21" s="139"/>
      <c r="D21" s="7"/>
      <c r="E21" s="2"/>
      <c r="P21" s="3"/>
    </row>
    <row r="22" spans="1:16" x14ac:dyDescent="0.2">
      <c r="B22" s="1"/>
      <c r="E22" s="2"/>
    </row>
    <row r="23" spans="1:16" s="84" customFormat="1" ht="48" customHeight="1" x14ac:dyDescent="0.2">
      <c r="A23" s="174" t="s">
        <v>2</v>
      </c>
      <c r="B23" s="183" t="s">
        <v>51</v>
      </c>
      <c r="C23" s="174" t="s">
        <v>52</v>
      </c>
      <c r="D23" s="174" t="s">
        <v>53</v>
      </c>
      <c r="E23" s="174" t="s">
        <v>21</v>
      </c>
      <c r="F23" s="174"/>
      <c r="G23" s="174" t="s">
        <v>20</v>
      </c>
      <c r="H23" s="174"/>
      <c r="I23" s="174"/>
      <c r="J23" s="174" t="s">
        <v>54</v>
      </c>
      <c r="K23" s="174"/>
      <c r="L23" s="82"/>
      <c r="M23" s="82"/>
      <c r="N23" s="82"/>
      <c r="O23" s="82"/>
      <c r="P23" s="82"/>
    </row>
    <row r="24" spans="1:16" s="84" customFormat="1" ht="24" x14ac:dyDescent="0.2">
      <c r="A24" s="174"/>
      <c r="B24" s="183"/>
      <c r="C24" s="174"/>
      <c r="D24" s="174"/>
      <c r="E24" s="137" t="s">
        <v>55</v>
      </c>
      <c r="F24" s="137" t="s">
        <v>56</v>
      </c>
      <c r="G24" s="174" t="s">
        <v>3</v>
      </c>
      <c r="H24" s="174" t="s">
        <v>57</v>
      </c>
      <c r="I24" s="137" t="s">
        <v>58</v>
      </c>
      <c r="J24" s="174"/>
      <c r="K24" s="174"/>
      <c r="L24" s="82"/>
      <c r="M24" s="82"/>
      <c r="N24" s="82"/>
      <c r="O24" s="82"/>
      <c r="P24" s="82"/>
    </row>
    <row r="25" spans="1:16" s="84" customFormat="1" ht="36" x14ac:dyDescent="0.2">
      <c r="A25" s="174"/>
      <c r="B25" s="183"/>
      <c r="C25" s="174"/>
      <c r="D25" s="174"/>
      <c r="E25" s="137" t="s">
        <v>57</v>
      </c>
      <c r="F25" s="137" t="s">
        <v>59</v>
      </c>
      <c r="G25" s="174"/>
      <c r="H25" s="174"/>
      <c r="I25" s="137" t="s">
        <v>59</v>
      </c>
      <c r="J25" s="137" t="s">
        <v>60</v>
      </c>
      <c r="K25" s="137" t="s">
        <v>55</v>
      </c>
      <c r="L25" s="82"/>
      <c r="M25" s="82"/>
      <c r="N25" s="82"/>
      <c r="O25" s="82"/>
      <c r="P25" s="82"/>
    </row>
    <row r="26" spans="1:16" x14ac:dyDescent="0.2">
      <c r="A26" s="46">
        <v>1</v>
      </c>
      <c r="B26" s="47">
        <v>2</v>
      </c>
      <c r="C26" s="137">
        <v>3</v>
      </c>
      <c r="D26" s="137">
        <v>4</v>
      </c>
      <c r="E26" s="137">
        <v>5</v>
      </c>
      <c r="F26" s="46">
        <v>6</v>
      </c>
      <c r="G26" s="46">
        <v>7</v>
      </c>
      <c r="H26" s="46">
        <v>8</v>
      </c>
      <c r="I26" s="46">
        <v>9</v>
      </c>
      <c r="J26" s="46">
        <v>10</v>
      </c>
      <c r="K26" s="46">
        <v>11</v>
      </c>
      <c r="L26" s="3"/>
      <c r="M26" s="3"/>
      <c r="N26" s="3"/>
      <c r="O26" s="3"/>
      <c r="P26" s="3"/>
    </row>
    <row r="27" spans="1:16" ht="19.149999999999999" customHeight="1" x14ac:dyDescent="0.2">
      <c r="A27" s="177" t="s">
        <v>82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</row>
    <row r="28" spans="1:16" ht="48" x14ac:dyDescent="0.2">
      <c r="A28" s="5">
        <v>1</v>
      </c>
      <c r="B28" s="76" t="s">
        <v>398</v>
      </c>
      <c r="C28" s="138" t="s">
        <v>399</v>
      </c>
      <c r="D28" s="9" t="s">
        <v>761</v>
      </c>
      <c r="E28" s="77" t="s">
        <v>718</v>
      </c>
      <c r="F28" s="77"/>
      <c r="G28" s="78">
        <v>3545</v>
      </c>
      <c r="H28" s="78">
        <v>3545</v>
      </c>
      <c r="I28" s="77"/>
      <c r="J28" s="78">
        <v>85</v>
      </c>
      <c r="K28" s="78">
        <v>170</v>
      </c>
    </row>
    <row r="29" spans="1:16" ht="72" x14ac:dyDescent="0.2">
      <c r="A29" s="5">
        <v>2</v>
      </c>
      <c r="B29" s="76" t="s">
        <v>401</v>
      </c>
      <c r="C29" s="138" t="s">
        <v>402</v>
      </c>
      <c r="D29" s="9" t="s">
        <v>936</v>
      </c>
      <c r="E29" s="77" t="s">
        <v>719</v>
      </c>
      <c r="F29" s="77"/>
      <c r="G29" s="78">
        <v>1384</v>
      </c>
      <c r="H29" s="78">
        <v>1384</v>
      </c>
      <c r="I29" s="77"/>
      <c r="J29" s="78">
        <v>8.3000000000000007</v>
      </c>
      <c r="K29" s="78">
        <v>66.400000000000006</v>
      </c>
    </row>
    <row r="30" spans="1:16" x14ac:dyDescent="0.2">
      <c r="A30" s="175" t="s">
        <v>26</v>
      </c>
      <c r="B30" s="176"/>
      <c r="C30" s="176"/>
      <c r="D30" s="176"/>
      <c r="E30" s="176"/>
      <c r="F30" s="176"/>
      <c r="G30" s="77">
        <v>4929</v>
      </c>
      <c r="H30" s="77">
        <v>4929</v>
      </c>
      <c r="I30" s="77"/>
      <c r="J30" s="77"/>
      <c r="K30" s="77">
        <v>236.4</v>
      </c>
    </row>
    <row r="31" spans="1:16" ht="26.1" customHeight="1" x14ac:dyDescent="0.2">
      <c r="A31" s="175" t="s">
        <v>937</v>
      </c>
      <c r="B31" s="176"/>
      <c r="C31" s="176"/>
      <c r="D31" s="176"/>
      <c r="E31" s="176"/>
      <c r="F31" s="176"/>
      <c r="G31" s="77">
        <v>4683</v>
      </c>
      <c r="H31" s="77">
        <v>4683</v>
      </c>
      <c r="I31" s="77"/>
      <c r="J31" s="77"/>
      <c r="K31" s="77">
        <v>236.4</v>
      </c>
    </row>
    <row r="32" spans="1:16" x14ac:dyDescent="0.2">
      <c r="A32" s="175" t="s">
        <v>5</v>
      </c>
      <c r="B32" s="176"/>
      <c r="C32" s="176"/>
      <c r="D32" s="176"/>
      <c r="E32" s="176"/>
      <c r="F32" s="176"/>
      <c r="G32" s="77">
        <v>3044</v>
      </c>
      <c r="H32" s="77"/>
      <c r="I32" s="77"/>
      <c r="J32" s="77"/>
      <c r="K32" s="77"/>
    </row>
    <row r="33" spans="1:11" s="3" customFormat="1" x14ac:dyDescent="0.2">
      <c r="A33" s="175" t="s">
        <v>6</v>
      </c>
      <c r="B33" s="176"/>
      <c r="C33" s="176"/>
      <c r="D33" s="176"/>
      <c r="E33" s="176"/>
      <c r="F33" s="176"/>
      <c r="G33" s="77">
        <v>1873</v>
      </c>
      <c r="H33" s="77"/>
      <c r="I33" s="77"/>
      <c r="J33" s="77"/>
      <c r="K33" s="77"/>
    </row>
    <row r="34" spans="1:11" s="3" customFormat="1" x14ac:dyDescent="0.2">
      <c r="A34" s="178" t="s">
        <v>139</v>
      </c>
      <c r="B34" s="176"/>
      <c r="C34" s="176"/>
      <c r="D34" s="176"/>
      <c r="E34" s="176"/>
      <c r="F34" s="176"/>
      <c r="G34" s="77"/>
      <c r="H34" s="77"/>
      <c r="I34" s="77"/>
      <c r="J34" s="77"/>
      <c r="K34" s="77"/>
    </row>
    <row r="35" spans="1:11" s="3" customFormat="1" x14ac:dyDescent="0.2">
      <c r="A35" s="175" t="s">
        <v>143</v>
      </c>
      <c r="B35" s="176"/>
      <c r="C35" s="176"/>
      <c r="D35" s="176"/>
      <c r="E35" s="176"/>
      <c r="F35" s="176"/>
      <c r="G35" s="77">
        <v>9600</v>
      </c>
      <c r="H35" s="77"/>
      <c r="I35" s="77"/>
      <c r="J35" s="77"/>
      <c r="K35" s="77">
        <v>236.4</v>
      </c>
    </row>
    <row r="36" spans="1:11" s="3" customFormat="1" x14ac:dyDescent="0.2">
      <c r="A36" s="175" t="s">
        <v>8</v>
      </c>
      <c r="B36" s="176"/>
      <c r="C36" s="176"/>
      <c r="D36" s="176"/>
      <c r="E36" s="176"/>
      <c r="F36" s="176"/>
      <c r="G36" s="77">
        <v>9600</v>
      </c>
      <c r="H36" s="77"/>
      <c r="I36" s="77"/>
      <c r="J36" s="77"/>
      <c r="K36" s="77">
        <v>236.4</v>
      </c>
    </row>
    <row r="37" spans="1:11" s="3" customFormat="1" x14ac:dyDescent="0.2">
      <c r="A37" s="175" t="s">
        <v>9</v>
      </c>
      <c r="B37" s="176"/>
      <c r="C37" s="176"/>
      <c r="D37" s="176"/>
      <c r="E37" s="176"/>
      <c r="F37" s="176"/>
      <c r="G37" s="77"/>
      <c r="H37" s="77"/>
      <c r="I37" s="77"/>
      <c r="J37" s="77"/>
      <c r="K37" s="77"/>
    </row>
    <row r="38" spans="1:11" s="3" customFormat="1" x14ac:dyDescent="0.2">
      <c r="A38" s="175" t="s">
        <v>10</v>
      </c>
      <c r="B38" s="176"/>
      <c r="C38" s="176"/>
      <c r="D38" s="176"/>
      <c r="E38" s="176"/>
      <c r="F38" s="176"/>
      <c r="G38" s="77">
        <v>4683</v>
      </c>
      <c r="H38" s="77"/>
      <c r="I38" s="77"/>
      <c r="J38" s="77"/>
      <c r="K38" s="77"/>
    </row>
    <row r="39" spans="1:11" s="3" customFormat="1" x14ac:dyDescent="0.2">
      <c r="A39" s="175" t="s">
        <v>11</v>
      </c>
      <c r="B39" s="176"/>
      <c r="C39" s="176"/>
      <c r="D39" s="176"/>
      <c r="E39" s="176"/>
      <c r="F39" s="176"/>
      <c r="G39" s="77">
        <v>3044</v>
      </c>
      <c r="H39" s="77"/>
      <c r="I39" s="77"/>
      <c r="J39" s="77"/>
      <c r="K39" s="77"/>
    </row>
    <row r="40" spans="1:11" s="3" customFormat="1" x14ac:dyDescent="0.2">
      <c r="A40" s="175" t="s">
        <v>12</v>
      </c>
      <c r="B40" s="176"/>
      <c r="C40" s="176"/>
      <c r="D40" s="176"/>
      <c r="E40" s="176"/>
      <c r="F40" s="176"/>
      <c r="G40" s="77">
        <v>1873</v>
      </c>
      <c r="H40" s="77"/>
      <c r="I40" s="77"/>
      <c r="J40" s="77"/>
      <c r="K40" s="77"/>
    </row>
    <row r="41" spans="1:11" s="3" customFormat="1" x14ac:dyDescent="0.2">
      <c r="A41" s="178" t="s">
        <v>145</v>
      </c>
      <c r="B41" s="176"/>
      <c r="C41" s="176"/>
      <c r="D41" s="176"/>
      <c r="E41" s="176"/>
      <c r="F41" s="176"/>
      <c r="G41" s="79">
        <v>9600</v>
      </c>
      <c r="H41" s="77"/>
      <c r="I41" s="77"/>
      <c r="J41" s="77"/>
      <c r="K41" s="79">
        <v>236.4</v>
      </c>
    </row>
    <row r="42" spans="1:11" s="3" customFormat="1" x14ac:dyDescent="0.2">
      <c r="A42" s="179" t="s">
        <v>25</v>
      </c>
      <c r="B42" s="180"/>
      <c r="C42" s="180"/>
      <c r="D42" s="180"/>
      <c r="E42" s="180"/>
      <c r="F42" s="180"/>
      <c r="G42" s="180"/>
      <c r="H42" s="180"/>
      <c r="I42" s="180"/>
      <c r="J42" s="180"/>
      <c r="K42" s="180"/>
    </row>
    <row r="43" spans="1:11" s="3" customFormat="1" x14ac:dyDescent="0.2">
      <c r="A43" s="175" t="s">
        <v>4</v>
      </c>
      <c r="B43" s="176"/>
      <c r="C43" s="176"/>
      <c r="D43" s="176"/>
      <c r="E43" s="176"/>
      <c r="F43" s="176"/>
      <c r="G43" s="77">
        <v>4929</v>
      </c>
      <c r="H43" s="77">
        <v>4929</v>
      </c>
      <c r="I43" s="77"/>
      <c r="J43" s="77"/>
      <c r="K43" s="77">
        <v>236.4</v>
      </c>
    </row>
    <row r="44" spans="1:11" s="3" customFormat="1" x14ac:dyDescent="0.2">
      <c r="A44" s="175" t="s">
        <v>923</v>
      </c>
      <c r="B44" s="176"/>
      <c r="C44" s="176"/>
      <c r="D44" s="176"/>
      <c r="E44" s="176"/>
      <c r="F44" s="176"/>
      <c r="G44" s="77">
        <v>4683</v>
      </c>
      <c r="H44" s="77">
        <v>4683</v>
      </c>
      <c r="I44" s="77"/>
      <c r="J44" s="77"/>
      <c r="K44" s="77">
        <v>236.4</v>
      </c>
    </row>
    <row r="45" spans="1:11" s="3" customFormat="1" x14ac:dyDescent="0.2">
      <c r="A45" s="175" t="s">
        <v>505</v>
      </c>
      <c r="B45" s="176"/>
      <c r="C45" s="176"/>
      <c r="D45" s="176"/>
      <c r="E45" s="176"/>
      <c r="F45" s="176"/>
      <c r="G45" s="77"/>
      <c r="H45" s="77"/>
      <c r="I45" s="77"/>
      <c r="J45" s="77"/>
      <c r="K45" s="77"/>
    </row>
    <row r="46" spans="1:11" s="3" customFormat="1" x14ac:dyDescent="0.2">
      <c r="A46" s="175" t="s">
        <v>938</v>
      </c>
      <c r="B46" s="176"/>
      <c r="C46" s="176"/>
      <c r="D46" s="176"/>
      <c r="E46" s="176"/>
      <c r="F46" s="176"/>
      <c r="G46" s="77">
        <v>-246</v>
      </c>
      <c r="H46" s="77">
        <v>-246</v>
      </c>
      <c r="I46" s="77"/>
      <c r="J46" s="77"/>
      <c r="K46" s="77"/>
    </row>
    <row r="47" spans="1:11" s="3" customFormat="1" x14ac:dyDescent="0.2">
      <c r="A47" s="175" t="s">
        <v>5</v>
      </c>
      <c r="B47" s="176"/>
      <c r="C47" s="176"/>
      <c r="D47" s="176"/>
      <c r="E47" s="176"/>
      <c r="F47" s="176"/>
      <c r="G47" s="77">
        <v>3044</v>
      </c>
      <c r="H47" s="77"/>
      <c r="I47" s="77"/>
      <c r="J47" s="77"/>
      <c r="K47" s="77"/>
    </row>
    <row r="48" spans="1:11" s="3" customFormat="1" x14ac:dyDescent="0.2">
      <c r="A48" s="175" t="s">
        <v>505</v>
      </c>
      <c r="B48" s="176"/>
      <c r="C48" s="176"/>
      <c r="D48" s="176"/>
      <c r="E48" s="176"/>
      <c r="F48" s="176"/>
      <c r="G48" s="77"/>
      <c r="H48" s="77"/>
      <c r="I48" s="77"/>
      <c r="J48" s="77"/>
      <c r="K48" s="77"/>
    </row>
    <row r="49" spans="1:11" s="3" customFormat="1" x14ac:dyDescent="0.2">
      <c r="A49" s="175" t="s">
        <v>939</v>
      </c>
      <c r="B49" s="176"/>
      <c r="C49" s="176"/>
      <c r="D49" s="176"/>
      <c r="E49" s="176"/>
      <c r="F49" s="176"/>
      <c r="G49" s="77">
        <v>3044</v>
      </c>
      <c r="H49" s="77"/>
      <c r="I49" s="77"/>
      <c r="J49" s="77"/>
      <c r="K49" s="77"/>
    </row>
    <row r="50" spans="1:11" s="3" customFormat="1" x14ac:dyDescent="0.2">
      <c r="A50" s="175" t="s">
        <v>6</v>
      </c>
      <c r="B50" s="176"/>
      <c r="C50" s="176"/>
      <c r="D50" s="176"/>
      <c r="E50" s="176"/>
      <c r="F50" s="176"/>
      <c r="G50" s="77">
        <v>1873</v>
      </c>
      <c r="H50" s="77"/>
      <c r="I50" s="77"/>
      <c r="J50" s="77"/>
      <c r="K50" s="77"/>
    </row>
    <row r="51" spans="1:11" s="3" customFormat="1" x14ac:dyDescent="0.2">
      <c r="A51" s="175" t="s">
        <v>505</v>
      </c>
      <c r="B51" s="176"/>
      <c r="C51" s="176"/>
      <c r="D51" s="176"/>
      <c r="E51" s="176"/>
      <c r="F51" s="176"/>
      <c r="G51" s="77"/>
      <c r="H51" s="77"/>
      <c r="I51" s="77"/>
      <c r="J51" s="77"/>
      <c r="K51" s="77"/>
    </row>
    <row r="52" spans="1:11" s="3" customFormat="1" x14ac:dyDescent="0.2">
      <c r="A52" s="175" t="s">
        <v>940</v>
      </c>
      <c r="B52" s="176"/>
      <c r="C52" s="176"/>
      <c r="D52" s="176"/>
      <c r="E52" s="176"/>
      <c r="F52" s="176"/>
      <c r="G52" s="77">
        <v>1873</v>
      </c>
      <c r="H52" s="77"/>
      <c r="I52" s="77"/>
      <c r="J52" s="77"/>
      <c r="K52" s="77"/>
    </row>
    <row r="53" spans="1:11" s="3" customFormat="1" x14ac:dyDescent="0.2">
      <c r="A53" s="178" t="s">
        <v>7</v>
      </c>
      <c r="B53" s="176"/>
      <c r="C53" s="176"/>
      <c r="D53" s="176"/>
      <c r="E53" s="176"/>
      <c r="F53" s="176"/>
      <c r="G53" s="77"/>
      <c r="H53" s="77"/>
      <c r="I53" s="77"/>
      <c r="J53" s="77"/>
      <c r="K53" s="77"/>
    </row>
    <row r="54" spans="1:11" s="3" customFormat="1" x14ac:dyDescent="0.2">
      <c r="A54" s="175" t="s">
        <v>643</v>
      </c>
      <c r="B54" s="176"/>
      <c r="C54" s="176"/>
      <c r="D54" s="176"/>
      <c r="E54" s="176"/>
      <c r="F54" s="176"/>
      <c r="G54" s="77"/>
      <c r="H54" s="77"/>
      <c r="I54" s="77"/>
      <c r="J54" s="77"/>
      <c r="K54" s="77"/>
    </row>
    <row r="55" spans="1:11" s="3" customFormat="1" x14ac:dyDescent="0.2">
      <c r="A55" s="175" t="s">
        <v>720</v>
      </c>
      <c r="B55" s="176"/>
      <c r="C55" s="176"/>
      <c r="D55" s="176"/>
      <c r="E55" s="176"/>
      <c r="F55" s="176"/>
      <c r="G55" s="77">
        <v>4929</v>
      </c>
      <c r="H55" s="77">
        <v>4929</v>
      </c>
      <c r="I55" s="77"/>
      <c r="J55" s="77"/>
      <c r="K55" s="77">
        <v>236.4</v>
      </c>
    </row>
    <row r="56" spans="1:11" s="3" customFormat="1" ht="26.1" customHeight="1" x14ac:dyDescent="0.2">
      <c r="A56" s="175" t="s">
        <v>941</v>
      </c>
      <c r="B56" s="176"/>
      <c r="C56" s="176"/>
      <c r="D56" s="176"/>
      <c r="E56" s="176"/>
      <c r="F56" s="176"/>
      <c r="G56" s="77">
        <v>4683</v>
      </c>
      <c r="H56" s="77">
        <v>4683</v>
      </c>
      <c r="I56" s="77"/>
      <c r="J56" s="77"/>
      <c r="K56" s="77">
        <v>236.4</v>
      </c>
    </row>
    <row r="57" spans="1:11" s="3" customFormat="1" x14ac:dyDescent="0.2">
      <c r="A57" s="175" t="s">
        <v>942</v>
      </c>
      <c r="B57" s="176"/>
      <c r="C57" s="176"/>
      <c r="D57" s="176"/>
      <c r="E57" s="176"/>
      <c r="F57" s="176"/>
      <c r="G57" s="77">
        <v>3044</v>
      </c>
      <c r="H57" s="77"/>
      <c r="I57" s="77"/>
      <c r="J57" s="77"/>
      <c r="K57" s="77"/>
    </row>
    <row r="58" spans="1:11" s="3" customFormat="1" x14ac:dyDescent="0.2">
      <c r="A58" s="175" t="s">
        <v>943</v>
      </c>
      <c r="B58" s="176"/>
      <c r="C58" s="176"/>
      <c r="D58" s="176"/>
      <c r="E58" s="176"/>
      <c r="F58" s="176"/>
      <c r="G58" s="77">
        <v>1873</v>
      </c>
      <c r="H58" s="77"/>
      <c r="I58" s="77"/>
      <c r="J58" s="77"/>
      <c r="K58" s="77"/>
    </row>
    <row r="59" spans="1:11" s="3" customFormat="1" x14ac:dyDescent="0.2">
      <c r="A59" s="175" t="s">
        <v>647</v>
      </c>
      <c r="B59" s="176"/>
      <c r="C59" s="176"/>
      <c r="D59" s="176"/>
      <c r="E59" s="176"/>
      <c r="F59" s="176"/>
      <c r="G59" s="77">
        <v>9600</v>
      </c>
      <c r="H59" s="77"/>
      <c r="I59" s="77"/>
      <c r="J59" s="77"/>
      <c r="K59" s="77">
        <v>236.4</v>
      </c>
    </row>
    <row r="60" spans="1:11" s="3" customFormat="1" x14ac:dyDescent="0.2">
      <c r="A60" s="175" t="s">
        <v>8</v>
      </c>
      <c r="B60" s="176"/>
      <c r="C60" s="176"/>
      <c r="D60" s="176"/>
      <c r="E60" s="176"/>
      <c r="F60" s="176"/>
      <c r="G60" s="77">
        <v>9600</v>
      </c>
      <c r="H60" s="77"/>
      <c r="I60" s="77"/>
      <c r="J60" s="77"/>
      <c r="K60" s="77">
        <v>236.4</v>
      </c>
    </row>
    <row r="61" spans="1:11" s="3" customFormat="1" x14ac:dyDescent="0.2">
      <c r="A61" s="175" t="s">
        <v>9</v>
      </c>
      <c r="B61" s="176"/>
      <c r="C61" s="176"/>
      <c r="D61" s="176"/>
      <c r="E61" s="176"/>
      <c r="F61" s="176"/>
      <c r="G61" s="77"/>
      <c r="H61" s="77"/>
      <c r="I61" s="77"/>
      <c r="J61" s="77"/>
      <c r="K61" s="77"/>
    </row>
    <row r="62" spans="1:11" s="3" customFormat="1" x14ac:dyDescent="0.2">
      <c r="A62" s="175" t="s">
        <v>10</v>
      </c>
      <c r="B62" s="176"/>
      <c r="C62" s="176"/>
      <c r="D62" s="176"/>
      <c r="E62" s="176"/>
      <c r="F62" s="176"/>
      <c r="G62" s="77">
        <v>4683</v>
      </c>
      <c r="H62" s="77"/>
      <c r="I62" s="77"/>
      <c r="J62" s="77"/>
      <c r="K62" s="77"/>
    </row>
    <row r="63" spans="1:11" s="3" customFormat="1" x14ac:dyDescent="0.2">
      <c r="A63" s="175" t="s">
        <v>11</v>
      </c>
      <c r="B63" s="176"/>
      <c r="C63" s="176"/>
      <c r="D63" s="176"/>
      <c r="E63" s="176"/>
      <c r="F63" s="176"/>
      <c r="G63" s="77">
        <v>3044</v>
      </c>
      <c r="H63" s="77"/>
      <c r="I63" s="77"/>
      <c r="J63" s="77"/>
      <c r="K63" s="77"/>
    </row>
    <row r="64" spans="1:11" s="3" customFormat="1" x14ac:dyDescent="0.2">
      <c r="A64" s="175" t="s">
        <v>12</v>
      </c>
      <c r="B64" s="176"/>
      <c r="C64" s="176"/>
      <c r="D64" s="176"/>
      <c r="E64" s="176"/>
      <c r="F64" s="176"/>
      <c r="G64" s="77">
        <v>1873</v>
      </c>
      <c r="H64" s="77"/>
      <c r="I64" s="77"/>
      <c r="J64" s="77"/>
      <c r="K64" s="77"/>
    </row>
    <row r="65" spans="1:11" s="3" customFormat="1" x14ac:dyDescent="0.2">
      <c r="A65" s="175" t="s">
        <v>944</v>
      </c>
      <c r="B65" s="176"/>
      <c r="C65" s="176"/>
      <c r="D65" s="176"/>
      <c r="E65" s="176"/>
      <c r="F65" s="176"/>
      <c r="G65" s="77">
        <v>7680</v>
      </c>
      <c r="H65" s="77"/>
      <c r="I65" s="77"/>
      <c r="J65" s="77"/>
      <c r="K65" s="77"/>
    </row>
    <row r="66" spans="1:11" s="3" customFormat="1" x14ac:dyDescent="0.2">
      <c r="A66" s="178" t="s">
        <v>13</v>
      </c>
      <c r="B66" s="176"/>
      <c r="C66" s="176"/>
      <c r="D66" s="176"/>
      <c r="E66" s="176"/>
      <c r="F66" s="176"/>
      <c r="G66" s="79">
        <v>7680</v>
      </c>
      <c r="H66" s="77"/>
      <c r="I66" s="77"/>
      <c r="J66" s="77"/>
      <c r="K66" s="79">
        <v>236.4</v>
      </c>
    </row>
    <row r="67" spans="1:11" s="3" customFormat="1" x14ac:dyDescent="0.2">
      <c r="A67" s="139"/>
      <c r="B67" s="80"/>
      <c r="C67" s="6"/>
      <c r="D67" s="139"/>
      <c r="E67" s="49"/>
      <c r="F67" s="49"/>
      <c r="G67" s="49"/>
      <c r="H67" s="49"/>
      <c r="I67" s="49"/>
      <c r="J67" s="49"/>
      <c r="K67" s="49"/>
    </row>
    <row r="68" spans="1:11" s="3" customFormat="1" x14ac:dyDescent="0.2">
      <c r="A68" s="139"/>
      <c r="B68" s="80"/>
      <c r="C68" s="6"/>
      <c r="D68" s="139"/>
      <c r="E68" s="49"/>
      <c r="F68" s="49"/>
      <c r="G68" s="49"/>
      <c r="H68" s="49"/>
      <c r="I68" s="49"/>
      <c r="J68" s="49"/>
      <c r="K68" s="49"/>
    </row>
    <row r="69" spans="1:11" s="3" customFormat="1" x14ac:dyDescent="0.2">
      <c r="A69" s="139"/>
      <c r="B69" s="80"/>
      <c r="C69" s="6"/>
      <c r="D69" s="139"/>
      <c r="E69" s="49"/>
      <c r="F69" s="49"/>
      <c r="G69" s="49"/>
      <c r="H69" s="49"/>
      <c r="I69" s="49"/>
      <c r="J69" s="49"/>
      <c r="K69" s="49"/>
    </row>
    <row r="70" spans="1:11" s="3" customFormat="1" x14ac:dyDescent="0.2">
      <c r="A70" s="186" t="s">
        <v>147</v>
      </c>
      <c r="B70" s="185"/>
      <c r="C70" s="185"/>
      <c r="D70" s="185"/>
      <c r="E70" s="185"/>
      <c r="F70" s="185"/>
      <c r="G70" s="185"/>
      <c r="H70" s="185"/>
      <c r="I70" s="185"/>
      <c r="J70" s="185"/>
      <c r="K70" s="185"/>
    </row>
    <row r="71" spans="1:11" s="3" customFormat="1" x14ac:dyDescent="0.2">
      <c r="A71" s="184" t="s">
        <v>45</v>
      </c>
      <c r="B71" s="185"/>
      <c r="C71" s="185"/>
      <c r="D71" s="185"/>
      <c r="E71" s="185"/>
      <c r="F71" s="185"/>
      <c r="G71" s="185"/>
      <c r="H71" s="185"/>
      <c r="I71" s="185"/>
      <c r="J71" s="185"/>
      <c r="K71" s="185"/>
    </row>
    <row r="72" spans="1:11" s="3" customFormat="1" x14ac:dyDescent="0.2">
      <c r="A72" s="139"/>
      <c r="B72" s="80"/>
      <c r="C72" s="6"/>
      <c r="D72" s="139"/>
      <c r="E72" s="49"/>
      <c r="F72" s="49"/>
      <c r="G72" s="49"/>
      <c r="H72" s="49"/>
      <c r="I72" s="49"/>
      <c r="J72" s="49"/>
      <c r="K72" s="49"/>
    </row>
    <row r="73" spans="1:11" s="3" customFormat="1" x14ac:dyDescent="0.2">
      <c r="A73" s="186" t="s">
        <v>148</v>
      </c>
      <c r="B73" s="185"/>
      <c r="C73" s="185"/>
      <c r="D73" s="185"/>
      <c r="E73" s="185"/>
      <c r="F73" s="185"/>
      <c r="G73" s="185"/>
      <c r="H73" s="185"/>
      <c r="I73" s="185"/>
      <c r="J73" s="185"/>
      <c r="K73" s="185"/>
    </row>
    <row r="74" spans="1:11" s="3" customFormat="1" x14ac:dyDescent="0.2">
      <c r="A74" s="184" t="s">
        <v>45</v>
      </c>
      <c r="B74" s="185"/>
      <c r="C74" s="185"/>
      <c r="D74" s="185"/>
      <c r="E74" s="185"/>
      <c r="F74" s="185"/>
      <c r="G74" s="185"/>
      <c r="H74" s="185"/>
      <c r="I74" s="185"/>
      <c r="J74" s="185"/>
      <c r="K74" s="185"/>
    </row>
    <row r="75" spans="1:11" s="3" customFormat="1" x14ac:dyDescent="0.2">
      <c r="A75" s="139"/>
      <c r="B75" s="80"/>
      <c r="C75" s="6"/>
      <c r="D75" s="139"/>
      <c r="E75" s="49"/>
      <c r="F75" s="49"/>
      <c r="G75" s="49"/>
      <c r="H75" s="49"/>
      <c r="I75" s="49"/>
      <c r="J75" s="49"/>
      <c r="K75" s="49"/>
    </row>
  </sheetData>
  <mergeCells count="55">
    <mergeCell ref="D16:E16"/>
    <mergeCell ref="D17:E17"/>
    <mergeCell ref="D18:E18"/>
    <mergeCell ref="D19:E19"/>
    <mergeCell ref="A23:A25"/>
    <mergeCell ref="B23:B25"/>
    <mergeCell ref="C23:C25"/>
    <mergeCell ref="D23:D25"/>
    <mergeCell ref="E23:F23"/>
    <mergeCell ref="A36:F36"/>
    <mergeCell ref="G23:I23"/>
    <mergeCell ref="J23:K24"/>
    <mergeCell ref="G24:G25"/>
    <mergeCell ref="H24:H25"/>
    <mergeCell ref="A27:K27"/>
    <mergeCell ref="A30:F30"/>
    <mergeCell ref="A31:F31"/>
    <mergeCell ref="A32:F32"/>
    <mergeCell ref="A33:F33"/>
    <mergeCell ref="A34:F34"/>
    <mergeCell ref="A35:F35"/>
    <mergeCell ref="A48:F48"/>
    <mergeCell ref="A37:F37"/>
    <mergeCell ref="A38:F38"/>
    <mergeCell ref="A39:F39"/>
    <mergeCell ref="A40:F40"/>
    <mergeCell ref="A41:F41"/>
    <mergeCell ref="A42:K42"/>
    <mergeCell ref="A43:F43"/>
    <mergeCell ref="A44:F44"/>
    <mergeCell ref="A45:F45"/>
    <mergeCell ref="A46:F46"/>
    <mergeCell ref="A47:F47"/>
    <mergeCell ref="A60:F60"/>
    <mergeCell ref="A49:F49"/>
    <mergeCell ref="A50:F50"/>
    <mergeCell ref="A51:F51"/>
    <mergeCell ref="A52:F52"/>
    <mergeCell ref="A53:F53"/>
    <mergeCell ref="A54:F54"/>
    <mergeCell ref="A55:F55"/>
    <mergeCell ref="A56:F56"/>
    <mergeCell ref="A57:F57"/>
    <mergeCell ref="A58:F58"/>
    <mergeCell ref="A59:F59"/>
    <mergeCell ref="A70:K70"/>
    <mergeCell ref="A71:K71"/>
    <mergeCell ref="A73:K73"/>
    <mergeCell ref="A74:K74"/>
    <mergeCell ref="A61:F61"/>
    <mergeCell ref="A62:F62"/>
    <mergeCell ref="A63:F63"/>
    <mergeCell ref="A64:F64"/>
    <mergeCell ref="A65:F65"/>
    <mergeCell ref="A66:F6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T29"/>
  <sheetViews>
    <sheetView topLeftCell="A4" zoomScale="80" zoomScaleNormal="80" workbookViewId="0">
      <selection activeCell="G8" sqref="G8"/>
    </sheetView>
  </sheetViews>
  <sheetFormatPr defaultRowHeight="15.75" x14ac:dyDescent="0.25"/>
  <cols>
    <col min="1" max="1" width="37.85546875" style="13" customWidth="1"/>
    <col min="2" max="4" width="13.7109375" style="86" customWidth="1"/>
    <col min="5" max="5" width="15.7109375" style="86" customWidth="1"/>
    <col min="6" max="8" width="13.7109375" style="86" customWidth="1"/>
    <col min="9" max="9" width="15.7109375" style="86" customWidth="1"/>
    <col min="10" max="12" width="13.7109375" style="86" customWidth="1"/>
    <col min="13" max="13" width="15.7109375" style="86" customWidth="1"/>
    <col min="14" max="14" width="17.7109375" style="86" customWidth="1"/>
    <col min="15" max="15" width="31.85546875" style="86" customWidth="1"/>
    <col min="16" max="18" width="13.7109375" style="86" customWidth="1"/>
    <col min="19" max="19" width="11.42578125" style="12" customWidth="1"/>
    <col min="20" max="20" width="17.28515625" style="12" customWidth="1"/>
    <col min="21" max="16384" width="9.140625" style="12"/>
  </cols>
  <sheetData>
    <row r="1" spans="1:19" ht="26.25" customHeight="1" x14ac:dyDescent="0.25">
      <c r="A1" s="191" t="s">
        <v>61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9" ht="26.25" customHeight="1" x14ac:dyDescent="0.25">
      <c r="A2" s="191" t="s">
        <v>945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9" ht="15" customHeight="1" x14ac:dyDescent="0.3">
      <c r="A3" s="192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42"/>
      <c r="R3" s="142"/>
    </row>
    <row r="4" spans="1:19" s="23" customFormat="1" ht="35.25" customHeight="1" x14ac:dyDescent="0.2">
      <c r="A4" s="193" t="s">
        <v>37</v>
      </c>
      <c r="B4" s="194" t="s">
        <v>36</v>
      </c>
      <c r="C4" s="195"/>
      <c r="D4" s="195"/>
      <c r="E4" s="196"/>
      <c r="F4" s="194" t="s">
        <v>435</v>
      </c>
      <c r="G4" s="195"/>
      <c r="H4" s="195"/>
      <c r="I4" s="196"/>
      <c r="J4" s="194" t="s">
        <v>35</v>
      </c>
      <c r="K4" s="195"/>
      <c r="L4" s="195"/>
      <c r="M4" s="196"/>
      <c r="N4" s="190" t="s">
        <v>16</v>
      </c>
      <c r="O4" s="190" t="s">
        <v>17</v>
      </c>
      <c r="P4" s="190" t="s">
        <v>62</v>
      </c>
      <c r="Q4" s="190"/>
      <c r="R4" s="190"/>
    </row>
    <row r="5" spans="1:19" s="23" customFormat="1" ht="73.5" customHeight="1" x14ac:dyDescent="0.2">
      <c r="A5" s="193"/>
      <c r="B5" s="24" t="s">
        <v>34</v>
      </c>
      <c r="C5" s="24" t="s">
        <v>33</v>
      </c>
      <c r="D5" s="24" t="s">
        <v>32</v>
      </c>
      <c r="E5" s="24" t="s">
        <v>3</v>
      </c>
      <c r="F5" s="24" t="s">
        <v>34</v>
      </c>
      <c r="G5" s="24" t="s">
        <v>33</v>
      </c>
      <c r="H5" s="24" t="s">
        <v>32</v>
      </c>
      <c r="I5" s="24" t="s">
        <v>3</v>
      </c>
      <c r="J5" s="24" t="s">
        <v>34</v>
      </c>
      <c r="K5" s="24" t="s">
        <v>33</v>
      </c>
      <c r="L5" s="24" t="s">
        <v>32</v>
      </c>
      <c r="M5" s="24" t="s">
        <v>3</v>
      </c>
      <c r="N5" s="190"/>
      <c r="O5" s="190"/>
      <c r="P5" s="24" t="s">
        <v>34</v>
      </c>
      <c r="Q5" s="24" t="s">
        <v>33</v>
      </c>
      <c r="R5" s="24" t="s">
        <v>32</v>
      </c>
    </row>
    <row r="6" spans="1:19" s="21" customFormat="1" x14ac:dyDescent="0.2">
      <c r="A6" s="22">
        <v>1</v>
      </c>
      <c r="B6" s="22">
        <v>2</v>
      </c>
      <c r="C6" s="22">
        <v>3</v>
      </c>
      <c r="D6" s="22">
        <v>4</v>
      </c>
      <c r="E6" s="22">
        <v>5</v>
      </c>
      <c r="F6" s="22">
        <v>6</v>
      </c>
      <c r="G6" s="22">
        <v>7</v>
      </c>
      <c r="H6" s="22">
        <v>8</v>
      </c>
      <c r="I6" s="22">
        <v>9</v>
      </c>
      <c r="J6" s="22">
        <v>11</v>
      </c>
      <c r="K6" s="22">
        <v>12</v>
      </c>
      <c r="L6" s="22">
        <v>13</v>
      </c>
      <c r="M6" s="22"/>
      <c r="N6" s="22">
        <v>14</v>
      </c>
      <c r="O6" s="22">
        <v>15</v>
      </c>
      <c r="P6" s="22">
        <v>16</v>
      </c>
      <c r="Q6" s="22">
        <v>17</v>
      </c>
      <c r="R6" s="22">
        <v>18</v>
      </c>
    </row>
    <row r="7" spans="1:19" s="21" customFormat="1" ht="24.75" customHeight="1" x14ac:dyDescent="0.2">
      <c r="A7" s="127" t="s">
        <v>434</v>
      </c>
      <c r="B7" s="123"/>
      <c r="C7" s="123"/>
      <c r="D7" s="123"/>
      <c r="E7" s="123"/>
      <c r="F7" s="155"/>
      <c r="G7" s="123"/>
      <c r="H7" s="123"/>
      <c r="I7" s="123"/>
      <c r="J7" s="123"/>
      <c r="K7" s="123"/>
      <c r="L7" s="123"/>
      <c r="M7" s="123"/>
      <c r="N7" s="123"/>
      <c r="O7" s="155"/>
      <c r="P7" s="123"/>
      <c r="Q7" s="155"/>
      <c r="R7" s="155"/>
    </row>
    <row r="8" spans="1:19" ht="45" customHeight="1" x14ac:dyDescent="0.25">
      <c r="A8" s="156" t="s">
        <v>828</v>
      </c>
      <c r="B8" s="157"/>
      <c r="C8" s="158">
        <v>0</v>
      </c>
      <c r="D8" s="159">
        <f>'4-1370А'!G61</f>
        <v>4440</v>
      </c>
      <c r="E8" s="158">
        <f>SUM(B8:D8)</f>
        <v>4440</v>
      </c>
      <c r="F8" s="159">
        <f t="shared" ref="F8:H13" si="0">B8</f>
        <v>0</v>
      </c>
      <c r="G8" s="159">
        <f t="shared" si="0"/>
        <v>0</v>
      </c>
      <c r="H8" s="158">
        <f t="shared" si="0"/>
        <v>4440</v>
      </c>
      <c r="I8" s="158">
        <f>SUM(F8:H8)</f>
        <v>4440</v>
      </c>
      <c r="J8" s="158">
        <f t="shared" ref="J8:L13" si="1">P8</f>
        <v>0</v>
      </c>
      <c r="K8" s="158">
        <f t="shared" si="1"/>
        <v>0</v>
      </c>
      <c r="L8" s="158">
        <f t="shared" si="1"/>
        <v>4440</v>
      </c>
      <c r="M8" s="158">
        <f>SUM(J8:L8)</f>
        <v>4440</v>
      </c>
      <c r="N8" s="159">
        <f>ROUND(R8*10.05,0)</f>
        <v>44622</v>
      </c>
      <c r="O8" s="132" t="s">
        <v>946</v>
      </c>
      <c r="P8" s="159">
        <f t="shared" ref="P8:R13" si="2">F8</f>
        <v>0</v>
      </c>
      <c r="Q8" s="160">
        <f t="shared" si="2"/>
        <v>0</v>
      </c>
      <c r="R8" s="121">
        <f t="shared" si="2"/>
        <v>4440</v>
      </c>
      <c r="S8" s="42"/>
    </row>
    <row r="9" spans="1:19" s="44" customFormat="1" ht="45" customHeight="1" x14ac:dyDescent="0.2">
      <c r="A9" s="119" t="s">
        <v>830</v>
      </c>
      <c r="B9" s="159"/>
      <c r="C9" s="158">
        <v>0</v>
      </c>
      <c r="D9" s="159">
        <f>'4-1372А'!G75</f>
        <v>49630</v>
      </c>
      <c r="E9" s="158">
        <f t="shared" ref="E9:E13" si="3">SUM(B9:D9)</f>
        <v>49630</v>
      </c>
      <c r="F9" s="121">
        <f t="shared" si="0"/>
        <v>0</v>
      </c>
      <c r="G9" s="121">
        <f t="shared" si="0"/>
        <v>0</v>
      </c>
      <c r="H9" s="158">
        <f t="shared" si="0"/>
        <v>49630</v>
      </c>
      <c r="I9" s="158">
        <f t="shared" ref="I9:I13" si="4">SUM(F9:H9)</f>
        <v>49630</v>
      </c>
      <c r="J9" s="158">
        <f t="shared" si="1"/>
        <v>0</v>
      </c>
      <c r="K9" s="159">
        <f t="shared" si="1"/>
        <v>0</v>
      </c>
      <c r="L9" s="158">
        <f t="shared" si="1"/>
        <v>49630</v>
      </c>
      <c r="M9" s="158">
        <f t="shared" ref="M9:M13" si="5">SUM(J9:L9)</f>
        <v>49630</v>
      </c>
      <c r="N9" s="121">
        <f t="shared" ref="N9:N13" si="6">ROUND(R9*10.05,0)</f>
        <v>498782</v>
      </c>
      <c r="O9" s="161" t="s">
        <v>947</v>
      </c>
      <c r="P9" s="158">
        <f t="shared" si="2"/>
        <v>0</v>
      </c>
      <c r="Q9" s="121">
        <f t="shared" si="2"/>
        <v>0</v>
      </c>
      <c r="R9" s="158">
        <f t="shared" si="2"/>
        <v>49630</v>
      </c>
      <c r="S9" s="43"/>
    </row>
    <row r="10" spans="1:19" s="44" customFormat="1" ht="48.75" customHeight="1" x14ac:dyDescent="0.2">
      <c r="A10" s="162" t="s">
        <v>948</v>
      </c>
      <c r="B10" s="158"/>
      <c r="C10" s="159">
        <v>0</v>
      </c>
      <c r="D10" s="158">
        <f>'1376А'!G67</f>
        <v>37331</v>
      </c>
      <c r="E10" s="158">
        <f t="shared" si="3"/>
        <v>37331</v>
      </c>
      <c r="F10" s="158">
        <f t="shared" si="0"/>
        <v>0</v>
      </c>
      <c r="G10" s="158">
        <f t="shared" si="0"/>
        <v>0</v>
      </c>
      <c r="H10" s="158">
        <f t="shared" si="0"/>
        <v>37331</v>
      </c>
      <c r="I10" s="158">
        <f t="shared" si="4"/>
        <v>37331</v>
      </c>
      <c r="J10" s="159">
        <f>P10</f>
        <v>0</v>
      </c>
      <c r="K10" s="121">
        <f t="shared" si="1"/>
        <v>0</v>
      </c>
      <c r="L10" s="158">
        <f t="shared" si="1"/>
        <v>37331</v>
      </c>
      <c r="M10" s="158">
        <f t="shared" si="5"/>
        <v>37331</v>
      </c>
      <c r="N10" s="159">
        <f t="shared" si="6"/>
        <v>375177</v>
      </c>
      <c r="O10" s="161" t="s">
        <v>949</v>
      </c>
      <c r="P10" s="159">
        <f t="shared" si="2"/>
        <v>0</v>
      </c>
      <c r="Q10" s="159">
        <f t="shared" si="2"/>
        <v>0</v>
      </c>
      <c r="R10" s="159">
        <f t="shared" si="2"/>
        <v>37331</v>
      </c>
      <c r="S10" s="43"/>
    </row>
    <row r="11" spans="1:19" s="44" customFormat="1" ht="45" customHeight="1" x14ac:dyDescent="0.2">
      <c r="A11" s="156" t="s">
        <v>950</v>
      </c>
      <c r="B11" s="158"/>
      <c r="C11" s="159"/>
      <c r="D11" s="158">
        <f>'1377А'!G66</f>
        <v>7680</v>
      </c>
      <c r="E11" s="159">
        <f t="shared" si="3"/>
        <v>7680</v>
      </c>
      <c r="F11" s="159">
        <f t="shared" si="0"/>
        <v>0</v>
      </c>
      <c r="G11" s="158">
        <f t="shared" si="0"/>
        <v>0</v>
      </c>
      <c r="H11" s="159">
        <f t="shared" si="0"/>
        <v>7680</v>
      </c>
      <c r="I11" s="158">
        <f t="shared" si="4"/>
        <v>7680</v>
      </c>
      <c r="J11" s="121">
        <f>P11</f>
        <v>0</v>
      </c>
      <c r="K11" s="158">
        <f t="shared" si="1"/>
        <v>0</v>
      </c>
      <c r="L11" s="159">
        <f t="shared" si="1"/>
        <v>7680</v>
      </c>
      <c r="M11" s="158">
        <f t="shared" si="5"/>
        <v>7680</v>
      </c>
      <c r="N11" s="160">
        <f t="shared" si="6"/>
        <v>77184</v>
      </c>
      <c r="O11" s="132" t="s">
        <v>951</v>
      </c>
      <c r="P11" s="159">
        <f t="shared" si="2"/>
        <v>0</v>
      </c>
      <c r="Q11" s="121">
        <f t="shared" si="2"/>
        <v>0</v>
      </c>
      <c r="R11" s="121">
        <f t="shared" si="2"/>
        <v>7680</v>
      </c>
      <c r="S11" s="43"/>
    </row>
    <row r="12" spans="1:19" s="44" customFormat="1" ht="49.5" customHeight="1" x14ac:dyDescent="0.2">
      <c r="A12" s="119" t="s">
        <v>952</v>
      </c>
      <c r="B12" s="158"/>
      <c r="C12" s="159">
        <v>0</v>
      </c>
      <c r="D12" s="159">
        <f>ROUND(40296*7%*80%,0)</f>
        <v>2257</v>
      </c>
      <c r="E12" s="159">
        <f t="shared" si="3"/>
        <v>2257</v>
      </c>
      <c r="F12" s="121">
        <f t="shared" si="0"/>
        <v>0</v>
      </c>
      <c r="G12" s="158">
        <f t="shared" si="0"/>
        <v>0</v>
      </c>
      <c r="H12" s="121">
        <f t="shared" si="0"/>
        <v>2257</v>
      </c>
      <c r="I12" s="158">
        <f t="shared" si="4"/>
        <v>2257</v>
      </c>
      <c r="J12" s="159">
        <f t="shared" si="1"/>
        <v>0</v>
      </c>
      <c r="K12" s="158">
        <f t="shared" si="1"/>
        <v>0</v>
      </c>
      <c r="L12" s="159">
        <f t="shared" si="1"/>
        <v>2257</v>
      </c>
      <c r="M12" s="158">
        <f t="shared" si="5"/>
        <v>2257</v>
      </c>
      <c r="N12" s="160">
        <f t="shared" si="6"/>
        <v>22683</v>
      </c>
      <c r="O12" s="161" t="s">
        <v>953</v>
      </c>
      <c r="P12" s="159">
        <f t="shared" si="2"/>
        <v>0</v>
      </c>
      <c r="Q12" s="158">
        <f t="shared" si="2"/>
        <v>0</v>
      </c>
      <c r="R12" s="158">
        <f t="shared" si="2"/>
        <v>2257</v>
      </c>
      <c r="S12" s="43"/>
    </row>
    <row r="13" spans="1:19" ht="64.5" customHeight="1" x14ac:dyDescent="0.25">
      <c r="A13" s="162" t="s">
        <v>954</v>
      </c>
      <c r="B13" s="158"/>
      <c r="C13" s="121"/>
      <c r="D13" s="121">
        <f>ROUND(28961*7%*80%,0)</f>
        <v>1622</v>
      </c>
      <c r="E13" s="121">
        <f t="shared" si="3"/>
        <v>1622</v>
      </c>
      <c r="F13" s="159">
        <f t="shared" si="0"/>
        <v>0</v>
      </c>
      <c r="G13" s="159">
        <f>C13</f>
        <v>0</v>
      </c>
      <c r="H13" s="158">
        <f t="shared" si="0"/>
        <v>1622</v>
      </c>
      <c r="I13" s="158">
        <f t="shared" si="4"/>
        <v>1622</v>
      </c>
      <c r="J13" s="158">
        <f t="shared" si="1"/>
        <v>0</v>
      </c>
      <c r="K13" s="158">
        <f t="shared" si="1"/>
        <v>0</v>
      </c>
      <c r="L13" s="121">
        <f t="shared" si="1"/>
        <v>1622</v>
      </c>
      <c r="M13" s="159">
        <f t="shared" si="5"/>
        <v>1622</v>
      </c>
      <c r="N13" s="121">
        <f t="shared" si="6"/>
        <v>16301</v>
      </c>
      <c r="O13" s="132" t="s">
        <v>955</v>
      </c>
      <c r="P13" s="121">
        <f t="shared" si="2"/>
        <v>0</v>
      </c>
      <c r="Q13" s="159">
        <f t="shared" si="2"/>
        <v>0</v>
      </c>
      <c r="R13" s="159">
        <f t="shared" si="2"/>
        <v>1622</v>
      </c>
      <c r="S13" s="42"/>
    </row>
    <row r="14" spans="1:19" s="16" customFormat="1" ht="24.95" customHeight="1" x14ac:dyDescent="0.25">
      <c r="A14" s="163" t="s">
        <v>436</v>
      </c>
      <c r="B14" s="164">
        <f t="shared" ref="B14:R14" si="7">SUM(B8:B13)</f>
        <v>0</v>
      </c>
      <c r="C14" s="165">
        <f t="shared" si="7"/>
        <v>0</v>
      </c>
      <c r="D14" s="165">
        <f t="shared" si="7"/>
        <v>102960</v>
      </c>
      <c r="E14" s="165">
        <f t="shared" si="7"/>
        <v>102960</v>
      </c>
      <c r="F14" s="165">
        <f t="shared" si="7"/>
        <v>0</v>
      </c>
      <c r="G14" s="129">
        <f t="shared" si="7"/>
        <v>0</v>
      </c>
      <c r="H14" s="165">
        <f t="shared" si="7"/>
        <v>102960</v>
      </c>
      <c r="I14" s="165">
        <f t="shared" si="7"/>
        <v>102960</v>
      </c>
      <c r="J14" s="165">
        <f t="shared" si="7"/>
        <v>0</v>
      </c>
      <c r="K14" s="165">
        <f t="shared" si="7"/>
        <v>0</v>
      </c>
      <c r="L14" s="165">
        <f t="shared" si="7"/>
        <v>102960</v>
      </c>
      <c r="M14" s="165">
        <f t="shared" si="7"/>
        <v>102960</v>
      </c>
      <c r="N14" s="165">
        <f t="shared" si="7"/>
        <v>1034749</v>
      </c>
      <c r="O14" s="165">
        <f t="shared" si="7"/>
        <v>0</v>
      </c>
      <c r="P14" s="165">
        <f t="shared" si="7"/>
        <v>0</v>
      </c>
      <c r="Q14" s="165">
        <f t="shared" si="7"/>
        <v>0</v>
      </c>
      <c r="R14" s="165">
        <f t="shared" si="7"/>
        <v>102960</v>
      </c>
      <c r="S14" s="20"/>
    </row>
    <row r="15" spans="1:19" s="16" customFormat="1" ht="24.95" customHeight="1" x14ac:dyDescent="0.25">
      <c r="A15" s="166" t="s">
        <v>31</v>
      </c>
      <c r="B15" s="128"/>
      <c r="C15" s="167"/>
      <c r="D15" s="128">
        <f>D14</f>
        <v>102960</v>
      </c>
      <c r="E15" s="128">
        <f t="shared" ref="E15:R15" si="8">E14</f>
        <v>102960</v>
      </c>
      <c r="F15" s="128">
        <f t="shared" si="8"/>
        <v>0</v>
      </c>
      <c r="G15" s="128">
        <f t="shared" si="8"/>
        <v>0</v>
      </c>
      <c r="H15" s="128">
        <f t="shared" si="8"/>
        <v>102960</v>
      </c>
      <c r="I15" s="128">
        <f t="shared" si="8"/>
        <v>102960</v>
      </c>
      <c r="J15" s="128">
        <f t="shared" si="8"/>
        <v>0</v>
      </c>
      <c r="K15" s="128">
        <f t="shared" si="8"/>
        <v>0</v>
      </c>
      <c r="L15" s="128">
        <f t="shared" si="8"/>
        <v>102960</v>
      </c>
      <c r="M15" s="128">
        <f t="shared" si="8"/>
        <v>102960</v>
      </c>
      <c r="N15" s="128"/>
      <c r="O15" s="128">
        <f t="shared" si="8"/>
        <v>0</v>
      </c>
      <c r="P15" s="128">
        <f t="shared" si="8"/>
        <v>0</v>
      </c>
      <c r="Q15" s="128">
        <f t="shared" si="8"/>
        <v>0</v>
      </c>
      <c r="R15" s="128">
        <f t="shared" si="8"/>
        <v>102960</v>
      </c>
      <c r="S15" s="20"/>
    </row>
    <row r="16" spans="1:19" s="16" customFormat="1" ht="24.95" customHeight="1" x14ac:dyDescent="0.25">
      <c r="A16" s="18" t="s">
        <v>30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>
        <f>SUM(P16:R16)</f>
        <v>1034748</v>
      </c>
      <c r="O16" s="17"/>
      <c r="P16" s="17">
        <f>ROUND(P14*5.73,0)</f>
        <v>0</v>
      </c>
      <c r="Q16" s="17">
        <f>ROUND(Q14*4.03,0)</f>
        <v>0</v>
      </c>
      <c r="R16" s="17">
        <f>ROUND(R14*10.05,0)</f>
        <v>1034748</v>
      </c>
    </row>
    <row r="17" spans="1:20" ht="24.95" customHeight="1" x14ac:dyDescent="0.25">
      <c r="A17" s="19" t="s">
        <v>18</v>
      </c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>
        <f>SUM(P17:R17)</f>
        <v>186254.64</v>
      </c>
      <c r="O17" s="141"/>
      <c r="P17" s="141">
        <f>ROUND(P16*18%,2)</f>
        <v>0</v>
      </c>
      <c r="Q17" s="141">
        <f>ROUND(Q16*18%,2)</f>
        <v>0</v>
      </c>
      <c r="R17" s="141">
        <f>ROUND(R16*18%,2)</f>
        <v>186254.64</v>
      </c>
    </row>
    <row r="18" spans="1:20" s="16" customFormat="1" ht="24.95" customHeight="1" x14ac:dyDescent="0.25">
      <c r="A18" s="18" t="s">
        <v>65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>
        <f>N16+N17</f>
        <v>1221002.6400000001</v>
      </c>
      <c r="O18" s="17"/>
      <c r="P18" s="17">
        <f>P16+P17</f>
        <v>0</v>
      </c>
      <c r="Q18" s="17">
        <f t="shared" ref="Q18:R18" si="9">Q16+Q17</f>
        <v>0</v>
      </c>
      <c r="R18" s="17">
        <f t="shared" si="9"/>
        <v>1221002.6400000001</v>
      </c>
    </row>
    <row r="19" spans="1:20" ht="12" customHeight="1" x14ac:dyDescent="0.25">
      <c r="T19" s="15"/>
    </row>
    <row r="20" spans="1:20" ht="24.95" customHeight="1" x14ac:dyDescent="0.25">
      <c r="A20" s="115" t="s">
        <v>28</v>
      </c>
      <c r="B20" s="115"/>
      <c r="C20" s="115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00"/>
      <c r="R20" s="143"/>
      <c r="S20" s="13"/>
      <c r="T20" s="13"/>
    </row>
    <row r="21" spans="1:20" ht="26.25" customHeight="1" x14ac:dyDescent="0.25">
      <c r="A21" s="189" t="s">
        <v>432</v>
      </c>
      <c r="B21" s="189"/>
      <c r="C21" s="189"/>
      <c r="D21" s="189"/>
      <c r="E21" s="189"/>
      <c r="F21" s="189"/>
      <c r="G21" s="189"/>
      <c r="H21" s="189"/>
      <c r="I21" s="189"/>
      <c r="J21" s="189"/>
      <c r="K21" s="189"/>
      <c r="L21" s="189"/>
    </row>
    <row r="22" spans="1:20" ht="14.25" customHeight="1" x14ac:dyDescent="0.25"/>
    <row r="23" spans="1:20" s="37" customFormat="1" ht="45" customHeight="1" x14ac:dyDescent="0.3">
      <c r="A23" s="187" t="s">
        <v>66</v>
      </c>
      <c r="B23" s="187"/>
      <c r="C23" s="187"/>
      <c r="D23" s="140"/>
      <c r="E23" s="102"/>
      <c r="F23" s="103"/>
      <c r="H23" s="102"/>
      <c r="O23" s="14"/>
      <c r="P23" s="14"/>
      <c r="Q23" s="14"/>
      <c r="R23" s="14"/>
    </row>
    <row r="24" spans="1:20" s="37" customFormat="1" ht="30" customHeight="1" x14ac:dyDescent="0.3">
      <c r="A24" s="188"/>
      <c r="B24" s="188"/>
      <c r="C24" s="102"/>
      <c r="D24" s="102"/>
      <c r="E24" s="102"/>
      <c r="F24" s="103"/>
      <c r="H24" s="103"/>
      <c r="I24" s="104"/>
      <c r="P24" s="14"/>
      <c r="Q24" s="14"/>
      <c r="R24" s="14"/>
    </row>
    <row r="25" spans="1:20" s="37" customFormat="1" ht="30" customHeight="1" x14ac:dyDescent="0.3">
      <c r="A25" s="187" t="s">
        <v>19</v>
      </c>
      <c r="B25" s="187"/>
      <c r="C25" s="105"/>
      <c r="D25" s="105"/>
      <c r="E25" s="105"/>
      <c r="F25" s="116"/>
      <c r="G25" s="106"/>
      <c r="H25" s="106"/>
      <c r="I25" s="107"/>
      <c r="J25" s="45"/>
      <c r="K25" s="45"/>
      <c r="L25" s="45"/>
      <c r="M25" s="45"/>
      <c r="N25" s="45"/>
      <c r="O25" s="45"/>
      <c r="P25" s="45"/>
      <c r="Q25" s="45"/>
      <c r="R25" s="45"/>
    </row>
    <row r="26" spans="1:20" ht="30" customHeight="1" x14ac:dyDescent="0.25">
      <c r="A26" s="140"/>
      <c r="B26" s="108"/>
      <c r="C26" s="108"/>
      <c r="D26" s="108"/>
      <c r="E26" s="108"/>
      <c r="F26" s="108"/>
      <c r="G26" s="109"/>
      <c r="H26" s="109"/>
    </row>
    <row r="27" spans="1:20" s="37" customFormat="1" ht="30" customHeight="1" x14ac:dyDescent="0.3">
      <c r="A27" s="140" t="s">
        <v>46</v>
      </c>
      <c r="B27" s="108"/>
      <c r="C27" s="108"/>
      <c r="D27" s="108"/>
      <c r="E27" s="108"/>
      <c r="F27" s="110"/>
      <c r="H27" s="108"/>
      <c r="I27" s="14"/>
      <c r="J27" s="14"/>
      <c r="K27" s="14"/>
      <c r="L27" s="14"/>
      <c r="M27" s="14"/>
      <c r="N27" s="14"/>
      <c r="O27" s="14"/>
      <c r="P27" s="14"/>
      <c r="Q27" s="14"/>
      <c r="R27" s="14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86" t="s">
        <v>27</v>
      </c>
      <c r="N29" s="12"/>
      <c r="O29" s="12"/>
      <c r="P29" s="12"/>
      <c r="Q29" s="12"/>
      <c r="R29" s="12"/>
    </row>
  </sheetData>
  <mergeCells count="14">
    <mergeCell ref="A21:L21"/>
    <mergeCell ref="A23:C23"/>
    <mergeCell ref="A24:B24"/>
    <mergeCell ref="A25:B25"/>
    <mergeCell ref="A1:R1"/>
    <mergeCell ref="A2:R2"/>
    <mergeCell ref="A3:P3"/>
    <mergeCell ref="A4:A5"/>
    <mergeCell ref="B4:E4"/>
    <mergeCell ref="F4:I4"/>
    <mergeCell ref="J4:M4"/>
    <mergeCell ref="N4:N5"/>
    <mergeCell ref="O4:O5"/>
    <mergeCell ref="P4:R4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N37"/>
  <sheetViews>
    <sheetView tabSelected="1" topLeftCell="A25" zoomScale="90" zoomScaleNormal="90" workbookViewId="0">
      <selection activeCell="J19" sqref="J19"/>
    </sheetView>
  </sheetViews>
  <sheetFormatPr defaultRowHeight="15" x14ac:dyDescent="0.25"/>
  <cols>
    <col min="1" max="1" width="9.5703125" style="25" customWidth="1"/>
    <col min="2" max="2" width="25.5703125" style="25" customWidth="1"/>
    <col min="3" max="3" width="19.28515625" style="25" customWidth="1"/>
    <col min="4" max="5" width="10" style="25" customWidth="1"/>
    <col min="6" max="7" width="18.7109375" style="25" customWidth="1"/>
    <col min="8" max="16384" width="9.140625" style="25"/>
  </cols>
  <sheetData>
    <row r="1" spans="1:7" ht="18.75" customHeight="1" x14ac:dyDescent="0.25">
      <c r="G1" s="36"/>
    </row>
    <row r="2" spans="1:7" ht="18.75" x14ac:dyDescent="0.25">
      <c r="A2" s="226" t="s">
        <v>44</v>
      </c>
      <c r="B2" s="226"/>
      <c r="C2" s="226"/>
      <c r="D2" s="226"/>
      <c r="E2" s="226"/>
      <c r="F2" s="226"/>
      <c r="G2" s="226"/>
    </row>
    <row r="3" spans="1:7" ht="18.75" customHeight="1" x14ac:dyDescent="0.25">
      <c r="A3" s="227" t="s">
        <v>962</v>
      </c>
      <c r="B3" s="227"/>
      <c r="C3" s="227"/>
      <c r="D3" s="227"/>
      <c r="E3" s="227"/>
      <c r="F3" s="227"/>
      <c r="G3" s="227"/>
    </row>
    <row r="4" spans="1:7" ht="40.5" customHeight="1" x14ac:dyDescent="0.25">
      <c r="A4" s="227" t="s">
        <v>965</v>
      </c>
      <c r="B4" s="227"/>
      <c r="C4" s="227"/>
      <c r="D4" s="227"/>
      <c r="E4" s="227"/>
      <c r="F4" s="227"/>
      <c r="G4" s="227"/>
    </row>
    <row r="5" spans="1:7" ht="18.75" customHeight="1" x14ac:dyDescent="0.25">
      <c r="A5" s="226" t="s">
        <v>49</v>
      </c>
      <c r="B5" s="226"/>
      <c r="C5" s="226"/>
      <c r="D5" s="226"/>
      <c r="E5" s="226"/>
      <c r="F5" s="226"/>
      <c r="G5" s="226"/>
    </row>
    <row r="6" spans="1:7" ht="18.75" x14ac:dyDescent="0.25">
      <c r="A6" s="146"/>
      <c r="B6" s="146"/>
      <c r="C6" s="146"/>
      <c r="D6" s="146"/>
      <c r="E6" s="146"/>
      <c r="F6" s="146"/>
      <c r="G6" s="146"/>
    </row>
    <row r="7" spans="1:7" ht="18.75" x14ac:dyDescent="0.3">
      <c r="A7" s="33" t="s">
        <v>67</v>
      </c>
      <c r="B7" s="87"/>
      <c r="C7" s="87"/>
      <c r="D7" s="87"/>
      <c r="E7" s="87"/>
      <c r="F7" s="87"/>
      <c r="G7" s="87"/>
    </row>
    <row r="8" spans="1:7" ht="15.75" x14ac:dyDescent="0.25">
      <c r="A8" s="26"/>
      <c r="B8" s="26"/>
      <c r="C8" s="26"/>
      <c r="D8" s="26"/>
      <c r="E8" s="26"/>
      <c r="F8" s="32"/>
      <c r="G8" s="31" t="s">
        <v>43</v>
      </c>
    </row>
    <row r="9" spans="1:7" ht="12.75" customHeight="1" x14ac:dyDescent="0.25">
      <c r="A9" s="228" t="s">
        <v>959</v>
      </c>
      <c r="B9" s="229"/>
      <c r="C9" s="232" t="s">
        <v>42</v>
      </c>
      <c r="D9" s="228" t="s">
        <v>961</v>
      </c>
      <c r="E9" s="229"/>
      <c r="F9" s="232" t="s">
        <v>41</v>
      </c>
      <c r="G9" s="232" t="s">
        <v>40</v>
      </c>
    </row>
    <row r="10" spans="1:7" ht="17.25" customHeight="1" x14ac:dyDescent="0.25">
      <c r="A10" s="230"/>
      <c r="B10" s="231"/>
      <c r="C10" s="233"/>
      <c r="D10" s="230"/>
      <c r="E10" s="231"/>
      <c r="F10" s="233"/>
      <c r="G10" s="233"/>
    </row>
    <row r="11" spans="1:7" ht="29.25" customHeight="1" x14ac:dyDescent="0.25">
      <c r="A11" s="230"/>
      <c r="B11" s="231"/>
      <c r="C11" s="233"/>
      <c r="D11" s="230"/>
      <c r="E11" s="231"/>
      <c r="F11" s="233"/>
      <c r="G11" s="234"/>
    </row>
    <row r="12" spans="1:7" x14ac:dyDescent="0.25">
      <c r="A12" s="230"/>
      <c r="B12" s="231"/>
      <c r="C12" s="233"/>
      <c r="D12" s="230"/>
      <c r="E12" s="231"/>
      <c r="F12" s="233"/>
      <c r="G12" s="235" t="s">
        <v>50</v>
      </c>
    </row>
    <row r="13" spans="1:7" x14ac:dyDescent="0.25">
      <c r="A13" s="230"/>
      <c r="B13" s="231"/>
      <c r="C13" s="233"/>
      <c r="D13" s="230"/>
      <c r="E13" s="231"/>
      <c r="F13" s="233"/>
      <c r="G13" s="236"/>
    </row>
    <row r="14" spans="1:7" x14ac:dyDescent="0.25">
      <c r="A14" s="230"/>
      <c r="B14" s="231"/>
      <c r="C14" s="233"/>
      <c r="D14" s="230"/>
      <c r="E14" s="231"/>
      <c r="F14" s="233"/>
      <c r="G14" s="236"/>
    </row>
    <row r="15" spans="1:7" ht="28.5" customHeight="1" x14ac:dyDescent="0.25">
      <c r="A15" s="230"/>
      <c r="B15" s="231"/>
      <c r="C15" s="234"/>
      <c r="D15" s="230"/>
      <c r="E15" s="231"/>
      <c r="F15" s="234"/>
      <c r="G15" s="237"/>
    </row>
    <row r="16" spans="1:7" ht="15.75" x14ac:dyDescent="0.25">
      <c r="A16" s="224">
        <v>1</v>
      </c>
      <c r="B16" s="225"/>
      <c r="C16" s="147">
        <v>2</v>
      </c>
      <c r="D16" s="224">
        <v>3</v>
      </c>
      <c r="E16" s="225"/>
      <c r="F16" s="147">
        <v>4</v>
      </c>
      <c r="G16" s="30">
        <v>5</v>
      </c>
    </row>
    <row r="17" spans="1:14" ht="24.95" customHeight="1" x14ac:dyDescent="0.25">
      <c r="A17" s="207" t="s">
        <v>34</v>
      </c>
      <c r="B17" s="208"/>
      <c r="C17" s="169">
        <f>'[2]Расчет НМЦ'!J14</f>
        <v>0</v>
      </c>
      <c r="D17" s="209">
        <f>F17</f>
        <v>0</v>
      </c>
      <c r="E17" s="210"/>
      <c r="F17" s="169">
        <f>G17</f>
        <v>0</v>
      </c>
      <c r="G17" s="171">
        <f>'[2]Расчет НМЦ'!P16</f>
        <v>0</v>
      </c>
    </row>
    <row r="18" spans="1:14" ht="24.95" customHeight="1" x14ac:dyDescent="0.25">
      <c r="A18" s="207" t="s">
        <v>33</v>
      </c>
      <c r="B18" s="208"/>
      <c r="C18" s="169">
        <f>'[2]Расчет НМЦ'!K14</f>
        <v>0</v>
      </c>
      <c r="D18" s="209">
        <f t="shared" ref="D18:D24" si="0">F18</f>
        <v>0</v>
      </c>
      <c r="E18" s="210"/>
      <c r="F18" s="169">
        <f t="shared" ref="F18:F24" si="1">G18</f>
        <v>0</v>
      </c>
      <c r="G18" s="171">
        <f>'[2]Расчет НМЦ'!Q16</f>
        <v>0</v>
      </c>
    </row>
    <row r="19" spans="1:14" ht="24.95" customHeight="1" x14ac:dyDescent="0.25">
      <c r="A19" s="207" t="s">
        <v>39</v>
      </c>
      <c r="B19" s="208"/>
      <c r="C19" s="169">
        <f>SUM(C21:C23)</f>
        <v>735797</v>
      </c>
      <c r="D19" s="209">
        <f>SUM(D21:E23)</f>
        <v>7394759</v>
      </c>
      <c r="E19" s="210"/>
      <c r="F19" s="169">
        <f>SUM(F21:F23)</f>
        <v>7394759</v>
      </c>
      <c r="G19" s="171">
        <f>SUM(G21:G23)</f>
        <v>7394759</v>
      </c>
    </row>
    <row r="20" spans="1:14" ht="17.850000000000001" customHeight="1" x14ac:dyDescent="0.25">
      <c r="A20" s="216" t="s">
        <v>963</v>
      </c>
      <c r="B20" s="217"/>
      <c r="C20" s="144"/>
      <c r="D20" s="220"/>
      <c r="E20" s="221"/>
      <c r="F20" s="144"/>
      <c r="G20" s="145"/>
    </row>
    <row r="21" spans="1:14" ht="45" customHeight="1" x14ac:dyDescent="0.25">
      <c r="A21" s="218" t="s">
        <v>956</v>
      </c>
      <c r="B21" s="219"/>
      <c r="C21" s="172">
        <f>'Расчет-7А'!M25</f>
        <v>348969</v>
      </c>
      <c r="D21" s="222">
        <f>'Расчет-7А'!N26</f>
        <v>3507138</v>
      </c>
      <c r="E21" s="223"/>
      <c r="F21" s="172">
        <f>D21</f>
        <v>3507138</v>
      </c>
      <c r="G21" s="173">
        <f>'Расчет-7А'!R26</f>
        <v>3507138</v>
      </c>
    </row>
    <row r="22" spans="1:14" ht="45" customHeight="1" x14ac:dyDescent="0.25">
      <c r="A22" s="218" t="s">
        <v>957</v>
      </c>
      <c r="B22" s="219"/>
      <c r="C22" s="172">
        <f>'Расчет-7Б'!M28</f>
        <v>283868</v>
      </c>
      <c r="D22" s="222">
        <f>'Расчет-7Б'!N29</f>
        <v>2852873</v>
      </c>
      <c r="E22" s="223"/>
      <c r="F22" s="172">
        <f>D22</f>
        <v>2852873</v>
      </c>
      <c r="G22" s="173">
        <f>'Расчет-7Б'!R29</f>
        <v>2852873</v>
      </c>
    </row>
    <row r="23" spans="1:14" ht="45" customHeight="1" x14ac:dyDescent="0.25">
      <c r="A23" s="218" t="s">
        <v>958</v>
      </c>
      <c r="B23" s="219"/>
      <c r="C23" s="172">
        <f>'Расчет-292А-4'!M15</f>
        <v>102960</v>
      </c>
      <c r="D23" s="222">
        <f>'Расчет-292А-4'!N16</f>
        <v>1034748</v>
      </c>
      <c r="E23" s="223"/>
      <c r="F23" s="172">
        <f>D23</f>
        <v>1034748</v>
      </c>
      <c r="G23" s="173">
        <f>'Расчет-292А-4'!R16</f>
        <v>1034748</v>
      </c>
    </row>
    <row r="24" spans="1:14" ht="21.75" customHeight="1" x14ac:dyDescent="0.25">
      <c r="A24" s="211" t="s">
        <v>29</v>
      </c>
      <c r="B24" s="211"/>
      <c r="C24" s="168">
        <f>SUM(C17:C19)</f>
        <v>735797</v>
      </c>
      <c r="D24" s="209">
        <f t="shared" si="0"/>
        <v>7394759</v>
      </c>
      <c r="E24" s="210"/>
      <c r="F24" s="169">
        <f t="shared" si="1"/>
        <v>7394759</v>
      </c>
      <c r="G24" s="170">
        <f>SUM(G17:G19)</f>
        <v>7394759</v>
      </c>
    </row>
    <row r="25" spans="1:14" ht="22.5" customHeight="1" x14ac:dyDescent="0.25">
      <c r="A25" s="212" t="s">
        <v>38</v>
      </c>
      <c r="B25" s="213"/>
      <c r="C25" s="29"/>
      <c r="D25" s="214">
        <f>ROUND(D24*18%,2)</f>
        <v>1331056.6200000001</v>
      </c>
      <c r="E25" s="215"/>
      <c r="F25" s="144">
        <f>'Расчет-7А'!N27+'Расчет-7Б'!N30+'Расчет-292А-4'!N17</f>
        <v>1331056.6200000001</v>
      </c>
      <c r="G25" s="145">
        <f>'Расчет-7А'!R27+'Расчет-7Б'!R30+'Расчет-292А-4'!R17</f>
        <v>1331056.6200000001</v>
      </c>
    </row>
    <row r="26" spans="1:14" ht="21" customHeight="1" x14ac:dyDescent="0.25">
      <c r="A26" s="203" t="s">
        <v>964</v>
      </c>
      <c r="B26" s="203"/>
      <c r="C26" s="28"/>
      <c r="D26" s="204">
        <f>D24+D25</f>
        <v>8725815.620000001</v>
      </c>
      <c r="E26" s="204"/>
      <c r="F26" s="170">
        <f>'Расчет-7А'!N28+'Расчет-7Б'!N31+'Расчет-292А-4'!N18</f>
        <v>8725815.620000001</v>
      </c>
      <c r="G26" s="170">
        <f>'Расчет-7А'!R28+'Расчет-7Б'!R31+'Расчет-292А-4'!R18</f>
        <v>8725815.620000001</v>
      </c>
    </row>
    <row r="27" spans="1:14" ht="15.75" customHeight="1" x14ac:dyDescent="0.25">
      <c r="A27" s="27"/>
      <c r="B27" s="27"/>
      <c r="C27" s="27"/>
      <c r="D27" s="27"/>
      <c r="E27" s="27"/>
      <c r="F27" s="27"/>
      <c r="G27" s="27"/>
    </row>
    <row r="28" spans="1:14" s="34" customFormat="1" ht="17.25" customHeight="1" x14ac:dyDescent="0.25">
      <c r="A28" s="89" t="s">
        <v>28</v>
      </c>
      <c r="B28" s="89"/>
      <c r="C28" s="89"/>
      <c r="D28" s="89"/>
      <c r="E28" s="89"/>
      <c r="F28" s="89"/>
      <c r="G28" s="89"/>
    </row>
    <row r="29" spans="1:14" s="34" customFormat="1" ht="34.5" customHeight="1" x14ac:dyDescent="0.25">
      <c r="A29" s="205" t="str">
        <f>'Расчет-292А-4'!A21:L21</f>
        <v xml:space="preserve"> - 10,05 индекс изменения сметной стоимости ПНР к ТЕР 2001 (письмо Минстроя России от 06.02.2015г. № 3004-АС/08 приложение 1, пусконаладочные работы)</v>
      </c>
      <c r="B29" s="205"/>
      <c r="C29" s="205"/>
      <c r="D29" s="205"/>
      <c r="E29" s="205"/>
      <c r="F29" s="205"/>
      <c r="G29" s="205"/>
    </row>
    <row r="30" spans="1:14" s="34" customFormat="1" ht="12" customHeight="1" x14ac:dyDescent="0.3">
      <c r="A30" s="35"/>
      <c r="B30" s="35"/>
      <c r="C30" s="35"/>
      <c r="D30" s="35"/>
      <c r="E30" s="35"/>
      <c r="F30" s="35"/>
      <c r="G30" s="35"/>
    </row>
    <row r="31" spans="1:14" s="34" customFormat="1" ht="12" customHeight="1" x14ac:dyDescent="0.3">
      <c r="A31" s="35"/>
      <c r="B31" s="35"/>
      <c r="C31" s="35"/>
      <c r="D31" s="35"/>
      <c r="E31" s="35"/>
      <c r="F31" s="35"/>
      <c r="G31" s="35"/>
    </row>
    <row r="32" spans="1:14" s="37" customFormat="1" ht="15" customHeight="1" x14ac:dyDescent="0.3">
      <c r="A32" s="189" t="s">
        <v>66</v>
      </c>
      <c r="B32" s="189"/>
      <c r="C32" s="189"/>
      <c r="D32" s="148"/>
      <c r="E32" s="148"/>
      <c r="F32" s="143"/>
      <c r="G32" s="143"/>
      <c r="K32" s="14"/>
      <c r="L32" s="14"/>
      <c r="M32" s="14"/>
      <c r="N32" s="14"/>
    </row>
    <row r="33" spans="1:14" s="37" customFormat="1" ht="23.25" customHeight="1" x14ac:dyDescent="0.3">
      <c r="A33" s="189"/>
      <c r="B33" s="189"/>
      <c r="C33" s="189"/>
      <c r="D33" s="148"/>
      <c r="E33" s="148"/>
      <c r="F33" s="90"/>
      <c r="G33" s="91" t="s">
        <v>960</v>
      </c>
      <c r="L33" s="14"/>
      <c r="M33" s="14"/>
      <c r="N33" s="14"/>
    </row>
    <row r="34" spans="1:14" s="12" customFormat="1" ht="18.75" customHeight="1" x14ac:dyDescent="0.25">
      <c r="A34" s="13"/>
      <c r="B34" s="86"/>
      <c r="C34" s="86"/>
      <c r="D34" s="86"/>
      <c r="E34" s="86"/>
      <c r="F34" s="40"/>
      <c r="G34" s="91"/>
      <c r="H34" s="86"/>
      <c r="I34" s="86"/>
      <c r="J34" s="86"/>
      <c r="K34" s="86"/>
      <c r="L34" s="86"/>
      <c r="M34" s="86"/>
      <c r="N34" s="86"/>
    </row>
    <row r="35" spans="1:14" s="37" customFormat="1" ht="19.5" customHeight="1" x14ac:dyDescent="0.3">
      <c r="A35" s="206" t="s">
        <v>19</v>
      </c>
      <c r="B35" s="206"/>
      <c r="C35" s="206"/>
      <c r="D35" s="206"/>
      <c r="E35" s="14"/>
      <c r="F35" s="92"/>
      <c r="G35" s="91"/>
      <c r="H35" s="45"/>
      <c r="I35" s="45"/>
      <c r="J35" s="45"/>
      <c r="K35" s="45"/>
      <c r="L35" s="45"/>
      <c r="M35" s="45"/>
      <c r="N35" s="45"/>
    </row>
    <row r="36" spans="1:14" x14ac:dyDescent="0.25">
      <c r="A36" s="93"/>
      <c r="B36" s="93"/>
      <c r="C36" s="93"/>
      <c r="D36" s="93"/>
      <c r="E36" s="93"/>
      <c r="F36" s="94"/>
      <c r="G36" s="95"/>
    </row>
    <row r="37" spans="1:14" s="35" customFormat="1" ht="18.75" x14ac:dyDescent="0.3">
      <c r="A37" s="88" t="s">
        <v>46</v>
      </c>
      <c r="B37" s="88"/>
      <c r="C37" s="88"/>
      <c r="D37" s="88"/>
      <c r="E37" s="88"/>
      <c r="F37" s="96"/>
      <c r="G37" s="97" t="s">
        <v>47</v>
      </c>
    </row>
  </sheetData>
  <mergeCells count="35">
    <mergeCell ref="A2:G2"/>
    <mergeCell ref="A3:G3"/>
    <mergeCell ref="A5:G5"/>
    <mergeCell ref="A9:B15"/>
    <mergeCell ref="C9:C15"/>
    <mergeCell ref="D9:E15"/>
    <mergeCell ref="F9:F15"/>
    <mergeCell ref="G9:G11"/>
    <mergeCell ref="G12:G15"/>
    <mergeCell ref="A4:G4"/>
    <mergeCell ref="A16:B16"/>
    <mergeCell ref="D16:E16"/>
    <mergeCell ref="A17:B17"/>
    <mergeCell ref="D17:E17"/>
    <mergeCell ref="A18:B18"/>
    <mergeCell ref="D18:E18"/>
    <mergeCell ref="A19:B19"/>
    <mergeCell ref="D19:E19"/>
    <mergeCell ref="A24:B24"/>
    <mergeCell ref="D24:E24"/>
    <mergeCell ref="A25:B25"/>
    <mergeCell ref="D25:E25"/>
    <mergeCell ref="A20:B20"/>
    <mergeCell ref="A22:B22"/>
    <mergeCell ref="A23:B23"/>
    <mergeCell ref="D20:E20"/>
    <mergeCell ref="D22:E22"/>
    <mergeCell ref="D23:E23"/>
    <mergeCell ref="A21:B21"/>
    <mergeCell ref="D21:E21"/>
    <mergeCell ref="A26:B26"/>
    <mergeCell ref="D26:E26"/>
    <mergeCell ref="A29:G29"/>
    <mergeCell ref="A35:D35"/>
    <mergeCell ref="A32:C33"/>
  </mergeCells>
  <pageMargins left="0.98425196850393704" right="0.39370078740157483" top="0.98425196850393704" bottom="0.74803149606299213" header="0.31496062992125984" footer="0.31496062992125984"/>
  <pageSetup paperSize="9" scale="75" orientation="portrait" r:id="rId1"/>
  <ignoredErrors>
    <ignoredError sqref="D25 F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35</vt:i4>
      </vt:variant>
      <vt:variant>
        <vt:lpstr>Именованные диапазоны</vt:lpstr>
      </vt:variant>
      <vt:variant>
        <vt:i4>3</vt:i4>
      </vt:variant>
    </vt:vector>
  </HeadingPairs>
  <TitlesOfParts>
    <vt:vector size="38" baseType="lpstr">
      <vt:lpstr>4-684</vt:lpstr>
      <vt:lpstr>4-686</vt:lpstr>
      <vt:lpstr>3-247</vt:lpstr>
      <vt:lpstr>4-680</vt:lpstr>
      <vt:lpstr>4-681</vt:lpstr>
      <vt:lpstr>4-682</vt:lpstr>
      <vt:lpstr>4-683</vt:lpstr>
      <vt:lpstr>4-685</vt:lpstr>
      <vt:lpstr>4-687</vt:lpstr>
      <vt:lpstr>4-688</vt:lpstr>
      <vt:lpstr>4-689</vt:lpstr>
      <vt:lpstr>4-690</vt:lpstr>
      <vt:lpstr>Расчет-7А</vt:lpstr>
      <vt:lpstr>3-107</vt:lpstr>
      <vt:lpstr>4-134</vt:lpstr>
      <vt:lpstr>4-135</vt:lpstr>
      <vt:lpstr>4-136</vt:lpstr>
      <vt:lpstr>4-137</vt:lpstr>
      <vt:lpstr>4-138</vt:lpstr>
      <vt:lpstr>4-139</vt:lpstr>
      <vt:lpstr>4-140</vt:lpstr>
      <vt:lpstr>4-141</vt:lpstr>
      <vt:lpstr>4-142</vt:lpstr>
      <vt:lpstr>4-143</vt:lpstr>
      <vt:lpstr>4-144</vt:lpstr>
      <vt:lpstr>4-145</vt:lpstr>
      <vt:lpstr>4-146</vt:lpstr>
      <vt:lpstr>4-147</vt:lpstr>
      <vt:lpstr>Расчет-7Б</vt:lpstr>
      <vt:lpstr>4-1370А</vt:lpstr>
      <vt:lpstr>4-1372А</vt:lpstr>
      <vt:lpstr>1376А</vt:lpstr>
      <vt:lpstr>1377А</vt:lpstr>
      <vt:lpstr>Расчет-292А-4</vt:lpstr>
      <vt:lpstr>НМЦ</vt:lpstr>
      <vt:lpstr>'4-684'!Заголовки_для_печати</vt:lpstr>
      <vt:lpstr>'Расчет-7А'!Заголовки_для_печати</vt:lpstr>
      <vt:lpstr>'Расчет-7А'!Область_печати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072-Voevodina</cp:lastModifiedBy>
  <cp:lastPrinted>2015-02-27T03:44:53Z</cp:lastPrinted>
  <dcterms:created xsi:type="dcterms:W3CDTF">2002-02-11T05:58:42Z</dcterms:created>
  <dcterms:modified xsi:type="dcterms:W3CDTF">2015-04-13T06:36:12Z</dcterms:modified>
</cp:coreProperties>
</file>