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1"/>
  </bookViews>
  <sheets>
    <sheet name="25129" sheetId="115" r:id="rId1"/>
    <sheet name="НМЦ" sheetId="7" r:id="rId2"/>
    <sheet name="Сводка затрат" sheetId="25" r:id="rId3"/>
  </sheets>
  <externalReferences>
    <externalReference r:id="rId4"/>
  </externalReferences>
  <definedNames>
    <definedName name="Constr" localSheetId="0">'25129'!#REF!</definedName>
    <definedName name="FOT" localSheetId="0">'25129'!$D$16</definedName>
    <definedName name="Ind" localSheetId="0">'25129'!$H$7</definedName>
    <definedName name="Obj" localSheetId="0">'25129'!$E$10</definedName>
    <definedName name="Obosn" localSheetId="0">'25129'!$D$14</definedName>
    <definedName name="SmPr" localSheetId="0">'25129'!$D$15</definedName>
    <definedName name="аааааппппппрррппппппп" localSheetId="2">#REF!</definedName>
    <definedName name="аааааппппппрррппппппп">#REF!</definedName>
    <definedName name="аараооооооооооооо" localSheetId="2">#REF!</definedName>
    <definedName name="аараооооооооооооо">#REF!</definedName>
    <definedName name="автом" localSheetId="2">#REF!</definedName>
    <definedName name="автом">#REF!</definedName>
    <definedName name="алшрльоплварл" localSheetId="2">#REF!</definedName>
    <definedName name="алшрльоплварл">#REF!</definedName>
    <definedName name="аолвлддддддддддддддддввввввввв" localSheetId="2">#REF!</definedName>
    <definedName name="аолвлддддддддддддддддввввввввв">#REF!</definedName>
    <definedName name="апарв" localSheetId="2">#REF!</definedName>
    <definedName name="апарв">#REF!</definedName>
    <definedName name="апрлдджаоырыфрпопрлпрлпрлп" localSheetId="2">#REF!</definedName>
    <definedName name="апрлдджаоырыфрпопрлпрлпрлп">#REF!</definedName>
    <definedName name="арлггаджаш" localSheetId="2">#REF!</definedName>
    <definedName name="арлггаджаш">#REF!</definedName>
    <definedName name="ароррбллтблпроорапииас" localSheetId="2">#REF!</definedName>
    <definedName name="ароррбллтблпроорапииас">#REF!</definedName>
    <definedName name="арррррблллпдрлдддддддддд" localSheetId="2">#REF!</definedName>
    <definedName name="арррррблллпдрлдддддддддд">#REF!</definedName>
    <definedName name="варпаааааааааа" localSheetId="2">#REF!</definedName>
    <definedName name="варпаааааааааа">#REF!</definedName>
    <definedName name="ввпьььььлднд" localSheetId="2">#REF!</definedName>
    <definedName name="ввпьььььлднд">#REF!</definedName>
    <definedName name="вед" localSheetId="2">#REF!</definedName>
    <definedName name="вед">#REF!</definedName>
    <definedName name="вертикальная" localSheetId="2">#REF!</definedName>
    <definedName name="вертикальная">#REF!</definedName>
    <definedName name="вертикплан" localSheetId="2">#REF!</definedName>
    <definedName name="вертикплан">#REF!</definedName>
    <definedName name="волен" localSheetId="2">#REF!</definedName>
    <definedName name="волен">#REF!</definedName>
    <definedName name="вп" localSheetId="2">#REF!</definedName>
    <definedName name="вп">#REF!</definedName>
    <definedName name="впырпфдыпл" localSheetId="2">#REF!</definedName>
    <definedName name="впырпфдыпл">#REF!</definedName>
    <definedName name="впьглорьтитттттттттт" localSheetId="2">#REF!</definedName>
    <definedName name="впьглорьтитттттттттт">#REF!</definedName>
    <definedName name="всввввввввввввввввввввввввв" localSheetId="2">#REF!</definedName>
    <definedName name="всввввввввввввввввввввввввв">#REF!</definedName>
    <definedName name="выб" localSheetId="2">#REF!</definedName>
    <definedName name="выб">#REF!</definedName>
    <definedName name="выпуск" localSheetId="2">#REF!</definedName>
    <definedName name="выпуск">#REF!</definedName>
    <definedName name="выьлепвввввпмп" localSheetId="2">#REF!</definedName>
    <definedName name="выьлепвввввпмп">#REF!</definedName>
    <definedName name="еваопродолжэрщэрзшщщх" localSheetId="2">#REF!</definedName>
    <definedName name="еваопродолжэрщэрзшщщх">#REF!</definedName>
    <definedName name="_xlnm.Print_Titles" localSheetId="0">'25129'!$24:$24</definedName>
    <definedName name="_xlnm.Print_Titles" localSheetId="1">НМЦ!$13:$13</definedName>
    <definedName name="_xlnm.Print_Titles" localSheetId="2">'Сводка затрат'!$13:$13</definedName>
    <definedName name="измен" localSheetId="2">#REF!</definedName>
    <definedName name="измен">#REF!</definedName>
    <definedName name="итого" localSheetId="1">#REF!</definedName>
    <definedName name="итого" localSheetId="2">#REF!</definedName>
    <definedName name="итого">#REF!</definedName>
    <definedName name="итого_сантех" localSheetId="1">#REF!</definedName>
    <definedName name="итого_сантех" localSheetId="2">#REF!</definedName>
    <definedName name="итого_сантех">#REF!</definedName>
    <definedName name="итого_стр" localSheetId="2">#REF!</definedName>
    <definedName name="итого_стр">#REF!</definedName>
    <definedName name="итого_строит" localSheetId="1">НМЦ!#REF!</definedName>
    <definedName name="итого_строит" localSheetId="2">'Сводка затрат'!#REF!</definedName>
    <definedName name="итого_строит">#REF!</definedName>
    <definedName name="итого_технол" localSheetId="1">#REF!</definedName>
    <definedName name="итого_технол" localSheetId="2">#REF!</definedName>
    <definedName name="итого_технол">#REF!</definedName>
    <definedName name="итого_электр" localSheetId="1">#REF!</definedName>
    <definedName name="итого_электр" localSheetId="2">#REF!</definedName>
    <definedName name="итого_электр">#REF!</definedName>
    <definedName name="квота" localSheetId="2">#REF!</definedName>
    <definedName name="квота">#REF!</definedName>
    <definedName name="кккккккккк" localSheetId="2">#REF!</definedName>
    <definedName name="кккккккккк">#REF!</definedName>
    <definedName name="корек" localSheetId="2">#REF!</definedName>
    <definedName name="корек">#REF!</definedName>
    <definedName name="корект" localSheetId="2">#REF!</definedName>
    <definedName name="корект">#REF!</definedName>
    <definedName name="корректир" localSheetId="2">#REF!</definedName>
    <definedName name="корректир">#REF!</definedName>
    <definedName name="лен" localSheetId="1">#REF!</definedName>
    <definedName name="лен" localSheetId="2">#REF!</definedName>
    <definedName name="лен">#REF!</definedName>
    <definedName name="лот" localSheetId="1">#REF!</definedName>
    <definedName name="лот" localSheetId="2">#REF!</definedName>
    <definedName name="лот">#REF!</definedName>
    <definedName name="мамиааааааааааааааааааааааааааааа" localSheetId="2">#REF!</definedName>
    <definedName name="мамиааааааааааааааааааааааааааааа">#REF!</definedName>
    <definedName name="ммпоослччччччччччрччапппппппппр" localSheetId="2">#REF!</definedName>
    <definedName name="ммпоослччччччччччрччапппппппппр">#REF!</definedName>
    <definedName name="мрол" localSheetId="2">#REF!</definedName>
    <definedName name="мрол">#REF!</definedName>
    <definedName name="оз" localSheetId="2">#REF!</definedName>
    <definedName name="оз">#REF!</definedName>
    <definedName name="озелен" localSheetId="2">#REF!</definedName>
    <definedName name="озелен">#REF!</definedName>
    <definedName name="озеленение" localSheetId="2">#REF!</definedName>
    <definedName name="озеленение">#REF!</definedName>
    <definedName name="озеленение2" localSheetId="2">#REF!</definedName>
    <definedName name="озеленение2">#REF!</definedName>
    <definedName name="ОСР" localSheetId="2">#REF!</definedName>
    <definedName name="ОСР">#REF!</definedName>
    <definedName name="ОСР110" localSheetId="2">#REF!</definedName>
    <definedName name="ОСР110">#REF!</definedName>
    <definedName name="ОСР111" localSheetId="2">#REF!</definedName>
    <definedName name="ОСР111">#REF!</definedName>
    <definedName name="план" localSheetId="2">#REF!</definedName>
    <definedName name="план">#REF!</definedName>
    <definedName name="планировка" localSheetId="2">#REF!</definedName>
    <definedName name="планировка">#REF!</definedName>
    <definedName name="плдщхэж.юрббдлююбо" localSheetId="2">#REF!</definedName>
    <definedName name="плдщхэж.юрббдлююбо">#REF!</definedName>
    <definedName name="площадки" localSheetId="2">#REF!</definedName>
    <definedName name="площадки">#REF!</definedName>
    <definedName name="пос" localSheetId="1">#REF!</definedName>
    <definedName name="пос" localSheetId="2">#REF!</definedName>
    <definedName name="пос">#REF!</definedName>
    <definedName name="прав" localSheetId="2">#REF!</definedName>
    <definedName name="прав">#REF!</definedName>
    <definedName name="прлппппппппппппппрррррррр" localSheetId="2">#REF!</definedName>
    <definedName name="прлппппппппппппппрррррррр">#REF!</definedName>
    <definedName name="провбп" localSheetId="2">#REF!</definedName>
    <definedName name="провбп">#REF!</definedName>
    <definedName name="проект" localSheetId="2">#REF!</definedName>
    <definedName name="проект">#REF!</definedName>
    <definedName name="пропппп" localSheetId="2">#REF!</definedName>
    <definedName name="пропппп">#REF!</definedName>
    <definedName name="рпоолллллбрюююююююююююю" localSheetId="2">#REF!</definedName>
    <definedName name="рпоолллллбрюююююююююююю">#REF!</definedName>
    <definedName name="сааповвыыыыыеееееггггггггг" localSheetId="2">#REF!</definedName>
    <definedName name="сааповвыыыыыеееееггггггггг">#REF!</definedName>
    <definedName name="сапопрлрлппппр" localSheetId="2">#REF!</definedName>
    <definedName name="сапопрлрлппппр">#REF!</definedName>
    <definedName name="саррпрпппппппппппппппррррррр" localSheetId="2">#REF!</definedName>
    <definedName name="саррпрпппппппппппппппррррррр">#REF!</definedName>
    <definedName name="свод" localSheetId="2">#REF!</definedName>
    <definedName name="свод">#REF!</definedName>
    <definedName name="Свсмр" localSheetId="2">'[1] пристр428'!#REF!</definedName>
    <definedName name="Свсмр">'[1] пристр428'!#REF!</definedName>
    <definedName name="склад" localSheetId="1">#REF!</definedName>
    <definedName name="склад" localSheetId="2">#REF!</definedName>
    <definedName name="склад">#REF!</definedName>
    <definedName name="сср4" localSheetId="1">#REF!</definedName>
    <definedName name="сср4" localSheetId="2">#REF!</definedName>
    <definedName name="сср4">#REF!</definedName>
    <definedName name="ссроб" localSheetId="1">#REF!</definedName>
    <definedName name="ссроб" localSheetId="2">#REF!</definedName>
    <definedName name="ссроб">#REF!</definedName>
    <definedName name="сссссссссссссрооооооооаапнааааеоаааааааа" localSheetId="2">#REF!</definedName>
    <definedName name="сссссссссссссрооооооооаапнааааеоаааааааа">#REF!</definedName>
    <definedName name="счет" localSheetId="2">'[1] пристр428'!#REF!</definedName>
    <definedName name="счет">'[1] пристр428'!#REF!</definedName>
    <definedName name="тдер" localSheetId="2">#REF!</definedName>
    <definedName name="тдер">#REF!</definedName>
    <definedName name="ТК" localSheetId="2">#REF!</definedName>
    <definedName name="ТК">#REF!</definedName>
    <definedName name="тоолллллопппплопооллоопло" localSheetId="2">#REF!</definedName>
    <definedName name="тоолллллопппплопооллоопло">#REF!</definedName>
    <definedName name="топливро" localSheetId="2">#REF!</definedName>
    <definedName name="топливро">#REF!</definedName>
    <definedName name="трапные" localSheetId="2">#REF!</definedName>
    <definedName name="трапные">#REF!</definedName>
    <definedName name="уке" localSheetId="2">#REF!</definedName>
    <definedName name="уке">#REF!</definedName>
    <definedName name="фякуряыувравяв" localSheetId="2">#REF!</definedName>
    <definedName name="фякуряыувравяв">#REF!</definedName>
    <definedName name="фяыввввввв" localSheetId="2">#REF!</definedName>
    <definedName name="фяыввввввв">#REF!</definedName>
    <definedName name="хййййййййййжывввввввв" localSheetId="2">#REF!</definedName>
    <definedName name="хййййййййййжывввввввв">#REF!</definedName>
    <definedName name="чвподю" localSheetId="2">#REF!</definedName>
    <definedName name="чвподю">#REF!</definedName>
    <definedName name="чрпрл" localSheetId="2">#REF!</definedName>
    <definedName name="чрпрл">#REF!</definedName>
    <definedName name="чситтттттттсссссссссччччч" localSheetId="2">#REF!</definedName>
    <definedName name="чситтттттттсссссссссччччч">#REF!</definedName>
    <definedName name="ываочяьбббббббббббббб" localSheetId="2">#REF!</definedName>
    <definedName name="ываочяьбббббббббббббб">#REF!</definedName>
    <definedName name="ЫВРРАЫРАывоопоапо" localSheetId="2">#REF!</definedName>
    <definedName name="ЫВРРАЫРАывоопоапо">#REF!</definedName>
    <definedName name="ывынреыкшлнжхэтшлэ" localSheetId="2">#REF!</definedName>
    <definedName name="ывынреыкшлнжхэтшлэ">#REF!</definedName>
    <definedName name="ыоарллвапрлывпорапар" localSheetId="2">#REF!</definedName>
    <definedName name="ыоарллвапрлывпорапар">#REF!</definedName>
    <definedName name="ычвпппппппппп" localSheetId="2">#REF!</definedName>
    <definedName name="ычвпппппппппп">#REF!</definedName>
    <definedName name="яыдвлпрмичврип" localSheetId="2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C15" i="7" l="1"/>
  <c r="B15" i="7"/>
  <c r="H18" i="25"/>
  <c r="D18" i="25"/>
  <c r="D17" i="25"/>
  <c r="G16" i="25"/>
  <c r="F16" i="25"/>
  <c r="E16" i="25"/>
  <c r="D16" i="25"/>
  <c r="D14" i="25"/>
  <c r="F15" i="25" l="1"/>
  <c r="E15" i="25" l="1"/>
  <c r="D15" i="25"/>
  <c r="C14" i="7"/>
  <c r="G15" i="25" l="1"/>
  <c r="H15" i="25" l="1"/>
  <c r="H14" i="25" l="1"/>
  <c r="B14" i="7" s="1"/>
  <c r="C17" i="7" l="1"/>
  <c r="C19" i="7" s="1"/>
  <c r="H16" i="25"/>
  <c r="F17" i="25"/>
  <c r="F18" i="25" s="1"/>
  <c r="G17" i="25"/>
  <c r="G18" i="25" s="1"/>
  <c r="E17" i="25" l="1"/>
  <c r="E18" i="25" l="1"/>
  <c r="H17" i="25"/>
</calcChain>
</file>

<file path=xl/sharedStrings.xml><?xml version="1.0" encoding="utf-8"?>
<sst xmlns="http://schemas.openxmlformats.org/spreadsheetml/2006/main" count="315" uniqueCount="250">
  <si>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</si>
  <si>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</si>
  <si>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</si>
  <si>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</si>
  <si>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</si>
  <si>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</si>
  <si>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</si>
  <si>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</si>
  <si>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</si>
  <si>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</si>
  <si>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</si>
  <si>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</si>
  <si>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</si>
  <si>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</si>
  <si>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</si>
  <si>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</si>
  <si>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</si>
  <si>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</si>
  <si>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</si>
  <si>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</si>
  <si>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</si>
  <si>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</si>
  <si>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</si>
  <si>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</si>
  <si>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</si>
  <si>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</si>
  <si>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</si>
  <si>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</si>
  <si>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</si>
  <si>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</si>
  <si>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</si>
  <si>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</si>
  <si>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Стоимость единицы, руб.</t>
  </si>
  <si>
    <t>Общая стоимость, руб.</t>
  </si>
  <si>
    <t>100 м</t>
  </si>
  <si>
    <t>Итого прямые затраты по смете в ценах 2001г.</t>
  </si>
  <si>
    <t>Накладные расходы</t>
  </si>
  <si>
    <t>Сметная прибыль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</si>
  <si>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</si>
  <si>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</si>
  <si>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</si>
  <si>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</si>
  <si>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</si>
  <si>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</si>
  <si>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</si>
  <si>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</si>
  <si>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</si>
  <si>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</si>
  <si>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</si>
  <si>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</si>
  <si>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</si>
  <si>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</si>
  <si>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</si>
  <si>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</si>
  <si>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</si>
  <si>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</si>
  <si>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</si>
  <si>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</si>
  <si>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</si>
  <si>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</si>
  <si>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</si>
  <si>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</si>
  <si>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</si>
  <si>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</si>
  <si>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</si>
  <si>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</si>
  <si>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</si>
  <si>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</si>
  <si>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прочих затрат</t>
  </si>
  <si>
    <t>Согласовано</t>
  </si>
  <si>
    <t>отдел 028</t>
  </si>
  <si>
    <t>В.В. Моляков</t>
  </si>
  <si>
    <t>Т/з мех.
Всего</t>
  </si>
  <si>
    <t>Т/з мех. на ед.</t>
  </si>
  <si>
    <t>Средства  на оплату труда _______________________________________________________________________________________________</t>
  </si>
  <si>
    <t>Сметная стоимость строительных работ _______________________________________________________________________________________________</t>
  </si>
  <si>
    <t>т</t>
  </si>
  <si>
    <t xml:space="preserve">  В том числе, справочно:</t>
  </si>
  <si>
    <t>Итого прямые затраты по смете с учетом коэффициентов к итогам</t>
  </si>
  <si>
    <t>Приложение №__ к договору от "__"______201_ №_______</t>
  </si>
  <si>
    <t>Всего в ценах 2014 (Ксмр=5,98, Коб.=4,21, Кпнр=10,48)</t>
  </si>
  <si>
    <t>Всего в ценах 2014 с НДС</t>
  </si>
  <si>
    <t>тыс. руб.</t>
  </si>
  <si>
    <t xml:space="preserve">на </t>
  </si>
  <si>
    <t>шт.</t>
  </si>
  <si>
    <t>м3</t>
  </si>
  <si>
    <t>100 м2</t>
  </si>
  <si>
    <t>м</t>
  </si>
  <si>
    <t>кг</t>
  </si>
  <si>
    <t>ТЕР12-01-010-01</t>
  </si>
  <si>
    <t>м2</t>
  </si>
  <si>
    <t>1 м3 изоляции</t>
  </si>
  <si>
    <t>1 т</t>
  </si>
  <si>
    <t>ТЕР26-01-039-01</t>
  </si>
  <si>
    <t>100 отверстий</t>
  </si>
  <si>
    <t>1 м3</t>
  </si>
  <si>
    <t>СЦП3-3-40-1</t>
  </si>
  <si>
    <t>СЦП1-1-27-А</t>
  </si>
  <si>
    <t>Устройство мелких покрытий (брандмауэры, парапеты, свесы и т.п.) из листовой оцинкованной стали</t>
  </si>
  <si>
    <t>_________________</t>
  </si>
  <si>
    <t>УТВЕРЖДАЮ:</t>
  </si>
  <si>
    <t>СОГЛАСОВАНО:</t>
  </si>
  <si>
    <t>Реконструкция контрольно-пропускного пункта промплощадки №5</t>
  </si>
  <si>
    <t>отдел 014</t>
  </si>
  <si>
    <t>Реконструкция светоаэрационного фонаря здания 303</t>
  </si>
  <si>
    <t>Примечание: материал от разборки, пригодный для дальнейшего использования, передается балансодержателю по акту.</t>
  </si>
  <si>
    <t xml:space="preserve">   100%*0.85 ФОТ (от 3788)  (Поз. 29, 37, 45)</t>
  </si>
  <si>
    <t xml:space="preserve">   85%*0.85 ФОТ (от 3892)  (Поз. 9, 41)</t>
  </si>
  <si>
    <t xml:space="preserve">   70%*0.85 ФОТ (от 7796)  (Поз. 1, 23, 39)</t>
  </si>
  <si>
    <t xml:space="preserve">   65%*0.85 ФОТ (от 1550)  (Поз. 47)</t>
  </si>
  <si>
    <t xml:space="preserve">   65% ФОТ (от 188)  (Поз. 3)</t>
  </si>
  <si>
    <t xml:space="preserve">   63%*0.85 ФОТ (от 326)  (Поз. 2)</t>
  </si>
  <si>
    <t xml:space="preserve">   62% ФОТ (от 616)  (Поз. 25)</t>
  </si>
  <si>
    <t xml:space="preserve">   60% ФОТ (от 35)  (Поз. 4)</t>
  </si>
  <si>
    <t xml:space="preserve">   55%*0.85 ФОТ (от 3354)  (Поз. 27)</t>
  </si>
  <si>
    <t xml:space="preserve">   50% ФОТ (от 21)  (Поз. 6-7)</t>
  </si>
  <si>
    <t xml:space="preserve">   155% ФОТ (от 3788)  (Поз. 29, 37, 45)</t>
  </si>
  <si>
    <t xml:space="preserve">   120% ФОТ (от 1550)  (Поз. 47)</t>
  </si>
  <si>
    <t xml:space="preserve">   118% ФОТ (от 326)  (Поз. 2)</t>
  </si>
  <si>
    <t xml:space="preserve">   110% ФОТ (от 7359)  (Поз. 1)</t>
  </si>
  <si>
    <t xml:space="preserve">   105% ФОТ (от 3354)  (Поз. 27)</t>
  </si>
  <si>
    <t xml:space="preserve">   100% ФОТ (от 466)  (Поз. 4, 39)</t>
  </si>
  <si>
    <t xml:space="preserve">   90% ФОТ (от 3898)  (Поз. 9, 41, 23)</t>
  </si>
  <si>
    <t xml:space="preserve">   83% ФОТ (от 188)  (Поз. 3)</t>
  </si>
  <si>
    <t xml:space="preserve">   82% ФОТ (от 616)  (Поз. 25)</t>
  </si>
  <si>
    <t xml:space="preserve">   78% ФОТ (от 21)  (Поз. 6-7)</t>
  </si>
  <si>
    <t xml:space="preserve">   11.2 Ремонт сложных кровель ОЗП=1,25; ЭМ=1,25; ЗПМ=1,25; ТЗ=1,25; ТЗМ=1,25  (Поз. 1, 3, 6-7, 25)</t>
  </si>
  <si>
    <t xml:space="preserve">   При реконструкции зданий и сооружений работы, аналогичные технологическим процессам в новом строительстве ОЗП=1,15; ЭМ=1,25; ЗПМ=1,25; ТЗ=1,15; ТЗМ=1,25  (Поз. 9, 41, 23, 27, 29, 37, 45, 39, 47)</t>
  </si>
  <si>
    <t xml:space="preserve">   Заготовительно-складские расходы на материалы покупные ПЗ=1,02 (ОЗП=1,02; ЭМ=1,02; МАТ=1,02)  (Поз. 10-19, 26, 28, 30-36, 42-44)</t>
  </si>
  <si>
    <t xml:space="preserve">   Районный к-т 4,3%  (Поз. 1-4, 6-7, 9, 41, 25, 27, 29, 37, 45, 39, 47)</t>
  </si>
  <si>
    <t>Термомост 50.15.02</t>
  </si>
  <si>
    <t>ТСЦ-101-1753 прим.</t>
  </si>
  <si>
    <r>
      <t>Устройство термомоста</t>
    </r>
    <r>
      <rPr>
        <i/>
        <sz val="7"/>
        <rFont val="Arial"/>
        <family val="2"/>
        <charset val="204"/>
      </rPr>
      <t xml:space="preserve">
407,81 = 417,89 - 1,5 x 6,72</t>
    </r>
  </si>
  <si>
    <t>ТЕР07-05-039-10 прим.</t>
  </si>
  <si>
    <r>
      <t>1111,15</t>
    </r>
    <r>
      <rPr>
        <i/>
        <sz val="5"/>
        <rFont val="Arial"/>
        <family val="2"/>
        <charset val="204"/>
      </rPr>
      <t xml:space="preserve">
7290/5,56/1,18</t>
    </r>
  </si>
  <si>
    <t>1000шт.</t>
  </si>
  <si>
    <t>Саморез для крепления сэндвич-панелей</t>
  </si>
  <si>
    <t>Цена поставщика 2013г.</t>
  </si>
  <si>
    <r>
      <t>156,99</t>
    </r>
    <r>
      <rPr>
        <i/>
        <sz val="5"/>
        <rFont val="Arial"/>
        <family val="2"/>
        <charset val="204"/>
      </rPr>
      <t xml:space="preserve">
1030/5,56/1,18</t>
    </r>
  </si>
  <si>
    <t>Сэндвич-панели (ПВХ с пенополистиролом)</t>
  </si>
  <si>
    <r>
      <t>169,8</t>
    </r>
    <r>
      <rPr>
        <i/>
        <sz val="5"/>
        <rFont val="Arial"/>
        <family val="2"/>
        <charset val="204"/>
      </rPr>
      <t xml:space="preserve">
1114/5,56/1,18</t>
    </r>
  </si>
  <si>
    <t>Сэндвич-панели ПСТМ 120</t>
  </si>
  <si>
    <t>Монтаж ограждающих конструкций стен из многослойных панелей заводской готовности при высоте здания до 50 м</t>
  </si>
  <si>
    <t>ТЕР09-04-006-04</t>
  </si>
  <si>
    <t>Плиты из минеральной ваты повышенной жесткости на синтетическом связующем М-200</t>
  </si>
  <si>
    <t>ТСЦ-104-0007</t>
  </si>
  <si>
    <r>
      <t>Изоляция изделиями из волокнистых и зернистых материалов насухо</t>
    </r>
    <r>
      <rPr>
        <i/>
        <sz val="7"/>
        <rFont val="Arial"/>
        <family val="2"/>
        <charset val="204"/>
      </rPr>
      <t xml:space="preserve">
209,40 = 1 892,72 - 1,02 x 1 650,31</t>
    </r>
  </si>
  <si>
    <t>Герметик пенополиуретановый (пена монтажная) типа Makrofleks, Soudal в баллонах по 750 мл</t>
  </si>
  <si>
    <t>ТСЦ-101-2388</t>
  </si>
  <si>
    <r>
      <t>Устройство герметизации стеновых панелей пенополистиролом, стык горизонтальный</t>
    </r>
    <r>
      <rPr>
        <i/>
        <sz val="7"/>
        <rFont val="Arial"/>
        <family val="2"/>
        <charset val="204"/>
      </rPr>
      <t xml:space="preserve">
186,31 = 802,12 - 0,54 x 1 140,38</t>
    </r>
  </si>
  <si>
    <t>ТЕР07-05-039-04</t>
  </si>
  <si>
    <r>
      <t>0,8</t>
    </r>
    <r>
      <rPr>
        <i/>
        <sz val="5"/>
        <rFont val="Arial"/>
        <family val="2"/>
        <charset val="204"/>
      </rPr>
      <t xml:space="preserve">
4,47/5,56</t>
    </r>
  </si>
  <si>
    <t>п.м.</t>
  </si>
  <si>
    <t>Уплотнитель 50.16.18</t>
  </si>
  <si>
    <r>
      <t>2,84</t>
    </r>
    <r>
      <rPr>
        <i/>
        <sz val="5"/>
        <rFont val="Arial"/>
        <family val="2"/>
        <charset val="204"/>
      </rPr>
      <t xml:space="preserve">
15,8/5,56</t>
    </r>
  </si>
  <si>
    <t>Уплотнитель 50.16.03</t>
  </si>
  <si>
    <r>
      <t>3,29</t>
    </r>
    <r>
      <rPr>
        <i/>
        <sz val="5"/>
        <rFont val="Arial"/>
        <family val="2"/>
        <charset val="204"/>
      </rPr>
      <t xml:space="preserve">
18,28/5,56</t>
    </r>
  </si>
  <si>
    <t>Уплотнитель 50.16.04</t>
  </si>
  <si>
    <r>
      <t>1,27</t>
    </r>
    <r>
      <rPr>
        <i/>
        <sz val="5"/>
        <rFont val="Arial"/>
        <family val="2"/>
        <charset val="204"/>
      </rPr>
      <t xml:space="preserve">
7,06/5,56</t>
    </r>
  </si>
  <si>
    <t>п.м</t>
  </si>
  <si>
    <t>Уплотнитель 770.16.001</t>
  </si>
  <si>
    <r>
      <t>3,88</t>
    </r>
    <r>
      <rPr>
        <i/>
        <sz val="5"/>
        <rFont val="Arial"/>
        <family val="2"/>
        <charset val="204"/>
      </rPr>
      <t xml:space="preserve">
21,55/5,56</t>
    </r>
  </si>
  <si>
    <t>Уплотнитель 50.16.06</t>
  </si>
  <si>
    <r>
      <t>4,37</t>
    </r>
    <r>
      <rPr>
        <i/>
        <sz val="5"/>
        <rFont val="Arial"/>
        <family val="2"/>
        <charset val="204"/>
      </rPr>
      <t xml:space="preserve">
24,3/5,56</t>
    </r>
  </si>
  <si>
    <t>Уплотнитель 50.16.07</t>
  </si>
  <si>
    <r>
      <t>7,32</t>
    </r>
    <r>
      <rPr>
        <i/>
        <sz val="5"/>
        <rFont val="Arial"/>
        <family val="2"/>
        <charset val="204"/>
      </rPr>
      <t xml:space="preserve">
40,7/5,56</t>
    </r>
  </si>
  <si>
    <t>Уплотнитель 50.16.01</t>
  </si>
  <si>
    <t>100 м шва</t>
  </si>
  <si>
    <t>Прокладка  уплотнителей в профилях</t>
  </si>
  <si>
    <t>ТЕР07-05-039-10 Прим.</t>
  </si>
  <si>
    <r>
      <t>161,63</t>
    </r>
    <r>
      <rPr>
        <i/>
        <sz val="5"/>
        <rFont val="Arial"/>
        <family val="2"/>
        <charset val="204"/>
      </rPr>
      <t xml:space="preserve">
1060,44/5,56/1,18</t>
    </r>
  </si>
  <si>
    <t>Поликарбонат - 20мм, (MODULIT 520HC  модульно-замковая система)</t>
  </si>
  <si>
    <t>1 м2</t>
  </si>
  <si>
    <r>
      <t>Обшивка зенитных фонарей поликарбонатом</t>
    </r>
    <r>
      <rPr>
        <i/>
        <sz val="7"/>
        <rFont val="Arial"/>
        <family val="2"/>
        <charset val="204"/>
      </rPr>
      <t xml:space="preserve">
85,60 = 269,21 - 0,52 x 65,81 - 1,19 x 101,41 - 1,16 x 24,75</t>
    </r>
  </si>
  <si>
    <t>ТЕР15-05-022-01</t>
  </si>
  <si>
    <r>
      <t>60,97</t>
    </r>
    <r>
      <rPr>
        <i/>
        <sz val="5"/>
        <rFont val="Arial"/>
        <family val="2"/>
        <charset val="204"/>
      </rPr>
      <t xml:space="preserve">
400/5,56/1,18</t>
    </r>
  </si>
  <si>
    <t>компл</t>
  </si>
  <si>
    <t>Петля СТН-1725</t>
  </si>
  <si>
    <t>100 шт. приборов</t>
  </si>
  <si>
    <t>Установка оконных приборов петли</t>
  </si>
  <si>
    <t>ТЕРр56-12-10 прим.</t>
  </si>
  <si>
    <t>Болты с гайками и шайбами строительные</t>
  </si>
  <si>
    <t>ТСЦ-101-1977</t>
  </si>
  <si>
    <r>
      <t>Огрунтовка металлических поверхностей за один раз лаком БТ-577 (уголки)</t>
    </r>
    <r>
      <rPr>
        <i/>
        <sz val="7"/>
        <rFont val="Arial"/>
        <family val="2"/>
        <charset val="204"/>
      </rPr>
      <t xml:space="preserve">
КОЭФ. К ПОЗИЦИИ:
за 2 раза ПЗ=2 (ОЗП=2; ЭМ=2 к расх.; ЗПМ=2; МАТ=2 к расх.; ТЗ=2; ТЗМ=2)</t>
    </r>
  </si>
  <si>
    <t>ТЕР13-03-002-15</t>
  </si>
  <si>
    <t>Винты самонарезающие с уплотнительной прокладкой 4,8х80 мм</t>
  </si>
  <si>
    <t>ТСЦ-101-1846</t>
  </si>
  <si>
    <t>Детали закладные</t>
  </si>
  <si>
    <t>ТСЦ-204-0064 прим.</t>
  </si>
  <si>
    <t>Прочие индивидуальные сварные конструкции, масса сборочной единицы до 0,1 т (уголки)</t>
  </si>
  <si>
    <t>ТСЦ-201-0778</t>
  </si>
  <si>
    <r>
      <t>226,36</t>
    </r>
    <r>
      <rPr>
        <i/>
        <sz val="5"/>
        <rFont val="Arial"/>
        <family val="2"/>
        <charset val="204"/>
      </rPr>
      <t xml:space="preserve">
1180,59/4,42/1,18</t>
    </r>
  </si>
  <si>
    <t>Профиль 50.11.04</t>
  </si>
  <si>
    <t>Цена поставщика 2012г.</t>
  </si>
  <si>
    <r>
      <t>4,75</t>
    </r>
    <r>
      <rPr>
        <i/>
        <sz val="5"/>
        <rFont val="Arial"/>
        <family val="2"/>
        <charset val="204"/>
      </rPr>
      <t xml:space="preserve">
24,78/4,42/1,18</t>
    </r>
  </si>
  <si>
    <t>Профиль 50.10.17</t>
  </si>
  <si>
    <r>
      <t>3,33</t>
    </r>
    <r>
      <rPr>
        <i/>
        <sz val="5"/>
        <rFont val="Arial"/>
        <family val="2"/>
        <charset val="204"/>
      </rPr>
      <t xml:space="preserve">
17,35/4,42/1,18</t>
    </r>
  </si>
  <si>
    <t>Профиль 50.10.16</t>
  </si>
  <si>
    <r>
      <t>72,12</t>
    </r>
    <r>
      <rPr>
        <i/>
        <sz val="5"/>
        <rFont val="Arial"/>
        <family val="2"/>
        <charset val="204"/>
      </rPr>
      <t xml:space="preserve">
376,17/4,42/1,18</t>
    </r>
  </si>
  <si>
    <t>Профиль 50.09.01</t>
  </si>
  <si>
    <r>
      <t>12,56</t>
    </r>
    <r>
      <rPr>
        <i/>
        <sz val="5"/>
        <rFont val="Arial"/>
        <family val="2"/>
        <charset val="204"/>
      </rPr>
      <t xml:space="preserve">
65,49/4,42/1,18</t>
    </r>
  </si>
  <si>
    <t>Профиль 50.09.03</t>
  </si>
  <si>
    <r>
      <t>62,29</t>
    </r>
    <r>
      <rPr>
        <i/>
        <sz val="5"/>
        <rFont val="Arial"/>
        <family val="2"/>
        <charset val="204"/>
      </rPr>
      <t xml:space="preserve">
324,87/4,42/1,18</t>
    </r>
  </si>
  <si>
    <t>Профиль 50.09.02</t>
  </si>
  <si>
    <r>
      <t>50,12</t>
    </r>
    <r>
      <rPr>
        <i/>
        <sz val="5"/>
        <rFont val="Arial"/>
        <family val="2"/>
        <charset val="204"/>
      </rPr>
      <t xml:space="preserve">
261,43/4,42/1,18</t>
    </r>
  </si>
  <si>
    <t>Профиль 50.02.03</t>
  </si>
  <si>
    <r>
      <t>13,61</t>
    </r>
    <r>
      <rPr>
        <i/>
        <sz val="5"/>
        <rFont val="Arial"/>
        <family val="2"/>
        <charset val="204"/>
      </rPr>
      <t xml:space="preserve">
70,98/4,42/1,18</t>
    </r>
  </si>
  <si>
    <t>Профиль 50.03.06</t>
  </si>
  <si>
    <r>
      <t>10,22</t>
    </r>
    <r>
      <rPr>
        <i/>
        <sz val="5"/>
        <rFont val="Arial"/>
        <family val="2"/>
        <charset val="204"/>
      </rPr>
      <t xml:space="preserve">
53,28/4,42/1,18</t>
    </r>
  </si>
  <si>
    <t>Профиль 50.04.01</t>
  </si>
  <si>
    <r>
      <t>70,08</t>
    </r>
    <r>
      <rPr>
        <i/>
        <sz val="5"/>
        <rFont val="Arial"/>
        <family val="2"/>
        <charset val="204"/>
      </rPr>
      <t xml:space="preserve">
365,51/4,42/1,18</t>
    </r>
  </si>
  <si>
    <t>Профиль 50.01.03</t>
  </si>
  <si>
    <t>Цена постав-ка 2012г.</t>
  </si>
  <si>
    <t>Монтаж каркасов фонарей аэрационных и светоаэрационных для зданий высотой до 25 м с шагом ферм до 6 м</t>
  </si>
  <si>
    <t>ТЕР09-03-021-01</t>
  </si>
  <si>
    <t>Болты распорные МР 12х100</t>
  </si>
  <si>
    <t>ТСЦ-101-1928</t>
  </si>
  <si>
    <t>Сверление отверстий на каждые 0,5 кирпича толщины стен добавлять к расценке 69-2-1</t>
  </si>
  <si>
    <t>ТЕРр69-2-2</t>
  </si>
  <si>
    <t>Сверление отверстий в кирпичных стенах электроперфоратором диаметром до 20 мм, толщина стен 0,5 кирпича</t>
  </si>
  <si>
    <t>ТЕРр69-2-1</t>
  </si>
  <si>
    <t xml:space="preserve">                           Раздел 2. Остекление фонаря</t>
  </si>
  <si>
    <r>
      <t>Перевозка грузов (мусора)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</si>
  <si>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(ОЗП=1,025; ЭМ=1,025 к расх.; ЗПМ=1,025; МАТ=1,025 к расх.; ТЗ=1,025; ТЗМ=1,025)</t>
    </r>
  </si>
  <si>
    <t>Разборка мелких покрытий и обделок из листовой стали поясков, сандриков, желобов, отливов, свесов и т.п.</t>
  </si>
  <si>
    <t>ТЕРр58-3-1</t>
  </si>
  <si>
    <r>
      <t>Разборка элементов деревянного  каркаса</t>
    </r>
    <r>
      <rPr>
        <i/>
        <sz val="7"/>
        <rFont val="Arial"/>
        <family val="2"/>
        <charset val="204"/>
      </rPr>
      <t xml:space="preserve">
КОЭФ. К ПОЗИЦИИ:
Демонтаж (разборка) сборных деревянных конструкций ОЗП=0,8; ЭМ=0,8 к расх.; ЗПМ=0,8; МАТ=0 к расх.; ТЗ=0,8; ТЗМ=0,8</t>
    </r>
  </si>
  <si>
    <t>ТЕР10-01-010-01</t>
  </si>
  <si>
    <t>Разборка конструкций оконных проемов</t>
  </si>
  <si>
    <t>ТЕР46-04-012-02</t>
  </si>
  <si>
    <t xml:space="preserve">                           Раздел 1. Разборка конструкций</t>
  </si>
  <si>
    <t>Обоснование</t>
  </si>
  <si>
    <t xml:space="preserve">Составлен(а) в базовых ценах 2001г. в редакции 2009г. </t>
  </si>
  <si>
    <t>___________________________192,732</t>
  </si>
  <si>
    <t>Материалы_______________________________________________</t>
  </si>
  <si>
    <t>_______________________________________________________________________________________________1567,93</t>
  </si>
  <si>
    <t>___________________________21,566</t>
  </si>
  <si>
    <t>___________________________271,845</t>
  </si>
  <si>
    <t>Основание: 24764-13-АС</t>
  </si>
  <si>
    <t>Раздел: архитектурно-строительные решения</t>
  </si>
  <si>
    <t>реконструкцию светоаэрационного фонаря здания 303. Площадка 1.Инв.№5300336</t>
  </si>
  <si>
    <t>ЛОКАЛЬНЫЙ СМЕТНЫЙ РАСЧЕТ № 25129</t>
  </si>
  <si>
    <t>"______ " __________2014 г.</t>
  </si>
  <si>
    <t>__________________</t>
  </si>
  <si>
    <t>" _____ " ________________ 2014 г.</t>
  </si>
  <si>
    <t>Е.В. Гордеев</t>
  </si>
  <si>
    <t>Зам.генерального директора</t>
  </si>
  <si>
    <t xml:space="preserve">                 ФГУП "Комбинат "Электрохимприбор"</t>
  </si>
  <si>
    <t>25129</t>
  </si>
  <si>
    <t>реконструкция светоаэрационного фонаря здания 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</si>
</sst>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43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sz val="11"/>
      <name val="Arial"/>
      <family val="2"/>
      <charset val="204"/>
    </font>
    <font>
      <b/>
      <sz val="10"/>
      <name val="Times New Roman"/>
      <family val="1"/>
      <charset val="204"/>
    </font>
    <font>
      <i/>
      <sz val="5"/>
      <name val="Arial"/>
      <family val="2"/>
      <charset val="204"/>
    </font>
    <font>
      <b/>
      <i/>
      <sz val="10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1" applyNumberFormat="0" applyAlignment="0" applyProtection="0"/>
    <xf numFmtId="0" fontId="15" fillId="7" borderId="1" applyNumberFormat="0" applyAlignment="0" applyProtection="0"/>
    <xf numFmtId="0" fontId="16" fillId="20" borderId="2" applyNumberFormat="0" applyAlignment="0" applyProtection="0"/>
    <xf numFmtId="0" fontId="16" fillId="20" borderId="2" applyNumberFormat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21" borderId="7" applyNumberFormat="0" applyAlignment="0" applyProtection="0"/>
    <xf numFmtId="0" fontId="22" fillId="21" borderId="7" applyNumberFormat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" fillId="0" borderId="0" applyAlignment="0"/>
    <xf numFmtId="0" fontId="30" fillId="0" borderId="0"/>
    <xf numFmtId="0" fontId="30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30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</cellStyleXfs>
  <cellXfs count="184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0" fontId="4" fillId="0" borderId="11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49" fontId="8" fillId="0" borderId="12" xfId="0" applyNumberFormat="1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0" fontId="7" fillId="0" borderId="12" xfId="0" applyFont="1" applyBorder="1" applyAlignment="1">
      <alignment horizontal="right" vertical="top" wrapText="1"/>
    </xf>
    <xf numFmtId="0" fontId="7" fillId="0" borderId="12" xfId="0" applyFont="1" applyBorder="1" applyAlignment="1">
      <alignment horizontal="right" vertical="top"/>
    </xf>
    <xf numFmtId="0" fontId="10" fillId="0" borderId="12" xfId="0" applyFont="1" applyBorder="1" applyAlignment="1">
      <alignment horizontal="right" vertical="top" wrapText="1"/>
    </xf>
    <xf numFmtId="49" fontId="11" fillId="0" borderId="0" xfId="72" applyNumberFormat="1" applyFont="1" applyFill="1"/>
    <xf numFmtId="0" fontId="32" fillId="0" borderId="0" xfId="72" applyFont="1" applyFill="1" applyAlignment="1">
      <alignment horizontal="center" vertical="center"/>
    </xf>
    <xf numFmtId="49" fontId="11" fillId="0" borderId="0" xfId="72" applyNumberFormat="1" applyFont="1" applyFill="1" applyAlignment="1">
      <alignment horizontal="center" vertical="center"/>
    </xf>
    <xf numFmtId="0" fontId="33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4" fillId="0" borderId="0" xfId="72" applyNumberFormat="1" applyFont="1" applyFill="1" applyAlignment="1">
      <alignment wrapText="1"/>
    </xf>
    <xf numFmtId="49" fontId="32" fillId="0" borderId="0" xfId="72" applyNumberFormat="1" applyFont="1" applyFill="1" applyAlignment="1">
      <alignment horizontal="center" vertical="center" wrapText="1"/>
    </xf>
    <xf numFmtId="0" fontId="31" fillId="0" borderId="0" xfId="72" applyFont="1" applyFill="1"/>
    <xf numFmtId="0" fontId="31" fillId="0" borderId="10" xfId="72" applyFont="1" applyFill="1" applyBorder="1"/>
    <xf numFmtId="0" fontId="31" fillId="0" borderId="0" xfId="72" applyFont="1" applyFill="1" applyAlignment="1">
      <alignment horizontal="center"/>
    </xf>
    <xf numFmtId="0" fontId="31" fillId="0" borderId="0" xfId="72" applyFont="1" applyFill="1" applyAlignment="1">
      <alignment horizontal="right"/>
    </xf>
    <xf numFmtId="49" fontId="31" fillId="0" borderId="0" xfId="72" applyNumberFormat="1" applyFont="1" applyFill="1"/>
    <xf numFmtId="49" fontId="11" fillId="0" borderId="0" xfId="72" applyNumberFormat="1" applyFont="1" applyFill="1" applyAlignment="1">
      <alignment horizontal="center"/>
    </xf>
    <xf numFmtId="49" fontId="31" fillId="0" borderId="12" xfId="72" applyNumberFormat="1" applyFont="1" applyFill="1" applyBorder="1" applyAlignment="1">
      <alignment horizontal="center"/>
    </xf>
    <xf numFmtId="49" fontId="31" fillId="0" borderId="13" xfId="72" applyNumberFormat="1" applyFont="1" applyFill="1" applyBorder="1" applyAlignment="1">
      <alignment horizontal="center"/>
    </xf>
    <xf numFmtId="4" fontId="31" fillId="0" borderId="14" xfId="72" applyNumberFormat="1" applyFont="1" applyFill="1" applyBorder="1" applyAlignment="1">
      <alignment horizontal="center" vertical="center"/>
    </xf>
    <xf numFmtId="4" fontId="31" fillId="0" borderId="15" xfId="72" applyNumberFormat="1" applyFont="1" applyFill="1" applyBorder="1" applyAlignment="1">
      <alignment horizontal="center" vertical="center"/>
    </xf>
    <xf numFmtId="0" fontId="11" fillId="0" borderId="0" xfId="72" applyFont="1" applyFill="1" applyAlignment="1">
      <alignment vertical="center"/>
    </xf>
    <xf numFmtId="4" fontId="35" fillId="0" borderId="14" xfId="72" applyNumberFormat="1" applyFont="1" applyFill="1" applyBorder="1" applyAlignment="1">
      <alignment horizontal="center" vertical="center"/>
    </xf>
    <xf numFmtId="4" fontId="35" fillId="0" borderId="15" xfId="72" applyNumberFormat="1" applyFont="1" applyFill="1" applyBorder="1" applyAlignment="1">
      <alignment horizontal="center" vertical="center"/>
    </xf>
    <xf numFmtId="49" fontId="35" fillId="0" borderId="16" xfId="72" applyNumberFormat="1" applyFont="1" applyFill="1" applyBorder="1" applyAlignment="1">
      <alignment horizontal="left" vertical="center"/>
    </xf>
    <xf numFmtId="49" fontId="31" fillId="0" borderId="0" xfId="72" applyNumberFormat="1" applyFont="1" applyFill="1" applyBorder="1" applyAlignment="1">
      <alignment horizontal="centerContinuous" vertical="center" wrapText="1"/>
    </xf>
    <xf numFmtId="164" fontId="35" fillId="0" borderId="14" xfId="72" applyNumberFormat="1" applyFont="1" applyFill="1" applyBorder="1" applyAlignment="1">
      <alignment horizontal="center" vertical="center"/>
    </xf>
    <xf numFmtId="49" fontId="32" fillId="0" borderId="17" xfId="72" applyNumberFormat="1" applyFont="1" applyFill="1" applyBorder="1" applyAlignment="1">
      <alignment horizontal="left" vertical="center"/>
    </xf>
    <xf numFmtId="164" fontId="35" fillId="0" borderId="18" xfId="72" applyNumberFormat="1" applyFont="1" applyFill="1" applyBorder="1" applyAlignment="1">
      <alignment horizontal="center" vertical="center"/>
    </xf>
    <xf numFmtId="4" fontId="35" fillId="0" borderId="19" xfId="72" applyNumberFormat="1" applyFont="1" applyFill="1" applyBorder="1" applyAlignment="1">
      <alignment horizontal="center" vertical="center"/>
    </xf>
    <xf numFmtId="49" fontId="35" fillId="0" borderId="0" xfId="72" applyNumberFormat="1" applyFont="1" applyFill="1" applyBorder="1" applyAlignment="1">
      <alignment horizontal="left" vertical="center"/>
    </xf>
    <xf numFmtId="164" fontId="35" fillId="0" borderId="0" xfId="72" applyNumberFormat="1" applyFont="1" applyFill="1" applyBorder="1" applyAlignment="1">
      <alignment horizontal="center" vertical="center"/>
    </xf>
    <xf numFmtId="0" fontId="31" fillId="0" borderId="0" xfId="72" applyFont="1" applyFill="1" applyAlignment="1">
      <alignment horizontal="center" vertical="center"/>
    </xf>
    <xf numFmtId="0" fontId="31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1" fillId="0" borderId="16" xfId="72" applyNumberFormat="1" applyFont="1" applyFill="1" applyBorder="1" applyAlignment="1">
      <alignment vertical="center" wrapText="1"/>
    </xf>
    <xf numFmtId="49" fontId="31" fillId="0" borderId="12" xfId="72" applyNumberFormat="1" applyFont="1" applyFill="1" applyBorder="1" applyAlignment="1">
      <alignment horizontal="center" vertical="center"/>
    </xf>
    <xf numFmtId="49" fontId="31" fillId="0" borderId="14" xfId="72" applyNumberFormat="1" applyFont="1" applyFill="1" applyBorder="1" applyAlignment="1">
      <alignment horizontal="centerContinuous" vertical="center" wrapText="1"/>
    </xf>
    <xf numFmtId="49" fontId="31" fillId="0" borderId="18" xfId="72" applyNumberFormat="1" applyFont="1" applyFill="1" applyBorder="1" applyAlignment="1">
      <alignment horizontal="centerContinuous" vertical="center" wrapText="1"/>
    </xf>
    <xf numFmtId="49" fontId="31" fillId="0" borderId="20" xfId="72" applyNumberFormat="1" applyFont="1" applyFill="1" applyBorder="1" applyAlignment="1">
      <alignment horizontal="center"/>
    </xf>
    <xf numFmtId="49" fontId="36" fillId="0" borderId="14" xfId="72" applyNumberFormat="1" applyFont="1" applyFill="1" applyBorder="1" applyAlignment="1">
      <alignment horizontal="center" vertical="center" wrapText="1"/>
    </xf>
    <xf numFmtId="49" fontId="34" fillId="0" borderId="16" xfId="72" applyNumberFormat="1" applyFont="1" applyFill="1" applyBorder="1" applyAlignment="1">
      <alignment horizontal="left" vertical="center" wrapText="1"/>
    </xf>
    <xf numFmtId="164" fontId="31" fillId="0" borderId="14" xfId="72" applyNumberFormat="1" applyFont="1" applyFill="1" applyBorder="1" applyAlignment="1">
      <alignment horizontal="center" vertical="center"/>
    </xf>
    <xf numFmtId="0" fontId="11" fillId="24" borderId="0" xfId="73" applyFont="1" applyFill="1"/>
    <xf numFmtId="49" fontId="11" fillId="24" borderId="0" xfId="73" applyNumberFormat="1" applyFont="1" applyFill="1"/>
    <xf numFmtId="49" fontId="34" fillId="24" borderId="0" xfId="73" applyNumberFormat="1" applyFont="1" applyFill="1" applyAlignment="1">
      <alignment wrapText="1"/>
    </xf>
    <xf numFmtId="0" fontId="31" fillId="24" borderId="10" xfId="73" applyFont="1" applyFill="1" applyBorder="1" applyAlignment="1">
      <alignment horizontal="left" vertical="center"/>
    </xf>
    <xf numFmtId="0" fontId="31" fillId="24" borderId="10" xfId="73" applyFont="1" applyFill="1" applyBorder="1"/>
    <xf numFmtId="0" fontId="31" fillId="24" borderId="10" xfId="73" applyFont="1" applyFill="1" applyBorder="1" applyAlignment="1">
      <alignment horizontal="right"/>
    </xf>
    <xf numFmtId="49" fontId="31" fillId="24" borderId="0" xfId="73" applyNumberFormat="1" applyFont="1" applyFill="1"/>
    <xf numFmtId="49" fontId="31" fillId="24" borderId="12" xfId="73" applyNumberFormat="1" applyFont="1" applyFill="1" applyBorder="1" applyAlignment="1">
      <alignment horizontal="center" vertical="center" wrapText="1"/>
    </xf>
    <xf numFmtId="49" fontId="11" fillId="24" borderId="0" xfId="73" applyNumberFormat="1" applyFont="1" applyFill="1" applyAlignment="1">
      <alignment horizontal="center"/>
    </xf>
    <xf numFmtId="49" fontId="31" fillId="24" borderId="12" xfId="73" applyNumberFormat="1" applyFont="1" applyFill="1" applyBorder="1" applyAlignment="1">
      <alignment horizontal="center" vertical="center"/>
    </xf>
    <xf numFmtId="49" fontId="31" fillId="24" borderId="12" xfId="73" applyNumberFormat="1" applyFont="1" applyFill="1" applyBorder="1" applyAlignment="1">
      <alignment horizontal="center"/>
    </xf>
    <xf numFmtId="0" fontId="31" fillId="24" borderId="12" xfId="73" applyNumberFormat="1" applyFont="1" applyFill="1" applyBorder="1" applyAlignment="1">
      <alignment horizontal="center" vertical="center"/>
    </xf>
    <xf numFmtId="49" fontId="36" fillId="24" borderId="12" xfId="73" applyNumberFormat="1" applyFont="1" applyFill="1" applyBorder="1" applyAlignment="1">
      <alignment horizontal="center" vertical="center" wrapText="1"/>
    </xf>
    <xf numFmtId="4" fontId="31" fillId="24" borderId="12" xfId="73" applyNumberFormat="1" applyFont="1" applyFill="1" applyBorder="1" applyAlignment="1">
      <alignment horizontal="center" vertical="center"/>
    </xf>
    <xf numFmtId="49" fontId="35" fillId="24" borderId="22" xfId="73" applyNumberFormat="1" applyFont="1" applyFill="1" applyBorder="1" applyAlignment="1">
      <alignment horizontal="left" vertical="center" wrapText="1"/>
    </xf>
    <xf numFmtId="4" fontId="35" fillId="24" borderId="12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vertical="center"/>
    </xf>
    <xf numFmtId="0" fontId="37" fillId="24" borderId="12" xfId="73" applyFont="1" applyFill="1" applyBorder="1" applyAlignment="1">
      <alignment horizontal="center" vertical="center"/>
    </xf>
    <xf numFmtId="0" fontId="35" fillId="24" borderId="12" xfId="73" applyFont="1" applyFill="1" applyBorder="1" applyAlignment="1">
      <alignment horizontal="left" vertical="center" wrapText="1"/>
    </xf>
    <xf numFmtId="0" fontId="12" fillId="24" borderId="0" xfId="73" applyFont="1" applyFill="1"/>
    <xf numFmtId="0" fontId="31" fillId="24" borderId="12" xfId="73" applyFont="1" applyFill="1" applyBorder="1" applyAlignment="1">
      <alignment horizontal="center" vertical="center"/>
    </xf>
    <xf numFmtId="0" fontId="31" fillId="24" borderId="0" xfId="73" applyFont="1" applyFill="1"/>
    <xf numFmtId="0" fontId="31" fillId="24" borderId="18" xfId="73" applyFont="1" applyFill="1" applyBorder="1" applyAlignment="1">
      <alignment horizontal="center" vertical="center"/>
    </xf>
    <xf numFmtId="0" fontId="35" fillId="24" borderId="10" xfId="73" applyFont="1" applyFill="1" applyBorder="1" applyAlignment="1">
      <alignment horizontal="left" vertical="center"/>
    </xf>
    <xf numFmtId="4" fontId="35" fillId="24" borderId="18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horizontal="center" vertical="center"/>
    </xf>
    <xf numFmtId="0" fontId="11" fillId="24" borderId="0" xfId="73" applyFont="1" applyFill="1" applyBorder="1" applyAlignment="1">
      <alignment horizontal="center" vertical="center"/>
    </xf>
    <xf numFmtId="0" fontId="35" fillId="24" borderId="0" xfId="73" applyFont="1" applyFill="1" applyAlignment="1">
      <alignment horizontal="center" vertical="center"/>
    </xf>
    <xf numFmtId="0" fontId="35" fillId="24" borderId="0" xfId="73" applyFont="1" applyFill="1"/>
    <xf numFmtId="0" fontId="31" fillId="24" borderId="0" xfId="73" applyFont="1" applyFill="1" applyAlignment="1">
      <alignment horizontal="center" vertical="center"/>
    </xf>
    <xf numFmtId="0" fontId="31" fillId="24" borderId="12" xfId="73" applyFont="1" applyFill="1" applyBorder="1" applyAlignment="1">
      <alignment horizontal="left" vertical="center"/>
    </xf>
    <xf numFmtId="0" fontId="31" fillId="0" borderId="0" xfId="72" applyFont="1" applyFill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39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 wrapText="1"/>
    </xf>
    <xf numFmtId="0" fontId="6" fillId="0" borderId="11" xfId="0" applyFont="1" applyBorder="1" applyAlignment="1">
      <alignment horizontal="center" vertical="top"/>
    </xf>
    <xf numFmtId="0" fontId="11" fillId="24" borderId="0" xfId="73" applyFont="1" applyFill="1" applyAlignment="1">
      <alignment horizontal="right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1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0" fontId="31" fillId="24" borderId="0" xfId="73" applyFont="1" applyFill="1" applyBorder="1" applyAlignment="1">
      <alignment horizontal="right"/>
    </xf>
    <xf numFmtId="49" fontId="31" fillId="24" borderId="16" xfId="73" applyNumberFormat="1" applyFont="1" applyFill="1" applyBorder="1" applyAlignment="1">
      <alignment horizontal="center" vertical="center" wrapText="1"/>
    </xf>
    <xf numFmtId="49" fontId="31" fillId="24" borderId="16" xfId="73" applyNumberFormat="1" applyFont="1" applyFill="1" applyBorder="1" applyAlignment="1">
      <alignment horizontal="center"/>
    </xf>
    <xf numFmtId="4" fontId="31" fillId="24" borderId="0" xfId="73" applyNumberFormat="1" applyFont="1" applyFill="1" applyBorder="1" applyAlignment="1">
      <alignment horizontal="center" vertical="center"/>
    </xf>
    <xf numFmtId="4" fontId="35" fillId="24" borderId="0" xfId="73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top" wrapText="1"/>
    </xf>
    <xf numFmtId="3" fontId="4" fillId="0" borderId="0" xfId="0" applyNumberFormat="1" applyFont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3" fontId="4" fillId="0" borderId="11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7" fillId="0" borderId="12" xfId="0" applyNumberFormat="1" applyFont="1" applyBorder="1" applyAlignment="1">
      <alignment horizontal="right" vertical="top"/>
    </xf>
    <xf numFmtId="3" fontId="7" fillId="0" borderId="12" xfId="0" applyNumberFormat="1" applyFont="1" applyBorder="1" applyAlignment="1">
      <alignment horizontal="right" vertical="top" wrapText="1"/>
    </xf>
    <xf numFmtId="3" fontId="10" fillId="0" borderId="12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4" fillId="0" borderId="10" xfId="0" applyFont="1" applyBorder="1" applyAlignment="1">
      <alignment horizontal="right" vertical="top"/>
    </xf>
    <xf numFmtId="0" fontId="4" fillId="0" borderId="10" xfId="0" applyFont="1" applyBorder="1" applyAlignment="1">
      <alignment horizontal="left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Border="1"/>
    <xf numFmtId="49" fontId="31" fillId="24" borderId="12" xfId="73" applyNumberFormat="1" applyFont="1" applyFill="1" applyBorder="1" applyAlignment="1">
      <alignment horizontal="left" vertical="center" wrapText="1"/>
    </xf>
    <xf numFmtId="49" fontId="35" fillId="0" borderId="14" xfId="72" applyNumberFormat="1" applyFont="1" applyFill="1" applyBorder="1" applyAlignment="1">
      <alignment horizontal="centerContinuous" vertical="center" wrapText="1"/>
    </xf>
    <xf numFmtId="0" fontId="40" fillId="0" borderId="0" xfId="72" applyFont="1" applyFill="1" applyAlignment="1">
      <alignment vertical="center"/>
    </xf>
    <xf numFmtId="49" fontId="35" fillId="0" borderId="16" xfId="72" applyNumberFormat="1" applyFont="1" applyFill="1" applyBorder="1" applyAlignment="1">
      <alignment horizontal="left" vertical="center" wrapText="1"/>
    </xf>
    <xf numFmtId="49" fontId="31" fillId="24" borderId="12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horizontal="left" vertical="center"/>
    </xf>
    <xf numFmtId="0" fontId="35" fillId="24" borderId="0" xfId="73" applyFont="1" applyFill="1" applyAlignment="1">
      <alignment horizontal="left" vertical="center"/>
    </xf>
    <xf numFmtId="0" fontId="31" fillId="24" borderId="0" xfId="73" applyFont="1" applyFill="1" applyAlignment="1">
      <alignment horizontal="left"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42" fillId="0" borderId="0" xfId="0" applyFont="1" applyAlignment="1">
      <alignment horizontal="left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left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3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8" fillId="0" borderId="12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center" vertical="top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31" fillId="0" borderId="21" xfId="72" applyNumberFormat="1" applyFont="1" applyFill="1" applyBorder="1" applyAlignment="1">
      <alignment horizontal="center" vertical="center" wrapText="1"/>
    </xf>
    <xf numFmtId="49" fontId="31" fillId="0" borderId="16" xfId="72" applyNumberFormat="1" applyFont="1" applyFill="1" applyBorder="1" applyAlignment="1">
      <alignment horizontal="center" vertical="center" wrapText="1"/>
    </xf>
    <xf numFmtId="49" fontId="31" fillId="0" borderId="17" xfId="72" applyNumberFormat="1" applyFont="1" applyFill="1" applyBorder="1" applyAlignment="1">
      <alignment horizontal="center" vertical="center" wrapText="1"/>
    </xf>
    <xf numFmtId="49" fontId="31" fillId="0" borderId="23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1" fillId="0" borderId="0" xfId="72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 wrapText="1"/>
    </xf>
    <xf numFmtId="0" fontId="11" fillId="24" borderId="0" xfId="73" applyFont="1" applyFill="1" applyAlignment="1">
      <alignment horizontal="right"/>
    </xf>
    <xf numFmtId="49" fontId="31" fillId="24" borderId="12" xfId="73" applyNumberFormat="1" applyFont="1" applyFill="1" applyBorder="1" applyAlignment="1">
      <alignment horizontal="center" vertical="center" wrapText="1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1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49" fontId="31" fillId="24" borderId="12" xfId="73" applyNumberFormat="1" applyFont="1" applyFill="1" applyBorder="1" applyAlignment="1">
      <alignment horizontal="center" vertical="center"/>
    </xf>
    <xf numFmtId="49" fontId="31" fillId="24" borderId="23" xfId="73" applyNumberFormat="1" applyFont="1" applyFill="1" applyBorder="1" applyAlignment="1">
      <alignment horizontal="center" vertical="center"/>
    </xf>
    <xf numFmtId="49" fontId="31" fillId="24" borderId="18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17"/>
  <sheetViews>
    <sheetView showGridLines="0" topLeftCell="A85" zoomScaleNormal="75" zoomScaleSheetLayoutView="75" workbookViewId="0">
      <selection activeCell="D11" sqref="D11:J11"/>
    </sheetView>
  </sheetViews>
  <sheetFormatPr defaultRowHeight="12.75" outlineLevelRow="2" x14ac:dyDescent="0.2"/>
  <cols>
    <col min="1" max="1" width="3.28515625" style="19" customWidth="1"/>
    <col min="2" max="2" width="11.28515625" style="1" customWidth="1"/>
    <col min="3" max="3" width="34.28515625" style="17" customWidth="1"/>
    <col min="4" max="4" width="7.7109375" style="100" customWidth="1"/>
    <col min="5" max="5" width="16.42578125" style="98" customWidth="1"/>
    <col min="6" max="6" width="7.7109375" style="5" customWidth="1"/>
    <col min="7" max="9" width="6.7109375" style="5" customWidth="1"/>
    <col min="10" max="10" width="7.7109375" style="123" customWidth="1"/>
    <col min="11" max="17" width="6.7109375" style="5" customWidth="1"/>
    <col min="18" max="16384" width="9.140625" style="6"/>
  </cols>
  <sheetData>
    <row r="1" spans="1:18" outlineLevel="2" x14ac:dyDescent="0.2">
      <c r="A1" s="137" t="s">
        <v>101</v>
      </c>
      <c r="B1" s="7"/>
      <c r="C1" s="2"/>
      <c r="D1" s="3"/>
      <c r="E1" s="157" t="s">
        <v>247</v>
      </c>
      <c r="F1" s="157"/>
      <c r="G1" s="157"/>
      <c r="H1" s="157"/>
      <c r="I1" s="157"/>
      <c r="J1" s="116"/>
      <c r="K1" s="4"/>
      <c r="L1" s="4"/>
      <c r="M1" s="137" t="s">
        <v>100</v>
      </c>
      <c r="N1" s="4"/>
      <c r="O1" s="4"/>
      <c r="P1" s="4"/>
      <c r="Q1" s="4"/>
    </row>
    <row r="2" spans="1:18" outlineLevel="1" x14ac:dyDescent="0.2">
      <c r="A2" s="8"/>
      <c r="B2" s="7"/>
      <c r="C2" s="2"/>
      <c r="D2" s="3"/>
      <c r="E2" s="3"/>
      <c r="F2" s="4"/>
      <c r="G2" s="101" t="s">
        <v>18</v>
      </c>
      <c r="H2" s="4"/>
      <c r="I2" s="4"/>
      <c r="J2" s="115"/>
      <c r="K2" s="4"/>
      <c r="L2" s="4"/>
      <c r="M2" s="8" t="s">
        <v>246</v>
      </c>
      <c r="N2" s="4"/>
      <c r="O2" s="4"/>
      <c r="P2" s="4"/>
      <c r="Q2" s="4"/>
    </row>
    <row r="3" spans="1:18" outlineLevel="1" x14ac:dyDescent="0.2">
      <c r="A3" s="8" t="s">
        <v>99</v>
      </c>
      <c r="B3" s="7"/>
      <c r="C3" s="2"/>
      <c r="D3" s="3"/>
      <c r="E3" s="3"/>
      <c r="F3" s="4"/>
      <c r="G3" s="4"/>
      <c r="H3" s="4"/>
      <c r="I3" s="4"/>
      <c r="J3" s="115"/>
      <c r="K3" s="4"/>
      <c r="L3" s="4"/>
      <c r="M3" s="8"/>
      <c r="N3" s="4" t="s">
        <v>245</v>
      </c>
      <c r="O3" s="4"/>
      <c r="P3" s="4"/>
      <c r="Q3" s="4"/>
    </row>
    <row r="4" spans="1:18" outlineLevel="1" x14ac:dyDescent="0.2">
      <c r="A4" s="8" t="s">
        <v>244</v>
      </c>
      <c r="B4" s="7"/>
      <c r="C4" s="2"/>
      <c r="D4" s="3"/>
      <c r="E4" s="3"/>
      <c r="F4" s="4"/>
      <c r="G4" s="4"/>
      <c r="H4" s="4"/>
      <c r="I4" s="4"/>
      <c r="J4" s="115"/>
      <c r="K4" s="4"/>
      <c r="L4" s="4"/>
      <c r="M4" s="6" t="s">
        <v>243</v>
      </c>
      <c r="N4" s="4"/>
      <c r="O4" s="4"/>
      <c r="P4" s="4"/>
      <c r="Q4" s="4"/>
      <c r="R4" s="128"/>
    </row>
    <row r="5" spans="1:18" outlineLevel="1" x14ac:dyDescent="0.2">
      <c r="A5" s="124"/>
      <c r="B5" s="7"/>
      <c r="C5" s="3"/>
      <c r="D5" s="6"/>
      <c r="E5" s="4"/>
      <c r="F5" s="4"/>
      <c r="G5" s="11"/>
      <c r="H5" s="11"/>
      <c r="I5" s="11"/>
      <c r="J5" s="115"/>
      <c r="K5" s="4"/>
      <c r="L5" s="4"/>
      <c r="M5" s="8" t="s">
        <v>242</v>
      </c>
      <c r="N5" s="4"/>
      <c r="O5" s="4"/>
      <c r="P5" s="4"/>
      <c r="Q5" s="4"/>
    </row>
    <row r="6" spans="1:18" x14ac:dyDescent="0.2">
      <c r="A6" s="124"/>
      <c r="B6" s="7"/>
      <c r="C6" s="2"/>
      <c r="D6" s="3"/>
      <c r="E6" s="6"/>
      <c r="F6" s="4"/>
      <c r="G6" s="4"/>
      <c r="H6" s="4"/>
      <c r="I6" s="4"/>
      <c r="J6" s="115"/>
      <c r="K6" s="4"/>
      <c r="L6" s="4"/>
      <c r="M6" s="4"/>
      <c r="N6" s="4"/>
      <c r="O6" s="4"/>
      <c r="P6" s="4"/>
      <c r="Q6" s="4"/>
    </row>
    <row r="7" spans="1:18" x14ac:dyDescent="0.2">
      <c r="A7" s="124"/>
      <c r="B7" s="7"/>
      <c r="C7" s="2"/>
      <c r="D7" s="3"/>
      <c r="E7" s="6"/>
      <c r="F7" s="4"/>
      <c r="G7" s="4"/>
      <c r="H7" s="11" t="s">
        <v>241</v>
      </c>
      <c r="I7" s="11"/>
      <c r="J7" s="115"/>
      <c r="K7" s="4"/>
      <c r="L7" s="4"/>
      <c r="M7" s="4"/>
      <c r="N7" s="4"/>
      <c r="O7" s="4"/>
      <c r="P7" s="4"/>
      <c r="Q7" s="4"/>
    </row>
    <row r="8" spans="1:18" x14ac:dyDescent="0.2">
      <c r="A8" s="124"/>
      <c r="B8" s="7"/>
      <c r="C8" s="2"/>
      <c r="D8" s="3"/>
      <c r="E8" s="6"/>
      <c r="F8" s="4"/>
      <c r="G8" s="4"/>
      <c r="H8" s="124" t="s">
        <v>19</v>
      </c>
      <c r="I8" s="124"/>
      <c r="J8" s="115"/>
      <c r="K8" s="4"/>
      <c r="L8" s="4"/>
      <c r="M8" s="4"/>
      <c r="N8" s="4"/>
      <c r="O8" s="4"/>
      <c r="P8" s="4"/>
      <c r="Q8" s="4"/>
    </row>
    <row r="9" spans="1:18" ht="5.25" customHeight="1" x14ac:dyDescent="0.2">
      <c r="A9" s="124"/>
      <c r="B9" s="7"/>
      <c r="C9" s="2"/>
      <c r="D9" s="3"/>
      <c r="E9" s="6"/>
      <c r="F9" s="4"/>
      <c r="G9" s="4"/>
      <c r="H9" s="4"/>
      <c r="I9" s="4"/>
      <c r="J9" s="115"/>
      <c r="K9" s="4"/>
      <c r="L9" s="4"/>
      <c r="M9" s="4"/>
      <c r="N9" s="4"/>
      <c r="O9" s="4"/>
      <c r="P9" s="4"/>
      <c r="Q9" s="4"/>
    </row>
    <row r="10" spans="1:18" x14ac:dyDescent="0.2">
      <c r="A10" s="124"/>
      <c r="B10" s="7"/>
      <c r="C10" s="127" t="s">
        <v>83</v>
      </c>
      <c r="D10" s="126" t="s">
        <v>240</v>
      </c>
      <c r="E10" s="146"/>
      <c r="F10" s="125"/>
      <c r="G10" s="125"/>
      <c r="H10" s="145"/>
      <c r="I10" s="125"/>
      <c r="J10" s="116"/>
      <c r="K10" s="125"/>
      <c r="L10" s="125"/>
      <c r="M10" s="4"/>
      <c r="N10" s="4"/>
      <c r="O10" s="4"/>
      <c r="P10" s="4"/>
      <c r="Q10" s="4"/>
    </row>
    <row r="11" spans="1:18" x14ac:dyDescent="0.2">
      <c r="A11" s="124"/>
      <c r="B11" s="7"/>
      <c r="C11" s="127"/>
      <c r="D11" s="159" t="s">
        <v>239</v>
      </c>
      <c r="E11" s="159"/>
      <c r="F11" s="159"/>
      <c r="G11" s="159"/>
      <c r="H11" s="159"/>
      <c r="I11" s="159"/>
      <c r="J11" s="159"/>
      <c r="K11" s="10"/>
      <c r="L11" s="10"/>
      <c r="M11" s="4"/>
      <c r="N11" s="4"/>
      <c r="O11" s="4"/>
      <c r="P11" s="4"/>
      <c r="Q11" s="4"/>
    </row>
    <row r="12" spans="1:18" x14ac:dyDescent="0.2">
      <c r="A12" s="124"/>
      <c r="B12" s="7"/>
      <c r="C12" s="2"/>
      <c r="D12" s="3"/>
      <c r="E12" s="13"/>
      <c r="F12" s="9"/>
      <c r="G12" s="9"/>
      <c r="H12" s="101" t="s">
        <v>20</v>
      </c>
      <c r="I12" s="101"/>
      <c r="J12" s="117"/>
      <c r="K12" s="10"/>
      <c r="L12" s="4"/>
      <c r="M12" s="4"/>
      <c r="N12" s="4"/>
      <c r="O12" s="4"/>
      <c r="P12" s="4"/>
      <c r="Q12" s="4"/>
    </row>
    <row r="13" spans="1:18" ht="3.75" customHeight="1" x14ac:dyDescent="0.2">
      <c r="A13" s="14"/>
      <c r="B13" s="15"/>
      <c r="C13" s="2"/>
      <c r="D13" s="3"/>
      <c r="E13" s="6"/>
      <c r="F13" s="4"/>
      <c r="G13" s="4"/>
      <c r="H13" s="4"/>
      <c r="I13" s="4"/>
      <c r="J13" s="115"/>
      <c r="K13" s="4"/>
      <c r="L13" s="4"/>
      <c r="M13" s="4"/>
      <c r="N13" s="4"/>
      <c r="O13" s="4"/>
      <c r="P13" s="4"/>
      <c r="Q13" s="4"/>
    </row>
    <row r="14" spans="1:18" ht="14.25" x14ac:dyDescent="0.2">
      <c r="A14" s="124"/>
      <c r="B14" s="7"/>
      <c r="C14" s="2"/>
      <c r="D14" s="12" t="s">
        <v>238</v>
      </c>
      <c r="E14" s="124"/>
      <c r="F14" s="4"/>
      <c r="G14" s="4"/>
      <c r="H14" s="4"/>
      <c r="I14" s="12"/>
      <c r="J14" s="118"/>
      <c r="K14" s="4"/>
      <c r="L14" s="4"/>
      <c r="M14" s="4"/>
      <c r="N14" s="4"/>
      <c r="O14" s="4"/>
      <c r="P14" s="4"/>
      <c r="Q14" s="4"/>
      <c r="R14" s="99"/>
    </row>
    <row r="15" spans="1:18" x14ac:dyDescent="0.2">
      <c r="A15" s="124"/>
      <c r="B15" s="7"/>
      <c r="C15" s="2"/>
      <c r="D15" s="12" t="s">
        <v>75</v>
      </c>
      <c r="E15" s="124"/>
      <c r="F15" s="4"/>
      <c r="G15" s="4"/>
      <c r="H15" s="4"/>
      <c r="I15" s="12"/>
      <c r="J15" s="160" t="s">
        <v>237</v>
      </c>
      <c r="K15" s="161"/>
      <c r="L15" s="8" t="s">
        <v>82</v>
      </c>
      <c r="M15" s="4"/>
      <c r="N15" s="4"/>
      <c r="O15" s="4"/>
      <c r="P15" s="4"/>
      <c r="Q15" s="4"/>
    </row>
    <row r="16" spans="1:18" x14ac:dyDescent="0.2">
      <c r="A16" s="124"/>
      <c r="B16" s="7"/>
      <c r="C16" s="2"/>
      <c r="D16" s="12" t="s">
        <v>74</v>
      </c>
      <c r="E16" s="124"/>
      <c r="F16" s="4"/>
      <c r="G16" s="4"/>
      <c r="H16" s="4"/>
      <c r="I16" s="12"/>
      <c r="J16" s="160" t="s">
        <v>236</v>
      </c>
      <c r="K16" s="161"/>
      <c r="L16" s="8" t="s">
        <v>82</v>
      </c>
      <c r="M16" s="4"/>
      <c r="N16" s="4"/>
      <c r="O16" s="4"/>
      <c r="P16" s="4"/>
      <c r="Q16" s="4"/>
    </row>
    <row r="17" spans="1:17" outlineLevel="1" x14ac:dyDescent="0.2">
      <c r="A17" s="124"/>
      <c r="B17" s="7"/>
      <c r="C17" s="2"/>
      <c r="D17" s="12" t="s">
        <v>46</v>
      </c>
      <c r="E17" s="124"/>
      <c r="F17" s="4"/>
      <c r="G17" s="4"/>
      <c r="H17" s="4"/>
      <c r="I17" s="12"/>
      <c r="J17" s="160" t="s">
        <v>235</v>
      </c>
      <c r="K17" s="161"/>
      <c r="L17" s="8" t="s">
        <v>47</v>
      </c>
      <c r="M17" s="4"/>
      <c r="N17" s="4"/>
      <c r="O17" s="4"/>
      <c r="P17" s="4"/>
      <c r="Q17" s="4"/>
    </row>
    <row r="18" spans="1:17" x14ac:dyDescent="0.2">
      <c r="A18" s="124"/>
      <c r="B18" s="7"/>
      <c r="C18" s="2"/>
      <c r="D18" s="12" t="s">
        <v>234</v>
      </c>
      <c r="E18" s="124"/>
      <c r="F18" s="4"/>
      <c r="G18" s="4"/>
      <c r="H18" s="4"/>
      <c r="I18" s="12"/>
      <c r="J18" s="160" t="s">
        <v>233</v>
      </c>
      <c r="K18" s="161"/>
      <c r="L18" s="8" t="s">
        <v>82</v>
      </c>
      <c r="M18" s="4"/>
      <c r="N18" s="4"/>
      <c r="O18" s="4"/>
      <c r="P18" s="4"/>
      <c r="Q18" s="4"/>
    </row>
    <row r="19" spans="1:17" x14ac:dyDescent="0.2">
      <c r="A19" s="124"/>
      <c r="B19" s="7"/>
      <c r="C19" s="2"/>
      <c r="D19" s="144" t="s">
        <v>232</v>
      </c>
      <c r="E19" s="12"/>
      <c r="F19" s="12"/>
      <c r="G19" s="12"/>
      <c r="H19" s="12"/>
      <c r="I19" s="12"/>
      <c r="J19" s="115"/>
      <c r="K19" s="4"/>
      <c r="L19" s="4"/>
      <c r="M19" s="4"/>
      <c r="N19" s="4"/>
      <c r="O19" s="4"/>
      <c r="P19" s="4"/>
      <c r="Q19" s="4"/>
    </row>
    <row r="20" spans="1:17" ht="6" customHeight="1" x14ac:dyDescent="0.2"/>
    <row r="21" spans="1:17" ht="18" customHeight="1" x14ac:dyDescent="0.2">
      <c r="A21" s="147" t="s">
        <v>21</v>
      </c>
      <c r="B21" s="155" t="s">
        <v>231</v>
      </c>
      <c r="C21" s="147" t="s">
        <v>22</v>
      </c>
      <c r="D21" s="147" t="s">
        <v>23</v>
      </c>
      <c r="E21" s="147" t="s">
        <v>24</v>
      </c>
      <c r="F21" s="147" t="s">
        <v>32</v>
      </c>
      <c r="G21" s="148"/>
      <c r="H21" s="148"/>
      <c r="I21" s="148"/>
      <c r="J21" s="147" t="s">
        <v>33</v>
      </c>
      <c r="K21" s="148"/>
      <c r="L21" s="148"/>
      <c r="M21" s="148"/>
      <c r="N21" s="147" t="s">
        <v>29</v>
      </c>
      <c r="O21" s="147" t="s">
        <v>30</v>
      </c>
      <c r="P21" s="147" t="s">
        <v>73</v>
      </c>
      <c r="Q21" s="147" t="s">
        <v>72</v>
      </c>
    </row>
    <row r="22" spans="1:17" ht="15.75" customHeight="1" x14ac:dyDescent="0.2">
      <c r="A22" s="148"/>
      <c r="B22" s="156"/>
      <c r="C22" s="152"/>
      <c r="D22" s="147"/>
      <c r="E22" s="148"/>
      <c r="F22" s="147" t="s">
        <v>25</v>
      </c>
      <c r="G22" s="147" t="s">
        <v>27</v>
      </c>
      <c r="H22" s="148"/>
      <c r="I22" s="148"/>
      <c r="J22" s="153" t="s">
        <v>25</v>
      </c>
      <c r="K22" s="147" t="s">
        <v>27</v>
      </c>
      <c r="L22" s="148"/>
      <c r="M22" s="148"/>
      <c r="N22" s="147"/>
      <c r="O22" s="147"/>
      <c r="P22" s="147"/>
      <c r="Q22" s="147"/>
    </row>
    <row r="23" spans="1:17" ht="15.75" customHeight="1" x14ac:dyDescent="0.2">
      <c r="A23" s="148"/>
      <c r="B23" s="156"/>
      <c r="C23" s="152"/>
      <c r="D23" s="147"/>
      <c r="E23" s="148"/>
      <c r="F23" s="148"/>
      <c r="G23" s="139" t="s">
        <v>26</v>
      </c>
      <c r="H23" s="139" t="s">
        <v>31</v>
      </c>
      <c r="I23" s="139" t="s">
        <v>28</v>
      </c>
      <c r="J23" s="154"/>
      <c r="K23" s="139" t="s">
        <v>26</v>
      </c>
      <c r="L23" s="139" t="s">
        <v>31</v>
      </c>
      <c r="M23" s="139" t="s">
        <v>28</v>
      </c>
      <c r="N23" s="147"/>
      <c r="O23" s="147"/>
      <c r="P23" s="147"/>
      <c r="Q23" s="147"/>
    </row>
    <row r="24" spans="1:17" x14ac:dyDescent="0.2">
      <c r="A24" s="16">
        <v>1</v>
      </c>
      <c r="B24" s="141">
        <v>2</v>
      </c>
      <c r="C24" s="139">
        <v>3</v>
      </c>
      <c r="D24" s="139">
        <v>4</v>
      </c>
      <c r="E24" s="16">
        <v>5</v>
      </c>
      <c r="F24" s="140">
        <v>6</v>
      </c>
      <c r="G24" s="140">
        <v>7</v>
      </c>
      <c r="H24" s="140">
        <v>8</v>
      </c>
      <c r="I24" s="140">
        <v>9</v>
      </c>
      <c r="J24" s="142">
        <v>10</v>
      </c>
      <c r="K24" s="140">
        <v>11</v>
      </c>
      <c r="L24" s="140">
        <v>12</v>
      </c>
      <c r="M24" s="140">
        <v>13</v>
      </c>
      <c r="N24" s="140">
        <v>14</v>
      </c>
      <c r="O24" s="140">
        <v>15</v>
      </c>
      <c r="P24" s="140">
        <v>16</v>
      </c>
      <c r="Q24" s="140">
        <v>17</v>
      </c>
    </row>
    <row r="25" spans="1:17" x14ac:dyDescent="0.2">
      <c r="A25" s="149" t="s">
        <v>230</v>
      </c>
      <c r="B25" s="150"/>
      <c r="C25" s="150"/>
      <c r="D25" s="150"/>
      <c r="E25" s="150"/>
      <c r="F25" s="150"/>
      <c r="G25" s="150"/>
      <c r="H25" s="150"/>
      <c r="I25" s="150"/>
      <c r="J25" s="150"/>
      <c r="K25" s="150"/>
      <c r="L25" s="150"/>
      <c r="M25" s="150"/>
      <c r="N25" s="150"/>
      <c r="O25" s="150"/>
      <c r="P25" s="150"/>
      <c r="Q25" s="150"/>
    </row>
    <row r="26" spans="1:17" ht="24" x14ac:dyDescent="0.2">
      <c r="A26" s="16">
        <v>1</v>
      </c>
      <c r="B26" s="20" t="s">
        <v>229</v>
      </c>
      <c r="C26" s="143" t="s">
        <v>228</v>
      </c>
      <c r="D26" s="21" t="s">
        <v>86</v>
      </c>
      <c r="E26" s="114">
        <v>2.7</v>
      </c>
      <c r="F26" s="23">
        <v>2281.38</v>
      </c>
      <c r="G26" s="23">
        <v>1969.46</v>
      </c>
      <c r="H26" s="23">
        <v>311.92</v>
      </c>
      <c r="I26" s="23">
        <v>120.9</v>
      </c>
      <c r="J26" s="119">
        <v>6160</v>
      </c>
      <c r="K26" s="24">
        <v>5318</v>
      </c>
      <c r="L26" s="24">
        <v>842</v>
      </c>
      <c r="M26" s="24">
        <v>326</v>
      </c>
      <c r="N26" s="24">
        <v>172.76</v>
      </c>
      <c r="O26" s="24">
        <v>466.45</v>
      </c>
      <c r="P26" s="24">
        <v>7.74</v>
      </c>
      <c r="Q26" s="24">
        <v>20.9</v>
      </c>
    </row>
    <row r="27" spans="1:17" ht="63" x14ac:dyDescent="0.2">
      <c r="A27" s="16">
        <v>2</v>
      </c>
      <c r="B27" s="20" t="s">
        <v>227</v>
      </c>
      <c r="C27" s="143" t="s">
        <v>226</v>
      </c>
      <c r="D27" s="21" t="s">
        <v>95</v>
      </c>
      <c r="E27" s="114">
        <v>1.47</v>
      </c>
      <c r="F27" s="23">
        <v>246.25</v>
      </c>
      <c r="G27" s="23">
        <v>212.59</v>
      </c>
      <c r="H27" s="23">
        <v>33.659999999999997</v>
      </c>
      <c r="I27" s="24"/>
      <c r="J27" s="119">
        <v>362</v>
      </c>
      <c r="K27" s="24">
        <v>313</v>
      </c>
      <c r="L27" s="24">
        <v>49</v>
      </c>
      <c r="M27" s="24"/>
      <c r="N27" s="24">
        <v>18</v>
      </c>
      <c r="O27" s="24">
        <v>26.46</v>
      </c>
      <c r="P27" s="24"/>
      <c r="Q27" s="24"/>
    </row>
    <row r="28" spans="1:17" ht="36" x14ac:dyDescent="0.2">
      <c r="A28" s="16">
        <v>3</v>
      </c>
      <c r="B28" s="20" t="s">
        <v>225</v>
      </c>
      <c r="C28" s="143" t="s">
        <v>224</v>
      </c>
      <c r="D28" s="21" t="s">
        <v>34</v>
      </c>
      <c r="E28" s="114">
        <v>1.44</v>
      </c>
      <c r="F28" s="23">
        <v>100.24</v>
      </c>
      <c r="G28" s="23">
        <v>100.01</v>
      </c>
      <c r="H28" s="23">
        <v>0.23</v>
      </c>
      <c r="I28" s="24"/>
      <c r="J28" s="119">
        <v>144</v>
      </c>
      <c r="K28" s="24">
        <v>144</v>
      </c>
      <c r="L28" s="24"/>
      <c r="M28" s="24"/>
      <c r="N28" s="24">
        <v>9.1</v>
      </c>
      <c r="O28" s="24">
        <v>13.1</v>
      </c>
      <c r="P28" s="24"/>
      <c r="Q28" s="24"/>
    </row>
    <row r="29" spans="1:17" ht="75" x14ac:dyDescent="0.2">
      <c r="A29" s="16">
        <v>4</v>
      </c>
      <c r="B29" s="20" t="s">
        <v>97</v>
      </c>
      <c r="C29" s="143" t="s">
        <v>223</v>
      </c>
      <c r="D29" s="21" t="s">
        <v>76</v>
      </c>
      <c r="E29" s="114">
        <v>12.4</v>
      </c>
      <c r="F29" s="23">
        <v>2.77</v>
      </c>
      <c r="G29" s="23">
        <v>2.77</v>
      </c>
      <c r="H29" s="24"/>
      <c r="I29" s="24"/>
      <c r="J29" s="119">
        <v>34</v>
      </c>
      <c r="K29" s="24">
        <v>34</v>
      </c>
      <c r="L29" s="24"/>
      <c r="M29" s="24"/>
      <c r="N29" s="24"/>
      <c r="O29" s="24"/>
      <c r="P29" s="24"/>
      <c r="Q29" s="24"/>
    </row>
    <row r="30" spans="1:17" ht="96.75" x14ac:dyDescent="0.2">
      <c r="A30" s="16">
        <v>5</v>
      </c>
      <c r="B30" s="20" t="s">
        <v>96</v>
      </c>
      <c r="C30" s="143" t="s">
        <v>222</v>
      </c>
      <c r="D30" s="21" t="s">
        <v>76</v>
      </c>
      <c r="E30" s="114">
        <v>12.4</v>
      </c>
      <c r="F30" s="23">
        <v>52.85</v>
      </c>
      <c r="G30" s="24"/>
      <c r="H30" s="23">
        <v>52.85</v>
      </c>
      <c r="I30" s="24"/>
      <c r="J30" s="119">
        <v>655</v>
      </c>
      <c r="K30" s="24"/>
      <c r="L30" s="24">
        <v>655</v>
      </c>
      <c r="M30" s="24"/>
      <c r="N30" s="24"/>
      <c r="O30" s="24"/>
      <c r="P30" s="24"/>
      <c r="Q30" s="24"/>
    </row>
    <row r="31" spans="1:17" ht="13.5" customHeight="1" x14ac:dyDescent="0.2">
      <c r="A31" s="149" t="s">
        <v>221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</row>
    <row r="32" spans="1:17" ht="47.25" customHeight="1" x14ac:dyDescent="0.2">
      <c r="A32" s="16">
        <v>6</v>
      </c>
      <c r="B32" s="20" t="s">
        <v>220</v>
      </c>
      <c r="C32" s="143" t="s">
        <v>219</v>
      </c>
      <c r="D32" s="21" t="s">
        <v>94</v>
      </c>
      <c r="E32" s="114">
        <v>0.12</v>
      </c>
      <c r="F32" s="23">
        <v>83.02</v>
      </c>
      <c r="G32" s="23">
        <v>65.930000000000007</v>
      </c>
      <c r="H32" s="23">
        <v>17.09</v>
      </c>
      <c r="I32" s="24"/>
      <c r="J32" s="119">
        <v>10</v>
      </c>
      <c r="K32" s="24">
        <v>8</v>
      </c>
      <c r="L32" s="24">
        <v>2</v>
      </c>
      <c r="M32" s="24"/>
      <c r="N32" s="24">
        <v>5.49</v>
      </c>
      <c r="O32" s="24">
        <v>0.66</v>
      </c>
      <c r="P32" s="24"/>
      <c r="Q32" s="24"/>
    </row>
    <row r="33" spans="1:17" ht="35.25" customHeight="1" x14ac:dyDescent="0.2">
      <c r="A33" s="16">
        <v>7</v>
      </c>
      <c r="B33" s="20" t="s">
        <v>218</v>
      </c>
      <c r="C33" s="143" t="s">
        <v>217</v>
      </c>
      <c r="D33" s="21" t="s">
        <v>94</v>
      </c>
      <c r="E33" s="114">
        <v>0.12</v>
      </c>
      <c r="F33" s="23">
        <v>79.849999999999994</v>
      </c>
      <c r="G33" s="23">
        <v>63.41</v>
      </c>
      <c r="H33" s="23">
        <v>16.440000000000001</v>
      </c>
      <c r="I33" s="24"/>
      <c r="J33" s="119">
        <v>10</v>
      </c>
      <c r="K33" s="24">
        <v>8</v>
      </c>
      <c r="L33" s="24">
        <v>2</v>
      </c>
      <c r="M33" s="24"/>
      <c r="N33" s="24">
        <v>5.28</v>
      </c>
      <c r="O33" s="24">
        <v>0.63</v>
      </c>
      <c r="P33" s="24"/>
      <c r="Q33" s="24"/>
    </row>
    <row r="34" spans="1:17" ht="23.25" customHeight="1" x14ac:dyDescent="0.2">
      <c r="A34" s="16">
        <v>8</v>
      </c>
      <c r="B34" s="20" t="s">
        <v>216</v>
      </c>
      <c r="C34" s="143" t="s">
        <v>215</v>
      </c>
      <c r="D34" s="21" t="s">
        <v>84</v>
      </c>
      <c r="E34" s="22">
        <v>12</v>
      </c>
      <c r="F34" s="23">
        <v>5.47</v>
      </c>
      <c r="G34" s="24"/>
      <c r="H34" s="24"/>
      <c r="I34" s="24"/>
      <c r="J34" s="119">
        <v>66</v>
      </c>
      <c r="K34" s="24"/>
      <c r="L34" s="24"/>
      <c r="M34" s="24"/>
      <c r="N34" s="24"/>
      <c r="O34" s="24"/>
      <c r="P34" s="24"/>
      <c r="Q34" s="24"/>
    </row>
    <row r="35" spans="1:17" ht="34.5" customHeight="1" x14ac:dyDescent="0.2">
      <c r="A35" s="16">
        <v>9</v>
      </c>
      <c r="B35" s="20" t="s">
        <v>214</v>
      </c>
      <c r="C35" s="143" t="s">
        <v>213</v>
      </c>
      <c r="D35" s="21" t="s">
        <v>92</v>
      </c>
      <c r="E35" s="114">
        <v>2.1560000000000001</v>
      </c>
      <c r="F35" s="23">
        <v>1634.41</v>
      </c>
      <c r="G35" s="23">
        <v>332.11</v>
      </c>
      <c r="H35" s="23">
        <v>1246.6400000000001</v>
      </c>
      <c r="I35" s="23">
        <v>141.22</v>
      </c>
      <c r="J35" s="119">
        <v>3524</v>
      </c>
      <c r="K35" s="24">
        <v>716</v>
      </c>
      <c r="L35" s="24">
        <v>2688</v>
      </c>
      <c r="M35" s="24">
        <v>304</v>
      </c>
      <c r="N35" s="24">
        <v>24.51</v>
      </c>
      <c r="O35" s="24">
        <v>52.84</v>
      </c>
      <c r="P35" s="24">
        <v>7.54</v>
      </c>
      <c r="Q35" s="24">
        <v>16.260000000000002</v>
      </c>
    </row>
    <row r="36" spans="1:17" ht="24" customHeight="1" x14ac:dyDescent="0.2">
      <c r="A36" s="16">
        <v>10</v>
      </c>
      <c r="B36" s="20" t="s">
        <v>212</v>
      </c>
      <c r="C36" s="143" t="s">
        <v>211</v>
      </c>
      <c r="D36" s="21" t="s">
        <v>159</v>
      </c>
      <c r="E36" s="22">
        <v>174</v>
      </c>
      <c r="F36" s="23" t="s">
        <v>210</v>
      </c>
      <c r="G36" s="24"/>
      <c r="H36" s="24"/>
      <c r="I36" s="24"/>
      <c r="J36" s="119">
        <v>12194</v>
      </c>
      <c r="K36" s="24"/>
      <c r="L36" s="24"/>
      <c r="M36" s="24"/>
      <c r="N36" s="24"/>
      <c r="O36" s="24"/>
      <c r="P36" s="24"/>
      <c r="Q36" s="24"/>
    </row>
    <row r="37" spans="1:17" ht="36" x14ac:dyDescent="0.2">
      <c r="A37" s="16">
        <v>11</v>
      </c>
      <c r="B37" s="20" t="s">
        <v>193</v>
      </c>
      <c r="C37" s="143" t="s">
        <v>209</v>
      </c>
      <c r="D37" s="21" t="s">
        <v>159</v>
      </c>
      <c r="E37" s="22">
        <v>576</v>
      </c>
      <c r="F37" s="23" t="s">
        <v>208</v>
      </c>
      <c r="G37" s="24"/>
      <c r="H37" s="24"/>
      <c r="I37" s="24"/>
      <c r="J37" s="119">
        <v>5887</v>
      </c>
      <c r="K37" s="24"/>
      <c r="L37" s="24"/>
      <c r="M37" s="24"/>
      <c r="N37" s="24"/>
      <c r="O37" s="24"/>
      <c r="P37" s="24"/>
      <c r="Q37" s="24"/>
    </row>
    <row r="38" spans="1:17" ht="36" x14ac:dyDescent="0.2">
      <c r="A38" s="16">
        <v>12</v>
      </c>
      <c r="B38" s="20" t="s">
        <v>193</v>
      </c>
      <c r="C38" s="143" t="s">
        <v>207</v>
      </c>
      <c r="D38" s="21" t="s">
        <v>159</v>
      </c>
      <c r="E38" s="22">
        <v>576</v>
      </c>
      <c r="F38" s="23" t="s">
        <v>206</v>
      </c>
      <c r="G38" s="24"/>
      <c r="H38" s="24"/>
      <c r="I38" s="24"/>
      <c r="J38" s="119">
        <v>7839</v>
      </c>
      <c r="K38" s="24"/>
      <c r="L38" s="24"/>
      <c r="M38" s="24"/>
      <c r="N38" s="24"/>
      <c r="O38" s="24"/>
      <c r="P38" s="24"/>
      <c r="Q38" s="24"/>
    </row>
    <row r="39" spans="1:17" ht="36" x14ac:dyDescent="0.2">
      <c r="A39" s="16">
        <v>13</v>
      </c>
      <c r="B39" s="20" t="s">
        <v>193</v>
      </c>
      <c r="C39" s="143" t="s">
        <v>205</v>
      </c>
      <c r="D39" s="21" t="s">
        <v>159</v>
      </c>
      <c r="E39" s="22">
        <v>408</v>
      </c>
      <c r="F39" s="23" t="s">
        <v>204</v>
      </c>
      <c r="G39" s="24"/>
      <c r="H39" s="24"/>
      <c r="I39" s="24"/>
      <c r="J39" s="119">
        <v>20449</v>
      </c>
      <c r="K39" s="24"/>
      <c r="L39" s="24"/>
      <c r="M39" s="24"/>
      <c r="N39" s="24"/>
      <c r="O39" s="24"/>
      <c r="P39" s="24"/>
      <c r="Q39" s="24"/>
    </row>
    <row r="40" spans="1:17" ht="36" x14ac:dyDescent="0.2">
      <c r="A40" s="16">
        <v>14</v>
      </c>
      <c r="B40" s="20" t="s">
        <v>193</v>
      </c>
      <c r="C40" s="143" t="s">
        <v>203</v>
      </c>
      <c r="D40" s="21" t="s">
        <v>159</v>
      </c>
      <c r="E40" s="22">
        <v>158</v>
      </c>
      <c r="F40" s="23" t="s">
        <v>202</v>
      </c>
      <c r="G40" s="24"/>
      <c r="H40" s="24"/>
      <c r="I40" s="24"/>
      <c r="J40" s="119">
        <v>9842</v>
      </c>
      <c r="K40" s="24"/>
      <c r="L40" s="24"/>
      <c r="M40" s="24"/>
      <c r="N40" s="24"/>
      <c r="O40" s="24"/>
      <c r="P40" s="24"/>
      <c r="Q40" s="24"/>
    </row>
    <row r="41" spans="1:17" ht="36" x14ac:dyDescent="0.2">
      <c r="A41" s="16">
        <v>15</v>
      </c>
      <c r="B41" s="20" t="s">
        <v>193</v>
      </c>
      <c r="C41" s="143" t="s">
        <v>201</v>
      </c>
      <c r="D41" s="21" t="s">
        <v>159</v>
      </c>
      <c r="E41" s="22">
        <v>158</v>
      </c>
      <c r="F41" s="23" t="s">
        <v>200</v>
      </c>
      <c r="G41" s="24"/>
      <c r="H41" s="24"/>
      <c r="I41" s="24"/>
      <c r="J41" s="119">
        <v>1984</v>
      </c>
      <c r="K41" s="24"/>
      <c r="L41" s="24"/>
      <c r="M41" s="24"/>
      <c r="N41" s="24"/>
      <c r="O41" s="24"/>
      <c r="P41" s="24"/>
      <c r="Q41" s="24"/>
    </row>
    <row r="42" spans="1:17" ht="36" x14ac:dyDescent="0.2">
      <c r="A42" s="16">
        <v>16</v>
      </c>
      <c r="B42" s="20" t="s">
        <v>193</v>
      </c>
      <c r="C42" s="143" t="s">
        <v>199</v>
      </c>
      <c r="D42" s="21" t="s">
        <v>159</v>
      </c>
      <c r="E42" s="22">
        <v>158</v>
      </c>
      <c r="F42" s="23" t="s">
        <v>198</v>
      </c>
      <c r="G42" s="24"/>
      <c r="H42" s="24"/>
      <c r="I42" s="24"/>
      <c r="J42" s="119">
        <v>11395</v>
      </c>
      <c r="K42" s="24"/>
      <c r="L42" s="24"/>
      <c r="M42" s="24"/>
      <c r="N42" s="24"/>
      <c r="O42" s="24"/>
      <c r="P42" s="24"/>
      <c r="Q42" s="24"/>
    </row>
    <row r="43" spans="1:17" ht="36" x14ac:dyDescent="0.2">
      <c r="A43" s="16">
        <v>17</v>
      </c>
      <c r="B43" s="20" t="s">
        <v>193</v>
      </c>
      <c r="C43" s="143" t="s">
        <v>197</v>
      </c>
      <c r="D43" s="21" t="s">
        <v>159</v>
      </c>
      <c r="E43" s="22">
        <v>310</v>
      </c>
      <c r="F43" s="23" t="s">
        <v>196</v>
      </c>
      <c r="G43" s="24"/>
      <c r="H43" s="24"/>
      <c r="I43" s="24"/>
      <c r="J43" s="119">
        <v>1032</v>
      </c>
      <c r="K43" s="24"/>
      <c r="L43" s="24"/>
      <c r="M43" s="24"/>
      <c r="N43" s="24"/>
      <c r="O43" s="24"/>
      <c r="P43" s="24"/>
      <c r="Q43" s="24"/>
    </row>
    <row r="44" spans="1:17" ht="36" x14ac:dyDescent="0.2">
      <c r="A44" s="16">
        <v>18</v>
      </c>
      <c r="B44" s="20" t="s">
        <v>193</v>
      </c>
      <c r="C44" s="143" t="s">
        <v>195</v>
      </c>
      <c r="D44" s="21" t="s">
        <v>159</v>
      </c>
      <c r="E44" s="22">
        <v>446</v>
      </c>
      <c r="F44" s="23" t="s">
        <v>194</v>
      </c>
      <c r="G44" s="24"/>
      <c r="H44" s="24"/>
      <c r="I44" s="24"/>
      <c r="J44" s="119">
        <v>2119</v>
      </c>
      <c r="K44" s="24"/>
      <c r="L44" s="24"/>
      <c r="M44" s="24"/>
      <c r="N44" s="24"/>
      <c r="O44" s="24"/>
      <c r="P44" s="24"/>
      <c r="Q44" s="24"/>
    </row>
    <row r="45" spans="1:17" ht="36" x14ac:dyDescent="0.2">
      <c r="A45" s="16">
        <v>19</v>
      </c>
      <c r="B45" s="20" t="s">
        <v>193</v>
      </c>
      <c r="C45" s="143" t="s">
        <v>192</v>
      </c>
      <c r="D45" s="21" t="s">
        <v>159</v>
      </c>
      <c r="E45" s="114">
        <v>4.4000000000000004</v>
      </c>
      <c r="F45" s="23" t="s">
        <v>191</v>
      </c>
      <c r="G45" s="24"/>
      <c r="H45" s="24"/>
      <c r="I45" s="24"/>
      <c r="J45" s="119">
        <v>996</v>
      </c>
      <c r="K45" s="24"/>
      <c r="L45" s="24"/>
      <c r="M45" s="24"/>
      <c r="N45" s="24"/>
      <c r="O45" s="24"/>
      <c r="P45" s="24"/>
      <c r="Q45" s="24"/>
    </row>
    <row r="46" spans="1:17" ht="36" x14ac:dyDescent="0.2">
      <c r="A46" s="16">
        <v>20</v>
      </c>
      <c r="B46" s="20" t="s">
        <v>190</v>
      </c>
      <c r="C46" s="143" t="s">
        <v>189</v>
      </c>
      <c r="D46" s="21" t="s">
        <v>76</v>
      </c>
      <c r="E46" s="114">
        <v>6.6000000000000003E-2</v>
      </c>
      <c r="F46" s="23">
        <v>13506.5</v>
      </c>
      <c r="G46" s="24"/>
      <c r="H46" s="24"/>
      <c r="I46" s="24"/>
      <c r="J46" s="119">
        <v>891</v>
      </c>
      <c r="K46" s="24"/>
      <c r="L46" s="24"/>
      <c r="M46" s="24"/>
      <c r="N46" s="24"/>
      <c r="O46" s="24"/>
      <c r="P46" s="24"/>
      <c r="Q46" s="24"/>
    </row>
    <row r="47" spans="1:17" ht="22.5" customHeight="1" x14ac:dyDescent="0.2">
      <c r="A47" s="16">
        <v>21</v>
      </c>
      <c r="B47" s="20" t="s">
        <v>188</v>
      </c>
      <c r="C47" s="143" t="s">
        <v>187</v>
      </c>
      <c r="D47" s="21" t="s">
        <v>76</v>
      </c>
      <c r="E47" s="114">
        <v>7.5999999999999998E-2</v>
      </c>
      <c r="F47" s="23">
        <v>7142.38</v>
      </c>
      <c r="G47" s="24"/>
      <c r="H47" s="24"/>
      <c r="I47" s="24"/>
      <c r="J47" s="119">
        <v>543</v>
      </c>
      <c r="K47" s="24"/>
      <c r="L47" s="24"/>
      <c r="M47" s="24"/>
      <c r="N47" s="24"/>
      <c r="O47" s="24"/>
      <c r="P47" s="24"/>
      <c r="Q47" s="24"/>
    </row>
    <row r="48" spans="1:17" ht="24" x14ac:dyDescent="0.2">
      <c r="A48" s="16">
        <v>22</v>
      </c>
      <c r="B48" s="20" t="s">
        <v>186</v>
      </c>
      <c r="C48" s="143" t="s">
        <v>185</v>
      </c>
      <c r="D48" s="21" t="s">
        <v>84</v>
      </c>
      <c r="E48" s="114">
        <v>708</v>
      </c>
      <c r="F48" s="23">
        <v>0.27</v>
      </c>
      <c r="G48" s="24"/>
      <c r="H48" s="24"/>
      <c r="I48" s="24"/>
      <c r="J48" s="119">
        <v>191</v>
      </c>
      <c r="K48" s="24"/>
      <c r="L48" s="24"/>
      <c r="M48" s="24"/>
      <c r="N48" s="24"/>
      <c r="O48" s="24"/>
      <c r="P48" s="24"/>
      <c r="Q48" s="24"/>
    </row>
    <row r="49" spans="1:17" ht="52.5" customHeight="1" x14ac:dyDescent="0.2">
      <c r="A49" s="16">
        <v>23</v>
      </c>
      <c r="B49" s="20" t="s">
        <v>184</v>
      </c>
      <c r="C49" s="143" t="s">
        <v>183</v>
      </c>
      <c r="D49" s="21" t="s">
        <v>86</v>
      </c>
      <c r="E49" s="114">
        <v>3.9E-2</v>
      </c>
      <c r="F49" s="23">
        <v>354.5</v>
      </c>
      <c r="G49" s="23">
        <v>120.58</v>
      </c>
      <c r="H49" s="23">
        <v>24.66</v>
      </c>
      <c r="I49" s="23">
        <v>0.32</v>
      </c>
      <c r="J49" s="119">
        <v>14</v>
      </c>
      <c r="K49" s="24">
        <v>5</v>
      </c>
      <c r="L49" s="24">
        <v>1</v>
      </c>
      <c r="M49" s="24"/>
      <c r="N49" s="24">
        <v>7.82</v>
      </c>
      <c r="O49" s="24">
        <v>0.31</v>
      </c>
      <c r="P49" s="24">
        <v>0.02</v>
      </c>
      <c r="Q49" s="24"/>
    </row>
    <row r="50" spans="1:17" ht="24" x14ac:dyDescent="0.2">
      <c r="A50" s="16">
        <v>24</v>
      </c>
      <c r="B50" s="20" t="s">
        <v>182</v>
      </c>
      <c r="C50" s="143" t="s">
        <v>181</v>
      </c>
      <c r="D50" s="21" t="s">
        <v>88</v>
      </c>
      <c r="E50" s="114">
        <v>9.8000000000000007</v>
      </c>
      <c r="F50" s="23">
        <v>16.8</v>
      </c>
      <c r="G50" s="24"/>
      <c r="H50" s="24"/>
      <c r="I50" s="24"/>
      <c r="J50" s="119">
        <v>165</v>
      </c>
      <c r="K50" s="24"/>
      <c r="L50" s="24"/>
      <c r="M50" s="24"/>
      <c r="N50" s="24"/>
      <c r="O50" s="24"/>
      <c r="P50" s="24"/>
      <c r="Q50" s="24"/>
    </row>
    <row r="51" spans="1:17" ht="36" x14ac:dyDescent="0.2">
      <c r="A51" s="16">
        <v>25</v>
      </c>
      <c r="B51" s="20" t="s">
        <v>180</v>
      </c>
      <c r="C51" s="143" t="s">
        <v>179</v>
      </c>
      <c r="D51" s="21" t="s">
        <v>178</v>
      </c>
      <c r="E51" s="114">
        <v>0.4</v>
      </c>
      <c r="F51" s="23">
        <v>2035.41</v>
      </c>
      <c r="G51" s="23">
        <v>1181.78</v>
      </c>
      <c r="H51" s="24"/>
      <c r="I51" s="24"/>
      <c r="J51" s="119">
        <v>814</v>
      </c>
      <c r="K51" s="24">
        <v>473</v>
      </c>
      <c r="L51" s="24"/>
      <c r="M51" s="24"/>
      <c r="N51" s="24">
        <v>98.4</v>
      </c>
      <c r="O51" s="24">
        <v>39.36</v>
      </c>
      <c r="P51" s="24"/>
      <c r="Q51" s="24"/>
    </row>
    <row r="52" spans="1:17" ht="36" x14ac:dyDescent="0.2">
      <c r="A52" s="16">
        <v>26</v>
      </c>
      <c r="B52" s="20" t="s">
        <v>137</v>
      </c>
      <c r="C52" s="143" t="s">
        <v>177</v>
      </c>
      <c r="D52" s="21" t="s">
        <v>176</v>
      </c>
      <c r="E52" s="22">
        <v>40</v>
      </c>
      <c r="F52" s="23" t="s">
        <v>175</v>
      </c>
      <c r="G52" s="24"/>
      <c r="H52" s="24"/>
      <c r="I52" s="24"/>
      <c r="J52" s="119">
        <v>2439</v>
      </c>
      <c r="K52" s="24"/>
      <c r="L52" s="24"/>
      <c r="M52" s="24"/>
      <c r="N52" s="24"/>
      <c r="O52" s="24"/>
      <c r="P52" s="24"/>
      <c r="Q52" s="24"/>
    </row>
    <row r="53" spans="1:17" ht="43.5" x14ac:dyDescent="0.2">
      <c r="A53" s="16">
        <v>27</v>
      </c>
      <c r="B53" s="20" t="s">
        <v>174</v>
      </c>
      <c r="C53" s="143" t="s">
        <v>173</v>
      </c>
      <c r="D53" s="21" t="s">
        <v>172</v>
      </c>
      <c r="E53" s="22">
        <v>266</v>
      </c>
      <c r="F53" s="23">
        <v>85.6</v>
      </c>
      <c r="G53" s="23">
        <v>10.34</v>
      </c>
      <c r="H53" s="23">
        <v>3.68</v>
      </c>
      <c r="I53" s="23">
        <v>0.16</v>
      </c>
      <c r="J53" s="119">
        <v>22770</v>
      </c>
      <c r="K53" s="24">
        <v>2750</v>
      </c>
      <c r="L53" s="24">
        <v>979</v>
      </c>
      <c r="M53" s="24">
        <v>43</v>
      </c>
      <c r="N53" s="24">
        <v>0.79</v>
      </c>
      <c r="O53" s="24">
        <v>210.14</v>
      </c>
      <c r="P53" s="24">
        <v>0.01</v>
      </c>
      <c r="Q53" s="24">
        <v>2.66</v>
      </c>
    </row>
    <row r="54" spans="1:17" ht="36" x14ac:dyDescent="0.2">
      <c r="A54" s="16">
        <v>28</v>
      </c>
      <c r="B54" s="20" t="s">
        <v>137</v>
      </c>
      <c r="C54" s="143" t="s">
        <v>171</v>
      </c>
      <c r="D54" s="21" t="s">
        <v>90</v>
      </c>
      <c r="E54" s="22">
        <v>316.5</v>
      </c>
      <c r="F54" s="23" t="s">
        <v>170</v>
      </c>
      <c r="G54" s="24"/>
      <c r="H54" s="24"/>
      <c r="I54" s="24"/>
      <c r="J54" s="119">
        <v>51156</v>
      </c>
      <c r="K54" s="24"/>
      <c r="L54" s="24"/>
      <c r="M54" s="24"/>
      <c r="N54" s="24"/>
      <c r="O54" s="24"/>
      <c r="P54" s="24"/>
      <c r="Q54" s="24"/>
    </row>
    <row r="55" spans="1:17" ht="36" x14ac:dyDescent="0.2">
      <c r="A55" s="16">
        <v>29</v>
      </c>
      <c r="B55" s="20" t="s">
        <v>169</v>
      </c>
      <c r="C55" s="143" t="s">
        <v>168</v>
      </c>
      <c r="D55" s="21" t="s">
        <v>167</v>
      </c>
      <c r="E55" s="114">
        <v>17.41</v>
      </c>
      <c r="F55" s="23">
        <v>417.89</v>
      </c>
      <c r="G55" s="23">
        <v>132.91</v>
      </c>
      <c r="H55" s="23">
        <v>274.89999999999998</v>
      </c>
      <c r="I55" s="24"/>
      <c r="J55" s="119">
        <v>7275</v>
      </c>
      <c r="K55" s="24">
        <v>2314</v>
      </c>
      <c r="L55" s="24">
        <v>4786</v>
      </c>
      <c r="M55" s="24"/>
      <c r="N55" s="24">
        <v>10.4</v>
      </c>
      <c r="O55" s="24">
        <v>181.06</v>
      </c>
      <c r="P55" s="24"/>
      <c r="Q55" s="24"/>
    </row>
    <row r="56" spans="1:17" ht="36" x14ac:dyDescent="0.2">
      <c r="A56" s="16">
        <v>30</v>
      </c>
      <c r="B56" s="20" t="s">
        <v>137</v>
      </c>
      <c r="C56" s="143" t="s">
        <v>166</v>
      </c>
      <c r="D56" s="21" t="s">
        <v>152</v>
      </c>
      <c r="E56" s="22">
        <v>576</v>
      </c>
      <c r="F56" s="23" t="s">
        <v>165</v>
      </c>
      <c r="G56" s="24"/>
      <c r="H56" s="24"/>
      <c r="I56" s="24"/>
      <c r="J56" s="119">
        <v>4216</v>
      </c>
      <c r="K56" s="24"/>
      <c r="L56" s="24"/>
      <c r="M56" s="24"/>
      <c r="N56" s="24"/>
      <c r="O56" s="24"/>
      <c r="P56" s="24"/>
      <c r="Q56" s="24"/>
    </row>
    <row r="57" spans="1:17" ht="36" x14ac:dyDescent="0.2">
      <c r="A57" s="16">
        <v>31</v>
      </c>
      <c r="B57" s="20" t="s">
        <v>137</v>
      </c>
      <c r="C57" s="143" t="s">
        <v>164</v>
      </c>
      <c r="D57" s="21" t="s">
        <v>152</v>
      </c>
      <c r="E57" s="22">
        <v>121</v>
      </c>
      <c r="F57" s="23" t="s">
        <v>163</v>
      </c>
      <c r="G57" s="24"/>
      <c r="H57" s="24"/>
      <c r="I57" s="24"/>
      <c r="J57" s="119">
        <v>529</v>
      </c>
      <c r="K57" s="24"/>
      <c r="L57" s="24"/>
      <c r="M57" s="24"/>
      <c r="N57" s="24"/>
      <c r="O57" s="24"/>
      <c r="P57" s="24"/>
      <c r="Q57" s="24"/>
    </row>
    <row r="58" spans="1:17" ht="36" x14ac:dyDescent="0.2">
      <c r="A58" s="16">
        <v>32</v>
      </c>
      <c r="B58" s="20" t="s">
        <v>137</v>
      </c>
      <c r="C58" s="143" t="s">
        <v>162</v>
      </c>
      <c r="D58" s="21" t="s">
        <v>152</v>
      </c>
      <c r="E58" s="22">
        <v>69</v>
      </c>
      <c r="F58" s="23" t="s">
        <v>161</v>
      </c>
      <c r="G58" s="24"/>
      <c r="H58" s="24"/>
      <c r="I58" s="24"/>
      <c r="J58" s="119">
        <v>268</v>
      </c>
      <c r="K58" s="24"/>
      <c r="L58" s="24"/>
      <c r="M58" s="24"/>
      <c r="N58" s="24"/>
      <c r="O58" s="24"/>
      <c r="P58" s="24"/>
      <c r="Q58" s="24"/>
    </row>
    <row r="59" spans="1:17" ht="36" x14ac:dyDescent="0.2">
      <c r="A59" s="16">
        <v>33</v>
      </c>
      <c r="B59" s="20" t="s">
        <v>137</v>
      </c>
      <c r="C59" s="143" t="s">
        <v>160</v>
      </c>
      <c r="D59" s="21" t="s">
        <v>159</v>
      </c>
      <c r="E59" s="22">
        <v>105</v>
      </c>
      <c r="F59" s="23" t="s">
        <v>158</v>
      </c>
      <c r="G59" s="24"/>
      <c r="H59" s="24"/>
      <c r="I59" s="24"/>
      <c r="J59" s="119">
        <v>133</v>
      </c>
      <c r="K59" s="24"/>
      <c r="L59" s="24"/>
      <c r="M59" s="24"/>
      <c r="N59" s="24"/>
      <c r="O59" s="24"/>
      <c r="P59" s="24"/>
      <c r="Q59" s="24"/>
    </row>
    <row r="60" spans="1:17" ht="36" x14ac:dyDescent="0.2">
      <c r="A60" s="16">
        <v>34</v>
      </c>
      <c r="B60" s="20" t="s">
        <v>137</v>
      </c>
      <c r="C60" s="143" t="s">
        <v>157</v>
      </c>
      <c r="D60" s="21" t="s">
        <v>152</v>
      </c>
      <c r="E60" s="22">
        <v>278</v>
      </c>
      <c r="F60" s="23" t="s">
        <v>156</v>
      </c>
      <c r="G60" s="24"/>
      <c r="H60" s="24"/>
      <c r="I60" s="24"/>
      <c r="J60" s="119">
        <v>915</v>
      </c>
      <c r="K60" s="24"/>
      <c r="L60" s="24"/>
      <c r="M60" s="24"/>
      <c r="N60" s="24"/>
      <c r="O60" s="24"/>
      <c r="P60" s="24"/>
      <c r="Q60" s="24"/>
    </row>
    <row r="61" spans="1:17" ht="36" x14ac:dyDescent="0.2">
      <c r="A61" s="16">
        <v>35</v>
      </c>
      <c r="B61" s="20" t="s">
        <v>137</v>
      </c>
      <c r="C61" s="143" t="s">
        <v>155</v>
      </c>
      <c r="D61" s="21" t="s">
        <v>152</v>
      </c>
      <c r="E61" s="22">
        <v>278</v>
      </c>
      <c r="F61" s="23" t="s">
        <v>154</v>
      </c>
      <c r="G61" s="24"/>
      <c r="H61" s="24"/>
      <c r="I61" s="24"/>
      <c r="J61" s="119">
        <v>790</v>
      </c>
      <c r="K61" s="24"/>
      <c r="L61" s="24"/>
      <c r="M61" s="24"/>
      <c r="N61" s="24"/>
      <c r="O61" s="24"/>
      <c r="P61" s="24"/>
      <c r="Q61" s="24"/>
    </row>
    <row r="62" spans="1:17" ht="36" x14ac:dyDescent="0.2">
      <c r="A62" s="16">
        <v>36</v>
      </c>
      <c r="B62" s="20" t="s">
        <v>137</v>
      </c>
      <c r="C62" s="143" t="s">
        <v>153</v>
      </c>
      <c r="D62" s="21" t="s">
        <v>152</v>
      </c>
      <c r="E62" s="22">
        <v>314</v>
      </c>
      <c r="F62" s="23" t="s">
        <v>151</v>
      </c>
      <c r="G62" s="24"/>
      <c r="H62" s="24"/>
      <c r="I62" s="24"/>
      <c r="J62" s="119">
        <v>251</v>
      </c>
      <c r="K62" s="24"/>
      <c r="L62" s="24"/>
      <c r="M62" s="24"/>
      <c r="N62" s="24"/>
      <c r="O62" s="24"/>
      <c r="P62" s="24"/>
      <c r="Q62" s="24"/>
    </row>
    <row r="63" spans="1:17" ht="45.75" x14ac:dyDescent="0.2">
      <c r="A63" s="16">
        <v>37</v>
      </c>
      <c r="B63" s="20" t="s">
        <v>150</v>
      </c>
      <c r="C63" s="143" t="s">
        <v>149</v>
      </c>
      <c r="D63" s="21" t="s">
        <v>34</v>
      </c>
      <c r="E63" s="114">
        <v>1.53</v>
      </c>
      <c r="F63" s="23">
        <v>186.31</v>
      </c>
      <c r="G63" s="23">
        <v>50.92</v>
      </c>
      <c r="H63" s="23">
        <v>135.38999999999999</v>
      </c>
      <c r="I63" s="24"/>
      <c r="J63" s="119">
        <v>285</v>
      </c>
      <c r="K63" s="24">
        <v>78</v>
      </c>
      <c r="L63" s="24">
        <v>207</v>
      </c>
      <c r="M63" s="24"/>
      <c r="N63" s="24">
        <v>4.24</v>
      </c>
      <c r="O63" s="24">
        <v>6.49</v>
      </c>
      <c r="P63" s="24"/>
      <c r="Q63" s="24"/>
    </row>
    <row r="64" spans="1:17" ht="36" x14ac:dyDescent="0.2">
      <c r="A64" s="16">
        <v>38</v>
      </c>
      <c r="B64" s="20" t="s">
        <v>148</v>
      </c>
      <c r="C64" s="143" t="s">
        <v>147</v>
      </c>
      <c r="D64" s="21" t="s">
        <v>84</v>
      </c>
      <c r="E64" s="22">
        <v>31</v>
      </c>
      <c r="F64" s="23">
        <v>68</v>
      </c>
      <c r="G64" s="24"/>
      <c r="H64" s="24"/>
      <c r="I64" s="24"/>
      <c r="J64" s="119">
        <v>2108</v>
      </c>
      <c r="K64" s="24"/>
      <c r="L64" s="24"/>
      <c r="M64" s="24"/>
      <c r="N64" s="24"/>
      <c r="O64" s="24"/>
      <c r="P64" s="24"/>
      <c r="Q64" s="24"/>
    </row>
    <row r="65" spans="1:17" ht="36" x14ac:dyDescent="0.2">
      <c r="A65" s="16">
        <v>39</v>
      </c>
      <c r="B65" s="20" t="s">
        <v>93</v>
      </c>
      <c r="C65" s="143" t="s">
        <v>146</v>
      </c>
      <c r="D65" s="21" t="s">
        <v>91</v>
      </c>
      <c r="E65" s="22">
        <v>2.6</v>
      </c>
      <c r="F65" s="23">
        <v>209.4</v>
      </c>
      <c r="G65" s="23">
        <v>138.49</v>
      </c>
      <c r="H65" s="23">
        <v>70.91</v>
      </c>
      <c r="I65" s="24"/>
      <c r="J65" s="119">
        <v>544</v>
      </c>
      <c r="K65" s="24">
        <v>360</v>
      </c>
      <c r="L65" s="24">
        <v>184</v>
      </c>
      <c r="M65" s="24"/>
      <c r="N65" s="24">
        <v>10.58</v>
      </c>
      <c r="O65" s="24">
        <v>27.51</v>
      </c>
      <c r="P65" s="24"/>
      <c r="Q65" s="24"/>
    </row>
    <row r="66" spans="1:17" ht="36" x14ac:dyDescent="0.2">
      <c r="A66" s="16">
        <v>40</v>
      </c>
      <c r="B66" s="20" t="s">
        <v>145</v>
      </c>
      <c r="C66" s="143" t="s">
        <v>144</v>
      </c>
      <c r="D66" s="21" t="s">
        <v>85</v>
      </c>
      <c r="E66" s="22">
        <v>2.65</v>
      </c>
      <c r="F66" s="23">
        <v>1276.44</v>
      </c>
      <c r="G66" s="24"/>
      <c r="H66" s="24"/>
      <c r="I66" s="24"/>
      <c r="J66" s="119">
        <v>3383</v>
      </c>
      <c r="K66" s="24"/>
      <c r="L66" s="24"/>
      <c r="M66" s="24"/>
      <c r="N66" s="24"/>
      <c r="O66" s="24"/>
      <c r="P66" s="24"/>
      <c r="Q66" s="24"/>
    </row>
    <row r="67" spans="1:17" ht="36" x14ac:dyDescent="0.2">
      <c r="A67" s="16">
        <v>41</v>
      </c>
      <c r="B67" s="20" t="s">
        <v>143</v>
      </c>
      <c r="C67" s="143" t="s">
        <v>142</v>
      </c>
      <c r="D67" s="21" t="s">
        <v>86</v>
      </c>
      <c r="E67" s="114">
        <v>0.76</v>
      </c>
      <c r="F67" s="23">
        <v>9095.31</v>
      </c>
      <c r="G67" s="23">
        <v>2255.6799999999998</v>
      </c>
      <c r="H67" s="23">
        <v>6203.95</v>
      </c>
      <c r="I67" s="23">
        <v>586.48</v>
      </c>
      <c r="J67" s="119">
        <v>6912</v>
      </c>
      <c r="K67" s="24">
        <v>1714</v>
      </c>
      <c r="L67" s="24">
        <v>4715</v>
      </c>
      <c r="M67" s="24">
        <v>446</v>
      </c>
      <c r="N67" s="24">
        <v>170.24</v>
      </c>
      <c r="O67" s="24">
        <v>129.38</v>
      </c>
      <c r="P67" s="24">
        <v>34.58</v>
      </c>
      <c r="Q67" s="24">
        <v>26.28</v>
      </c>
    </row>
    <row r="68" spans="1:17" ht="36" x14ac:dyDescent="0.2">
      <c r="A68" s="16">
        <v>42</v>
      </c>
      <c r="B68" s="20" t="s">
        <v>137</v>
      </c>
      <c r="C68" s="143" t="s">
        <v>141</v>
      </c>
      <c r="D68" s="21" t="s">
        <v>90</v>
      </c>
      <c r="E68" s="22">
        <v>6</v>
      </c>
      <c r="F68" s="23" t="s">
        <v>140</v>
      </c>
      <c r="G68" s="24"/>
      <c r="H68" s="24"/>
      <c r="I68" s="24"/>
      <c r="J68" s="119">
        <v>1019</v>
      </c>
      <c r="K68" s="24"/>
      <c r="L68" s="24"/>
      <c r="M68" s="24"/>
      <c r="N68" s="24"/>
      <c r="O68" s="24"/>
      <c r="P68" s="24"/>
      <c r="Q68" s="24"/>
    </row>
    <row r="69" spans="1:17" ht="36" x14ac:dyDescent="0.2">
      <c r="A69" s="16">
        <v>43</v>
      </c>
      <c r="B69" s="20" t="s">
        <v>137</v>
      </c>
      <c r="C69" s="143" t="s">
        <v>139</v>
      </c>
      <c r="D69" s="21" t="s">
        <v>90</v>
      </c>
      <c r="E69" s="22">
        <v>70</v>
      </c>
      <c r="F69" s="23" t="s">
        <v>138</v>
      </c>
      <c r="G69" s="24"/>
      <c r="H69" s="24"/>
      <c r="I69" s="24"/>
      <c r="J69" s="119">
        <v>10989</v>
      </c>
      <c r="K69" s="24"/>
      <c r="L69" s="24"/>
      <c r="M69" s="24"/>
      <c r="N69" s="24"/>
      <c r="O69" s="24"/>
      <c r="P69" s="24"/>
      <c r="Q69" s="24"/>
    </row>
    <row r="70" spans="1:17" ht="36" x14ac:dyDescent="0.2">
      <c r="A70" s="16">
        <v>44</v>
      </c>
      <c r="B70" s="20" t="s">
        <v>137</v>
      </c>
      <c r="C70" s="143" t="s">
        <v>136</v>
      </c>
      <c r="D70" s="21" t="s">
        <v>135</v>
      </c>
      <c r="E70" s="114">
        <v>1.6E-2</v>
      </c>
      <c r="F70" s="23" t="s">
        <v>134</v>
      </c>
      <c r="G70" s="24"/>
      <c r="H70" s="24"/>
      <c r="I70" s="24"/>
      <c r="J70" s="119">
        <v>18</v>
      </c>
      <c r="K70" s="24"/>
      <c r="L70" s="24"/>
      <c r="M70" s="24"/>
      <c r="N70" s="24"/>
      <c r="O70" s="24"/>
      <c r="P70" s="24"/>
      <c r="Q70" s="24"/>
    </row>
    <row r="71" spans="1:17" ht="36" x14ac:dyDescent="0.2">
      <c r="A71" s="16">
        <v>45</v>
      </c>
      <c r="B71" s="20" t="s">
        <v>133</v>
      </c>
      <c r="C71" s="143" t="s">
        <v>132</v>
      </c>
      <c r="D71" s="21" t="s">
        <v>34</v>
      </c>
      <c r="E71" s="114">
        <v>5.76</v>
      </c>
      <c r="F71" s="23">
        <v>407.81</v>
      </c>
      <c r="G71" s="23">
        <v>132.91</v>
      </c>
      <c r="H71" s="23">
        <v>274.89999999999998</v>
      </c>
      <c r="I71" s="24"/>
      <c r="J71" s="119">
        <v>2349</v>
      </c>
      <c r="K71" s="24">
        <v>766</v>
      </c>
      <c r="L71" s="24">
        <v>1583</v>
      </c>
      <c r="M71" s="24"/>
      <c r="N71" s="24">
        <v>10.4</v>
      </c>
      <c r="O71" s="24">
        <v>59.9</v>
      </c>
      <c r="P71" s="24"/>
      <c r="Q71" s="24"/>
    </row>
    <row r="72" spans="1:17" ht="24" x14ac:dyDescent="0.2">
      <c r="A72" s="16">
        <v>46</v>
      </c>
      <c r="B72" s="20" t="s">
        <v>131</v>
      </c>
      <c r="C72" s="143" t="s">
        <v>130</v>
      </c>
      <c r="D72" s="21" t="s">
        <v>87</v>
      </c>
      <c r="E72" s="22">
        <v>576</v>
      </c>
      <c r="F72" s="23">
        <v>4.49</v>
      </c>
      <c r="G72" s="24"/>
      <c r="H72" s="24"/>
      <c r="I72" s="24"/>
      <c r="J72" s="119">
        <v>2586</v>
      </c>
      <c r="K72" s="24"/>
      <c r="L72" s="24"/>
      <c r="M72" s="24"/>
      <c r="N72" s="24"/>
      <c r="O72" s="24"/>
      <c r="P72" s="24"/>
      <c r="Q72" s="24"/>
    </row>
    <row r="73" spans="1:17" ht="36" x14ac:dyDescent="0.2">
      <c r="A73" s="16">
        <v>47</v>
      </c>
      <c r="B73" s="20" t="s">
        <v>89</v>
      </c>
      <c r="C73" s="143" t="s">
        <v>98</v>
      </c>
      <c r="D73" s="21" t="s">
        <v>86</v>
      </c>
      <c r="E73" s="114">
        <v>0.95199999999999996</v>
      </c>
      <c r="F73" s="23">
        <v>15322.3</v>
      </c>
      <c r="G73" s="23">
        <v>1354.13</v>
      </c>
      <c r="H73" s="23">
        <v>58.83</v>
      </c>
      <c r="I73" s="23">
        <v>3.64</v>
      </c>
      <c r="J73" s="119">
        <v>14587</v>
      </c>
      <c r="K73" s="24">
        <v>1289</v>
      </c>
      <c r="L73" s="24">
        <v>56</v>
      </c>
      <c r="M73" s="24">
        <v>3</v>
      </c>
      <c r="N73" s="24">
        <v>112.75</v>
      </c>
      <c r="O73" s="24">
        <v>107.34</v>
      </c>
      <c r="P73" s="24">
        <v>0.2</v>
      </c>
      <c r="Q73" s="24">
        <v>0.19</v>
      </c>
    </row>
    <row r="74" spans="1:17" x14ac:dyDescent="0.2">
      <c r="A74" s="151" t="s">
        <v>35</v>
      </c>
      <c r="B74" s="150"/>
      <c r="C74" s="150"/>
      <c r="D74" s="150"/>
      <c r="E74" s="150"/>
      <c r="F74" s="150"/>
      <c r="G74" s="150"/>
      <c r="H74" s="150"/>
      <c r="I74" s="150"/>
      <c r="J74" s="120">
        <v>222842</v>
      </c>
      <c r="K74" s="23">
        <v>16290</v>
      </c>
      <c r="L74" s="23">
        <v>16749</v>
      </c>
      <c r="M74" s="23">
        <v>1122</v>
      </c>
      <c r="N74" s="24"/>
      <c r="O74" s="23">
        <v>1321.63</v>
      </c>
      <c r="P74" s="24"/>
      <c r="Q74" s="23">
        <v>66.290000000000006</v>
      </c>
    </row>
    <row r="75" spans="1:17" x14ac:dyDescent="0.2">
      <c r="A75" s="151" t="s">
        <v>78</v>
      </c>
      <c r="B75" s="150"/>
      <c r="C75" s="150"/>
      <c r="D75" s="150"/>
      <c r="E75" s="150"/>
      <c r="F75" s="150"/>
      <c r="G75" s="150"/>
      <c r="H75" s="150"/>
      <c r="I75" s="150"/>
      <c r="J75" s="120">
        <v>233655</v>
      </c>
      <c r="K75" s="23">
        <v>20103</v>
      </c>
      <c r="L75" s="23">
        <v>20820</v>
      </c>
      <c r="M75" s="23">
        <v>1463</v>
      </c>
      <c r="N75" s="24"/>
      <c r="O75" s="23">
        <v>1567.93</v>
      </c>
      <c r="P75" s="24"/>
      <c r="Q75" s="23">
        <v>82.88</v>
      </c>
    </row>
    <row r="76" spans="1:17" x14ac:dyDescent="0.2">
      <c r="A76" s="151" t="s">
        <v>77</v>
      </c>
      <c r="B76" s="150"/>
      <c r="C76" s="150"/>
      <c r="D76" s="150"/>
      <c r="E76" s="150"/>
      <c r="F76" s="150"/>
      <c r="G76" s="150"/>
      <c r="H76" s="150"/>
      <c r="I76" s="150"/>
      <c r="J76" s="119"/>
      <c r="K76" s="24"/>
      <c r="L76" s="24"/>
      <c r="M76" s="24"/>
      <c r="N76" s="24"/>
      <c r="O76" s="24"/>
      <c r="P76" s="24"/>
      <c r="Q76" s="24"/>
    </row>
    <row r="77" spans="1:17" x14ac:dyDescent="0.2">
      <c r="A77" s="151" t="s">
        <v>129</v>
      </c>
      <c r="B77" s="150"/>
      <c r="C77" s="150"/>
      <c r="D77" s="150"/>
      <c r="E77" s="150"/>
      <c r="F77" s="150"/>
      <c r="G77" s="150"/>
      <c r="H77" s="150"/>
      <c r="I77" s="150"/>
      <c r="J77" s="120">
        <v>746</v>
      </c>
      <c r="K77" s="23">
        <v>700</v>
      </c>
      <c r="L77" s="23">
        <v>48</v>
      </c>
      <c r="M77" s="23">
        <v>48</v>
      </c>
      <c r="N77" s="24"/>
      <c r="O77" s="24"/>
      <c r="P77" s="24"/>
      <c r="Q77" s="24"/>
    </row>
    <row r="78" spans="1:17" ht="12.95" customHeight="1" x14ac:dyDescent="0.2">
      <c r="A78" s="151" t="s">
        <v>128</v>
      </c>
      <c r="B78" s="150"/>
      <c r="C78" s="150"/>
      <c r="D78" s="150"/>
      <c r="E78" s="150"/>
      <c r="F78" s="150"/>
      <c r="G78" s="150"/>
      <c r="H78" s="150"/>
      <c r="I78" s="150"/>
      <c r="J78" s="120">
        <v>2929</v>
      </c>
      <c r="K78" s="24"/>
      <c r="L78" s="24"/>
      <c r="M78" s="24"/>
      <c r="N78" s="24"/>
      <c r="O78" s="24"/>
      <c r="P78" s="24"/>
      <c r="Q78" s="24"/>
    </row>
    <row r="79" spans="1:17" ht="26.1" customHeight="1" x14ac:dyDescent="0.2">
      <c r="A79" s="151" t="s">
        <v>127</v>
      </c>
      <c r="B79" s="150"/>
      <c r="C79" s="150"/>
      <c r="D79" s="150"/>
      <c r="E79" s="150"/>
      <c r="F79" s="150"/>
      <c r="G79" s="150"/>
      <c r="H79" s="150"/>
      <c r="I79" s="150"/>
      <c r="J79" s="120">
        <v>5371</v>
      </c>
      <c r="K79" s="23">
        <v>1563</v>
      </c>
      <c r="L79" s="23">
        <v>3808</v>
      </c>
      <c r="M79" s="23">
        <v>208</v>
      </c>
      <c r="N79" s="24"/>
      <c r="O79" s="23">
        <v>116.24550000000001</v>
      </c>
      <c r="P79" s="24"/>
      <c r="Q79" s="23">
        <v>11.3475</v>
      </c>
    </row>
    <row r="80" spans="1:17" ht="12.95" customHeight="1" x14ac:dyDescent="0.2">
      <c r="A80" s="151" t="s">
        <v>126</v>
      </c>
      <c r="B80" s="150"/>
      <c r="C80" s="150"/>
      <c r="D80" s="150"/>
      <c r="E80" s="150"/>
      <c r="F80" s="150"/>
      <c r="G80" s="150"/>
      <c r="H80" s="150"/>
      <c r="I80" s="150"/>
      <c r="J80" s="120">
        <v>1767</v>
      </c>
      <c r="K80" s="23">
        <v>1552</v>
      </c>
      <c r="L80" s="23">
        <v>215</v>
      </c>
      <c r="M80" s="23">
        <v>85</v>
      </c>
      <c r="N80" s="24"/>
      <c r="O80" s="23">
        <v>130.05000000000001</v>
      </c>
      <c r="P80" s="24"/>
      <c r="Q80" s="23">
        <v>5.2249999999999996</v>
      </c>
    </row>
    <row r="81" spans="1:17" x14ac:dyDescent="0.2">
      <c r="A81" s="151" t="s">
        <v>36</v>
      </c>
      <c r="B81" s="150"/>
      <c r="C81" s="150"/>
      <c r="D81" s="150"/>
      <c r="E81" s="150"/>
      <c r="F81" s="150"/>
      <c r="G81" s="150"/>
      <c r="H81" s="150"/>
      <c r="I81" s="150"/>
      <c r="J81" s="120">
        <v>24384</v>
      </c>
      <c r="K81" s="24"/>
      <c r="L81" s="24"/>
      <c r="M81" s="24"/>
      <c r="N81" s="24"/>
      <c r="O81" s="24"/>
      <c r="P81" s="24"/>
      <c r="Q81" s="24"/>
    </row>
    <row r="82" spans="1:17" x14ac:dyDescent="0.2">
      <c r="A82" s="151" t="s">
        <v>77</v>
      </c>
      <c r="B82" s="150"/>
      <c r="C82" s="150"/>
      <c r="D82" s="150"/>
      <c r="E82" s="150"/>
      <c r="F82" s="150"/>
      <c r="G82" s="150"/>
      <c r="H82" s="150"/>
      <c r="I82" s="150"/>
      <c r="J82" s="119"/>
      <c r="K82" s="24"/>
      <c r="L82" s="24"/>
      <c r="M82" s="24"/>
      <c r="N82" s="24"/>
      <c r="O82" s="24"/>
      <c r="P82" s="24"/>
      <c r="Q82" s="24"/>
    </row>
    <row r="83" spans="1:17" x14ac:dyDescent="0.2">
      <c r="A83" s="151" t="s">
        <v>125</v>
      </c>
      <c r="B83" s="150"/>
      <c r="C83" s="150"/>
      <c r="D83" s="150"/>
      <c r="E83" s="150"/>
      <c r="F83" s="150"/>
      <c r="G83" s="150"/>
      <c r="H83" s="150"/>
      <c r="I83" s="150"/>
      <c r="J83" s="120">
        <v>16</v>
      </c>
      <c r="K83" s="24"/>
      <c r="L83" s="24"/>
      <c r="M83" s="24"/>
      <c r="N83" s="24"/>
      <c r="O83" s="24"/>
      <c r="P83" s="24"/>
      <c r="Q83" s="24"/>
    </row>
    <row r="84" spans="1:17" x14ac:dyDescent="0.2">
      <c r="A84" s="151" t="s">
        <v>124</v>
      </c>
      <c r="B84" s="150"/>
      <c r="C84" s="150"/>
      <c r="D84" s="150"/>
      <c r="E84" s="150"/>
      <c r="F84" s="150"/>
      <c r="G84" s="150"/>
      <c r="H84" s="150"/>
      <c r="I84" s="150"/>
      <c r="J84" s="120">
        <v>505</v>
      </c>
      <c r="K84" s="24"/>
      <c r="L84" s="24"/>
      <c r="M84" s="24"/>
      <c r="N84" s="24"/>
      <c r="O84" s="24"/>
      <c r="P84" s="24"/>
      <c r="Q84" s="24"/>
    </row>
    <row r="85" spans="1:17" x14ac:dyDescent="0.2">
      <c r="A85" s="151" t="s">
        <v>123</v>
      </c>
      <c r="B85" s="150"/>
      <c r="C85" s="150"/>
      <c r="D85" s="150"/>
      <c r="E85" s="150"/>
      <c r="F85" s="150"/>
      <c r="G85" s="150"/>
      <c r="H85" s="150"/>
      <c r="I85" s="150"/>
      <c r="J85" s="120">
        <v>156</v>
      </c>
      <c r="K85" s="24"/>
      <c r="L85" s="24"/>
      <c r="M85" s="24"/>
      <c r="N85" s="24"/>
      <c r="O85" s="24"/>
      <c r="P85" s="24"/>
      <c r="Q85" s="24"/>
    </row>
    <row r="86" spans="1:17" x14ac:dyDescent="0.2">
      <c r="A86" s="151" t="s">
        <v>122</v>
      </c>
      <c r="B86" s="150"/>
      <c r="C86" s="150"/>
      <c r="D86" s="150"/>
      <c r="E86" s="150"/>
      <c r="F86" s="150"/>
      <c r="G86" s="150"/>
      <c r="H86" s="150"/>
      <c r="I86" s="150"/>
      <c r="J86" s="120">
        <v>3508</v>
      </c>
      <c r="K86" s="24"/>
      <c r="L86" s="24"/>
      <c r="M86" s="24"/>
      <c r="N86" s="24"/>
      <c r="O86" s="24"/>
      <c r="P86" s="24"/>
      <c r="Q86" s="24"/>
    </row>
    <row r="87" spans="1:17" x14ac:dyDescent="0.2">
      <c r="A87" s="151" t="s">
        <v>121</v>
      </c>
      <c r="B87" s="150"/>
      <c r="C87" s="150"/>
      <c r="D87" s="150"/>
      <c r="E87" s="150"/>
      <c r="F87" s="150"/>
      <c r="G87" s="150"/>
      <c r="H87" s="150"/>
      <c r="I87" s="150"/>
      <c r="J87" s="120">
        <v>466</v>
      </c>
      <c r="K87" s="24"/>
      <c r="L87" s="24"/>
      <c r="M87" s="24"/>
      <c r="N87" s="24"/>
      <c r="O87" s="24"/>
      <c r="P87" s="24"/>
      <c r="Q87" s="24"/>
    </row>
    <row r="88" spans="1:17" x14ac:dyDescent="0.2">
      <c r="A88" s="151" t="s">
        <v>120</v>
      </c>
      <c r="B88" s="150"/>
      <c r="C88" s="150"/>
      <c r="D88" s="150"/>
      <c r="E88" s="150"/>
      <c r="F88" s="150"/>
      <c r="G88" s="150"/>
      <c r="H88" s="150"/>
      <c r="I88" s="150"/>
      <c r="J88" s="120">
        <v>3522</v>
      </c>
      <c r="K88" s="24"/>
      <c r="L88" s="24"/>
      <c r="M88" s="24"/>
      <c r="N88" s="24"/>
      <c r="O88" s="24"/>
      <c r="P88" s="24"/>
      <c r="Q88" s="24"/>
    </row>
    <row r="89" spans="1:17" x14ac:dyDescent="0.2">
      <c r="A89" s="151" t="s">
        <v>119</v>
      </c>
      <c r="B89" s="150"/>
      <c r="C89" s="150"/>
      <c r="D89" s="150"/>
      <c r="E89" s="150"/>
      <c r="F89" s="150"/>
      <c r="G89" s="150"/>
      <c r="H89" s="150"/>
      <c r="I89" s="150"/>
      <c r="J89" s="120">
        <v>8095</v>
      </c>
      <c r="K89" s="24"/>
      <c r="L89" s="24"/>
      <c r="M89" s="24"/>
      <c r="N89" s="24"/>
      <c r="O89" s="24"/>
      <c r="P89" s="24"/>
      <c r="Q89" s="24"/>
    </row>
    <row r="90" spans="1:17" x14ac:dyDescent="0.2">
      <c r="A90" s="151" t="s">
        <v>118</v>
      </c>
      <c r="B90" s="150"/>
      <c r="C90" s="150"/>
      <c r="D90" s="150"/>
      <c r="E90" s="150"/>
      <c r="F90" s="150"/>
      <c r="G90" s="150"/>
      <c r="H90" s="150"/>
      <c r="I90" s="150"/>
      <c r="J90" s="120">
        <v>385</v>
      </c>
      <c r="K90" s="24"/>
      <c r="L90" s="24"/>
      <c r="M90" s="24"/>
      <c r="N90" s="24"/>
      <c r="O90" s="24"/>
      <c r="P90" s="24"/>
      <c r="Q90" s="24"/>
    </row>
    <row r="91" spans="1:17" x14ac:dyDescent="0.2">
      <c r="A91" s="151" t="s">
        <v>117</v>
      </c>
      <c r="B91" s="150"/>
      <c r="C91" s="150"/>
      <c r="D91" s="150"/>
      <c r="E91" s="150"/>
      <c r="F91" s="150"/>
      <c r="G91" s="150"/>
      <c r="H91" s="150"/>
      <c r="I91" s="150"/>
      <c r="J91" s="120">
        <v>1860</v>
      </c>
      <c r="K91" s="24"/>
      <c r="L91" s="24"/>
      <c r="M91" s="24"/>
      <c r="N91" s="24"/>
      <c r="O91" s="24"/>
      <c r="P91" s="24"/>
      <c r="Q91" s="24"/>
    </row>
    <row r="92" spans="1:17" x14ac:dyDescent="0.2">
      <c r="A92" s="151" t="s">
        <v>116</v>
      </c>
      <c r="B92" s="150"/>
      <c r="C92" s="150"/>
      <c r="D92" s="150"/>
      <c r="E92" s="150"/>
      <c r="F92" s="150"/>
      <c r="G92" s="150"/>
      <c r="H92" s="150"/>
      <c r="I92" s="150"/>
      <c r="J92" s="120">
        <v>5871</v>
      </c>
      <c r="K92" s="24"/>
      <c r="L92" s="24"/>
      <c r="M92" s="24"/>
      <c r="N92" s="24"/>
      <c r="O92" s="24"/>
      <c r="P92" s="24"/>
      <c r="Q92" s="24"/>
    </row>
    <row r="93" spans="1:17" x14ac:dyDescent="0.2">
      <c r="A93" s="151" t="s">
        <v>37</v>
      </c>
      <c r="B93" s="150"/>
      <c r="C93" s="150"/>
      <c r="D93" s="150"/>
      <c r="E93" s="150"/>
      <c r="F93" s="150"/>
      <c r="G93" s="150"/>
      <c r="H93" s="150"/>
      <c r="I93" s="150"/>
      <c r="J93" s="120">
        <v>13806</v>
      </c>
      <c r="K93" s="24"/>
      <c r="L93" s="24"/>
      <c r="M93" s="24"/>
      <c r="N93" s="24"/>
      <c r="O93" s="24"/>
      <c r="P93" s="24"/>
      <c r="Q93" s="24"/>
    </row>
    <row r="94" spans="1:17" x14ac:dyDescent="0.2">
      <c r="A94" s="151" t="s">
        <v>77</v>
      </c>
      <c r="B94" s="150"/>
      <c r="C94" s="150"/>
      <c r="D94" s="150"/>
      <c r="E94" s="150"/>
      <c r="F94" s="150"/>
      <c r="G94" s="150"/>
      <c r="H94" s="150"/>
      <c r="I94" s="150"/>
      <c r="J94" s="119"/>
      <c r="K94" s="24"/>
      <c r="L94" s="24"/>
      <c r="M94" s="24"/>
      <c r="N94" s="24"/>
      <c r="O94" s="24"/>
      <c r="P94" s="24"/>
      <c r="Q94" s="24"/>
    </row>
    <row r="95" spans="1:17" x14ac:dyDescent="0.2">
      <c r="A95" s="151" t="s">
        <v>115</v>
      </c>
      <c r="B95" s="150"/>
      <c r="C95" s="150"/>
      <c r="D95" s="150"/>
      <c r="E95" s="150"/>
      <c r="F95" s="150"/>
      <c r="G95" s="150"/>
      <c r="H95" s="150"/>
      <c r="I95" s="150"/>
      <c r="J95" s="120">
        <v>11</v>
      </c>
      <c r="K95" s="24"/>
      <c r="L95" s="24"/>
      <c r="M95" s="24"/>
      <c r="N95" s="24"/>
      <c r="O95" s="24"/>
      <c r="P95" s="24"/>
      <c r="Q95" s="24"/>
    </row>
    <row r="96" spans="1:17" x14ac:dyDescent="0.2">
      <c r="A96" s="151" t="s">
        <v>114</v>
      </c>
      <c r="B96" s="150"/>
      <c r="C96" s="150"/>
      <c r="D96" s="150"/>
      <c r="E96" s="150"/>
      <c r="F96" s="150"/>
      <c r="G96" s="150"/>
      <c r="H96" s="150"/>
      <c r="I96" s="150"/>
      <c r="J96" s="120">
        <v>1568</v>
      </c>
      <c r="K96" s="24"/>
      <c r="L96" s="24"/>
      <c r="M96" s="24"/>
      <c r="N96" s="24"/>
      <c r="O96" s="24"/>
      <c r="P96" s="24"/>
      <c r="Q96" s="24"/>
    </row>
    <row r="97" spans="1:17" x14ac:dyDescent="0.2">
      <c r="A97" s="151" t="s">
        <v>113</v>
      </c>
      <c r="B97" s="150"/>
      <c r="C97" s="150"/>
      <c r="D97" s="150"/>
      <c r="E97" s="150"/>
      <c r="F97" s="150"/>
      <c r="G97" s="150"/>
      <c r="H97" s="150"/>
      <c r="I97" s="150"/>
      <c r="J97" s="120">
        <v>21</v>
      </c>
      <c r="K97" s="24"/>
      <c r="L97" s="24"/>
      <c r="M97" s="24"/>
      <c r="N97" s="24"/>
      <c r="O97" s="24"/>
      <c r="P97" s="24"/>
      <c r="Q97" s="24"/>
    </row>
    <row r="98" spans="1:17" x14ac:dyDescent="0.2">
      <c r="A98" s="151" t="s">
        <v>112</v>
      </c>
      <c r="B98" s="150"/>
      <c r="C98" s="150"/>
      <c r="D98" s="150"/>
      <c r="E98" s="150"/>
      <c r="F98" s="150"/>
      <c r="G98" s="150"/>
      <c r="H98" s="150"/>
      <c r="I98" s="150"/>
      <c r="J98" s="120">
        <v>382</v>
      </c>
      <c r="K98" s="24"/>
      <c r="L98" s="24"/>
      <c r="M98" s="24"/>
      <c r="N98" s="24"/>
      <c r="O98" s="24"/>
      <c r="P98" s="24"/>
      <c r="Q98" s="24"/>
    </row>
    <row r="99" spans="1:17" x14ac:dyDescent="0.2">
      <c r="A99" s="151" t="s">
        <v>111</v>
      </c>
      <c r="B99" s="150"/>
      <c r="C99" s="150"/>
      <c r="D99" s="150"/>
      <c r="E99" s="150"/>
      <c r="F99" s="150"/>
      <c r="G99" s="150"/>
      <c r="H99" s="150"/>
      <c r="I99" s="150"/>
      <c r="J99" s="120">
        <v>175</v>
      </c>
      <c r="K99" s="24"/>
      <c r="L99" s="24"/>
      <c r="M99" s="24"/>
      <c r="N99" s="24"/>
      <c r="O99" s="24"/>
      <c r="P99" s="24"/>
      <c r="Q99" s="24"/>
    </row>
    <row r="100" spans="1:17" x14ac:dyDescent="0.2">
      <c r="A100" s="151" t="s">
        <v>110</v>
      </c>
      <c r="B100" s="150"/>
      <c r="C100" s="150"/>
      <c r="D100" s="150"/>
      <c r="E100" s="150"/>
      <c r="F100" s="150"/>
      <c r="G100" s="150"/>
      <c r="H100" s="150"/>
      <c r="I100" s="150"/>
      <c r="J100" s="120">
        <v>122</v>
      </c>
      <c r="K100" s="24"/>
      <c r="L100" s="24"/>
      <c r="M100" s="24"/>
      <c r="N100" s="24"/>
      <c r="O100" s="24"/>
      <c r="P100" s="24"/>
      <c r="Q100" s="24"/>
    </row>
    <row r="101" spans="1:17" x14ac:dyDescent="0.2">
      <c r="A101" s="151" t="s">
        <v>109</v>
      </c>
      <c r="B101" s="150"/>
      <c r="C101" s="150"/>
      <c r="D101" s="150"/>
      <c r="E101" s="150"/>
      <c r="F101" s="150"/>
      <c r="G101" s="150"/>
      <c r="H101" s="150"/>
      <c r="I101" s="150"/>
      <c r="J101" s="120">
        <v>856</v>
      </c>
      <c r="K101" s="24"/>
      <c r="L101" s="24"/>
      <c r="M101" s="24"/>
      <c r="N101" s="24"/>
      <c r="O101" s="24"/>
      <c r="P101" s="24"/>
      <c r="Q101" s="24"/>
    </row>
    <row r="102" spans="1:17" x14ac:dyDescent="0.2">
      <c r="A102" s="151" t="s">
        <v>108</v>
      </c>
      <c r="B102" s="150"/>
      <c r="C102" s="150"/>
      <c r="D102" s="150"/>
      <c r="E102" s="150"/>
      <c r="F102" s="150"/>
      <c r="G102" s="150"/>
      <c r="H102" s="150"/>
      <c r="I102" s="150"/>
      <c r="J102" s="120">
        <v>4639</v>
      </c>
      <c r="K102" s="24"/>
      <c r="L102" s="24"/>
      <c r="M102" s="24"/>
      <c r="N102" s="24"/>
      <c r="O102" s="24"/>
      <c r="P102" s="24"/>
      <c r="Q102" s="24"/>
    </row>
    <row r="103" spans="1:17" x14ac:dyDescent="0.2">
      <c r="A103" s="151" t="s">
        <v>107</v>
      </c>
      <c r="B103" s="150"/>
      <c r="C103" s="150"/>
      <c r="D103" s="150"/>
      <c r="E103" s="150"/>
      <c r="F103" s="150"/>
      <c r="G103" s="150"/>
      <c r="H103" s="150"/>
      <c r="I103" s="150"/>
      <c r="J103" s="120">
        <v>2812</v>
      </c>
      <c r="K103" s="24"/>
      <c r="L103" s="24"/>
      <c r="M103" s="24"/>
      <c r="N103" s="24"/>
      <c r="O103" s="24"/>
      <c r="P103" s="24"/>
      <c r="Q103" s="24"/>
    </row>
    <row r="104" spans="1:17" x14ac:dyDescent="0.2">
      <c r="A104" s="151" t="s">
        <v>106</v>
      </c>
      <c r="B104" s="150"/>
      <c r="C104" s="150"/>
      <c r="D104" s="150"/>
      <c r="E104" s="150"/>
      <c r="F104" s="150"/>
      <c r="G104" s="150"/>
      <c r="H104" s="150"/>
      <c r="I104" s="150"/>
      <c r="J104" s="120">
        <v>3220</v>
      </c>
      <c r="K104" s="24"/>
      <c r="L104" s="24"/>
      <c r="M104" s="24"/>
      <c r="N104" s="24"/>
      <c r="O104" s="24"/>
      <c r="P104" s="24"/>
      <c r="Q104" s="24"/>
    </row>
    <row r="105" spans="1:17" x14ac:dyDescent="0.2">
      <c r="A105" s="151" t="s">
        <v>38</v>
      </c>
      <c r="B105" s="150"/>
      <c r="C105" s="150"/>
      <c r="D105" s="150"/>
      <c r="E105" s="150"/>
      <c r="F105" s="150"/>
      <c r="G105" s="150"/>
      <c r="H105" s="150"/>
      <c r="I105" s="150"/>
      <c r="J105" s="120">
        <v>271845</v>
      </c>
      <c r="K105" s="24"/>
      <c r="L105" s="24"/>
      <c r="M105" s="24"/>
      <c r="N105" s="24"/>
      <c r="O105" s="23">
        <v>1567.93</v>
      </c>
      <c r="P105" s="24"/>
      <c r="Q105" s="23">
        <v>82.88</v>
      </c>
    </row>
    <row r="106" spans="1:17" x14ac:dyDescent="0.2">
      <c r="A106" s="151" t="s">
        <v>39</v>
      </c>
      <c r="B106" s="150"/>
      <c r="C106" s="150"/>
      <c r="D106" s="150"/>
      <c r="E106" s="150"/>
      <c r="F106" s="150"/>
      <c r="G106" s="150"/>
      <c r="H106" s="150"/>
      <c r="I106" s="150"/>
      <c r="J106" s="119"/>
      <c r="K106" s="24"/>
      <c r="L106" s="24"/>
      <c r="M106" s="24"/>
      <c r="N106" s="24"/>
      <c r="O106" s="24"/>
      <c r="P106" s="24"/>
      <c r="Q106" s="24"/>
    </row>
    <row r="107" spans="1:17" x14ac:dyDescent="0.2">
      <c r="A107" s="151" t="s">
        <v>40</v>
      </c>
      <c r="B107" s="150"/>
      <c r="C107" s="150"/>
      <c r="D107" s="150"/>
      <c r="E107" s="150"/>
      <c r="F107" s="150"/>
      <c r="G107" s="150"/>
      <c r="H107" s="150"/>
      <c r="I107" s="150"/>
      <c r="J107" s="120">
        <v>192732</v>
      </c>
      <c r="K107" s="24"/>
      <c r="L107" s="24"/>
      <c r="M107" s="24"/>
      <c r="N107" s="24"/>
      <c r="O107" s="24"/>
      <c r="P107" s="24"/>
      <c r="Q107" s="24"/>
    </row>
    <row r="108" spans="1:17" x14ac:dyDescent="0.2">
      <c r="A108" s="151" t="s">
        <v>41</v>
      </c>
      <c r="B108" s="150"/>
      <c r="C108" s="150"/>
      <c r="D108" s="150"/>
      <c r="E108" s="150"/>
      <c r="F108" s="150"/>
      <c r="G108" s="150"/>
      <c r="H108" s="150"/>
      <c r="I108" s="150"/>
      <c r="J108" s="120">
        <v>19357</v>
      </c>
      <c r="K108" s="24"/>
      <c r="L108" s="24"/>
      <c r="M108" s="24"/>
      <c r="N108" s="24"/>
      <c r="O108" s="24"/>
      <c r="P108" s="24"/>
      <c r="Q108" s="24"/>
    </row>
    <row r="109" spans="1:17" x14ac:dyDescent="0.2">
      <c r="A109" s="151" t="s">
        <v>42</v>
      </c>
      <c r="B109" s="150"/>
      <c r="C109" s="150"/>
      <c r="D109" s="150"/>
      <c r="E109" s="150"/>
      <c r="F109" s="150"/>
      <c r="G109" s="150"/>
      <c r="H109" s="150"/>
      <c r="I109" s="150"/>
      <c r="J109" s="120">
        <v>21566</v>
      </c>
      <c r="K109" s="24"/>
      <c r="L109" s="24"/>
      <c r="M109" s="24"/>
      <c r="N109" s="24"/>
      <c r="O109" s="24"/>
      <c r="P109" s="24"/>
      <c r="Q109" s="24"/>
    </row>
    <row r="110" spans="1:17" x14ac:dyDescent="0.2">
      <c r="A110" s="151" t="s">
        <v>43</v>
      </c>
      <c r="B110" s="150"/>
      <c r="C110" s="150"/>
      <c r="D110" s="150"/>
      <c r="E110" s="150"/>
      <c r="F110" s="150"/>
      <c r="G110" s="150"/>
      <c r="H110" s="150"/>
      <c r="I110" s="150"/>
      <c r="J110" s="120">
        <v>24384</v>
      </c>
      <c r="K110" s="24"/>
      <c r="L110" s="24"/>
      <c r="M110" s="24"/>
      <c r="N110" s="24"/>
      <c r="O110" s="24"/>
      <c r="P110" s="24"/>
      <c r="Q110" s="24"/>
    </row>
    <row r="111" spans="1:17" x14ac:dyDescent="0.2">
      <c r="A111" s="151" t="s">
        <v>44</v>
      </c>
      <c r="B111" s="150"/>
      <c r="C111" s="150"/>
      <c r="D111" s="150"/>
      <c r="E111" s="150"/>
      <c r="F111" s="150"/>
      <c r="G111" s="150"/>
      <c r="H111" s="150"/>
      <c r="I111" s="150"/>
      <c r="J111" s="120">
        <v>13806</v>
      </c>
      <c r="K111" s="24"/>
      <c r="L111" s="24"/>
      <c r="M111" s="24"/>
      <c r="N111" s="24"/>
      <c r="O111" s="24"/>
      <c r="P111" s="24"/>
      <c r="Q111" s="24"/>
    </row>
    <row r="112" spans="1:17" x14ac:dyDescent="0.2">
      <c r="A112" s="158" t="s">
        <v>45</v>
      </c>
      <c r="B112" s="150"/>
      <c r="C112" s="150"/>
      <c r="D112" s="150"/>
      <c r="E112" s="150"/>
      <c r="F112" s="150"/>
      <c r="G112" s="150"/>
      <c r="H112" s="150"/>
      <c r="I112" s="150"/>
      <c r="J112" s="121">
        <v>271845</v>
      </c>
      <c r="K112" s="24"/>
      <c r="L112" s="24"/>
      <c r="M112" s="24"/>
      <c r="N112" s="24"/>
      <c r="O112" s="25">
        <v>1567.93</v>
      </c>
      <c r="P112" s="24"/>
      <c r="Q112" s="25">
        <v>82.88</v>
      </c>
    </row>
    <row r="113" spans="2:17" x14ac:dyDescent="0.2">
      <c r="F113" s="18"/>
      <c r="G113" s="18"/>
      <c r="H113" s="18"/>
      <c r="I113" s="18"/>
      <c r="J113" s="122"/>
      <c r="K113" s="18"/>
      <c r="L113" s="18"/>
      <c r="M113" s="18"/>
      <c r="N113" s="18"/>
      <c r="O113" s="18"/>
      <c r="P113" s="18"/>
      <c r="Q113" s="18"/>
    </row>
    <row r="114" spans="2:17" x14ac:dyDescent="0.2">
      <c r="B114" s="138" t="s">
        <v>105</v>
      </c>
      <c r="C114"/>
      <c r="D114"/>
      <c r="E114"/>
      <c r="F114" s="18"/>
      <c r="G114" s="18"/>
      <c r="H114" s="18"/>
      <c r="I114" s="18"/>
      <c r="J114" s="122"/>
      <c r="K114" s="18"/>
      <c r="L114" s="18"/>
      <c r="M114" s="18"/>
      <c r="N114" s="18"/>
      <c r="O114" s="18"/>
      <c r="P114" s="18"/>
      <c r="Q114" s="18"/>
    </row>
    <row r="115" spans="2:17" x14ac:dyDescent="0.2">
      <c r="F115" s="18"/>
      <c r="G115" s="18"/>
      <c r="H115" s="18"/>
      <c r="I115" s="18"/>
      <c r="J115" s="122"/>
      <c r="K115" s="18"/>
      <c r="L115" s="18"/>
      <c r="M115" s="18"/>
      <c r="N115" s="18"/>
      <c r="O115" s="18"/>
      <c r="P115" s="18"/>
      <c r="Q115" s="18"/>
    </row>
    <row r="116" spans="2:17" x14ac:dyDescent="0.2">
      <c r="F116" s="18"/>
      <c r="G116" s="18"/>
      <c r="H116" s="18"/>
      <c r="I116" s="18"/>
      <c r="J116" s="122"/>
      <c r="K116" s="18"/>
      <c r="L116" s="18"/>
      <c r="M116" s="18"/>
      <c r="N116" s="18"/>
      <c r="O116" s="18"/>
      <c r="P116" s="18"/>
      <c r="Q116" s="18"/>
    </row>
    <row r="117" spans="2:17" x14ac:dyDescent="0.2">
      <c r="F117" s="18"/>
      <c r="G117" s="18"/>
      <c r="H117" s="18"/>
      <c r="I117" s="18"/>
      <c r="J117" s="122"/>
      <c r="K117" s="18"/>
      <c r="L117" s="18"/>
      <c r="M117" s="18"/>
      <c r="N117" s="18"/>
      <c r="O117" s="18"/>
      <c r="P117" s="18"/>
      <c r="Q117" s="18"/>
    </row>
  </sheetData>
  <mergeCells count="62">
    <mergeCell ref="D11:J11"/>
    <mergeCell ref="J18:K18"/>
    <mergeCell ref="J15:K15"/>
    <mergeCell ref="J16:K16"/>
    <mergeCell ref="J17:K17"/>
    <mergeCell ref="A102:I102"/>
    <mergeCell ref="A103:I103"/>
    <mergeCell ref="A104:I104"/>
    <mergeCell ref="A97:I97"/>
    <mergeCell ref="A112:I112"/>
    <mergeCell ref="A105:I105"/>
    <mergeCell ref="A106:I106"/>
    <mergeCell ref="A107:I107"/>
    <mergeCell ref="A108:I108"/>
    <mergeCell ref="E1:I1"/>
    <mergeCell ref="A109:I109"/>
    <mergeCell ref="A110:I110"/>
    <mergeCell ref="A111:I111"/>
    <mergeCell ref="A101:I101"/>
    <mergeCell ref="A98:I98"/>
    <mergeCell ref="A99:I99"/>
    <mergeCell ref="A100:I100"/>
    <mergeCell ref="A93:I93"/>
    <mergeCell ref="A94:I94"/>
    <mergeCell ref="A95:I95"/>
    <mergeCell ref="A96:I96"/>
    <mergeCell ref="A85:I85"/>
    <mergeCell ref="A86:I86"/>
    <mergeCell ref="A87:I87"/>
    <mergeCell ref="A88:I88"/>
    <mergeCell ref="A89:I89"/>
    <mergeCell ref="A90:I90"/>
    <mergeCell ref="A91:I91"/>
    <mergeCell ref="A92:I92"/>
    <mergeCell ref="A82:I82"/>
    <mergeCell ref="A83:I83"/>
    <mergeCell ref="A84:I84"/>
    <mergeCell ref="A77:I77"/>
    <mergeCell ref="A78:I78"/>
    <mergeCell ref="A79:I79"/>
    <mergeCell ref="A80:I80"/>
    <mergeCell ref="A81:I81"/>
    <mergeCell ref="A74:I74"/>
    <mergeCell ref="A75:I75"/>
    <mergeCell ref="A76:I76"/>
    <mergeCell ref="P21:P23"/>
    <mergeCell ref="D21:D23"/>
    <mergeCell ref="E21:E23"/>
    <mergeCell ref="A25:Q25"/>
    <mergeCell ref="A21:A23"/>
    <mergeCell ref="C21:C23"/>
    <mergeCell ref="Q21:Q23"/>
    <mergeCell ref="J22:J23"/>
    <mergeCell ref="B21:B23"/>
    <mergeCell ref="O21:O23"/>
    <mergeCell ref="N21:N23"/>
    <mergeCell ref="F22:F23"/>
    <mergeCell ref="F21:I21"/>
    <mergeCell ref="G22:I22"/>
    <mergeCell ref="K22:M22"/>
    <mergeCell ref="J21:M21"/>
    <mergeCell ref="A31:Q31"/>
  </mergeCells>
  <pageMargins left="0.24" right="0" top="0.39370078740157483" bottom="0.28000000000000003" header="0.19685039370078741" footer="0.19685039370078741"/>
  <pageSetup paperSize="9" scale="88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D27"/>
  <sheetViews>
    <sheetView tabSelected="1" zoomScaleNormal="100" zoomScaleSheetLayoutView="75" workbookViewId="0">
      <selection activeCell="A6" sqref="A6:D6"/>
    </sheetView>
  </sheetViews>
  <sheetFormatPr defaultColWidth="9" defaultRowHeight="12.75" x14ac:dyDescent="0.2"/>
  <cols>
    <col min="1" max="1" width="46.28515625" style="56" customWidth="1"/>
    <col min="2" max="2" width="21.5703125" style="56" customWidth="1"/>
    <col min="3" max="3" width="22.28515625" style="56" customWidth="1"/>
    <col min="4" max="4" width="22.28515625" style="57" customWidth="1"/>
    <col min="5" max="249" width="20.140625" style="56" customWidth="1"/>
    <col min="250" max="250" width="10.7109375" style="56" customWidth="1"/>
    <col min="251" max="251" width="11.140625" style="56" customWidth="1"/>
    <col min="252" max="252" width="21.42578125" style="56" customWidth="1"/>
    <col min="253" max="253" width="21.5703125" style="56" customWidth="1"/>
    <col min="254" max="254" width="22.28515625" style="56" customWidth="1"/>
    <col min="255" max="16384" width="9" style="56"/>
  </cols>
  <sheetData>
    <row r="1" spans="1:4" s="26" customFormat="1" ht="18.75" customHeight="1" x14ac:dyDescent="0.2">
      <c r="A1" s="170" t="s">
        <v>49</v>
      </c>
      <c r="B1" s="170"/>
      <c r="C1" s="170"/>
      <c r="D1" s="170"/>
    </row>
    <row r="2" spans="1:4" s="26" customFormat="1" ht="15.75" customHeight="1" x14ac:dyDescent="0.2">
      <c r="A2" s="27"/>
      <c r="B2" s="27"/>
      <c r="C2" s="27"/>
      <c r="D2" s="27"/>
    </row>
    <row r="3" spans="1:4" s="26" customFormat="1" ht="20.25" customHeight="1" x14ac:dyDescent="0.2">
      <c r="A3" s="171" t="s">
        <v>50</v>
      </c>
      <c r="B3" s="171"/>
      <c r="C3" s="171"/>
      <c r="D3" s="171"/>
    </row>
    <row r="4" spans="1:4" s="26" customFormat="1" ht="15.75" customHeight="1" x14ac:dyDescent="0.2">
      <c r="A4" s="28"/>
      <c r="B4" s="29"/>
      <c r="C4" s="28"/>
      <c r="D4" s="30"/>
    </row>
    <row r="5" spans="1:4" s="31" customFormat="1" ht="24.75" customHeight="1" x14ac:dyDescent="0.3">
      <c r="A5" s="172" t="s">
        <v>104</v>
      </c>
      <c r="B5" s="172"/>
      <c r="C5" s="172"/>
      <c r="D5" s="172"/>
    </row>
    <row r="6" spans="1:4" s="31" customFormat="1" ht="13.5" customHeight="1" x14ac:dyDescent="0.3">
      <c r="A6" s="172"/>
      <c r="B6" s="172"/>
      <c r="C6" s="172"/>
      <c r="D6" s="172"/>
    </row>
    <row r="7" spans="1:4" s="31" customFormat="1" ht="15.75" customHeight="1" x14ac:dyDescent="0.3">
      <c r="A7" s="32"/>
      <c r="B7" s="32"/>
      <c r="C7" s="32"/>
      <c r="D7" s="32"/>
    </row>
    <row r="8" spans="1:4" s="37" customFormat="1" ht="15.75" customHeight="1" x14ac:dyDescent="0.25">
      <c r="A8" s="33" t="s">
        <v>51</v>
      </c>
      <c r="B8" s="34"/>
      <c r="C8" s="35"/>
      <c r="D8" s="36" t="s">
        <v>52</v>
      </c>
    </row>
    <row r="9" spans="1:4" s="26" customFormat="1" ht="15.75" customHeight="1" x14ac:dyDescent="0.2">
      <c r="A9" s="162" t="s">
        <v>53</v>
      </c>
      <c r="B9" s="165" t="s">
        <v>54</v>
      </c>
      <c r="C9" s="165" t="s">
        <v>55</v>
      </c>
      <c r="D9" s="165" t="s">
        <v>56</v>
      </c>
    </row>
    <row r="10" spans="1:4" s="38" customFormat="1" ht="12.75" customHeight="1" x14ac:dyDescent="0.2">
      <c r="A10" s="163"/>
      <c r="B10" s="166"/>
      <c r="C10" s="166"/>
      <c r="D10" s="168"/>
    </row>
    <row r="11" spans="1:4" s="38" customFormat="1" ht="12.75" customHeight="1" x14ac:dyDescent="0.2">
      <c r="A11" s="163"/>
      <c r="B11" s="166"/>
      <c r="C11" s="166"/>
      <c r="D11" s="168"/>
    </row>
    <row r="12" spans="1:4" s="38" customFormat="1" ht="36.75" customHeight="1" x14ac:dyDescent="0.2">
      <c r="A12" s="164"/>
      <c r="B12" s="167"/>
      <c r="C12" s="166"/>
      <c r="D12" s="169"/>
    </row>
    <row r="13" spans="1:4" s="26" customFormat="1" ht="15.75" x14ac:dyDescent="0.25">
      <c r="A13" s="62" t="s">
        <v>57</v>
      </c>
      <c r="B13" s="39" t="s">
        <v>58</v>
      </c>
      <c r="C13" s="40" t="s">
        <v>59</v>
      </c>
      <c r="D13" s="59" t="s">
        <v>60</v>
      </c>
    </row>
    <row r="14" spans="1:4" s="43" customFormat="1" ht="35.1" customHeight="1" x14ac:dyDescent="0.2">
      <c r="A14" s="58" t="s">
        <v>249</v>
      </c>
      <c r="B14" s="41">
        <f>'Сводка затрат'!H14</f>
        <v>271845</v>
      </c>
      <c r="C14" s="42">
        <f>ROUND('Сводка затрат'!D14*5.98,0)+ROUND('Сводка затрат'!E14*5.98,0)+ROUND('Сводка затрат'!F14*4.21,0)+ROUND('Сводка затрат'!G14*10.48,0)</f>
        <v>1625633</v>
      </c>
      <c r="D14" s="63" t="s">
        <v>248</v>
      </c>
    </row>
    <row r="15" spans="1:4" s="131" customFormat="1" ht="32.25" customHeight="1" x14ac:dyDescent="0.2">
      <c r="A15" s="132" t="s">
        <v>0</v>
      </c>
      <c r="B15" s="44">
        <f>'Сводка затрат'!D15</f>
        <v>271845</v>
      </c>
      <c r="C15" s="45">
        <f>'Сводка затрат'!H16</f>
        <v>1625633</v>
      </c>
      <c r="D15" s="130"/>
    </row>
    <row r="16" spans="1:4" s="43" customFormat="1" ht="15" customHeight="1" x14ac:dyDescent="0.2">
      <c r="A16" s="46"/>
      <c r="B16" s="44"/>
      <c r="C16" s="45"/>
      <c r="D16" s="60"/>
    </row>
    <row r="17" spans="1:4" s="43" customFormat="1" ht="15.75" customHeight="1" x14ac:dyDescent="0.2">
      <c r="A17" s="64" t="s">
        <v>61</v>
      </c>
      <c r="B17" s="65"/>
      <c r="C17" s="42">
        <f>ROUND(C15*18%,2)</f>
        <v>292613.94</v>
      </c>
      <c r="D17" s="60"/>
    </row>
    <row r="18" spans="1:4" s="43" customFormat="1" ht="15" customHeight="1" x14ac:dyDescent="0.2">
      <c r="A18" s="46"/>
      <c r="B18" s="48"/>
      <c r="C18" s="45"/>
      <c r="D18" s="60"/>
    </row>
    <row r="19" spans="1:4" s="43" customFormat="1" ht="20.100000000000001" customHeight="1" x14ac:dyDescent="0.2">
      <c r="A19" s="49" t="s">
        <v>25</v>
      </c>
      <c r="B19" s="50"/>
      <c r="C19" s="51">
        <f>SUM(C15:C18)</f>
        <v>1918246.94</v>
      </c>
      <c r="D19" s="61"/>
    </row>
    <row r="20" spans="1:4" s="43" customFormat="1" ht="12.75" customHeight="1" x14ac:dyDescent="0.2">
      <c r="A20" s="52"/>
      <c r="B20" s="53"/>
      <c r="C20" s="53"/>
      <c r="D20" s="47"/>
    </row>
    <row r="21" spans="1:4" s="33" customFormat="1" ht="15.75" x14ac:dyDescent="0.25">
      <c r="A21" s="33" t="s">
        <v>62</v>
      </c>
      <c r="D21" s="54"/>
    </row>
    <row r="22" spans="1:4" s="33" customFormat="1" ht="15.75" x14ac:dyDescent="0.25">
      <c r="A22" s="33" t="s">
        <v>63</v>
      </c>
      <c r="B22" s="34"/>
      <c r="C22" s="55" t="s">
        <v>71</v>
      </c>
      <c r="D22" s="54"/>
    </row>
    <row r="23" spans="1:4" s="33" customFormat="1" ht="16.5" customHeight="1" x14ac:dyDescent="0.25">
      <c r="C23" s="55"/>
      <c r="D23" s="54"/>
    </row>
    <row r="24" spans="1:4" s="33" customFormat="1" ht="15.75" x14ac:dyDescent="0.25">
      <c r="A24" s="33" t="s">
        <v>64</v>
      </c>
      <c r="B24" s="34"/>
      <c r="C24" s="55" t="s">
        <v>65</v>
      </c>
      <c r="D24" s="54"/>
    </row>
    <row r="26" spans="1:4" s="33" customFormat="1" ht="15.75" x14ac:dyDescent="0.25">
      <c r="A26" s="33" t="s">
        <v>69</v>
      </c>
      <c r="B26" s="34"/>
      <c r="C26" s="55" t="s">
        <v>70</v>
      </c>
      <c r="D26" s="97"/>
    </row>
    <row r="27" spans="1:4" ht="30" customHeight="1" x14ac:dyDescent="0.25">
      <c r="A27" s="33"/>
      <c r="B27" s="34"/>
      <c r="C27" s="55" t="s">
        <v>103</v>
      </c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38" type="noConversion"/>
  <printOptions horizontalCentered="1"/>
  <pageMargins left="0.70866141732283472" right="0.39370078740157483" top="0.9055118110236221" bottom="0.62992125984251968" header="0" footer="0"/>
  <pageSetup paperSize="9" scale="82" firstPageNumber="5" fitToHeight="2" orientation="portrait" horizontalDpi="300" verticalDpi="300" r:id="rId1"/>
  <headerFooter alignWithMargins="0">
    <oddHeader>&amp;R&amp;"Times New Roman,обычный"&amp;14&amp;P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I28"/>
  <sheetViews>
    <sheetView topLeftCell="A10" zoomScaleNormal="100" zoomScaleSheetLayoutView="75" workbookViewId="0">
      <selection activeCell="C15" sqref="C15"/>
    </sheetView>
  </sheetViews>
  <sheetFormatPr defaultColWidth="20.140625" defaultRowHeight="12.75" x14ac:dyDescent="0.2"/>
  <cols>
    <col min="1" max="1" width="4" style="91" customWidth="1"/>
    <col min="2" max="2" width="14" style="91" customWidth="1"/>
    <col min="3" max="3" width="33.28515625" style="134" customWidth="1"/>
    <col min="4" max="6" width="17.7109375" style="66" customWidth="1"/>
    <col min="7" max="7" width="12.5703125" style="66" customWidth="1"/>
    <col min="8" max="8" width="17.7109375" style="66" customWidth="1"/>
    <col min="9" max="9" width="3.85546875" style="66" customWidth="1"/>
    <col min="10" max="16384" width="20.140625" style="66"/>
  </cols>
  <sheetData>
    <row r="1" spans="1:9" ht="15.75" customHeight="1" x14ac:dyDescent="0.2">
      <c r="A1" s="173" t="s">
        <v>79</v>
      </c>
      <c r="B1" s="173"/>
      <c r="C1" s="173"/>
      <c r="D1" s="173"/>
      <c r="E1" s="173"/>
      <c r="F1" s="173"/>
      <c r="G1" s="173"/>
      <c r="H1" s="173"/>
      <c r="I1" s="102"/>
    </row>
    <row r="2" spans="1:9" ht="15.75" customHeight="1" x14ac:dyDescent="0.2">
      <c r="A2" s="177"/>
      <c r="B2" s="177"/>
      <c r="C2" s="177"/>
      <c r="D2" s="177"/>
      <c r="E2" s="177"/>
      <c r="F2" s="177"/>
      <c r="G2" s="177"/>
      <c r="H2" s="177"/>
      <c r="I2" s="105"/>
    </row>
    <row r="3" spans="1:9" s="67" customFormat="1" ht="15.75" customHeight="1" x14ac:dyDescent="0.2">
      <c r="A3" s="178" t="s">
        <v>13</v>
      </c>
      <c r="B3" s="178"/>
      <c r="C3" s="178"/>
      <c r="D3" s="178"/>
      <c r="E3" s="178"/>
      <c r="F3" s="178"/>
      <c r="G3" s="178"/>
      <c r="H3" s="178"/>
      <c r="I3" s="106"/>
    </row>
    <row r="4" spans="1:9" s="67" customFormat="1" ht="15.75" customHeight="1" x14ac:dyDescent="0.3">
      <c r="A4" s="179"/>
      <c r="B4" s="179"/>
      <c r="C4" s="179"/>
      <c r="D4" s="179"/>
      <c r="E4" s="179"/>
      <c r="F4" s="179"/>
      <c r="G4" s="179"/>
      <c r="H4" s="179"/>
      <c r="I4" s="107"/>
    </row>
    <row r="5" spans="1:9" s="67" customFormat="1" ht="20.25" customHeight="1" x14ac:dyDescent="0.2">
      <c r="A5" s="180" t="s">
        <v>12</v>
      </c>
      <c r="B5" s="180"/>
      <c r="C5" s="180"/>
      <c r="D5" s="180"/>
      <c r="E5" s="180"/>
      <c r="F5" s="180"/>
      <c r="G5" s="180"/>
      <c r="H5" s="180"/>
      <c r="I5" s="108"/>
    </row>
    <row r="6" spans="1:9" s="67" customFormat="1" ht="12" customHeight="1" x14ac:dyDescent="0.2">
      <c r="A6" s="180"/>
      <c r="B6" s="180"/>
      <c r="C6" s="180"/>
      <c r="D6" s="180"/>
      <c r="E6" s="180"/>
      <c r="F6" s="180"/>
      <c r="G6" s="180"/>
      <c r="H6" s="180"/>
      <c r="I6" s="108"/>
    </row>
    <row r="7" spans="1:9" s="67" customFormat="1" ht="16.5" customHeight="1" x14ac:dyDescent="0.2">
      <c r="A7" s="175" t="s">
        <v>102</v>
      </c>
      <c r="B7" s="175"/>
      <c r="C7" s="175"/>
      <c r="D7" s="175"/>
      <c r="E7" s="175"/>
      <c r="F7" s="175"/>
      <c r="G7" s="175"/>
      <c r="H7" s="175"/>
      <c r="I7" s="103"/>
    </row>
    <row r="8" spans="1:9" s="67" customFormat="1" ht="16.5" customHeight="1" x14ac:dyDescent="0.2">
      <c r="A8" s="175"/>
      <c r="B8" s="175"/>
      <c r="C8" s="175"/>
      <c r="D8" s="175"/>
      <c r="E8" s="175"/>
      <c r="F8" s="175"/>
      <c r="G8" s="175"/>
      <c r="H8" s="175"/>
      <c r="I8" s="103"/>
    </row>
    <row r="9" spans="1:9" s="68" customFormat="1" ht="17.25" customHeight="1" x14ac:dyDescent="0.3">
      <c r="A9" s="176"/>
      <c r="B9" s="176"/>
      <c r="C9" s="176"/>
      <c r="D9" s="176"/>
      <c r="E9" s="176"/>
      <c r="F9" s="176"/>
      <c r="G9" s="176"/>
      <c r="H9" s="176"/>
      <c r="I9" s="104"/>
    </row>
    <row r="10" spans="1:9" s="72" customFormat="1" ht="20.45" customHeight="1" x14ac:dyDescent="0.25">
      <c r="A10" s="69" t="s">
        <v>11</v>
      </c>
      <c r="B10" s="69"/>
      <c r="C10" s="69"/>
      <c r="D10" s="70"/>
      <c r="E10" s="70"/>
      <c r="F10" s="70"/>
      <c r="G10" s="70"/>
      <c r="H10" s="71"/>
      <c r="I10" s="109"/>
    </row>
    <row r="11" spans="1:9" s="67" customFormat="1" ht="31.5" customHeight="1" x14ac:dyDescent="0.2">
      <c r="A11" s="174" t="s">
        <v>66</v>
      </c>
      <c r="B11" s="174" t="s">
        <v>10</v>
      </c>
      <c r="C11" s="182" t="s">
        <v>9</v>
      </c>
      <c r="D11" s="181" t="s">
        <v>67</v>
      </c>
      <c r="E11" s="181"/>
      <c r="F11" s="181"/>
      <c r="G11" s="181"/>
      <c r="H11" s="174" t="s">
        <v>8</v>
      </c>
      <c r="I11" s="110"/>
    </row>
    <row r="12" spans="1:9" s="74" customFormat="1" ht="96" customHeight="1" x14ac:dyDescent="0.2">
      <c r="A12" s="174"/>
      <c r="B12" s="174"/>
      <c r="C12" s="183"/>
      <c r="D12" s="73" t="s">
        <v>7</v>
      </c>
      <c r="E12" s="73" t="s">
        <v>6</v>
      </c>
      <c r="F12" s="73" t="s">
        <v>5</v>
      </c>
      <c r="G12" s="73" t="s">
        <v>68</v>
      </c>
      <c r="H12" s="174"/>
      <c r="I12" s="110"/>
    </row>
    <row r="13" spans="1:9" s="67" customFormat="1" ht="15.75" x14ac:dyDescent="0.25">
      <c r="A13" s="75" t="s">
        <v>57</v>
      </c>
      <c r="B13" s="75" t="s">
        <v>58</v>
      </c>
      <c r="C13" s="133" t="s">
        <v>59</v>
      </c>
      <c r="D13" s="76" t="s">
        <v>60</v>
      </c>
      <c r="E13" s="76" t="s">
        <v>4</v>
      </c>
      <c r="F13" s="76" t="s">
        <v>3</v>
      </c>
      <c r="G13" s="76" t="s">
        <v>2</v>
      </c>
      <c r="H13" s="76" t="s">
        <v>1</v>
      </c>
      <c r="I13" s="111"/>
    </row>
    <row r="14" spans="1:9" s="67" customFormat="1" ht="51.75" customHeight="1" x14ac:dyDescent="0.2">
      <c r="A14" s="77">
        <v>1</v>
      </c>
      <c r="B14" s="78" t="s">
        <v>248</v>
      </c>
      <c r="C14" s="129" t="s">
        <v>249</v>
      </c>
      <c r="D14" s="79">
        <f>'25129'!J112</f>
        <v>271845</v>
      </c>
      <c r="E14" s="79">
        <v>0</v>
      </c>
      <c r="F14" s="79">
        <v>0</v>
      </c>
      <c r="G14" s="79">
        <v>0</v>
      </c>
      <c r="H14" s="79">
        <f>SUM(D14:G14)</f>
        <v>271845</v>
      </c>
      <c r="I14" s="112"/>
    </row>
    <row r="15" spans="1:9" s="82" customFormat="1" ht="37.5" customHeight="1" x14ac:dyDescent="0.2">
      <c r="A15" s="77"/>
      <c r="B15" s="73"/>
      <c r="C15" s="80" t="s">
        <v>0</v>
      </c>
      <c r="D15" s="81">
        <f>SUM(D14:D14)</f>
        <v>271845</v>
      </c>
      <c r="E15" s="81">
        <f>SUM(E14:E14)</f>
        <v>0</v>
      </c>
      <c r="F15" s="81">
        <f>SUM(F14:F14)</f>
        <v>0</v>
      </c>
      <c r="G15" s="81">
        <f>SUM(G14:G14)</f>
        <v>0</v>
      </c>
      <c r="H15" s="81">
        <f t="shared" ref="H15:H17" si="0">SUM(D15:G15)</f>
        <v>271845</v>
      </c>
      <c r="I15" s="113"/>
    </row>
    <row r="16" spans="1:9" s="85" customFormat="1" ht="46.5" customHeight="1" x14ac:dyDescent="0.2">
      <c r="A16" s="83"/>
      <c r="B16" s="83"/>
      <c r="C16" s="84" t="s">
        <v>80</v>
      </c>
      <c r="D16" s="81">
        <f>ROUND(D15*5.98,0)</f>
        <v>1625633</v>
      </c>
      <c r="E16" s="81">
        <f>ROUND(E15*5.98,0)</f>
        <v>0</v>
      </c>
      <c r="F16" s="81">
        <f>ROUND(F15*4.21,0)</f>
        <v>0</v>
      </c>
      <c r="G16" s="81">
        <f>ROUND(G15*10.48,0)</f>
        <v>0</v>
      </c>
      <c r="H16" s="81">
        <f t="shared" si="0"/>
        <v>1625633</v>
      </c>
      <c r="I16" s="113"/>
    </row>
    <row r="17" spans="1:9" s="87" customFormat="1" ht="27.75" customHeight="1" x14ac:dyDescent="0.25">
      <c r="A17" s="86"/>
      <c r="B17" s="86"/>
      <c r="C17" s="96" t="s">
        <v>61</v>
      </c>
      <c r="D17" s="79">
        <f>ROUND(D16*18%,2)</f>
        <v>292613.94</v>
      </c>
      <c r="E17" s="79">
        <f t="shared" ref="E17:G17" si="1">ROUND(E16*18%,2)</f>
        <v>0</v>
      </c>
      <c r="F17" s="79">
        <f t="shared" si="1"/>
        <v>0</v>
      </c>
      <c r="G17" s="79">
        <f t="shared" si="1"/>
        <v>0</v>
      </c>
      <c r="H17" s="79">
        <f t="shared" si="0"/>
        <v>292613.94</v>
      </c>
      <c r="I17" s="112"/>
    </row>
    <row r="18" spans="1:9" s="87" customFormat="1" ht="28.5" customHeight="1" x14ac:dyDescent="0.25">
      <c r="A18" s="88"/>
      <c r="B18" s="88"/>
      <c r="C18" s="89" t="s">
        <v>81</v>
      </c>
      <c r="D18" s="90">
        <f>SUM(D16:D17)</f>
        <v>1918246.94</v>
      </c>
      <c r="E18" s="90">
        <f>SUM(E16:E17)</f>
        <v>0</v>
      </c>
      <c r="F18" s="90">
        <f t="shared" ref="F18:G18" si="2">SUM(F16:F17)</f>
        <v>0</v>
      </c>
      <c r="G18" s="90">
        <f t="shared" si="2"/>
        <v>0</v>
      </c>
      <c r="H18" s="81">
        <f>SUM(D18:G18)</f>
        <v>1918246.94</v>
      </c>
      <c r="I18" s="113"/>
    </row>
    <row r="19" spans="1:9" x14ac:dyDescent="0.2">
      <c r="B19" s="92"/>
    </row>
    <row r="21" spans="1:9" hidden="1" x14ac:dyDescent="0.2"/>
    <row r="22" spans="1:9" s="94" customFormat="1" ht="15.75" hidden="1" x14ac:dyDescent="0.25">
      <c r="A22" s="93"/>
      <c r="B22" s="93"/>
      <c r="C22" s="135" t="s">
        <v>14</v>
      </c>
      <c r="H22" s="94" t="s">
        <v>15</v>
      </c>
    </row>
    <row r="23" spans="1:9" s="87" customFormat="1" ht="15.75" hidden="1" x14ac:dyDescent="0.25">
      <c r="A23" s="95"/>
      <c r="B23" s="95"/>
      <c r="C23" s="136" t="s">
        <v>16</v>
      </c>
    </row>
    <row r="24" spans="1:9" s="87" customFormat="1" ht="15.75" hidden="1" x14ac:dyDescent="0.25">
      <c r="A24" s="95"/>
      <c r="B24" s="95"/>
      <c r="C24" s="136" t="s">
        <v>48</v>
      </c>
    </row>
    <row r="25" spans="1:9" hidden="1" x14ac:dyDescent="0.2"/>
    <row r="26" spans="1:9" s="87" customFormat="1" ht="15.75" hidden="1" x14ac:dyDescent="0.25">
      <c r="A26" s="95"/>
      <c r="B26" s="95"/>
      <c r="C26" s="136" t="s">
        <v>17</v>
      </c>
    </row>
    <row r="27" spans="1:9" hidden="1" x14ac:dyDescent="0.2"/>
    <row r="28" spans="1:9" hidden="1" x14ac:dyDescent="0.2"/>
  </sheetData>
  <mergeCells count="14">
    <mergeCell ref="A1:H1"/>
    <mergeCell ref="A11:A12"/>
    <mergeCell ref="A7:H7"/>
    <mergeCell ref="A8:H8"/>
    <mergeCell ref="A9:H9"/>
    <mergeCell ref="A2:H2"/>
    <mergeCell ref="A3:H3"/>
    <mergeCell ref="A4:H4"/>
    <mergeCell ref="A5:H5"/>
    <mergeCell ref="A6:H6"/>
    <mergeCell ref="H11:H12"/>
    <mergeCell ref="D11:G11"/>
    <mergeCell ref="C11:C12"/>
    <mergeCell ref="B11:B12"/>
  </mergeCells>
  <phoneticPr fontId="38" type="noConversion"/>
  <printOptions horizontalCentered="1"/>
  <pageMargins left="0.19685039370078741" right="0" top="0.19685039370078741" bottom="0.19685039370078741" header="0" footer="0"/>
  <pageSetup paperSize="9" scale="61" firstPageNumber="5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25129</vt:lpstr>
      <vt:lpstr>НМЦ</vt:lpstr>
      <vt:lpstr>Сводка затрат</vt:lpstr>
      <vt:lpstr>'25129'!FOT</vt:lpstr>
      <vt:lpstr>'25129'!Ind</vt:lpstr>
      <vt:lpstr>'25129'!Obj</vt:lpstr>
      <vt:lpstr>'25129'!Obosn</vt:lpstr>
      <vt:lpstr>'25129'!SmPr</vt:lpstr>
      <vt:lpstr>'25129'!Заголовки_для_печати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2014-02-24T04:36:00Z</cp:lastPrinted>
  <dcterms:created xsi:type="dcterms:W3CDTF">2002-02-11T05:58:42Z</dcterms:created>
  <dcterms:modified xsi:type="dcterms:W3CDTF">2014-03-11T06:03:53Z</dcterms:modified>
</cp:coreProperties>
</file>