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calcChain.xml><?xml version="1.0" encoding="utf-8"?>
<calcChain xmlns="http://schemas.openxmlformats.org/spreadsheetml/2006/main">
  <c r="K16" i="1"/>
  <c r="K15"/>
  <c r="K12"/>
  <c r="K13"/>
  <c r="K14"/>
  <c r="L16"/>
  <c r="L15"/>
  <c r="L14"/>
  <c r="L13"/>
  <c r="L12"/>
  <c r="L11"/>
  <c r="K11"/>
  <c r="M14" l="1"/>
  <c r="M12"/>
  <c r="M16"/>
  <c r="M13"/>
  <c r="M15"/>
  <c r="M11"/>
  <c r="M17" l="1"/>
  <c r="M18" s="1"/>
  <c r="M19" s="1"/>
</calcChain>
</file>

<file path=xl/sharedStrings.xml><?xml version="1.0" encoding="utf-8"?>
<sst xmlns="http://schemas.openxmlformats.org/spreadsheetml/2006/main" count="69" uniqueCount="55">
  <si>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</si>
  <si>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</si>
  <si>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</si>
  <si>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</si>
  <si>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</si>
  <si>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</si>
  <si>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</si>
  <si>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</si>
  <si>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</si>
  <si>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</si>
  <si>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</si>
  <si>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</si>
  <si>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</si>
  <si>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</si>
  <si>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</si>
  <si>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</si>
  <si>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</si>
  <si>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</si>
  <si>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</si>
  <si>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</si>
  <si>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</si>
  <si>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</si>
  <si>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</si>
  <si>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</si>
  <si>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</si>
  <si>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</si>
  <si>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</si>
  <si>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</si>
  <si>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</si>
  <si>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</si>
  <si>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</si>
  <si>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</si>
  <si>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06.01.2.148</t>
  </si>
  <si>
    <t>ОКПО 07621060. Станция назначения Краснокаменск Забайкальской ж.д., код станции 946208, код получателя 9705.</t>
  </si>
  <si>
    <t>импорт</t>
  </si>
  <si>
    <t>3 квартал</t>
  </si>
  <si>
    <t>4 квартал</t>
  </si>
  <si>
    <t>Общее количество</t>
  </si>
  <si>
    <t>06.01.2.015</t>
  </si>
  <si>
    <t>06.01.2.166</t>
  </si>
  <si>
    <t xml:space="preserve"> 7785-6440-В48</t>
  </si>
  <si>
    <t>7785-5240-В48</t>
  </si>
  <si>
    <t>7885-71213-31</t>
  </si>
  <si>
    <t>7803-7531-01</t>
  </si>
  <si>
    <t>7853-5131-20</t>
  </si>
  <si>
    <t>4. Срок поставки: в соответствии с п.1 спецификации с правом досрочной огрузки.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</si>
  <si>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</si>
  <si>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</si>
  <si>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7733-5343A-R48</t>
  </si>
  <si>
    <t>3. Продукция должна иметь сертификат соответствия , разрешение на применение на территории РФ, гарантию качества от производителя, требуемые технические характеристики, согласно технического задания и документацию на русском языке.</t>
  </si>
  <si>
    <t>КОРОНКА БУРОВАЯ SANDVIK Ø 40 или эквивалент</t>
  </si>
  <si>
    <t>ШТАНГА БУРОВАЯ SANDVIK  L=2210,HEX25*108,КОНУС7 или эквивалент</t>
  </si>
  <si>
    <t>БУРОВАЯ КОРОНКА R32 D=43MM RT300 или эквивалент</t>
  </si>
  <si>
    <t>ХВОСТОВИК HL510 R32 L=460 MM или эквивалент</t>
  </si>
  <si>
    <t>БУРОВАЯ ШТАНГА МF D=32 MM, L=3050MM или эквивалент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</si>
</sst>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5"/>
  <sheetViews>
    <sheetView tabSelected="1" view="pageBreakPreview" topLeftCell="A4" zoomScale="85" zoomScaleSheetLayoutView="85" workbookViewId="0">
      <selection activeCell="L13" sqref="L13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58" customWidth="1"/>
    <col min="5" max="5" width="24.42578125" customWidth="1"/>
    <col min="6" max="6" width="16.42578125" customWidth="1"/>
    <col min="7" max="7" width="9" customWidth="1"/>
    <col min="8" max="8" width="4.85546875" customWidth="1"/>
    <col min="9" max="9" width="3.85546875" customWidth="1"/>
    <col min="10" max="11" width="9" customWidth="1"/>
    <col min="12" max="12" width="13.28515625" customWidth="1"/>
    <col min="13" max="13" width="17.5703125" customWidth="1"/>
    <col min="14" max="14" width="17.42578125" customWidth="1"/>
  </cols>
  <sheetData>
    <row r="1" spans="1:14">
      <c r="N1" s="20" t="s">
        <v>21</v>
      </c>
    </row>
    <row r="2" spans="1:14">
      <c r="G2" s="21" t="s">
        <v>26</v>
      </c>
      <c r="H2" s="21"/>
      <c r="I2" s="21"/>
      <c r="J2" s="21"/>
      <c r="K2" s="21"/>
    </row>
    <row r="3" spans="1:14">
      <c r="L3" s="21"/>
    </row>
    <row r="4" spans="1:14">
      <c r="L4" s="21"/>
    </row>
    <row r="5" spans="1:14">
      <c r="A5" s="14"/>
      <c r="B5" s="3"/>
      <c r="C5" s="3"/>
      <c r="D5" s="38" t="s">
        <v>8</v>
      </c>
      <c r="E5" s="38"/>
      <c r="F5" s="38"/>
      <c r="G5" s="38"/>
      <c r="H5" s="38"/>
      <c r="I5" s="38"/>
      <c r="J5" s="38"/>
      <c r="K5" s="38"/>
      <c r="L5" s="38"/>
      <c r="M5" s="38"/>
      <c r="N5" s="14"/>
    </row>
    <row r="6" spans="1:14">
      <c r="A6" s="14"/>
      <c r="B6" s="6" t="s">
        <v>15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14"/>
    </row>
    <row r="7" spans="1:14">
      <c r="A7" s="14"/>
      <c r="B7" s="38" t="s">
        <v>27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14"/>
    </row>
    <row r="8" spans="1:14">
      <c r="A8" s="14"/>
      <c r="B8" s="14"/>
      <c r="C8" s="14"/>
      <c r="D8" s="12" t="s">
        <v>28</v>
      </c>
      <c r="E8" s="15"/>
      <c r="F8" s="15"/>
      <c r="G8" s="12"/>
      <c r="H8" s="12"/>
      <c r="I8" s="12"/>
      <c r="J8" s="12"/>
      <c r="K8" s="12"/>
      <c r="L8" s="12"/>
      <c r="M8" s="14"/>
      <c r="N8" s="14"/>
    </row>
    <row r="9" spans="1:14" ht="15.75" customHeight="1">
      <c r="A9" s="3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4"/>
    </row>
    <row r="10" spans="1:14" ht="38.25" customHeight="1">
      <c r="A10" s="10" t="s">
        <v>13</v>
      </c>
      <c r="B10" s="10" t="s">
        <v>22</v>
      </c>
      <c r="C10" s="10" t="s">
        <v>23</v>
      </c>
      <c r="D10" s="10" t="s">
        <v>2</v>
      </c>
      <c r="E10" s="7" t="s">
        <v>24</v>
      </c>
      <c r="F10" s="7" t="s">
        <v>10</v>
      </c>
      <c r="G10" s="11" t="s">
        <v>3</v>
      </c>
      <c r="H10" s="39" t="s">
        <v>35</v>
      </c>
      <c r="I10" s="40"/>
      <c r="J10" s="11" t="s">
        <v>36</v>
      </c>
      <c r="K10" s="10" t="s">
        <v>37</v>
      </c>
      <c r="L10" s="10" t="s">
        <v>5</v>
      </c>
      <c r="M10" s="7" t="s">
        <v>6</v>
      </c>
      <c r="N10" s="3"/>
    </row>
    <row r="11" spans="1:14" ht="18" customHeight="1">
      <c r="A11" s="10">
        <v>1</v>
      </c>
      <c r="B11" s="10" t="s">
        <v>32</v>
      </c>
      <c r="C11" s="10">
        <v>3147530002</v>
      </c>
      <c r="D11" s="34" t="s">
        <v>50</v>
      </c>
      <c r="E11" s="7" t="s">
        <v>40</v>
      </c>
      <c r="F11" s="7" t="s">
        <v>34</v>
      </c>
      <c r="G11" s="11" t="s">
        <v>25</v>
      </c>
      <c r="H11" s="39">
        <v>3600</v>
      </c>
      <c r="I11" s="40"/>
      <c r="J11" s="11">
        <v>1800</v>
      </c>
      <c r="K11" s="10">
        <f t="shared" ref="K11:K16" si="0">J11+I11+H11</f>
        <v>5400</v>
      </c>
      <c r="L11" s="23">
        <f>1413.87993333333/1.18</f>
        <v>1198.2033333333306</v>
      </c>
      <c r="M11" s="26">
        <f t="shared" ref="M11:M16" si="1">L11*K11</f>
        <v>6470297.9999999851</v>
      </c>
      <c r="N11" s="3"/>
    </row>
    <row r="12" spans="1:14" ht="16.5" customHeight="1">
      <c r="A12" s="10">
        <v>2</v>
      </c>
      <c r="B12" s="10" t="s">
        <v>32</v>
      </c>
      <c r="C12" s="10">
        <v>3147530003</v>
      </c>
      <c r="D12" s="34" t="s">
        <v>50</v>
      </c>
      <c r="E12" s="22" t="s">
        <v>41</v>
      </c>
      <c r="F12" s="7" t="s">
        <v>34</v>
      </c>
      <c r="G12" s="11" t="s">
        <v>25</v>
      </c>
      <c r="H12" s="39">
        <v>3600</v>
      </c>
      <c r="I12" s="40"/>
      <c r="J12" s="11">
        <v>1800</v>
      </c>
      <c r="K12" s="10">
        <f t="shared" si="0"/>
        <v>5400</v>
      </c>
      <c r="L12" s="23">
        <f>1401.21853333333/1.18</f>
        <v>1187.4733333333306</v>
      </c>
      <c r="M12" s="26">
        <f t="shared" si="1"/>
        <v>6412355.9999999851</v>
      </c>
      <c r="N12" s="3"/>
    </row>
    <row r="13" spans="1:14" ht="25.5">
      <c r="A13" s="10">
        <v>3</v>
      </c>
      <c r="B13" s="15" t="s">
        <v>38</v>
      </c>
      <c r="C13" s="10">
        <v>3147550004</v>
      </c>
      <c r="D13" s="34" t="s">
        <v>51</v>
      </c>
      <c r="E13" s="22" t="s">
        <v>42</v>
      </c>
      <c r="F13" s="7" t="s">
        <v>34</v>
      </c>
      <c r="G13" s="11" t="s">
        <v>25</v>
      </c>
      <c r="H13" s="39">
        <v>3000</v>
      </c>
      <c r="I13" s="40"/>
      <c r="J13" s="11">
        <v>1500</v>
      </c>
      <c r="K13" s="10">
        <f t="shared" si="0"/>
        <v>4500</v>
      </c>
      <c r="L13" s="23">
        <f>5192.08653333333/1.18</f>
        <v>4400.073333333331</v>
      </c>
      <c r="M13" s="26">
        <f t="shared" si="1"/>
        <v>19800329.999999989</v>
      </c>
      <c r="N13" s="3"/>
    </row>
    <row r="14" spans="1:14" ht="18" customHeight="1">
      <c r="A14" s="10">
        <v>4</v>
      </c>
      <c r="B14" s="10" t="s">
        <v>39</v>
      </c>
      <c r="C14" s="10">
        <v>3149001218</v>
      </c>
      <c r="D14" s="34" t="s">
        <v>52</v>
      </c>
      <c r="E14" s="22" t="s">
        <v>48</v>
      </c>
      <c r="F14" s="7" t="s">
        <v>34</v>
      </c>
      <c r="G14" s="11" t="s">
        <v>25</v>
      </c>
      <c r="H14" s="39">
        <v>166</v>
      </c>
      <c r="I14" s="40"/>
      <c r="J14" s="11">
        <v>83</v>
      </c>
      <c r="K14" s="10">
        <f t="shared" si="0"/>
        <v>249</v>
      </c>
      <c r="L14" s="24">
        <f>2858.3022/1.18</f>
        <v>2422.2900000000004</v>
      </c>
      <c r="M14" s="26">
        <f t="shared" si="1"/>
        <v>603150.21000000008</v>
      </c>
      <c r="N14" s="3"/>
    </row>
    <row r="15" spans="1:14" ht="18" customHeight="1">
      <c r="A15" s="7">
        <v>5</v>
      </c>
      <c r="B15" s="27" t="s">
        <v>39</v>
      </c>
      <c r="C15" s="7">
        <v>3149009132</v>
      </c>
      <c r="D15" s="34" t="s">
        <v>53</v>
      </c>
      <c r="E15" s="28" t="s">
        <v>43</v>
      </c>
      <c r="F15" s="7" t="s">
        <v>34</v>
      </c>
      <c r="G15" s="11" t="s">
        <v>25</v>
      </c>
      <c r="H15" s="39">
        <v>78</v>
      </c>
      <c r="I15" s="40"/>
      <c r="J15" s="29">
        <v>39</v>
      </c>
      <c r="K15" s="7">
        <f t="shared" si="0"/>
        <v>117</v>
      </c>
      <c r="L15" s="32">
        <f>7725.15516666667/1.18</f>
        <v>6546.7416666666695</v>
      </c>
      <c r="M15" s="26">
        <f t="shared" si="1"/>
        <v>765968.77500000037</v>
      </c>
      <c r="N15" s="3"/>
    </row>
    <row r="16" spans="1:14">
      <c r="A16" s="30">
        <v>6</v>
      </c>
      <c r="B16" s="31" t="s">
        <v>39</v>
      </c>
      <c r="C16" s="31">
        <v>3147550014</v>
      </c>
      <c r="D16" s="34" t="s">
        <v>54</v>
      </c>
      <c r="E16" s="31" t="s">
        <v>44</v>
      </c>
      <c r="F16" s="7" t="s">
        <v>34</v>
      </c>
      <c r="G16" s="11" t="s">
        <v>25</v>
      </c>
      <c r="H16" s="41">
        <v>116</v>
      </c>
      <c r="I16" s="42"/>
      <c r="J16" s="31">
        <v>58</v>
      </c>
      <c r="K16" s="31">
        <f t="shared" si="0"/>
        <v>174</v>
      </c>
      <c r="L16" s="32">
        <f>8636.67881333333/1.18</f>
        <v>7319.2193333333307</v>
      </c>
      <c r="M16" s="26">
        <f t="shared" si="1"/>
        <v>1273544.1639999996</v>
      </c>
      <c r="N16" s="3"/>
    </row>
    <row r="17" spans="1:15" ht="21.75" customHeight="1">
      <c r="A17" s="35" t="s">
        <v>0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7"/>
      <c r="M17" s="24">
        <f>SUM(M11:M16)</f>
        <v>35325647.148999959</v>
      </c>
      <c r="N17" s="3"/>
      <c r="O17" s="3"/>
    </row>
    <row r="18" spans="1:15" ht="22.5" customHeight="1">
      <c r="A18" s="35" t="s">
        <v>12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7"/>
      <c r="M18" s="24">
        <f>M17*18%</f>
        <v>6358616.4868199928</v>
      </c>
      <c r="O18" s="3"/>
    </row>
    <row r="19" spans="1:15" ht="29.25" customHeight="1">
      <c r="A19" s="35" t="s">
        <v>4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7"/>
      <c r="M19" s="33">
        <f>M18+M17</f>
        <v>41684263.635819949</v>
      </c>
      <c r="N19" s="3"/>
    </row>
    <row r="20" spans="1:15" ht="21" customHeight="1">
      <c r="A20" s="9" t="s">
        <v>11</v>
      </c>
      <c r="B20" s="9"/>
      <c r="C20" s="9"/>
      <c r="D20" s="9"/>
      <c r="E20" s="6"/>
      <c r="F20" s="6"/>
      <c r="G20" s="6"/>
      <c r="H20" s="6"/>
      <c r="I20" s="6"/>
      <c r="J20" s="6"/>
      <c r="K20" s="6"/>
      <c r="L20" s="6"/>
      <c r="M20" s="25"/>
      <c r="N20" s="3"/>
      <c r="O20" s="3"/>
    </row>
    <row r="21" spans="1:15" ht="13.5" customHeight="1">
      <c r="N21" s="3"/>
      <c r="O21" s="3"/>
    </row>
    <row r="22" spans="1:15" ht="17.25" customHeight="1">
      <c r="A22" s="3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 ht="14.25" customHeight="1">
      <c r="A23" s="3" t="s">
        <v>49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5" ht="15.75" customHeight="1">
      <c r="A24" s="16" t="s">
        <v>45</v>
      </c>
      <c r="B24" s="13"/>
      <c r="C24" s="13"/>
      <c r="D24" s="1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1:15" ht="13.5" customHeight="1">
      <c r="A25" s="16" t="s">
        <v>46</v>
      </c>
      <c r="B25" s="13"/>
      <c r="C25" s="13"/>
      <c r="D25" s="1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 ht="18" customHeight="1">
      <c r="A26" s="16" t="s">
        <v>47</v>
      </c>
      <c r="B26" s="13"/>
      <c r="C26" s="13"/>
      <c r="D26" s="1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16.5" customHeight="1">
      <c r="A27" s="16" t="s">
        <v>33</v>
      </c>
      <c r="B27" s="13"/>
      <c r="C27" s="13"/>
      <c r="D27" s="1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5" ht="19.5" customHeight="1">
      <c r="A28" s="4"/>
      <c r="B28" s="5"/>
      <c r="C28" s="5"/>
      <c r="D28" s="5"/>
      <c r="E28" s="2"/>
      <c r="F28" s="2"/>
      <c r="G28" s="2"/>
      <c r="H28" s="2"/>
      <c r="I28" s="2"/>
      <c r="J28" s="2"/>
      <c r="K28" s="2"/>
      <c r="L28" s="2"/>
      <c r="M28" s="2"/>
      <c r="N28" s="3"/>
    </row>
    <row r="29" spans="1:15" ht="18.75" customHeight="1">
      <c r="A29" s="17" t="s">
        <v>19</v>
      </c>
      <c r="B29" s="3"/>
      <c r="C29" s="3"/>
      <c r="D29" s="1"/>
      <c r="E29" s="1"/>
      <c r="F29" s="1"/>
      <c r="G29" s="1"/>
      <c r="H29" s="1"/>
      <c r="I29" s="1"/>
      <c r="J29" s="1"/>
      <c r="K29" s="1"/>
      <c r="L29" s="16" t="s">
        <v>20</v>
      </c>
      <c r="M29" s="3"/>
      <c r="N29" s="3"/>
    </row>
    <row r="30" spans="1:15" ht="22.5" customHeight="1">
      <c r="A30" s="16" t="s">
        <v>17</v>
      </c>
      <c r="B30" s="16"/>
      <c r="C30" s="16"/>
      <c r="D30" s="1"/>
      <c r="E30" s="1"/>
      <c r="F30" s="1"/>
      <c r="G30" s="1"/>
      <c r="H30" s="1"/>
      <c r="I30" s="1"/>
      <c r="J30" s="1"/>
      <c r="K30" s="1"/>
      <c r="L30" s="16" t="s">
        <v>9</v>
      </c>
      <c r="M30" s="8"/>
      <c r="N30" s="3"/>
    </row>
    <row r="31" spans="1:15" ht="27.75" customHeight="1">
      <c r="A31" s="6"/>
      <c r="B31" s="17"/>
      <c r="C31" s="17"/>
      <c r="D31" s="1"/>
      <c r="E31" s="1"/>
      <c r="F31" s="1"/>
      <c r="G31" s="1"/>
      <c r="H31" s="1"/>
      <c r="I31" s="1"/>
      <c r="J31" s="1"/>
      <c r="K31" s="1"/>
      <c r="L31" s="17"/>
      <c r="M31" s="6"/>
      <c r="N31" s="3"/>
    </row>
    <row r="32" spans="1:15" ht="30" customHeight="1">
      <c r="A32" s="6"/>
      <c r="B32" s="17"/>
      <c r="C32" s="17"/>
      <c r="D32" s="1"/>
      <c r="E32" s="1"/>
      <c r="F32" s="1"/>
      <c r="G32" s="1"/>
      <c r="H32" s="1"/>
      <c r="I32" s="1"/>
      <c r="J32" s="1"/>
      <c r="K32" s="1"/>
      <c r="L32" s="3" t="s">
        <v>18</v>
      </c>
      <c r="M32" s="6"/>
      <c r="N32" s="3"/>
    </row>
    <row r="33" spans="1:15" ht="38.25" customHeight="1">
      <c r="A33" s="3"/>
      <c r="B33" s="3"/>
      <c r="C33" s="3"/>
      <c r="D33" s="1"/>
      <c r="E33" s="1"/>
      <c r="F33" s="1"/>
      <c r="G33" s="1"/>
      <c r="H33" s="1"/>
      <c r="I33" s="1"/>
      <c r="J33" s="1"/>
      <c r="K33" s="1"/>
      <c r="L33" s="3"/>
      <c r="M33" s="3"/>
      <c r="N33" s="6"/>
    </row>
    <row r="34" spans="1:15" ht="63.75" customHeight="1">
      <c r="A34" s="3" t="s">
        <v>16</v>
      </c>
      <c r="B34" s="3"/>
      <c r="C34" s="3"/>
      <c r="D34" s="1"/>
      <c r="E34" s="1"/>
      <c r="F34" s="1"/>
      <c r="G34" s="1"/>
      <c r="H34" s="1"/>
      <c r="I34" s="1"/>
      <c r="J34" s="1"/>
      <c r="K34" s="1"/>
      <c r="L34" s="6" t="s">
        <v>31</v>
      </c>
      <c r="M34" s="6"/>
      <c r="N34" s="2"/>
      <c r="O34" s="6"/>
    </row>
    <row r="35" spans="1:15">
      <c r="A35" s="14" t="s">
        <v>1</v>
      </c>
      <c r="B35" s="14" t="s">
        <v>29</v>
      </c>
      <c r="C35" s="14"/>
      <c r="D35" s="18"/>
      <c r="E35" s="18"/>
      <c r="F35" s="18"/>
      <c r="G35" s="18"/>
      <c r="H35" s="18"/>
      <c r="I35" s="18"/>
      <c r="J35" s="18"/>
      <c r="K35" s="18"/>
      <c r="L35" s="19" t="s">
        <v>30</v>
      </c>
      <c r="M35" s="3"/>
      <c r="O35" s="3"/>
    </row>
  </sheetData>
  <mergeCells count="12">
    <mergeCell ref="A17:L17"/>
    <mergeCell ref="A18:L18"/>
    <mergeCell ref="A19:L19"/>
    <mergeCell ref="D5:M5"/>
    <mergeCell ref="B7:M7"/>
    <mergeCell ref="H10:I10"/>
    <mergeCell ref="H11:I11"/>
    <mergeCell ref="H12:I12"/>
    <mergeCell ref="H13:I13"/>
    <mergeCell ref="H14:I14"/>
    <mergeCell ref="H15:I15"/>
    <mergeCell ref="H16:I16"/>
  </mergeCells>
  <pageMargins left="0.59055118110236227" right="0.70866141732283472" top="0.74803149606299213" bottom="0.74803149606299213" header="0.31496062992125984" footer="0.31496062992125984"/>
  <pageSetup paperSize="9" scale="49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2012-05-23T09:29:19Z</dcterms:modified>
</cp:coreProperties>
</file>