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1340" windowHeight="9345" activeTab="3"/>
  </bookViews>
  <sheets>
    <sheet name="24564" sheetId="1" r:id="rId1"/>
    <sheet name="24565" sheetId="2" r:id="rId2"/>
    <sheet name="24577" sheetId="3" r:id="rId3"/>
    <sheet name="НМЦ" sheetId="4" r:id="rId4"/>
    <sheet name="Сводка затрат" sheetId="6" r:id="rId5"/>
  </sheets>
  <externalReferences>
    <externalReference r:id="rId6"/>
  </externalReferences>
  <definedNames>
    <definedName name="Constr" localSheetId="0">'24564'!$A$7</definedName>
    <definedName name="Constr" localSheetId="1">'24565'!$A$7</definedName>
    <definedName name="Constr" localSheetId="2">'24577'!$A$7</definedName>
    <definedName name="FOT" localSheetId="0">'24564'!$D$16</definedName>
    <definedName name="FOT" localSheetId="1">'24565'!$D$15</definedName>
    <definedName name="FOT" localSheetId="2">'24577'!$D$14</definedName>
    <definedName name="Ind" localSheetId="0">'24564'!$H$9</definedName>
    <definedName name="Ind" localSheetId="1">'24565'!#REF!</definedName>
    <definedName name="Ind" localSheetId="2">'24577'!$H$9</definedName>
    <definedName name="Obj" localSheetId="0">'24564'!$E$12</definedName>
    <definedName name="Obj" localSheetId="1">'24565'!$E$9</definedName>
    <definedName name="Obj" localSheetId="2">'24577'!#REF!</definedName>
    <definedName name="Obosn" localSheetId="0">'24564'!$D$14</definedName>
    <definedName name="Obosn" localSheetId="1">'24565'!$D$13</definedName>
    <definedName name="Obosn" localSheetId="2">'24577'!$D$12</definedName>
    <definedName name="SmPr" localSheetId="0">'24564'!$D$15</definedName>
    <definedName name="SmPr" localSheetId="1">'24565'!$D$14</definedName>
    <definedName name="SmPr" localSheetId="2">'24577'!$D$13</definedName>
    <definedName name="аааааппппппрррппппппп" localSheetId="4">#REF!</definedName>
    <definedName name="аааааппппппрррппппппп">#REF!</definedName>
    <definedName name="аараооооооооооооо" localSheetId="4">#REF!</definedName>
    <definedName name="аараооооооооооооо">#REF!</definedName>
    <definedName name="автом" localSheetId="4">#REF!</definedName>
    <definedName name="автом">#REF!</definedName>
    <definedName name="алшрльоплварл" localSheetId="4">#REF!</definedName>
    <definedName name="алшрльоплварл">#REF!</definedName>
    <definedName name="аолвлддддддддддддддддввввввввв" localSheetId="4">#REF!</definedName>
    <definedName name="аолвлддддддддддддддддввввввввв">#REF!</definedName>
    <definedName name="апарв" localSheetId="4">#REF!</definedName>
    <definedName name="апарв">#REF!</definedName>
    <definedName name="апрлдджаоырыфрпопрлпрлпрлп" localSheetId="4">#REF!</definedName>
    <definedName name="апрлдджаоырыфрпопрлпрлпрлп">#REF!</definedName>
    <definedName name="арлггаджаш" localSheetId="4">#REF!</definedName>
    <definedName name="арлггаджаш">#REF!</definedName>
    <definedName name="ароррбллтблпроорапииас" localSheetId="4">#REF!</definedName>
    <definedName name="ароррбллтблпроорапииас">#REF!</definedName>
    <definedName name="арррррблллпдрлдддддддддд" localSheetId="4">#REF!</definedName>
    <definedName name="арррррблллпдрлдддддддддд">#REF!</definedName>
    <definedName name="варпаааааааааа" localSheetId="4">#REF!</definedName>
    <definedName name="варпаааааааааа">#REF!</definedName>
    <definedName name="ввпьььььлднд" localSheetId="4">#REF!</definedName>
    <definedName name="ввпьььььлднд">#REF!</definedName>
    <definedName name="вед" localSheetId="4">#REF!</definedName>
    <definedName name="вед">#REF!</definedName>
    <definedName name="вертикальная" localSheetId="4">#REF!</definedName>
    <definedName name="вертикальная">#REF!</definedName>
    <definedName name="вертикплан" localSheetId="4">#REF!</definedName>
    <definedName name="вертикплан">#REF!</definedName>
    <definedName name="волен" localSheetId="4">#REF!</definedName>
    <definedName name="волен">#REF!</definedName>
    <definedName name="вп" localSheetId="4">#REF!</definedName>
    <definedName name="вп">#REF!</definedName>
    <definedName name="впырпфдыпл" localSheetId="4">#REF!</definedName>
    <definedName name="впырпфдыпл">#REF!</definedName>
    <definedName name="впьглорьтитттттттттт" localSheetId="4">#REF!</definedName>
    <definedName name="впьглорьтитттттттттт">#REF!</definedName>
    <definedName name="всввввввввввввввввввввввввв" localSheetId="4">#REF!</definedName>
    <definedName name="всввввввввввввввввввввввввв">#REF!</definedName>
    <definedName name="выб" localSheetId="4">#REF!</definedName>
    <definedName name="выб">#REF!</definedName>
    <definedName name="выпуск" localSheetId="4">#REF!</definedName>
    <definedName name="выпуск">#REF!</definedName>
    <definedName name="выьлепвввввпмп" localSheetId="4">#REF!</definedName>
    <definedName name="выьлепвввввпмп">#REF!</definedName>
    <definedName name="еваопродолжэрщэрзшщщх" localSheetId="4">#REF!</definedName>
    <definedName name="еваопродолжэрщэрзшщщх">#REF!</definedName>
    <definedName name="_xlnm.Print_Titles" localSheetId="0">'24564'!$24:$24</definedName>
    <definedName name="_xlnm.Print_Titles" localSheetId="1">'24565'!$23:$23</definedName>
    <definedName name="_xlnm.Print_Titles" localSheetId="2">'24577'!$21:$21</definedName>
    <definedName name="_xlnm.Print_Titles" localSheetId="3">НМЦ!$14:$14</definedName>
    <definedName name="измен" localSheetId="4">#REF!</definedName>
    <definedName name="измен">#REF!</definedName>
    <definedName name="итого" localSheetId="3">#REF!</definedName>
    <definedName name="итого" localSheetId="4">#REF!</definedName>
    <definedName name="итого">#REF!</definedName>
    <definedName name="итого_сантех" localSheetId="3">#REF!</definedName>
    <definedName name="итого_сантех" localSheetId="4">#REF!</definedName>
    <definedName name="итого_сантех">#REF!</definedName>
    <definedName name="итого_стр" localSheetId="4">#REF!</definedName>
    <definedName name="итого_стр">#REF!</definedName>
    <definedName name="итого_строит" localSheetId="3">НМЦ!#REF!</definedName>
    <definedName name="итого_строит" localSheetId="4">#REF!</definedName>
    <definedName name="итого_строит">#REF!</definedName>
    <definedName name="итого_технол" localSheetId="3">#REF!</definedName>
    <definedName name="итого_технол" localSheetId="4">#REF!</definedName>
    <definedName name="итого_технол">#REF!</definedName>
    <definedName name="итого_электр" localSheetId="3">#REF!</definedName>
    <definedName name="итого_электр" localSheetId="4">#REF!</definedName>
    <definedName name="итого_электр">#REF!</definedName>
    <definedName name="квота" localSheetId="4">#REF!</definedName>
    <definedName name="квота">#REF!</definedName>
    <definedName name="кккккккккк" localSheetId="4">#REF!</definedName>
    <definedName name="кккккккккк">#REF!</definedName>
    <definedName name="корек" localSheetId="4">#REF!</definedName>
    <definedName name="корек">#REF!</definedName>
    <definedName name="корект" localSheetId="4">#REF!</definedName>
    <definedName name="корект">#REF!</definedName>
    <definedName name="корректир" localSheetId="4">#REF!</definedName>
    <definedName name="корректир">#REF!</definedName>
    <definedName name="лен" localSheetId="3">#REF!</definedName>
    <definedName name="лен" localSheetId="4">#REF!</definedName>
    <definedName name="лен">#REF!</definedName>
    <definedName name="лот" localSheetId="3">#REF!</definedName>
    <definedName name="лот" localSheetId="4">#REF!</definedName>
    <definedName name="лот">#REF!</definedName>
    <definedName name="мамиааааааааааааааааааааааааааааа" localSheetId="4">#REF!</definedName>
    <definedName name="мамиааааааааааааааааааааааааааааа">#REF!</definedName>
    <definedName name="ммпоослччччччччччрччапппппппппр" localSheetId="4">#REF!</definedName>
    <definedName name="ммпоослччччччччччрччапппппппппр">#REF!</definedName>
    <definedName name="мрол" localSheetId="4">#REF!</definedName>
    <definedName name="мрол">#REF!</definedName>
    <definedName name="оз" localSheetId="4">#REF!</definedName>
    <definedName name="оз">#REF!</definedName>
    <definedName name="озелен" localSheetId="4">#REF!</definedName>
    <definedName name="озелен">#REF!</definedName>
    <definedName name="озеленение" localSheetId="4">#REF!</definedName>
    <definedName name="озеленение">#REF!</definedName>
    <definedName name="озеленение2" localSheetId="4">#REF!</definedName>
    <definedName name="озеленение2">#REF!</definedName>
    <definedName name="ОСР" localSheetId="4">#REF!</definedName>
    <definedName name="ОСР">#REF!</definedName>
    <definedName name="ОСР110" localSheetId="4">#REF!</definedName>
    <definedName name="ОСР110">#REF!</definedName>
    <definedName name="ОСР111" localSheetId="4">#REF!</definedName>
    <definedName name="ОСР111">#REF!</definedName>
    <definedName name="план" localSheetId="4">#REF!</definedName>
    <definedName name="план">#REF!</definedName>
    <definedName name="планировка" localSheetId="4">#REF!</definedName>
    <definedName name="планировка">#REF!</definedName>
    <definedName name="плдщхэж.юрббдлююбо" localSheetId="4">#REF!</definedName>
    <definedName name="плдщхэж.юрббдлююбо">#REF!</definedName>
    <definedName name="площадки" localSheetId="4">#REF!</definedName>
    <definedName name="площадки">#REF!</definedName>
    <definedName name="пос" localSheetId="3">#REF!</definedName>
    <definedName name="пос" localSheetId="4">#REF!</definedName>
    <definedName name="пос">#REF!</definedName>
    <definedName name="прав" localSheetId="4">#REF!</definedName>
    <definedName name="прав">#REF!</definedName>
    <definedName name="прлппппппппппппппрррррррр" localSheetId="4">#REF!</definedName>
    <definedName name="прлппппппппппппппрррррррр">#REF!</definedName>
    <definedName name="провбп" localSheetId="4">#REF!</definedName>
    <definedName name="провбп">#REF!</definedName>
    <definedName name="проект" localSheetId="4">#REF!</definedName>
    <definedName name="проект">#REF!</definedName>
    <definedName name="пропппп" localSheetId="4">#REF!</definedName>
    <definedName name="пропппп">#REF!</definedName>
    <definedName name="рпоолллллбрюююююююююююю" localSheetId="4">#REF!</definedName>
    <definedName name="рпоолллллбрюююююююююююю">#REF!</definedName>
    <definedName name="сааповвыыыыыеееееггггггггг" localSheetId="4">#REF!</definedName>
    <definedName name="сааповвыыыыыеееееггггггггг">#REF!</definedName>
    <definedName name="сапопрлрлппппр" localSheetId="4">#REF!</definedName>
    <definedName name="сапопрлрлппппр">#REF!</definedName>
    <definedName name="саррпрпппппппппппппппррррррр" localSheetId="4">#REF!</definedName>
    <definedName name="саррпрпппппппппппппппррррррр">#REF!</definedName>
    <definedName name="свод" localSheetId="4">#REF!</definedName>
    <definedName name="свод">#REF!</definedName>
    <definedName name="Свсмр" localSheetId="4">'[1] пристр428'!#REF!</definedName>
    <definedName name="Свсмр">'[1] пристр428'!#REF!</definedName>
    <definedName name="склад" localSheetId="3">#REF!</definedName>
    <definedName name="склад" localSheetId="4">#REF!</definedName>
    <definedName name="склад">#REF!</definedName>
    <definedName name="сср4" localSheetId="3">#REF!</definedName>
    <definedName name="сср4" localSheetId="4">#REF!</definedName>
    <definedName name="сср4">#REF!</definedName>
    <definedName name="ссроб" localSheetId="3">#REF!</definedName>
    <definedName name="ссроб" localSheetId="4">#REF!</definedName>
    <definedName name="ссроб">#REF!</definedName>
    <definedName name="сссссссссссссрооооооооаапнааааеоаааааааа" localSheetId="4">#REF!</definedName>
    <definedName name="сссссссссссссрооооооооаапнааааеоаааааааа">#REF!</definedName>
    <definedName name="счет" localSheetId="4">'[1] пристр428'!#REF!</definedName>
    <definedName name="счет">'[1] пристр428'!#REF!</definedName>
    <definedName name="тдер" localSheetId="4">#REF!</definedName>
    <definedName name="тдер">#REF!</definedName>
    <definedName name="ТК" localSheetId="4">#REF!</definedName>
    <definedName name="ТК">#REF!</definedName>
    <definedName name="тоолллллопппплопооллоопло" localSheetId="4">#REF!</definedName>
    <definedName name="тоолллллопппплопооллоопло">#REF!</definedName>
    <definedName name="топливро" localSheetId="4">#REF!</definedName>
    <definedName name="топливро">#REF!</definedName>
    <definedName name="трапные" localSheetId="4">#REF!</definedName>
    <definedName name="трапные">#REF!</definedName>
    <definedName name="уке" localSheetId="4">#REF!</definedName>
    <definedName name="уке">#REF!</definedName>
    <definedName name="фякуряыувравяв" localSheetId="4">#REF!</definedName>
    <definedName name="фякуряыувравяв">#REF!</definedName>
    <definedName name="фяыввввввв" localSheetId="4">#REF!</definedName>
    <definedName name="фяыввввввв">#REF!</definedName>
    <definedName name="хййййййййййжывввввввв" localSheetId="4">#REF!</definedName>
    <definedName name="хййййййййййжывввввввв">#REF!</definedName>
    <definedName name="чвподю" localSheetId="4">#REF!</definedName>
    <definedName name="чвподю">#REF!</definedName>
    <definedName name="чрпрл" localSheetId="4">#REF!</definedName>
    <definedName name="чрпрл">#REF!</definedName>
    <definedName name="чситтттттттсссссссссччччч" localSheetId="4">#REF!</definedName>
    <definedName name="чситтттттттсссссссссччччч">#REF!</definedName>
    <definedName name="ываочяьбббббббббббббб" localSheetId="4">#REF!</definedName>
    <definedName name="ываочяьбббббббббббббб">#REF!</definedName>
    <definedName name="ЫВРРАЫРАывоопоапо" localSheetId="4">#REF!</definedName>
    <definedName name="ЫВРРАЫРАывоопоапо">#REF!</definedName>
    <definedName name="ывынреыкшлнжхэтшлэ" localSheetId="4">#REF!</definedName>
    <definedName name="ывынреыкшлнжхэтшлэ">#REF!</definedName>
    <definedName name="ыоарллвапрлывпорапар" localSheetId="4">#REF!</definedName>
    <definedName name="ыоарллвапрлывпорапар">#REF!</definedName>
    <definedName name="ычвпппппппппп" localSheetId="4">#REF!</definedName>
    <definedName name="ычвпппппппппп">#REF!</definedName>
    <definedName name="яыдвлпрмичврип" localSheetId="4">#REF!</definedName>
    <definedName name="яыдвлпрмичврип">#REF!</definedName>
  </definedNames>
  <calcPr calcId="145621"/>
</workbook>
</file>

<file path=xl/calcChain.xml><?xml version="1.0" encoding="utf-8"?>
<calcChain xmlns="http://schemas.openxmlformats.org/spreadsheetml/2006/main">
  <c r="D12" i="6" l="1"/>
  <c r="D11" i="6"/>
  <c r="D10" i="6"/>
  <c r="D13" i="6" s="1"/>
  <c r="D14" i="6" s="1"/>
  <c r="C18" i="4"/>
  <c r="C16" i="4"/>
  <c r="C17" i="4"/>
  <c r="C15" i="4"/>
  <c r="B18" i="4"/>
  <c r="B17" i="4"/>
  <c r="B16" i="4"/>
  <c r="B15" i="4"/>
  <c r="D15" i="6" l="1"/>
  <c r="D16" i="6" s="1"/>
  <c r="K17" i="2"/>
  <c r="C20" i="4" l="1"/>
  <c r="C22" i="4" s="1"/>
  <c r="K18" i="1"/>
</calcChain>
</file>

<file path=xl/sharedStrings.xml><?xml version="1.0" encoding="utf-8"?>
<sst xmlns="http://schemas.openxmlformats.org/spreadsheetml/2006/main" count="569" uniqueCount="366">
  <si>
    <t>(наименование стройки)</t>
  </si>
  <si>
    <t>(локальная смета)</t>
  </si>
  <si>
    <t>(наименование работ и затрат, наименование объекта)</t>
  </si>
  <si>
    <t>№ пп</t>
  </si>
  <si>
    <t>Наименование</t>
  </si>
  <si>
    <t>Ед. изм.</t>
  </si>
  <si>
    <t>Кол.</t>
  </si>
  <si>
    <t>Всего</t>
  </si>
  <si>
    <t>Осн.З/п</t>
  </si>
  <si>
    <t>В том числе</t>
  </si>
  <si>
    <t>Обоснование</t>
  </si>
  <si>
    <t>З/пМех</t>
  </si>
  <si>
    <t>Т/з осн.
раб.на ед.</t>
  </si>
  <si>
    <t>Т/з мех. на ед.</t>
  </si>
  <si>
    <t>Т/з осн.
раб.
Всего</t>
  </si>
  <si>
    <t>Т/з мех.
Всего</t>
  </si>
  <si>
    <t>Эк.Маш</t>
  </si>
  <si>
    <t>СОГЛАСОВАНО:</t>
  </si>
  <si>
    <t>УТВЕРЖДАЮ:</t>
  </si>
  <si>
    <t>Стоимость единицы, руб.</t>
  </si>
  <si>
    <t>Общая стоимость, руб.</t>
  </si>
  <si>
    <t>_________________</t>
  </si>
  <si>
    <t>ТСЦ-509-1309</t>
  </si>
  <si>
    <t>Корпус модульный пластиковый навесной ЩРН-Пм-9</t>
  </si>
  <si>
    <t>шт.</t>
  </si>
  <si>
    <t>ТЕРм08-03-599-10</t>
  </si>
  <si>
    <t>Щитки осветительные, устанавливаемые на стене распорными дюбелями, масса щитка до 15 кг</t>
  </si>
  <si>
    <t>1 шт.</t>
  </si>
  <si>
    <t>Светильник PRS/S 236 25423630 (Ц:2171,99руб:1,18:4,42)</t>
  </si>
  <si>
    <t>ТЕРм08-03-594-02</t>
  </si>
  <si>
    <t>Светильник отдельно устанавливаемый на штырях с количеством ламп в светильнике 2</t>
  </si>
  <si>
    <t>100 шт.</t>
  </si>
  <si>
    <t>ТСЦ-509-0696</t>
  </si>
  <si>
    <t>Лампы люминесцентные</t>
  </si>
  <si>
    <t>10 шт.</t>
  </si>
  <si>
    <t>Розетка одноместная для открытой установки с з/к с крышкой РСб20-3-ГЧ IP44 серия "ГЕРМЕС" (цвет крышки:дымчатый) ERM12-K02-16-44-EC (Ц:127,48руб:1,18:4,42)</t>
  </si>
  <si>
    <t>ТЕРм08-03-591-10</t>
  </si>
  <si>
    <t>Розетка штепсельная полугерметическая и герметическая</t>
  </si>
  <si>
    <t>РС22-3-ББ Розетка двухместная с з/к для открытой установки ERB21-K01-16-DC (Ц:87,26руб:1,18:4,42)</t>
  </si>
  <si>
    <t>РС23-3-ББ Розетка трехместная с з/к для открытой установки ERB31-K01-16-DC (Ц:84,42руб:1,18:4,42)</t>
  </si>
  <si>
    <t>ТЕРм08-03-591-08</t>
  </si>
  <si>
    <t>Розетка штепсельная неутопленного типа при открытой проводке</t>
  </si>
  <si>
    <t>ВС20-1-0-ББ Выключатель одноклавишный для открытой установки EVB10-K01-10-DC (Ц:75,886руб:1,18:4,42)</t>
  </si>
  <si>
    <t>ТЕРм08-03-591-01</t>
  </si>
  <si>
    <t>Выключатель одноклавишный неутопленного типа при открытой проводке</t>
  </si>
  <si>
    <t>ФЕРм08-02-390-01</t>
  </si>
  <si>
    <t>100 м</t>
  </si>
  <si>
    <r>
      <t>Короба пластмассовые: шириной до 40 мм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</si>
  <si>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Кабель-канал  25х16 "ЭЛЕКОР" CKK10-025-016-1-K01 (Ц:25,40руб:1,18:4,42)</t>
  </si>
  <si>
    <t>м</t>
  </si>
  <si>
    <t>ТЕРм08-02-402-02</t>
  </si>
  <si>
    <t>Кабель двух-четырехжильный по установленным конструкциям и лоткам с установкой ответвительных коробок во взрывоопасных и пожароопасных помещениях сечением жилы до 6 мм2</t>
  </si>
  <si>
    <t>ТСЦ-501-8191</t>
  </si>
  <si>
    <t>Кабель силовой с медными жилами с поливинилхлоридной изоляцией в поливинилхлоридной оболочке без защитного покрова ВВГ, напряжением 0,66 Кв, число жил 3 и сечением 2,5 мм2</t>
  </si>
  <si>
    <t>1000 м</t>
  </si>
  <si>
    <t>ТСЦ-501-8190</t>
  </si>
  <si>
    <t>Кабель силовой с медными жилами с поливинилхлоридной изоляцией в поливинилхлоридной оболочке без защитного покрова ВВГ, напряжением 0,66 Кв, число жил 3 и сечением 1,5 мм2</t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</si>
  <si>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</si>
  <si>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</si>
  <si>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В том числе, справочно:</t>
  </si>
  <si>
    <t xml:space="preserve">   Районный к-т 4,3%  (Поз. 2, 4, 7, 10, 12-13, 15)</t>
  </si>
  <si>
    <t xml:space="preserve">   Заготовительно-складские расходы на материалы - согласно п.4.64 из МДС 81-35.2004 МАТ=1,02  (Поз. 3, 6, 8-9, 11, 14)</t>
  </si>
  <si>
    <t xml:space="preserve">   2. Производство монтажных работ в существующих зданиях и сооружениях в стесненных условиях ОЗП=1,35; ЭМ=1,35; ЗПМ=1,35; ТЗ=1,35; ТЗМ=1,35  (Поз. 2, 4, 7, 10, 12-13, 15)</t>
  </si>
  <si>
    <t>Накладные расходы</t>
  </si>
  <si>
    <t>Сметная прибыль</t>
  </si>
  <si>
    <t>Итоги по смете:</t>
  </si>
  <si>
    <t xml:space="preserve">  Материалы для монтажных работ</t>
  </si>
  <si>
    <t xml:space="preserve">  Электромонтажные работы на других объектах</t>
  </si>
  <si>
    <t xml:space="preserve">  Материалы покупные для монтажных работ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</si>
  <si>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</si>
  <si>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</si>
  <si>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</si>
  <si>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</si>
  <si>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</si>
  <si>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</si>
  <si>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</si>
  <si>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ВСЕГО по смете</t>
  </si>
  <si>
    <t>Основание: проект № 24048-11-ЭМ</t>
  </si>
  <si>
    <t>___________________________8,678</t>
  </si>
  <si>
    <t>тыс. руб.</t>
  </si>
  <si>
    <t>___________________________1,016</t>
  </si>
  <si>
    <t>Средства 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</si>
  <si>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</si>
  <si>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_______________________________________________________________________________________________61,75</t>
  </si>
  <si>
    <t>чел.час</t>
  </si>
  <si>
    <t>Сметная стоимость монтажных работ _______________________________________________________________________________________________</t>
  </si>
  <si>
    <t>Материалы ______________________________________</t>
  </si>
  <si>
    <t>тыс.руб.</t>
  </si>
  <si>
    <t xml:space="preserve">Составлен(а) в базовых ценах 2001г. в редакции 2009г. </t>
  </si>
  <si>
    <t>ФГУП "Комбинат "Электрохимприбор"</t>
  </si>
  <si>
    <t>Зам. генерального директора</t>
  </si>
  <si>
    <t>Е.В.Гордеев</t>
  </si>
  <si>
    <t>" _____ " ________________ 2012 г.</t>
  </si>
  <si>
    <t>"______ " __________2012 г.</t>
  </si>
  <si>
    <r>
      <t xml:space="preserve">Поликлиника ФГУЗ ЦМСЧ № 91 ФМБА России. </t>
    </r>
    <r>
      <rPr>
        <b/>
        <sz val="10"/>
        <rFont val="Arial"/>
        <family val="2"/>
        <charset val="204"/>
      </rPr>
      <t>(инв.№ 6912852)</t>
    </r>
  </si>
  <si>
    <t>ЛОКАЛЬНЫЙ СМЕТНЫЙ РАСЧЕТ № 24564</t>
  </si>
  <si>
    <t xml:space="preserve">                        на  Реконструкцию электроснабжения помещений .</t>
  </si>
  <si>
    <t>Цена поставщика</t>
  </si>
  <si>
    <t xml:space="preserve">ПРИМЕЧАНИЕ:  материал от разборки, пригодный для дальнейшего использования, передается балансодержателю по акту                          </t>
  </si>
  <si>
    <t xml:space="preserve">   Условия производства работ ОЗП=1,2; ЭМ=1,2; ЗПМ=1,2; ТЗ=1,2; ТЗМ=1,2  (Поз. 1-4, 7-13, 15-22, 24-25, 14)</t>
  </si>
  <si>
    <t xml:space="preserve">   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7-13, 15-22, 24-25, 14)</t>
  </si>
  <si>
    <t xml:space="preserve">   Районный к-т 4,3%  (Поз. 1-4, 7-13, 15-22, 24-25, 5-6, 14)</t>
  </si>
  <si>
    <t>1 врезка</t>
  </si>
  <si>
    <t>Врезка в действующие внутренние сети трубопроводов канализации диаметром 50 мм</t>
  </si>
  <si>
    <t>ТЕР16-07-004-01</t>
  </si>
  <si>
    <t>шт</t>
  </si>
  <si>
    <t>Установка моечной машины б/у вместимостью до 1 м3</t>
  </si>
  <si>
    <t>ТЕР18-02-003-01 прим.</t>
  </si>
  <si>
    <t>100 приборов</t>
  </si>
  <si>
    <t>Установка сифона</t>
  </si>
  <si>
    <t>ТЕРр65-6-3</t>
  </si>
  <si>
    <t>10 компл.</t>
  </si>
  <si>
    <t>Установка умывальников одиночных с подводкой холодной и горячей воды б/у</t>
  </si>
  <si>
    <t>ТЕР17-01-001-14</t>
  </si>
  <si>
    <t>компл.</t>
  </si>
  <si>
    <t>Умывальники полуфарфоровые и фарфоровые с смесителем с верхней камерой смешивания, кронштейнами, сифоном бутылочным латунным и выпуском, прямоугольные со скрытыми установочными поверхностями со спинкой размером 550х420х150 мм</t>
  </si>
  <si>
    <t>ТСЦ-301-0743</t>
  </si>
  <si>
    <t>Установка умывальников одиночных с подводкой холодной и горячей воды</t>
  </si>
  <si>
    <t>Воронка сливная диаметром 50 мм</t>
  </si>
  <si>
    <t>ТСЦ-301-3303</t>
  </si>
  <si>
    <t>т</t>
  </si>
  <si>
    <t>Хомуты для крепления канализационных пластмассовых трубопроводов, диаметром 50 мм</t>
  </si>
  <si>
    <t>ТСЦ-301-1097</t>
  </si>
  <si>
    <t>100 м трубопровода</t>
  </si>
  <si>
    <t>Прокладка трубопроводов канализации из полиэтиленовых труб высокой плотности диаметром 50 мм</t>
  </si>
  <si>
    <t>ТЕР16-04-001-01</t>
  </si>
  <si>
    <t xml:space="preserve">                           Раздел 3. Канализация</t>
  </si>
  <si>
    <t>Гидравлическое испытание трубопроводов систем отопления, водопровода и горячего водоснабжения диаметром до 50 мм</t>
  </si>
  <si>
    <t>ТЕР16-07-005-01</t>
  </si>
  <si>
    <t>Врезка в действующие внутренние сети трубопроводов отопления и водоснабжения диаметром 20 мм</t>
  </si>
  <si>
    <t>ТЕР16-07-003-02</t>
  </si>
  <si>
    <t>100 м2</t>
  </si>
  <si>
    <t>Масляная окраска металлических поверхностей решеток, переплетов, труб диаметром менее 50 мм и т.п., количество окрасок 2</t>
  </si>
  <si>
    <t>ТЕР15-04-030-04</t>
  </si>
  <si>
    <t>10 фильтров</t>
  </si>
  <si>
    <t>Установка фильтров диаметром 25 мм б/у</t>
  </si>
  <si>
    <t>ТЕР18-06-007-01</t>
  </si>
  <si>
    <t>Смесители для умывальников СМ-УМ-НЛ медицинских, настенные локтевые, с комбинированной сеткой</t>
  </si>
  <si>
    <t>ТСЦ-301-0631</t>
  </si>
  <si>
    <t>Установка смесителей</t>
  </si>
  <si>
    <t>ТЕР17-01-002-03</t>
  </si>
  <si>
    <t>Кран шаровой муфтовый 11Б27П1, диаметром 15 мм</t>
  </si>
  <si>
    <t>ТСЦ-302-1831</t>
  </si>
  <si>
    <t>Вентили проходные муфтовые 15KЧ18Р для воды, давлением 1,6 МПа (16 кгс/см2), диаметром 15 мм</t>
  </si>
  <si>
    <t>ТСЦ-302-1134</t>
  </si>
  <si>
    <t>кг</t>
  </si>
  <si>
    <t>Крепления для трубопроводов: кронштейны, планки, хомуты</t>
  </si>
  <si>
    <t>ТСЦ-301-1224</t>
  </si>
  <si>
    <t>Прокладка трубопроводов водоснабжения из стальных водогазопроводных оцинкованных труб диаметром 15 мм</t>
  </si>
  <si>
    <t>ТЕР16-02-002-01</t>
  </si>
  <si>
    <t xml:space="preserve">                           Раздел 2. Водопровод</t>
  </si>
  <si>
    <t>1 м3 заделки</t>
  </si>
  <si>
    <t>Заделка отверстий, гнезд и борозд в перекрытиях железобетонных площадью до 0,1 м2</t>
  </si>
  <si>
    <t>ТЕР46-03-017-01</t>
  </si>
  <si>
    <t>Пробивка в кирпичных стенах отверстий круглых диаметром до 50 мм при толщине стен до 38 см</t>
  </si>
  <si>
    <t>ТЕР46-03-009-07</t>
  </si>
  <si>
    <r>
      <t>Разборка моечной машины вместимостью до 1 м3</t>
    </r>
    <r>
      <rPr>
        <i/>
        <sz val="7"/>
        <rFont val="Arial"/>
        <family val="2"/>
        <charset val="204"/>
      </rPr>
      <t xml:space="preserve">
КОЭФ. К ПОЗИЦИИ:
разборка ОЗП=0,4; ЭМ=0,4 к расх.; ЗПМ=0,4; МАТ=0 к расх.; ТЗ=0,4; ТЗМ=0,4</t>
    </r>
  </si>
  <si>
    <r>
      <t>Разборка умывальников одиночных с подводкой холодной и горячей воды</t>
    </r>
    <r>
      <rPr>
        <i/>
        <sz val="7"/>
        <rFont val="Arial"/>
        <family val="2"/>
        <charset val="204"/>
      </rPr>
      <t xml:space="preserve">
КОЭФ. К ПОЗИЦИИ:
разборка ОЗП=0,4; ЭМ=0,4 к расх.; ЗПМ=0,4; МАТ=0 к расх.; ТЗ=0,4; ТЗМ=0,4</t>
    </r>
  </si>
  <si>
    <r>
      <t>Разборка смесителей</t>
    </r>
    <r>
      <rPr>
        <i/>
        <sz val="7"/>
        <rFont val="Arial"/>
        <family val="2"/>
        <charset val="204"/>
      </rPr>
      <t xml:space="preserve">
КОЭФ. К ПОЗИЦИИ:
разборка ОЗП=0,4; ЭМ=0,4 к расх.; ЗПМ=0,4; МАТ=0 к расх.; ТЗ=0,4; ТЗМ=0,4</t>
    </r>
  </si>
  <si>
    <r>
      <t>Разборка фильтров диаметром 25 мм</t>
    </r>
    <r>
      <rPr>
        <i/>
        <sz val="7"/>
        <rFont val="Arial"/>
        <family val="2"/>
        <charset val="204"/>
      </rPr>
      <t xml:space="preserve">
КОЭФ. К ПОЗИЦИИ:
разборка ОЗП=0,4; ЭМ=0,4 к расх.; ЗПМ=0,4; МАТ=0 к расх.; ТЗ=0,4; ТЗМ=0,4</t>
    </r>
  </si>
  <si>
    <t xml:space="preserve">                           Раздел 1. Разборка конструкций</t>
  </si>
  <si>
    <t>_______________________________________________________________________________________________145,44</t>
  </si>
  <si>
    <t>___________________________2,046</t>
  </si>
  <si>
    <t>___________________________11,209</t>
  </si>
  <si>
    <t>Сметная стоимость строительных работ _______________________________________________________________________________________________</t>
  </si>
  <si>
    <t>Основание: проект № 24013-11-ВК</t>
  </si>
  <si>
    <t xml:space="preserve">Реконструкцию внутренних сетей водопровода и канализации. </t>
  </si>
  <si>
    <t xml:space="preserve">на </t>
  </si>
  <si>
    <t>ЛОКАЛЬНЫЙ СМЕТНЫЙ РАСЧЕТ № 24565</t>
  </si>
  <si>
    <t>Примечание: материал от разборки, пригодный для дальнейшего использования, передается балансодержателю по акту.</t>
  </si>
  <si>
    <t xml:space="preserve">  Малярные работы (ремонтно-строительные)</t>
  </si>
  <si>
    <t xml:space="preserve">  Полы</t>
  </si>
  <si>
    <t xml:space="preserve">  Отделочные работы</t>
  </si>
  <si>
    <t xml:space="preserve">  Деревянные конструкции</t>
  </si>
  <si>
    <t xml:space="preserve">  Штукатурные работы (ремонтно-строительные)</t>
  </si>
  <si>
    <t xml:space="preserve">  Защита строительных конструкций и оборудования от коррозии</t>
  </si>
  <si>
    <t xml:space="preserve">  Строительные металлические конструкции</t>
  </si>
  <si>
    <t xml:space="preserve">  Стены (ремонтно-строительные)</t>
  </si>
  <si>
    <t xml:space="preserve">  Конструкции из кирпича и блоков</t>
  </si>
  <si>
    <t xml:space="preserve">  Бетонные и железобетонные сборные конструкции в промышленном строительстве</t>
  </si>
  <si>
    <t xml:space="preserve">  Прочие ремонтно-строительные работы</t>
  </si>
  <si>
    <t xml:space="preserve">  Перевозка грузов автотранспортом</t>
  </si>
  <si>
    <t xml:space="preserve">  Погрузо-разгрузочные работы при автоперевозках</t>
  </si>
  <si>
    <t xml:space="preserve">  Полы (ремонтно-строительные)</t>
  </si>
  <si>
    <t xml:space="preserve">  Стекольные, обойные и облицовочные работы (ремонтно-строительные)</t>
  </si>
  <si>
    <t xml:space="preserve">  Работы по реконструкции зданий и сооружений (усиление и замена существующих конструкций, разборка и возведение отдельных конструктивных элементов)</t>
  </si>
  <si>
    <t xml:space="preserve">   85%*0.85 ФОТ (от 60)  (Поз. 12-13, 18-19)</t>
  </si>
  <si>
    <t xml:space="preserve">   80%*0.85 ФОТ (от 1268)  (Поз. 15)</t>
  </si>
  <si>
    <t xml:space="preserve">   75%*0.85 ФОТ (от 922)  (Поз. 42)</t>
  </si>
  <si>
    <t xml:space="preserve">   70%*0.85 ФОТ (от 1806)  (Поз. 1-2, 5-8, 14, 17, 20)</t>
  </si>
  <si>
    <t xml:space="preserve">   70% ФОТ (от 253)  (Поз. 16)</t>
  </si>
  <si>
    <t xml:space="preserve">   68% ФОТ (от 55)  (Поз. 4)</t>
  </si>
  <si>
    <t xml:space="preserve">   63%*0.85 ФОТ (от 261)  (Поз. 22-29)</t>
  </si>
  <si>
    <t xml:space="preserve">   60% ФОТ (от 14)  (Поз. 9)</t>
  </si>
  <si>
    <t xml:space="preserve">   55%*0.85 ФОТ (от 9120)  (Поз. 30-32, 34, 36-41)</t>
  </si>
  <si>
    <t xml:space="preserve">   50% ФОТ (от 1571)  (Поз. 3, 11, 21, 33, 35, 43-45)</t>
  </si>
  <si>
    <t xml:space="preserve">   130% ФОТ (от 42)  (Поз. 12-13)</t>
  </si>
  <si>
    <t xml:space="preserve">   123% ФОТ (от 922)  (Поз. 42)</t>
  </si>
  <si>
    <t xml:space="preserve">   122% ФОТ (от 1268)  (Поз. 15)</t>
  </si>
  <si>
    <t xml:space="preserve">   118% ФОТ (от 261)  (Поз. 22-29)</t>
  </si>
  <si>
    <t xml:space="preserve">   110% ФОТ (от 1796)  (Поз. 1-2, 5-8, 14, 17)</t>
  </si>
  <si>
    <t xml:space="preserve">   105% ФОТ (от 9120)  (Поз. 30-32, 34, 36-41)</t>
  </si>
  <si>
    <t xml:space="preserve">   100% ФОТ (от 14)  (Поз. 9)</t>
  </si>
  <si>
    <t xml:space="preserve">   90% ФОТ (от 28)  (Поз. 18-20)</t>
  </si>
  <si>
    <t xml:space="preserve">   86% ФОТ (от 253)  (Поз. 16)</t>
  </si>
  <si>
    <t xml:space="preserve">   80% ФОТ (от 272)  (Поз. 4, 43-45)</t>
  </si>
  <si>
    <t xml:space="preserve">   79% ФОТ (от 563)  (Поз. 21, 33, 35)</t>
  </si>
  <si>
    <t xml:space="preserve">   78% ФОТ (от 72)  (Поз. 11)</t>
  </si>
  <si>
    <t xml:space="preserve">   77% ФОТ (от 719)  (Поз. 3)</t>
  </si>
  <si>
    <t xml:space="preserve">   Условия производства работ ОЗП=1,2; ЭМ=1,2; ЗПМ=1,2; ТЗ=1,2; ТЗМ=1,2  (Поз. 12-13, 15, 18-20, 22-32, 34, 36-42)</t>
  </si>
  <si>
    <t xml:space="preserve">   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12-13, 15, 18-20, 22-32, 34, 36-42)</t>
  </si>
  <si>
    <t xml:space="preserve">   Районный к-т 4,3%  (Поз. 1-2, 5-8, 14, 17, 3-4, 9, 11-13, 15-16, 21, 33, 35, 22-32, 34, 36-45)</t>
  </si>
  <si>
    <t>Окраска масляными составами ранее окрашенных поверхностей радиаторов и ребристых труб отопления за 1 раз</t>
  </si>
  <si>
    <t>ТЕРр62-33-1</t>
  </si>
  <si>
    <t>Простая масляная окраска ранее окрашенных дверей с подготовкой и расчисткой старой краски до 10%</t>
  </si>
  <si>
    <t>ТЕРр62-5-2</t>
  </si>
  <si>
    <t>Простая масляная окраска ранее окрашенных окон с подготовкой и расчисткой старой краски до 10%</t>
  </si>
  <si>
    <t>ТЕРр62-4-2</t>
  </si>
  <si>
    <t>Устройство покрытий из плиток гладких керамических для полов одноцветных</t>
  </si>
  <si>
    <t>ТЕР11-01-027-06</t>
  </si>
  <si>
    <t>Гладкая облицовка стен и откосов (без карнизных, плинтусных и угловых плиток) на клее из сухих смесей по кирпичу и бетону</t>
  </si>
  <si>
    <t>ТЕР15-01-019-05</t>
  </si>
  <si>
    <t>Краска латексная "АКРОС ИНТЕРЬЕР"</t>
  </si>
  <si>
    <t>ТСЦ-101-0335 прим.</t>
  </si>
  <si>
    <t>Окраска поливинилацетатными водоэмульсионными составами высококачественная по сборным конструкциям потолков</t>
  </si>
  <si>
    <t>ТЕР15-04-005-10</t>
  </si>
  <si>
    <t>Окраска поливинилацетатными водоэмульсионными составами высококачественная по штукатурке стен</t>
  </si>
  <si>
    <t>ТЕР15-04-005-07</t>
  </si>
  <si>
    <t>Улучшенная окраска масляными составами по штукатурке потолков</t>
  </si>
  <si>
    <t>ТЕР15-04-025-09</t>
  </si>
  <si>
    <t>Улучшенная окраска масляными составами по штукатурке стен</t>
  </si>
  <si>
    <t>ТЕР15-04-025-08</t>
  </si>
  <si>
    <t>Ремонт штукатурки внутренних стен по камню и бетону цементно-известковым раствором, площадью отдельных мест до 1 м2 толщиной слоя до 20 мм</t>
  </si>
  <si>
    <t>ТЕРр61-2-7</t>
  </si>
  <si>
    <t>Штукатурка по сетке улучшенная стен (по металлической перемычке)</t>
  </si>
  <si>
    <t>ТЕР15-02-036-01</t>
  </si>
  <si>
    <t>Перетирка штукатурки внутренних помещений</t>
  </si>
  <si>
    <t>ТЕРр61-26-1</t>
  </si>
  <si>
    <t>Штукатурка внутренних поверхностей наружных стен, цементно-известковым или цементным раствором по камню и бетону, когда остальные поверхности не оштукатуриваются улучшенная</t>
  </si>
  <si>
    <t>ТЕР15-02-018-02</t>
  </si>
  <si>
    <t>Штукатурка поверхностей внутри здания цементно-известковым или цементным раствором по камню и бетону улучшенная стен</t>
  </si>
  <si>
    <t>ТЕР15-02-016-03</t>
  </si>
  <si>
    <t xml:space="preserve">                           Отделочные работы</t>
  </si>
  <si>
    <t>Улучшенная окраска масляными составами по дереву</t>
  </si>
  <si>
    <t>ТЕР15-04-025-01</t>
  </si>
  <si>
    <t>100 компл.</t>
  </si>
  <si>
    <t>Установка приборов оконных</t>
  </si>
  <si>
    <t>ТЕР10-01-029-02</t>
  </si>
  <si>
    <t>1000 м2</t>
  </si>
  <si>
    <t>Плиты древесноволокнистые твердые, толщиной 5 мм</t>
  </si>
  <si>
    <t>ТСЦ-101-0660</t>
  </si>
  <si>
    <t>м3</t>
  </si>
  <si>
    <t>Бруски обрезные хвойных пород длиной 4-6,5 м, толщиной 40-75 мм, II сорта</t>
  </si>
  <si>
    <t>ТСЦ-102-0024</t>
  </si>
  <si>
    <t>Доски обрезные хвойных пород длиной 2-3,75 м, толщиной 19-22 мм, II сорта</t>
  </si>
  <si>
    <t>ТСЦ-102-0108</t>
  </si>
  <si>
    <t>Доски обрезные хвойных пород длиной 4-6,5 м, толщиной 16 мм, II сорта</t>
  </si>
  <si>
    <t>ТСЦ-102-0044</t>
  </si>
  <si>
    <t>100 шт. изделий</t>
  </si>
  <si>
    <t>Установка окна выдачи</t>
  </si>
  <si>
    <t>ТЕР10-01-059-01</t>
  </si>
  <si>
    <t xml:space="preserve">                           Окно выдачи</t>
  </si>
  <si>
    <t>Скобяные изделия для блоков входных однопольных</t>
  </si>
  <si>
    <t>ТСЦ-101-0887</t>
  </si>
  <si>
    <t xml:space="preserve">100 м2 </t>
  </si>
  <si>
    <t>Установка блоков в дверных проемах в перегородках, площадь проема до 3 м2</t>
  </si>
  <si>
    <t>ТЕР10-01-039-03</t>
  </si>
  <si>
    <t>Устройство основания под штукатурку из металлической сетки. Обертывание балок сеткой</t>
  </si>
  <si>
    <t>ТЕРр61-28-04</t>
  </si>
  <si>
    <r>
      <t>Огрунтовка металлических поверхностей за один раз лаком БТ-577</t>
    </r>
    <r>
      <rPr>
        <i/>
        <sz val="7"/>
        <rFont val="Arial"/>
        <family val="2"/>
        <charset val="204"/>
      </rPr>
      <t xml:space="preserve">
КОЭФ. К ПОЗИЦИИ:
за 2 раза ПЗ=2 (ОЗП=2; ЭМ=2 к расх.; ЗПМ=2; МАТ=2 к расх.; ТЗ=2; ТЗМ=2)</t>
    </r>
  </si>
  <si>
    <t>ТЕР13-03-002-15</t>
  </si>
  <si>
    <t>Отдельные конструктивные элементы зданий и сооружений с преобладанием гнутых профилей, средняя масса сборочной единицы свыше 0,1 до 0,5 т</t>
  </si>
  <si>
    <t>ТСЦ-201-0761</t>
  </si>
  <si>
    <t>1 т</t>
  </si>
  <si>
    <t>Устройство металлической перемычки МП-1</t>
  </si>
  <si>
    <t>ТЕР09-03-002-12 прим.</t>
  </si>
  <si>
    <t>1 м3</t>
  </si>
  <si>
    <t>Пробивка проемов в конструкциях из кирпича</t>
  </si>
  <si>
    <t>ТЕР46-03-007-03</t>
  </si>
  <si>
    <t>Устройство металлической перемычки МП-2 в стенах существующих зданий</t>
  </si>
  <si>
    <t>ТЕРр53-25-1</t>
  </si>
  <si>
    <t>Кладка перегородок из кирпича армированных толщиной в 1/2 кирпича при высоте этажа до 4 м</t>
  </si>
  <si>
    <t>ТЕР08-02-002-03</t>
  </si>
  <si>
    <t>Кладка отдельных участков кирпичных стен и заделка проемов в кирпичных стенах при объеме кладки в одном месте до 5 м3</t>
  </si>
  <si>
    <t>ТЕР46-02-007-01</t>
  </si>
  <si>
    <t>Горячекатаная арматурная сталь периодического профиля класса А-III, диаметром 8 мм</t>
  </si>
  <si>
    <t>ТСЦ-204-0020</t>
  </si>
  <si>
    <t>Установка ершей в готовые гнезда с заделкой для крепления пристраиваемых конструкций ограждения к существующей стене</t>
  </si>
  <si>
    <t>ТЕР07-01-044-01 прим.</t>
  </si>
  <si>
    <t>100 отверстий</t>
  </si>
  <si>
    <t>Сверление отверстий в кирпичных стенах электроперфоратором диаметром до 20 мм, толщина стен 0,5 кирпича</t>
  </si>
  <si>
    <t>ТЕРр69-2-1</t>
  </si>
  <si>
    <t xml:space="preserve">                           Стены, перегородки, проемы</t>
  </si>
  <si>
    <t xml:space="preserve">                           Раздел 2. Общестроительные работы</t>
  </si>
  <si>
    <r>
      <t>Перевозка грузов (грунта и мусора) автомобилями-самосвалами (работающими вне карьеров): расстояние 40 км, класс груза I</t>
    </r>
    <r>
      <rPr>
        <i/>
        <sz val="7"/>
        <rFont val="Arial"/>
        <family val="2"/>
        <charset val="204"/>
      </rPr>
      <t xml:space="preserve">
КОЭФ. К ПОЗИЦИИ:
17 При перевозке грузов к провозной плате (тарифам) применять поправочный коэффициент ПЗ=1,37 (ОЗП=1,37; ЭМ=1,37 к расх.; ЗПМ=1,37; МАТ=1,37 к расх.; ТЗ=1,37; ТЗМ=1,37)</t>
    </r>
  </si>
  <si>
    <t>СЦП3-3-40-1</t>
  </si>
  <si>
    <r>
      <t>Погрузочные работы при автомобильных перевозках: мусор строительный</t>
    </r>
    <r>
      <rPr>
        <i/>
        <sz val="7"/>
        <rFont val="Arial"/>
        <family val="2"/>
        <charset val="204"/>
      </rPr>
      <t xml:space="preserve">
КОЭФ. К ПОЗИЦИИ:
Коэффициент техн.часть п.3 ПЗ=1,025 (ОЗП=1,025; ЭМ=1,025 к расх.; ЗПМ=1,025; МАТ=1,025 к расх.; ТЗ=1,025; ТЗМ=1,025)</t>
    </r>
  </si>
  <si>
    <t>СЦП1-1-27-А</t>
  </si>
  <si>
    <t>Устройство проемов в существующей гипсошлаковой перегородке</t>
  </si>
  <si>
    <t>ТЕР46-04-006-04</t>
  </si>
  <si>
    <t>Разборка деревянных заполнений проемов оконных с подоконными досками</t>
  </si>
  <si>
    <t>ТЕР46-04-012-01</t>
  </si>
  <si>
    <t>Разборка деревянных заполнений проемов дверных</t>
  </si>
  <si>
    <t>ТЕР46-04-012-03</t>
  </si>
  <si>
    <t>Разборка покрытий полов из линолеума</t>
  </si>
  <si>
    <t>ТЕРр57-2-1</t>
  </si>
  <si>
    <t>Разборка облицовки стен из керамических глазурованных плиток</t>
  </si>
  <si>
    <t>ТЕРр63-7-5</t>
  </si>
  <si>
    <t>Разборка мелкоблочных стен</t>
  </si>
  <si>
    <t>ТЕР46-04-001-05</t>
  </si>
  <si>
    <t>Разборка кирпичных стен</t>
  </si>
  <si>
    <t>ТЕР46-04-001-04</t>
  </si>
  <si>
    <t>38,672 тыс.руб.</t>
  </si>
  <si>
    <t>Материалы ____________________________________________________________</t>
  </si>
  <si>
    <t>_______________________________________________________________________________________________1133,68</t>
  </si>
  <si>
    <t>___________________________15,330</t>
  </si>
  <si>
    <t>___________________________80,461</t>
  </si>
  <si>
    <t xml:space="preserve">Основание: проект №23865-11-АС  </t>
  </si>
  <si>
    <t xml:space="preserve">                  ФГУЗ ЦМСЧ №91 ФМБА России (инв. № 6912852)</t>
  </si>
  <si>
    <t xml:space="preserve">реконструкцию. Частичная перепланировка помещений. II и III этаж. Поликлиника </t>
  </si>
  <si>
    <t>ЛОКАЛЬНЫЙ СМЕТНЫЙ РАСЧЕТ № 24577</t>
  </si>
  <si>
    <t>__________________</t>
  </si>
  <si>
    <t>Е.В. Гордеев</t>
  </si>
  <si>
    <t>Зам.генерального директора</t>
  </si>
  <si>
    <t>Составил ________________</t>
  </si>
  <si>
    <t>Проверил ____________</t>
  </si>
  <si>
    <t>Т.Ш. Ковязина</t>
  </si>
  <si>
    <t>Инженер по проектно-сметной работе</t>
  </si>
  <si>
    <t>Л.В. Грибанова</t>
  </si>
  <si>
    <t>капитального строительства</t>
  </si>
  <si>
    <t xml:space="preserve">Начальник отдела </t>
  </si>
  <si>
    <t>НДС 18%</t>
  </si>
  <si>
    <t xml:space="preserve">Итого </t>
  </si>
  <si>
    <t>4</t>
  </si>
  <si>
    <t>3</t>
  </si>
  <si>
    <t>2</t>
  </si>
  <si>
    <t>1</t>
  </si>
  <si>
    <t>№ обосновывающего расчета</t>
  </si>
  <si>
    <t>Текущая стоимость на момент определения начальной (максимальной) цены</t>
  </si>
  <si>
    <t>Сметная стоимость в базисных ценах на 01.01.2000</t>
  </si>
  <si>
    <t>Наименование глав ССР, объектных сметных расчетов, локальных сметных расчетов, видов работ</t>
  </si>
  <si>
    <t>руб.</t>
  </si>
  <si>
    <t>Составлен в ценах по состоянию на 01.01.2000 г. с переводом в текущие</t>
  </si>
  <si>
    <t>ФГУП «Комбинат «Электрохимприбор»</t>
  </si>
  <si>
    <t>Расчет начальной (максимальной) цены</t>
  </si>
  <si>
    <t>г. Лесной ФГУП "Комбинат "Электрохимприбор"</t>
  </si>
  <si>
    <t>№ п/п</t>
  </si>
  <si>
    <t>24564</t>
  </si>
  <si>
    <t>24565</t>
  </si>
  <si>
    <t>24577</t>
  </si>
  <si>
    <t xml:space="preserve">Реконструкция внутренних сетей водопровода и канализации. </t>
  </si>
  <si>
    <t xml:space="preserve">Реконструкция. Частичная перепланировка помещений. II и III этаж. </t>
  </si>
  <si>
    <t>Реконструкция электроснабжения помещений .</t>
  </si>
  <si>
    <t>Итого в текущих ценах с учетом НДС:</t>
  </si>
  <si>
    <t>НДС 18%:</t>
  </si>
  <si>
    <t>Итого в текущих ценах:</t>
  </si>
  <si>
    <t>Итого:</t>
  </si>
  <si>
    <t>Стоимость в базисных ценах 2001 года</t>
  </si>
  <si>
    <t xml:space="preserve">Наименование </t>
  </si>
  <si>
    <t>№ локальных сметных расчетов</t>
  </si>
  <si>
    <t>СВОДКА ЗАТРАТ</t>
  </si>
  <si>
    <t>Заказчик</t>
  </si>
  <si>
    <t>Подрядчик</t>
  </si>
  <si>
    <t>к договору от "___"_____2012 №_________</t>
  </si>
  <si>
    <t>Выполнение работ по реконструкции здания заводской поликлиники ФГУП «Комбинат «Электрохимприбор»</t>
  </si>
  <si>
    <t>Выполнение работ по реконструкции здания заводской поликлиники.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</si>
</sst>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"/>
    <numFmt numFmtId="165" formatCode="#,##0.00000"/>
    <numFmt numFmtId="166" formatCode="#,##0.000"/>
  </numFmts>
  <fonts count="51">
    <font>
      <sz val="10"/>
      <name val="Arial Cyr"/>
      <charset val="204"/>
    </font>
    <font>
      <sz val="8"/>
      <name val="Arial Cyr"/>
      <charset val="204"/>
    </font>
    <font>
      <sz val="10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i/>
      <sz val="10"/>
      <name val="Arial"/>
      <family val="2"/>
      <charset val="204"/>
    </font>
    <font>
      <sz val="11"/>
      <name val="Arial"/>
      <family val="2"/>
      <charset val="204"/>
    </font>
    <font>
      <sz val="7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9"/>
      <name val="Arial"/>
      <family val="2"/>
      <charset val="204"/>
    </font>
    <font>
      <i/>
      <sz val="7"/>
      <name val="Arial"/>
      <family val="2"/>
      <charset val="204"/>
    </font>
    <font>
      <b/>
      <sz val="7"/>
      <name val="Arial"/>
      <family val="2"/>
      <charset val="204"/>
    </font>
    <font>
      <sz val="9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7"/>
      <name val="Times New Roman"/>
      <family val="1"/>
      <charset val="204"/>
    </font>
    <font>
      <sz val="10"/>
      <name val="Times New Roman"/>
      <family val="1"/>
    </font>
    <font>
      <b/>
      <i/>
      <sz val="10"/>
      <name val="Arial"/>
      <family val="2"/>
      <charset val="204"/>
    </font>
    <font>
      <b/>
      <u/>
      <sz val="10"/>
      <name val="Arial"/>
      <family val="2"/>
      <charset val="204"/>
    </font>
    <font>
      <b/>
      <i/>
      <sz val="10"/>
      <name val="Arial Cyr"/>
      <charset val="204"/>
    </font>
    <font>
      <b/>
      <sz val="9"/>
      <name val="Times New Roman"/>
      <family val="1"/>
      <charset val="204"/>
    </font>
    <font>
      <b/>
      <i/>
      <sz val="7"/>
      <name val="Times New Roman"/>
      <family val="1"/>
      <charset val="204"/>
    </font>
    <font>
      <b/>
      <i/>
      <sz val="9"/>
      <name val="Times New Roman"/>
      <family val="1"/>
      <charset val="204"/>
    </font>
    <font>
      <sz val="10"/>
      <name val="Helv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0"/>
      <name val="Arial Cyr"/>
      <charset val="204"/>
    </font>
    <font>
      <b/>
      <sz val="12"/>
      <name val="Arial Cyr"/>
      <charset val="204"/>
    </font>
    <font>
      <b/>
      <sz val="14"/>
      <name val="Arial Cyr"/>
      <charset val="204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86">
    <xf numFmtId="0" fontId="0" fillId="0" borderId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2" fillId="7" borderId="1" applyNumberFormat="0" applyAlignment="0" applyProtection="0"/>
    <xf numFmtId="0" fontId="12" fillId="7" borderId="1" applyNumberFormat="0" applyAlignment="0" applyProtection="0"/>
    <xf numFmtId="0" fontId="13" fillId="20" borderId="2" applyNumberFormat="0" applyAlignment="0" applyProtection="0"/>
    <xf numFmtId="0" fontId="13" fillId="20" borderId="2" applyNumberFormat="0" applyAlignment="0" applyProtection="0"/>
    <xf numFmtId="0" fontId="14" fillId="20" borderId="1" applyNumberFormat="0" applyAlignment="0" applyProtection="0"/>
    <xf numFmtId="0" fontId="14" fillId="20" borderId="1" applyNumberFormat="0" applyAlignment="0" applyProtection="0"/>
    <xf numFmtId="0" fontId="15" fillId="0" borderId="3" applyNumberFormat="0" applyFill="0" applyAlignment="0" applyProtection="0"/>
    <xf numFmtId="0" fontId="15" fillId="0" borderId="3" applyNumberFormat="0" applyFill="0" applyAlignment="0" applyProtection="0"/>
    <xf numFmtId="0" fontId="16" fillId="0" borderId="4" applyNumberFormat="0" applyFill="0" applyAlignment="0" applyProtection="0"/>
    <xf numFmtId="0" fontId="16" fillId="0" borderId="4" applyNumberFormat="0" applyFill="0" applyAlignment="0" applyProtection="0"/>
    <xf numFmtId="0" fontId="17" fillId="0" borderId="5" applyNumberFormat="0" applyFill="0" applyAlignment="0" applyProtection="0"/>
    <xf numFmtId="0" fontId="17" fillId="0" borderId="5" applyNumberFormat="0" applyFill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9" fillId="21" borderId="7" applyNumberFormat="0" applyAlignment="0" applyProtection="0"/>
    <xf numFmtId="0" fontId="19" fillId="21" borderId="7" applyNumberFormat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" fillId="23" borderId="8" applyNumberFormat="0" applyFont="0" applyAlignment="0" applyProtection="0"/>
    <xf numFmtId="0" fontId="2" fillId="23" borderId="8" applyNumberFormat="0" applyFont="0" applyAlignment="0" applyProtection="0"/>
    <xf numFmtId="0" fontId="24" fillId="0" borderId="9" applyNumberFormat="0" applyFill="0" applyAlignment="0" applyProtection="0"/>
    <xf numFmtId="0" fontId="24" fillId="0" borderId="9" applyNumberFormat="0" applyFill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41" fillId="0" borderId="0"/>
    <xf numFmtId="0" fontId="2" fillId="0" borderId="0" applyAlignment="0"/>
    <xf numFmtId="0" fontId="41" fillId="0" borderId="0"/>
  </cellStyleXfs>
  <cellXfs count="205">
    <xf numFmtId="0" fontId="0" fillId="0" borderId="0" xfId="0"/>
    <xf numFmtId="49" fontId="4" fillId="0" borderId="0" xfId="0" applyNumberFormat="1" applyFont="1" applyAlignment="1">
      <alignment horizontal="left" vertical="top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 wrapText="1"/>
    </xf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horizontal="right" vertical="top"/>
    </xf>
    <xf numFmtId="0" fontId="6" fillId="0" borderId="0" xfId="0" applyFont="1" applyAlignment="1">
      <alignment horizontal="right" vertical="top"/>
    </xf>
    <xf numFmtId="0" fontId="5" fillId="0" borderId="0" xfId="0" applyFont="1"/>
    <xf numFmtId="49" fontId="5" fillId="0" borderId="0" xfId="0" applyNumberFormat="1" applyFont="1" applyAlignment="1">
      <alignment horizontal="left" vertical="top"/>
    </xf>
    <xf numFmtId="0" fontId="5" fillId="0" borderId="0" xfId="0" applyFont="1" applyAlignment="1">
      <alignment horizontal="left" vertical="top"/>
    </xf>
    <xf numFmtId="0" fontId="5" fillId="0" borderId="0" xfId="0" applyFont="1" applyAlignment="1">
      <alignment horizontal="left"/>
    </xf>
    <xf numFmtId="0" fontId="7" fillId="0" borderId="0" xfId="0" applyFont="1" applyAlignment="1">
      <alignment horizontal="center" vertical="top"/>
    </xf>
    <xf numFmtId="49" fontId="7" fillId="0" borderId="0" xfId="0" applyNumberFormat="1" applyFont="1" applyAlignment="1">
      <alignment horizontal="left" vertical="top"/>
    </xf>
    <xf numFmtId="0" fontId="8" fillId="0" borderId="0" xfId="0" applyFont="1" applyAlignment="1">
      <alignment horizontal="right" vertical="top"/>
    </xf>
    <xf numFmtId="0" fontId="4" fillId="0" borderId="1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49" fontId="4" fillId="0" borderId="12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top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 wrapText="1"/>
    </xf>
    <xf numFmtId="0" fontId="6" fillId="0" borderId="0" xfId="0" applyFont="1" applyAlignment="1">
      <alignment horizontal="center" vertical="top"/>
    </xf>
    <xf numFmtId="0" fontId="9" fillId="0" borderId="0" xfId="0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49" fontId="27" fillId="0" borderId="12" xfId="0" applyNumberFormat="1" applyFont="1" applyBorder="1" applyAlignment="1">
      <alignment horizontal="left" vertical="top" wrapText="1"/>
    </xf>
    <xf numFmtId="0" fontId="4" fillId="0" borderId="12" xfId="0" applyFont="1" applyBorder="1" applyAlignment="1">
      <alignment horizontal="left" vertical="top" wrapText="1"/>
    </xf>
    <xf numFmtId="0" fontId="4" fillId="0" borderId="12" xfId="0" applyFont="1" applyBorder="1" applyAlignment="1">
      <alignment horizontal="center" vertical="top" wrapText="1"/>
    </xf>
    <xf numFmtId="0" fontId="6" fillId="0" borderId="12" xfId="0" applyFont="1" applyBorder="1" applyAlignment="1">
      <alignment horizontal="center" vertical="top"/>
    </xf>
    <xf numFmtId="0" fontId="9" fillId="0" borderId="12" xfId="0" applyFont="1" applyBorder="1" applyAlignment="1">
      <alignment horizontal="right" vertical="top" wrapText="1"/>
    </xf>
    <xf numFmtId="0" fontId="9" fillId="0" borderId="12" xfId="0" applyFont="1" applyBorder="1" applyAlignment="1">
      <alignment horizontal="right" vertical="top"/>
    </xf>
    <xf numFmtId="0" fontId="6" fillId="0" borderId="12" xfId="0" applyFont="1" applyBorder="1" applyAlignment="1">
      <alignment horizontal="center" vertical="top" wrapText="1"/>
    </xf>
    <xf numFmtId="0" fontId="29" fillId="0" borderId="12" xfId="0" applyFont="1" applyBorder="1" applyAlignment="1">
      <alignment horizontal="right" vertical="top" wrapText="1"/>
    </xf>
    <xf numFmtId="0" fontId="0" fillId="0" borderId="0" xfId="0"/>
    <xf numFmtId="49" fontId="31" fillId="0" borderId="0" xfId="0" applyNumberFormat="1" applyFont="1" applyAlignment="1">
      <alignment horizontal="left" vertical="top"/>
    </xf>
    <xf numFmtId="0" fontId="31" fillId="0" borderId="0" xfId="0" applyFont="1" applyAlignment="1">
      <alignment horizontal="right" vertical="top"/>
    </xf>
    <xf numFmtId="0" fontId="2" fillId="0" borderId="0" xfId="0" applyFont="1"/>
    <xf numFmtId="0" fontId="31" fillId="0" borderId="0" xfId="0" applyFont="1" applyAlignment="1">
      <alignment horizontal="center" vertical="top"/>
    </xf>
    <xf numFmtId="0" fontId="5" fillId="0" borderId="0" xfId="0" applyFont="1"/>
    <xf numFmtId="0" fontId="5" fillId="0" borderId="0" xfId="0" applyFont="1" applyAlignment="1">
      <alignment horizontal="left"/>
    </xf>
    <xf numFmtId="164" fontId="5" fillId="0" borderId="0" xfId="0" applyNumberFormat="1" applyFont="1" applyAlignment="1">
      <alignment horizontal="right"/>
    </xf>
    <xf numFmtId="0" fontId="35" fillId="0" borderId="0" xfId="0" applyFont="1" applyAlignment="1">
      <alignment horizontal="left"/>
    </xf>
    <xf numFmtId="0" fontId="27" fillId="0" borderId="0" xfId="0" applyFont="1" applyAlignment="1">
      <alignment horizontal="left" vertical="top" wrapText="1"/>
    </xf>
    <xf numFmtId="0" fontId="3" fillId="0" borderId="0" xfId="0" applyFont="1" applyAlignment="1">
      <alignment vertical="top"/>
    </xf>
    <xf numFmtId="0" fontId="32" fillId="0" borderId="0" xfId="0" applyFont="1" applyAlignment="1">
      <alignment horizontal="right" vertical="top"/>
    </xf>
    <xf numFmtId="0" fontId="5" fillId="0" borderId="0" xfId="0" applyFont="1" applyAlignment="1">
      <alignment horizontal="right" vertical="top" wrapText="1"/>
    </xf>
    <xf numFmtId="0" fontId="5" fillId="0" borderId="0" xfId="0" applyFont="1" applyBorder="1" applyAlignment="1">
      <alignment horizontal="right" vertical="top"/>
    </xf>
    <xf numFmtId="0" fontId="7" fillId="0" borderId="11" xfId="0" applyFont="1" applyBorder="1" applyAlignment="1">
      <alignment horizontal="center" vertical="top"/>
    </xf>
    <xf numFmtId="0" fontId="5" fillId="0" borderId="11" xfId="0" applyFont="1" applyBorder="1" applyAlignment="1">
      <alignment horizontal="right" vertical="top"/>
    </xf>
    <xf numFmtId="0" fontId="5" fillId="0" borderId="10" xfId="0" applyFont="1" applyBorder="1" applyAlignment="1">
      <alignment horizontal="right" vertical="top"/>
    </xf>
    <xf numFmtId="49" fontId="5" fillId="0" borderId="0" xfId="0" applyNumberFormat="1" applyFont="1" applyAlignment="1">
      <alignment horizontal="left" vertical="top"/>
    </xf>
    <xf numFmtId="0" fontId="5" fillId="0" borderId="0" xfId="0" applyFont="1"/>
    <xf numFmtId="0" fontId="5" fillId="0" borderId="0" xfId="0" applyFont="1" applyAlignment="1">
      <alignment horizontal="right" vertical="top"/>
    </xf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horizontal="center" vertical="top" wrapText="1"/>
    </xf>
    <xf numFmtId="0" fontId="5" fillId="0" borderId="0" xfId="0" applyFont="1" applyAlignment="1">
      <alignment horizontal="left" vertical="top" wrapText="1"/>
    </xf>
    <xf numFmtId="0" fontId="0" fillId="0" borderId="0" xfId="0"/>
    <xf numFmtId="0" fontId="0" fillId="0" borderId="0" xfId="0"/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 wrapText="1"/>
    </xf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horizontal="right" vertical="top"/>
    </xf>
    <xf numFmtId="0" fontId="3" fillId="0" borderId="0" xfId="0" applyFont="1" applyAlignment="1">
      <alignment horizontal="left" vertical="top"/>
    </xf>
    <xf numFmtId="0" fontId="5" fillId="0" borderId="0" xfId="0" applyFont="1"/>
    <xf numFmtId="49" fontId="5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center" vertical="top"/>
    </xf>
    <xf numFmtId="0" fontId="5" fillId="0" borderId="0" xfId="0" applyFont="1" applyAlignment="1">
      <alignment horizontal="left" vertical="top"/>
    </xf>
    <xf numFmtId="0" fontId="7" fillId="0" borderId="0" xfId="0" applyFont="1" applyBorder="1" applyAlignment="1">
      <alignment horizontal="center" vertical="top"/>
    </xf>
    <xf numFmtId="0" fontId="5" fillId="0" borderId="0" xfId="0" applyFont="1" applyBorder="1" applyAlignment="1"/>
    <xf numFmtId="0" fontId="5" fillId="0" borderId="10" xfId="0" applyFont="1" applyBorder="1" applyAlignment="1">
      <alignment horizontal="left" vertical="top"/>
    </xf>
    <xf numFmtId="0" fontId="5" fillId="0" borderId="0" xfId="0" applyFont="1" applyAlignment="1">
      <alignment horizontal="left"/>
    </xf>
    <xf numFmtId="0" fontId="5" fillId="0" borderId="11" xfId="0" applyFont="1" applyBorder="1"/>
    <xf numFmtId="0" fontId="5" fillId="0" borderId="0" xfId="0" applyFont="1" applyBorder="1" applyAlignment="1">
      <alignment horizontal="left" vertical="top"/>
    </xf>
    <xf numFmtId="0" fontId="5" fillId="0" borderId="10" xfId="0" applyFont="1" applyBorder="1" applyAlignment="1">
      <alignment horizontal="left"/>
    </xf>
    <xf numFmtId="0" fontId="5" fillId="0" borderId="10" xfId="0" applyFont="1" applyBorder="1" applyAlignment="1">
      <alignment horizontal="center" vertical="top"/>
    </xf>
    <xf numFmtId="0" fontId="5" fillId="0" borderId="13" xfId="0" applyFont="1" applyBorder="1" applyAlignment="1">
      <alignment horizontal="right" vertical="top"/>
    </xf>
    <xf numFmtId="164" fontId="5" fillId="0" borderId="0" xfId="0" applyNumberFormat="1" applyFont="1" applyAlignment="1">
      <alignment horizontal="right" vertical="top"/>
    </xf>
    <xf numFmtId="164" fontId="3" fillId="0" borderId="0" xfId="0" applyNumberFormat="1" applyFont="1" applyAlignment="1">
      <alignment horizontal="right" vertical="top"/>
    </xf>
    <xf numFmtId="0" fontId="3" fillId="0" borderId="0" xfId="0" applyFont="1" applyAlignment="1">
      <alignment vertical="top"/>
    </xf>
    <xf numFmtId="0" fontId="3" fillId="0" borderId="0" xfId="0" applyFont="1" applyAlignment="1">
      <alignment horizontal="right" vertical="top"/>
    </xf>
    <xf numFmtId="0" fontId="36" fillId="0" borderId="0" xfId="0" applyFont="1" applyAlignment="1">
      <alignment vertical="top"/>
    </xf>
    <xf numFmtId="0" fontId="0" fillId="0" borderId="0" xfId="0"/>
    <xf numFmtId="0" fontId="30" fillId="0" borderId="0" xfId="0" applyFont="1" applyAlignment="1">
      <alignment horizontal="center" vertical="top"/>
    </xf>
    <xf numFmtId="0" fontId="33" fillId="0" borderId="0" xfId="0" applyFont="1" applyAlignment="1">
      <alignment horizontal="right" vertical="top"/>
    </xf>
    <xf numFmtId="0" fontId="31" fillId="0" borderId="0" xfId="0" applyFont="1" applyAlignment="1">
      <alignment horizontal="center" vertical="top" wrapText="1"/>
    </xf>
    <xf numFmtId="0" fontId="31" fillId="0" borderId="0" xfId="0" applyFont="1" applyAlignment="1">
      <alignment horizontal="right" vertical="top"/>
    </xf>
    <xf numFmtId="0" fontId="31" fillId="0" borderId="0" xfId="0" applyFont="1" applyAlignment="1">
      <alignment horizontal="left" vertical="top"/>
    </xf>
    <xf numFmtId="0" fontId="34" fillId="0" borderId="0" xfId="0" applyFont="1" applyAlignment="1">
      <alignment horizontal="left" vertical="top"/>
    </xf>
    <xf numFmtId="0" fontId="5" fillId="0" borderId="0" xfId="0" applyFont="1" applyAlignment="1">
      <alignment horizontal="left"/>
    </xf>
    <xf numFmtId="0" fontId="4" fillId="0" borderId="1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49" fontId="4" fillId="0" borderId="12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horizontal="left" vertical="top" wrapText="1"/>
    </xf>
    <xf numFmtId="3" fontId="5" fillId="0" borderId="0" xfId="0" applyNumberFormat="1" applyFont="1" applyAlignment="1">
      <alignment horizontal="right" vertical="top"/>
    </xf>
    <xf numFmtId="3" fontId="5" fillId="0" borderId="10" xfId="0" applyNumberFormat="1" applyFont="1" applyBorder="1" applyAlignment="1">
      <alignment horizontal="right" vertical="top"/>
    </xf>
    <xf numFmtId="3" fontId="5" fillId="0" borderId="11" xfId="0" applyNumberFormat="1" applyFont="1" applyBorder="1" applyAlignment="1">
      <alignment horizontal="right" vertical="top"/>
    </xf>
    <xf numFmtId="3" fontId="5" fillId="0" borderId="0" xfId="0" applyNumberFormat="1" applyFont="1" applyAlignment="1">
      <alignment horizontal="left"/>
    </xf>
    <xf numFmtId="3" fontId="4" fillId="0" borderId="12" xfId="0" applyNumberFormat="1" applyFont="1" applyBorder="1" applyAlignment="1">
      <alignment horizontal="center" vertical="center"/>
    </xf>
    <xf numFmtId="3" fontId="9" fillId="0" borderId="12" xfId="0" applyNumberFormat="1" applyFont="1" applyBorder="1" applyAlignment="1">
      <alignment horizontal="right" vertical="top"/>
    </xf>
    <xf numFmtId="3" fontId="9" fillId="0" borderId="12" xfId="0" applyNumberFormat="1" applyFont="1" applyBorder="1" applyAlignment="1">
      <alignment horizontal="right" vertical="top" wrapText="1"/>
    </xf>
    <xf numFmtId="3" fontId="29" fillId="0" borderId="12" xfId="0" applyNumberFormat="1" applyFont="1" applyBorder="1" applyAlignment="1">
      <alignment horizontal="right" vertical="top" wrapText="1"/>
    </xf>
    <xf numFmtId="3" fontId="9" fillId="0" borderId="0" xfId="0" applyNumberFormat="1" applyFont="1" applyAlignment="1">
      <alignment horizontal="right" vertical="top"/>
    </xf>
    <xf numFmtId="3" fontId="6" fillId="0" borderId="0" xfId="0" applyNumberFormat="1" applyFont="1" applyAlignment="1">
      <alignment horizontal="right" vertical="top"/>
    </xf>
    <xf numFmtId="0" fontId="37" fillId="0" borderId="0" xfId="0" applyFont="1"/>
    <xf numFmtId="49" fontId="38" fillId="0" borderId="0" xfId="0" applyNumberFormat="1" applyFont="1" applyBorder="1" applyAlignment="1">
      <alignment horizontal="left" vertical="top" wrapText="1"/>
    </xf>
    <xf numFmtId="0" fontId="39" fillId="0" borderId="0" xfId="0" applyFont="1" applyBorder="1" applyAlignment="1">
      <alignment horizontal="right" vertical="top"/>
    </xf>
    <xf numFmtId="0" fontId="39" fillId="0" borderId="0" xfId="0" applyFont="1" applyAlignment="1">
      <alignment horizontal="right" vertical="top"/>
    </xf>
    <xf numFmtId="3" fontId="35" fillId="0" borderId="0" xfId="0" applyNumberFormat="1" applyFont="1" applyAlignment="1">
      <alignment horizontal="left"/>
    </xf>
    <xf numFmtId="0" fontId="40" fillId="0" borderId="0" xfId="0" applyFont="1" applyAlignment="1">
      <alignment horizontal="center" vertical="top"/>
    </xf>
    <xf numFmtId="0" fontId="7" fillId="0" borderId="11" xfId="0" applyFont="1" applyBorder="1"/>
    <xf numFmtId="0" fontId="2" fillId="0" borderId="0" xfId="83" applyFont="1" applyFill="1"/>
    <xf numFmtId="0" fontId="2" fillId="0" borderId="0" xfId="83" applyFont="1" applyFill="1" applyAlignment="1">
      <alignment horizontal="center" vertical="center"/>
    </xf>
    <xf numFmtId="0" fontId="42" fillId="0" borderId="0" xfId="83" applyFont="1" applyFill="1"/>
    <xf numFmtId="0" fontId="42" fillId="0" borderId="0" xfId="83" applyFont="1" applyFill="1" applyAlignment="1">
      <alignment horizontal="center" vertical="center"/>
    </xf>
    <xf numFmtId="0" fontId="42" fillId="0" borderId="0" xfId="83" applyFont="1" applyFill="1" applyAlignment="1">
      <alignment horizontal="left" indent="1"/>
    </xf>
    <xf numFmtId="0" fontId="42" fillId="0" borderId="10" xfId="83" applyFont="1" applyFill="1" applyBorder="1"/>
    <xf numFmtId="0" fontId="31" fillId="0" borderId="0" xfId="83" applyFont="1" applyFill="1" applyAlignment="1">
      <alignment vertical="center"/>
    </xf>
    <xf numFmtId="49" fontId="42" fillId="0" borderId="0" xfId="83" applyNumberFormat="1" applyFont="1" applyFill="1" applyBorder="1" applyAlignment="1">
      <alignment horizontal="centerContinuous" vertical="center" wrapText="1"/>
    </xf>
    <xf numFmtId="165" fontId="43" fillId="0" borderId="0" xfId="83" applyNumberFormat="1" applyFont="1" applyFill="1" applyBorder="1" applyAlignment="1">
      <alignment horizontal="center" vertical="center"/>
    </xf>
    <xf numFmtId="49" fontId="43" fillId="0" borderId="0" xfId="83" applyNumberFormat="1" applyFont="1" applyFill="1" applyBorder="1" applyAlignment="1">
      <alignment horizontal="left" vertical="center"/>
    </xf>
    <xf numFmtId="49" fontId="42" fillId="0" borderId="14" xfId="83" applyNumberFormat="1" applyFont="1" applyFill="1" applyBorder="1" applyAlignment="1">
      <alignment horizontal="centerContinuous" vertical="center" wrapText="1"/>
    </xf>
    <xf numFmtId="4" fontId="43" fillId="0" borderId="15" xfId="83" applyNumberFormat="1" applyFont="1" applyFill="1" applyBorder="1" applyAlignment="1">
      <alignment horizontal="center" vertical="center"/>
    </xf>
    <xf numFmtId="165" fontId="43" fillId="0" borderId="14" xfId="83" applyNumberFormat="1" applyFont="1" applyFill="1" applyBorder="1" applyAlignment="1">
      <alignment horizontal="center" vertical="center"/>
    </xf>
    <xf numFmtId="49" fontId="44" fillId="0" borderId="16" xfId="83" applyNumberFormat="1" applyFont="1" applyFill="1" applyBorder="1" applyAlignment="1">
      <alignment horizontal="left" vertical="center"/>
    </xf>
    <xf numFmtId="49" fontId="42" fillId="0" borderId="17" xfId="83" applyNumberFormat="1" applyFont="1" applyFill="1" applyBorder="1" applyAlignment="1">
      <alignment horizontal="centerContinuous" vertical="center" wrapText="1"/>
    </xf>
    <xf numFmtId="4" fontId="43" fillId="0" borderId="18" xfId="83" applyNumberFormat="1" applyFont="1" applyFill="1" applyBorder="1" applyAlignment="1">
      <alignment horizontal="center" vertical="center"/>
    </xf>
    <xf numFmtId="165" fontId="43" fillId="0" borderId="17" xfId="83" applyNumberFormat="1" applyFont="1" applyFill="1" applyBorder="1" applyAlignment="1">
      <alignment horizontal="center" vertical="center"/>
    </xf>
    <xf numFmtId="49" fontId="43" fillId="0" borderId="19" xfId="83" applyNumberFormat="1" applyFont="1" applyFill="1" applyBorder="1" applyAlignment="1">
      <alignment horizontal="left" vertical="center"/>
    </xf>
    <xf numFmtId="4" fontId="42" fillId="0" borderId="18" xfId="83" applyNumberFormat="1" applyFont="1" applyFill="1" applyBorder="1" applyAlignment="1">
      <alignment horizontal="center" vertical="center"/>
    </xf>
    <xf numFmtId="165" fontId="42" fillId="0" borderId="17" xfId="83" applyNumberFormat="1" applyFont="1" applyFill="1" applyBorder="1" applyAlignment="1">
      <alignment horizontal="center" vertical="center"/>
    </xf>
    <xf numFmtId="49" fontId="45" fillId="0" borderId="19" xfId="83" applyNumberFormat="1" applyFont="1" applyFill="1" applyBorder="1" applyAlignment="1">
      <alignment horizontal="left" vertical="center" wrapText="1"/>
    </xf>
    <xf numFmtId="4" fontId="43" fillId="0" borderId="17" xfId="83" applyNumberFormat="1" applyFont="1" applyFill="1" applyBorder="1" applyAlignment="1">
      <alignment horizontal="center" vertical="center"/>
    </xf>
    <xf numFmtId="4" fontId="42" fillId="0" borderId="17" xfId="83" applyNumberFormat="1" applyFont="1" applyFill="1" applyBorder="1" applyAlignment="1">
      <alignment horizontal="center" vertical="center"/>
    </xf>
    <xf numFmtId="49" fontId="42" fillId="0" borderId="17" xfId="83" applyNumberFormat="1" applyFont="1" applyFill="1" applyBorder="1" applyAlignment="1">
      <alignment horizontal="center" vertical="center" wrapText="1"/>
    </xf>
    <xf numFmtId="0" fontId="43" fillId="0" borderId="19" xfId="83" applyNumberFormat="1" applyFont="1" applyFill="1" applyBorder="1" applyAlignment="1">
      <alignment horizontal="left" vertical="center" wrapText="1"/>
    </xf>
    <xf numFmtId="49" fontId="46" fillId="0" borderId="17" xfId="83" applyNumberFormat="1" applyFont="1" applyFill="1" applyBorder="1" applyAlignment="1">
      <alignment horizontal="center" vertical="center" wrapText="1"/>
    </xf>
    <xf numFmtId="0" fontId="42" fillId="0" borderId="19" xfId="83" applyNumberFormat="1" applyFont="1" applyFill="1" applyBorder="1" applyAlignment="1">
      <alignment vertical="center" wrapText="1"/>
    </xf>
    <xf numFmtId="0" fontId="42" fillId="0" borderId="20" xfId="83" applyNumberFormat="1" applyFont="1" applyFill="1" applyBorder="1" applyAlignment="1">
      <alignment vertical="center" wrapText="1"/>
    </xf>
    <xf numFmtId="49" fontId="31" fillId="0" borderId="0" xfId="83" applyNumberFormat="1" applyFont="1" applyFill="1"/>
    <xf numFmtId="49" fontId="42" fillId="0" borderId="12" xfId="83" applyNumberFormat="1" applyFont="1" applyFill="1" applyBorder="1" applyAlignment="1">
      <alignment horizontal="center" vertical="center"/>
    </xf>
    <xf numFmtId="49" fontId="42" fillId="0" borderId="21" xfId="83" applyNumberFormat="1" applyFont="1" applyFill="1" applyBorder="1" applyAlignment="1">
      <alignment horizontal="center"/>
    </xf>
    <xf numFmtId="49" fontId="42" fillId="0" borderId="12" xfId="83" applyNumberFormat="1" applyFont="1" applyFill="1" applyBorder="1" applyAlignment="1">
      <alignment horizontal="center"/>
    </xf>
    <xf numFmtId="49" fontId="42" fillId="0" borderId="22" xfId="83" applyNumberFormat="1" applyFont="1" applyFill="1" applyBorder="1" applyAlignment="1">
      <alignment horizontal="center"/>
    </xf>
    <xf numFmtId="49" fontId="31" fillId="0" borderId="0" xfId="83" applyNumberFormat="1" applyFont="1" applyFill="1" applyAlignment="1">
      <alignment horizontal="center"/>
    </xf>
    <xf numFmtId="49" fontId="42" fillId="0" borderId="0" xfId="83" applyNumberFormat="1" applyFont="1" applyFill="1"/>
    <xf numFmtId="0" fontId="42" fillId="0" borderId="0" xfId="83" applyFont="1" applyFill="1" applyAlignment="1">
      <alignment horizontal="right"/>
    </xf>
    <xf numFmtId="0" fontId="42" fillId="0" borderId="0" xfId="83" applyFont="1" applyFill="1" applyAlignment="1">
      <alignment horizontal="center"/>
    </xf>
    <xf numFmtId="49" fontId="45" fillId="0" borderId="0" xfId="83" applyNumberFormat="1" applyFont="1" applyFill="1" applyAlignment="1">
      <alignment wrapText="1"/>
    </xf>
    <xf numFmtId="49" fontId="44" fillId="0" borderId="0" xfId="83" applyNumberFormat="1" applyFont="1" applyFill="1" applyAlignment="1">
      <alignment horizontal="center" vertical="center" wrapText="1"/>
    </xf>
    <xf numFmtId="49" fontId="42" fillId="0" borderId="0" xfId="83" applyNumberFormat="1" applyFont="1" applyFill="1" applyAlignment="1">
      <alignment horizontal="center" vertical="center"/>
    </xf>
    <xf numFmtId="49" fontId="31" fillId="0" borderId="0" xfId="83" applyNumberFormat="1" applyFont="1" applyFill="1" applyAlignment="1">
      <alignment horizontal="center" vertical="center"/>
    </xf>
    <xf numFmtId="0" fontId="47" fillId="0" borderId="0" xfId="83" applyFont="1" applyFill="1" applyAlignment="1">
      <alignment horizontal="center" vertical="center"/>
    </xf>
    <xf numFmtId="0" fontId="44" fillId="0" borderId="0" xfId="83" applyFont="1" applyFill="1" applyAlignment="1">
      <alignment horizontal="center" vertical="center"/>
    </xf>
    <xf numFmtId="0" fontId="0" fillId="0" borderId="0" xfId="0" applyFill="1"/>
    <xf numFmtId="166" fontId="0" fillId="0" borderId="0" xfId="0" applyNumberFormat="1" applyFill="1"/>
    <xf numFmtId="0" fontId="0" fillId="0" borderId="0" xfId="0" applyFill="1" applyAlignment="1">
      <alignment wrapText="1"/>
    </xf>
    <xf numFmtId="166" fontId="0" fillId="0" borderId="0" xfId="0" applyNumberFormat="1" applyFill="1" applyAlignment="1">
      <alignment wrapText="1"/>
    </xf>
    <xf numFmtId="0" fontId="48" fillId="0" borderId="0" xfId="0" applyFont="1" applyFill="1" applyAlignment="1">
      <alignment wrapText="1"/>
    </xf>
    <xf numFmtId="4" fontId="48" fillId="0" borderId="12" xfId="0" applyNumberFormat="1" applyFont="1" applyFill="1" applyBorder="1" applyAlignment="1">
      <alignment horizontal="center" vertical="center" wrapText="1"/>
    </xf>
    <xf numFmtId="0" fontId="48" fillId="0" borderId="12" xfId="0" applyFont="1" applyFill="1" applyBorder="1" applyAlignment="1">
      <alignment horizontal="center" vertical="center" wrapText="1"/>
    </xf>
    <xf numFmtId="0" fontId="48" fillId="0" borderId="12" xfId="0" applyFont="1" applyFill="1" applyBorder="1" applyAlignment="1">
      <alignment wrapText="1"/>
    </xf>
    <xf numFmtId="0" fontId="0" fillId="0" borderId="0" xfId="0" applyFill="1" applyAlignment="1">
      <alignment horizontal="center" vertical="center" wrapText="1"/>
    </xf>
    <xf numFmtId="4" fontId="0" fillId="0" borderId="12" xfId="0" applyNumberForma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0" fontId="48" fillId="0" borderId="0" xfId="0" applyFont="1" applyFill="1" applyAlignment="1">
      <alignment horizontal="center" vertical="center"/>
    </xf>
    <xf numFmtId="4" fontId="48" fillId="0" borderId="12" xfId="0" applyNumberFormat="1" applyFont="1" applyFill="1" applyBorder="1" applyAlignment="1">
      <alignment horizontal="center" vertical="center"/>
    </xf>
    <xf numFmtId="0" fontId="48" fillId="0" borderId="12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4" fontId="2" fillId="0" borderId="12" xfId="0" applyNumberFormat="1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left" vertical="center" wrapText="1"/>
    </xf>
    <xf numFmtId="0" fontId="2" fillId="0" borderId="12" xfId="0" applyFont="1" applyFill="1" applyBorder="1" applyAlignment="1">
      <alignment horizontal="center" vertical="center" wrapText="1"/>
    </xf>
    <xf numFmtId="166" fontId="0" fillId="0" borderId="0" xfId="0" applyNumberFormat="1" applyFill="1" applyAlignment="1">
      <alignment horizontal="right"/>
    </xf>
    <xf numFmtId="0" fontId="49" fillId="0" borderId="0" xfId="0" applyFont="1" applyFill="1"/>
    <xf numFmtId="0" fontId="49" fillId="0" borderId="0" xfId="0" applyFont="1" applyFill="1" applyAlignment="1">
      <alignment horizontal="center" wrapText="1"/>
    </xf>
    <xf numFmtId="0" fontId="50" fillId="0" borderId="0" xfId="0" applyFont="1" applyFill="1"/>
    <xf numFmtId="166" fontId="50" fillId="0" borderId="0" xfId="0" applyNumberFormat="1" applyFont="1" applyFill="1" applyAlignment="1">
      <alignment horizontal="center"/>
    </xf>
    <xf numFmtId="0" fontId="50" fillId="0" borderId="0" xfId="0" applyFont="1" applyFill="1" applyAlignment="1">
      <alignment horizontal="center"/>
    </xf>
    <xf numFmtId="0" fontId="4" fillId="0" borderId="12" xfId="0" applyFont="1" applyBorder="1" applyAlignment="1">
      <alignment horizontal="center" vertical="center" wrapText="1"/>
    </xf>
    <xf numFmtId="3" fontId="4" fillId="0" borderId="12" xfId="0" applyNumberFormat="1" applyFont="1" applyBorder="1" applyAlignment="1">
      <alignment horizontal="center" vertical="center" wrapText="1"/>
    </xf>
    <xf numFmtId="3" fontId="4" fillId="0" borderId="12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49" fontId="4" fillId="0" borderId="12" xfId="0" applyNumberFormat="1" applyFont="1" applyBorder="1" applyAlignment="1">
      <alignment horizontal="center" vertical="center" wrapText="1"/>
    </xf>
    <xf numFmtId="49" fontId="4" fillId="0" borderId="12" xfId="0" applyNumberFormat="1" applyFont="1" applyBorder="1" applyAlignment="1">
      <alignment horizontal="center" vertical="center"/>
    </xf>
    <xf numFmtId="0" fontId="27" fillId="0" borderId="12" xfId="0" applyFont="1" applyBorder="1" applyAlignment="1">
      <alignment horizontal="left" vertical="top" wrapText="1"/>
    </xf>
    <xf numFmtId="0" fontId="0" fillId="0" borderId="12" xfId="0" applyBorder="1" applyAlignment="1">
      <alignment vertical="top" wrapText="1"/>
    </xf>
    <xf numFmtId="0" fontId="4" fillId="0" borderId="12" xfId="0" applyFont="1" applyBorder="1" applyAlignment="1">
      <alignment horizontal="left" vertical="top" wrapText="1"/>
    </xf>
    <xf numFmtId="0" fontId="5" fillId="0" borderId="10" xfId="0" applyFont="1" applyBorder="1" applyAlignment="1">
      <alignment horizontal="center"/>
    </xf>
    <xf numFmtId="0" fontId="5" fillId="0" borderId="0" xfId="0" applyFont="1" applyAlignment="1">
      <alignment horizontal="right"/>
    </xf>
    <xf numFmtId="0" fontId="0" fillId="0" borderId="0" xfId="0" applyAlignment="1">
      <alignment horizontal="right"/>
    </xf>
    <xf numFmtId="0" fontId="3" fillId="0" borderId="12" xfId="0" applyFont="1" applyBorder="1" applyAlignment="1">
      <alignment horizontal="left" vertical="top" wrapText="1"/>
    </xf>
    <xf numFmtId="49" fontId="42" fillId="0" borderId="20" xfId="83" applyNumberFormat="1" applyFont="1" applyFill="1" applyBorder="1" applyAlignment="1">
      <alignment horizontal="center" vertical="center" wrapText="1"/>
    </xf>
    <xf numFmtId="49" fontId="42" fillId="0" borderId="19" xfId="83" applyNumberFormat="1" applyFont="1" applyFill="1" applyBorder="1" applyAlignment="1">
      <alignment horizontal="center" vertical="center" wrapText="1"/>
    </xf>
    <xf numFmtId="49" fontId="42" fillId="0" borderId="16" xfId="83" applyNumberFormat="1" applyFont="1" applyFill="1" applyBorder="1" applyAlignment="1">
      <alignment horizontal="center" vertical="center" wrapText="1"/>
    </xf>
    <xf numFmtId="49" fontId="42" fillId="0" borderId="23" xfId="83" applyNumberFormat="1" applyFont="1" applyFill="1" applyBorder="1" applyAlignment="1">
      <alignment horizontal="center" vertical="center" wrapText="1"/>
    </xf>
    <xf numFmtId="49" fontId="42" fillId="0" borderId="17" xfId="83" applyNumberFormat="1" applyFont="1" applyFill="1" applyBorder="1" applyAlignment="1">
      <alignment horizontal="center" vertical="center" wrapText="1"/>
    </xf>
    <xf numFmtId="49" fontId="42" fillId="0" borderId="14" xfId="83" applyNumberFormat="1" applyFont="1" applyFill="1" applyBorder="1" applyAlignment="1">
      <alignment horizontal="center" vertical="center" wrapText="1"/>
    </xf>
    <xf numFmtId="0" fontId="2" fillId="0" borderId="17" xfId="83" applyFont="1" applyBorder="1"/>
    <xf numFmtId="0" fontId="2" fillId="0" borderId="14" xfId="83" applyFont="1" applyBorder="1"/>
    <xf numFmtId="0" fontId="42" fillId="0" borderId="0" xfId="83" applyFont="1" applyFill="1" applyAlignment="1">
      <alignment horizontal="center" vertical="center"/>
    </xf>
    <xf numFmtId="49" fontId="44" fillId="0" borderId="0" xfId="83" applyNumberFormat="1" applyFont="1" applyFill="1" applyAlignment="1">
      <alignment horizontal="center" vertical="center"/>
    </xf>
    <xf numFmtId="49" fontId="44" fillId="0" borderId="0" xfId="83" applyNumberFormat="1" applyFont="1" applyFill="1" applyAlignment="1">
      <alignment horizontal="center" vertical="center" wrapText="1"/>
    </xf>
    <xf numFmtId="0" fontId="50" fillId="0" borderId="0" xfId="0" applyFont="1" applyFill="1" applyAlignment="1">
      <alignment horizontal="center"/>
    </xf>
    <xf numFmtId="0" fontId="49" fillId="0" borderId="0" xfId="0" applyFont="1" applyFill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</cellXfs>
  <cellStyles count="86">
    <cellStyle name="20% - Акцент1 2" xfId="2"/>
    <cellStyle name="20% - Акцент1 3" xfId="1"/>
    <cellStyle name="20% - Акцент2 2" xfId="4"/>
    <cellStyle name="20% - Акцент2 3" xfId="3"/>
    <cellStyle name="20% - Акцент3 2" xfId="6"/>
    <cellStyle name="20% - Акцент3 3" xfId="5"/>
    <cellStyle name="20% - Акцент4 2" xfId="8"/>
    <cellStyle name="20% - Акцент4 3" xfId="7"/>
    <cellStyle name="20% - Акцент5 2" xfId="10"/>
    <cellStyle name="20% - Акцент5 3" xfId="9"/>
    <cellStyle name="20% - Акцент6 2" xfId="12"/>
    <cellStyle name="20% - Акцент6 3" xfId="11"/>
    <cellStyle name="40% - Акцент1 2" xfId="14"/>
    <cellStyle name="40% - Акцент1 3" xfId="13"/>
    <cellStyle name="40% - Акцент2 2" xfId="16"/>
    <cellStyle name="40% - Акцент2 3" xfId="15"/>
    <cellStyle name="40% - Акцент3 2" xfId="18"/>
    <cellStyle name="40% - Акцент3 3" xfId="17"/>
    <cellStyle name="40% - Акцент4 2" xfId="20"/>
    <cellStyle name="40% - Акцент4 3" xfId="19"/>
    <cellStyle name="40% - Акцент5 2" xfId="22"/>
    <cellStyle name="40% - Акцент5 3" xfId="21"/>
    <cellStyle name="40% - Акцент6 2" xfId="24"/>
    <cellStyle name="40% - Акцент6 3" xfId="23"/>
    <cellStyle name="60% - Акцент1 2" xfId="26"/>
    <cellStyle name="60% - Акцент1 3" xfId="25"/>
    <cellStyle name="60% - Акцент2 2" xfId="28"/>
    <cellStyle name="60% - Акцент2 3" xfId="27"/>
    <cellStyle name="60% - Акцент3 2" xfId="30"/>
    <cellStyle name="60% - Акцент3 3" xfId="29"/>
    <cellStyle name="60% - Акцент4 2" xfId="32"/>
    <cellStyle name="60% - Акцент4 3" xfId="31"/>
    <cellStyle name="60% - Акцент5 2" xfId="34"/>
    <cellStyle name="60% - Акцент5 3" xfId="33"/>
    <cellStyle name="60% - Акцент6 2" xfId="36"/>
    <cellStyle name="60% - Акцент6 3" xfId="35"/>
    <cellStyle name="Акцент1 2" xfId="38"/>
    <cellStyle name="Акцент1 3" xfId="37"/>
    <cellStyle name="Акцент2 2" xfId="40"/>
    <cellStyle name="Акцент2 3" xfId="39"/>
    <cellStyle name="Акцент3 2" xfId="42"/>
    <cellStyle name="Акцент3 3" xfId="41"/>
    <cellStyle name="Акцент4 2" xfId="44"/>
    <cellStyle name="Акцент4 3" xfId="43"/>
    <cellStyle name="Акцент5 2" xfId="46"/>
    <cellStyle name="Акцент5 3" xfId="45"/>
    <cellStyle name="Акцент6 2" xfId="48"/>
    <cellStyle name="Акцент6 3" xfId="47"/>
    <cellStyle name="Ввод  2" xfId="50"/>
    <cellStyle name="Ввод  3" xfId="49"/>
    <cellStyle name="Вывод 2" xfId="52"/>
    <cellStyle name="Вывод 3" xfId="51"/>
    <cellStyle name="Вычисление 2" xfId="54"/>
    <cellStyle name="Вычисление 3" xfId="53"/>
    <cellStyle name="Заголовок 1 2" xfId="56"/>
    <cellStyle name="Заголовок 1 3" xfId="55"/>
    <cellStyle name="Заголовок 2 2" xfId="58"/>
    <cellStyle name="Заголовок 2 3" xfId="57"/>
    <cellStyle name="Заголовок 3 2" xfId="60"/>
    <cellStyle name="Заголовок 3 3" xfId="59"/>
    <cellStyle name="Заголовок 4 2" xfId="62"/>
    <cellStyle name="Заголовок 4 3" xfId="61"/>
    <cellStyle name="Итог 2" xfId="64"/>
    <cellStyle name="Итог 3" xfId="63"/>
    <cellStyle name="Контрольная ячейка 2" xfId="66"/>
    <cellStyle name="Контрольная ячейка 3" xfId="65"/>
    <cellStyle name="Название 2" xfId="68"/>
    <cellStyle name="Название 3" xfId="67"/>
    <cellStyle name="Нейтральный 2" xfId="70"/>
    <cellStyle name="Нейтральный 3" xfId="69"/>
    <cellStyle name="Обычный" xfId="0" builtinId="0"/>
    <cellStyle name="Обычный 2" xfId="84"/>
    <cellStyle name="Обычный_Сводка затрат 153 с НМЦ для Катаева" xfId="83"/>
    <cellStyle name="Плохой 2" xfId="72"/>
    <cellStyle name="Плохой 3" xfId="71"/>
    <cellStyle name="Пояснение 2" xfId="74"/>
    <cellStyle name="Пояснение 3" xfId="73"/>
    <cellStyle name="Примечание 2" xfId="76"/>
    <cellStyle name="Примечание 3" xfId="75"/>
    <cellStyle name="Связанная ячейка 2" xfId="78"/>
    <cellStyle name="Связанная ячейка 3" xfId="77"/>
    <cellStyle name="Стиль 1" xfId="85"/>
    <cellStyle name="Текст предупреждения 2" xfId="80"/>
    <cellStyle name="Текст предупреждения 3" xfId="79"/>
    <cellStyle name="Хороший 2" xfId="82"/>
    <cellStyle name="Хороший 3" xfId="8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090-210\work\&#1051;&#1072;&#1093;&#1090;&#1080;&#1086;&#1085;&#1086;&#1074;&#1072;\428%20&#1079;&#1076;\&#1047;&#1076;%20_428%2005.04.0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СР"/>
      <sheetName val="подг терр"/>
      <sheetName val=" 428"/>
      <sheetName val=" пристр428"/>
      <sheetName val="Набл.скважины"/>
      <sheetName val="Зд 428 А"/>
      <sheetName val="Зд 449 А"/>
      <sheetName val=" ИТСО СФЗ"/>
      <sheetName val="ж д пути"/>
      <sheetName val="Зд 490"/>
      <sheetName val="Зд 428 Б"/>
      <sheetName val="нар сети"/>
      <sheetName val=" дороги"/>
      <sheetName val=" тротуар"/>
      <sheetName val=" Верт.план."/>
      <sheetName val="каб каналы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S66"/>
  <sheetViews>
    <sheetView showGridLines="0" zoomScaleNormal="75" zoomScaleSheetLayoutView="75" workbookViewId="0">
      <selection activeCell="N14" sqref="N14:P18"/>
    </sheetView>
  </sheetViews>
  <sheetFormatPr defaultColWidth="9.140625" defaultRowHeight="12.75" outlineLevelRow="2"/>
  <cols>
    <col min="1" max="1" width="3.28515625" style="22" customWidth="1"/>
    <col min="2" max="2" width="15.7109375" style="1" customWidth="1"/>
    <col min="3" max="3" width="36.28515625" style="19" customWidth="1"/>
    <col min="4" max="4" width="7.7109375" style="18" customWidth="1"/>
    <col min="5" max="5" width="8.28515625" style="20" customWidth="1"/>
    <col min="6" max="6" width="7.7109375" style="6" customWidth="1"/>
    <col min="7" max="9" width="6.7109375" style="6" customWidth="1"/>
    <col min="10" max="10" width="7.7109375" style="100" customWidth="1"/>
    <col min="11" max="15" width="6.7109375" style="6" customWidth="1"/>
    <col min="16" max="16" width="10.42578125" style="6" customWidth="1"/>
    <col min="17" max="17" width="6.7109375" style="6" customWidth="1"/>
    <col min="18" max="16384" width="9.140625" style="7"/>
  </cols>
  <sheetData>
    <row r="1" spans="1:19" outlineLevel="2">
      <c r="A1" s="60" t="s">
        <v>17</v>
      </c>
      <c r="B1" s="62"/>
      <c r="C1" s="56"/>
      <c r="D1" s="66"/>
      <c r="E1" s="185" t="s">
        <v>89</v>
      </c>
      <c r="F1" s="185"/>
      <c r="G1" s="185"/>
      <c r="H1" s="185"/>
      <c r="I1" s="185"/>
      <c r="J1" s="91"/>
      <c r="K1" s="59"/>
      <c r="L1" s="59"/>
      <c r="M1" s="60" t="s">
        <v>18</v>
      </c>
      <c r="N1" s="59"/>
      <c r="O1" s="59"/>
      <c r="P1" s="59"/>
      <c r="Q1" s="55"/>
      <c r="R1" s="55"/>
      <c r="S1" s="36"/>
    </row>
    <row r="2" spans="1:19" outlineLevel="1">
      <c r="A2" s="64"/>
      <c r="B2" s="62"/>
      <c r="C2" s="56"/>
      <c r="D2" s="57"/>
      <c r="E2" s="57"/>
      <c r="F2" s="59"/>
      <c r="G2" s="65" t="s">
        <v>0</v>
      </c>
      <c r="H2" s="59"/>
      <c r="I2" s="59"/>
      <c r="J2" s="91"/>
      <c r="K2" s="59"/>
      <c r="L2" s="59"/>
      <c r="M2" s="64" t="s">
        <v>90</v>
      </c>
      <c r="N2" s="59"/>
      <c r="O2" s="59"/>
      <c r="P2" s="59"/>
      <c r="Q2" s="55"/>
      <c r="R2" s="55"/>
      <c r="S2" s="36"/>
    </row>
    <row r="3" spans="1:19" outlineLevel="1">
      <c r="A3" s="64"/>
      <c r="B3" s="62"/>
      <c r="C3" s="56"/>
      <c r="D3" s="57"/>
      <c r="E3" s="57"/>
      <c r="F3" s="59"/>
      <c r="G3" s="65"/>
      <c r="H3" s="59"/>
      <c r="I3" s="59"/>
      <c r="J3" s="91"/>
      <c r="K3" s="59"/>
      <c r="L3" s="64"/>
      <c r="M3" s="64" t="s">
        <v>91</v>
      </c>
      <c r="N3" s="59"/>
      <c r="O3" s="59"/>
      <c r="P3" s="59"/>
      <c r="Q3" s="55"/>
      <c r="R3" s="55"/>
      <c r="S3" s="36"/>
    </row>
    <row r="4" spans="1:19" outlineLevel="1">
      <c r="A4" s="64" t="s">
        <v>21</v>
      </c>
      <c r="B4" s="62"/>
      <c r="C4" s="56"/>
      <c r="D4" s="57"/>
      <c r="E4" s="57"/>
      <c r="F4" s="59"/>
      <c r="G4" s="59"/>
      <c r="H4" s="59"/>
      <c r="I4" s="59"/>
      <c r="J4" s="91"/>
      <c r="K4" s="59"/>
      <c r="L4" s="59"/>
      <c r="M4" s="64" t="s">
        <v>21</v>
      </c>
      <c r="N4" s="59"/>
      <c r="O4" s="59"/>
      <c r="P4" s="59"/>
      <c r="Q4" s="55"/>
      <c r="R4" s="55"/>
      <c r="S4" s="36"/>
    </row>
    <row r="5" spans="1:19" outlineLevel="1">
      <c r="A5" s="64" t="s">
        <v>92</v>
      </c>
      <c r="B5" s="62"/>
      <c r="C5" s="56"/>
      <c r="D5" s="57"/>
      <c r="E5" s="57"/>
      <c r="F5" s="59"/>
      <c r="G5" s="59"/>
      <c r="H5" s="59"/>
      <c r="I5" s="59"/>
      <c r="J5" s="91"/>
      <c r="K5" s="59"/>
      <c r="L5" s="59"/>
      <c r="M5" s="64" t="s">
        <v>93</v>
      </c>
      <c r="N5" s="59"/>
      <c r="O5" s="59"/>
      <c r="P5" s="59"/>
      <c r="Q5" s="55"/>
      <c r="R5" s="55"/>
      <c r="S5" s="36"/>
    </row>
    <row r="6" spans="1:19">
      <c r="A6" s="58"/>
      <c r="B6" s="62"/>
      <c r="C6" s="57"/>
      <c r="D6" s="61"/>
      <c r="E6" s="59"/>
      <c r="F6" s="59"/>
      <c r="G6" s="63" t="s">
        <v>95</v>
      </c>
      <c r="H6" s="63"/>
      <c r="I6" s="63"/>
      <c r="J6" s="91"/>
      <c r="K6" s="59"/>
      <c r="L6" s="59"/>
      <c r="M6" s="59"/>
      <c r="N6" s="59"/>
      <c r="O6" s="59"/>
      <c r="P6" s="59"/>
      <c r="Q6" s="61"/>
      <c r="R6" s="55"/>
      <c r="S6" s="36"/>
    </row>
    <row r="7" spans="1:19">
      <c r="A7" s="58"/>
      <c r="B7" s="62"/>
      <c r="C7" s="57"/>
      <c r="D7" s="61"/>
      <c r="E7" s="59"/>
      <c r="F7" s="59"/>
      <c r="G7" s="58" t="s">
        <v>1</v>
      </c>
      <c r="H7" s="58"/>
      <c r="I7" s="58"/>
      <c r="J7" s="91"/>
      <c r="K7" s="59"/>
      <c r="L7" s="59"/>
      <c r="M7" s="59"/>
      <c r="N7" s="59"/>
      <c r="O7" s="59"/>
      <c r="P7" s="59"/>
      <c r="Q7" s="61"/>
      <c r="R7" s="55"/>
      <c r="S7" s="36"/>
    </row>
    <row r="8" spans="1:19">
      <c r="A8" s="4"/>
      <c r="B8" s="8"/>
      <c r="C8" s="2"/>
      <c r="D8" s="3"/>
      <c r="E8" s="7"/>
      <c r="F8" s="5"/>
      <c r="G8" s="5"/>
      <c r="H8" s="5"/>
      <c r="I8" s="5"/>
      <c r="J8" s="91"/>
      <c r="K8" s="5"/>
      <c r="L8" s="5"/>
      <c r="M8" s="5"/>
      <c r="N8" s="5"/>
      <c r="O8" s="5"/>
      <c r="P8" s="5"/>
      <c r="Q8" s="5"/>
    </row>
    <row r="9" spans="1:19">
      <c r="A9" s="51"/>
      <c r="B9" s="48"/>
      <c r="C9" s="53"/>
      <c r="D9" s="52"/>
      <c r="E9" s="49"/>
      <c r="F9" s="50"/>
      <c r="G9" s="50"/>
      <c r="H9" s="50"/>
      <c r="I9" s="50"/>
      <c r="J9" s="91"/>
      <c r="K9" s="50"/>
      <c r="L9" s="50"/>
      <c r="M9" s="50"/>
      <c r="N9" s="50"/>
      <c r="O9" s="50"/>
      <c r="P9" s="50"/>
      <c r="Q9" s="50"/>
      <c r="R9" s="54"/>
    </row>
    <row r="10" spans="1:19">
      <c r="A10" s="51"/>
      <c r="B10" s="48"/>
      <c r="C10" s="43"/>
      <c r="D10" s="67" t="s">
        <v>96</v>
      </c>
      <c r="E10" s="71"/>
      <c r="F10" s="47"/>
      <c r="G10" s="47"/>
      <c r="H10" s="72"/>
      <c r="I10" s="47"/>
      <c r="J10" s="92"/>
      <c r="K10" s="47"/>
      <c r="L10" s="47"/>
      <c r="M10" s="50"/>
      <c r="N10" s="50"/>
      <c r="O10" s="50"/>
      <c r="P10" s="50"/>
      <c r="Q10" s="50"/>
      <c r="R10" s="54"/>
    </row>
    <row r="11" spans="1:19">
      <c r="A11" s="51"/>
      <c r="B11" s="48"/>
      <c r="C11" s="43"/>
      <c r="D11" s="70"/>
      <c r="E11" s="68" t="s">
        <v>94</v>
      </c>
      <c r="F11" s="50"/>
      <c r="G11" s="50"/>
      <c r="H11" s="51"/>
      <c r="I11" s="50"/>
      <c r="J11" s="91"/>
      <c r="K11" s="73"/>
      <c r="L11" s="44"/>
      <c r="M11" s="50"/>
      <c r="N11" s="50"/>
      <c r="O11" s="50"/>
      <c r="P11" s="50"/>
      <c r="Q11" s="50"/>
      <c r="R11" s="54"/>
    </row>
    <row r="12" spans="1:19">
      <c r="A12" s="51"/>
      <c r="B12" s="48"/>
      <c r="C12" s="53"/>
      <c r="D12" s="52"/>
      <c r="E12" s="69"/>
      <c r="F12" s="46"/>
      <c r="G12" s="46"/>
      <c r="H12" s="45" t="s">
        <v>2</v>
      </c>
      <c r="I12" s="45"/>
      <c r="J12" s="93"/>
      <c r="K12" s="44"/>
      <c r="L12" s="50"/>
      <c r="M12" s="50"/>
      <c r="N12" s="50"/>
      <c r="O12" s="50"/>
      <c r="P12" s="50"/>
      <c r="Q12" s="50"/>
      <c r="R12" s="54"/>
    </row>
    <row r="13" spans="1:19">
      <c r="A13" s="11"/>
      <c r="B13" s="12"/>
      <c r="C13" s="2"/>
      <c r="D13" s="3"/>
      <c r="E13" s="7"/>
      <c r="F13" s="5"/>
      <c r="G13" s="5"/>
      <c r="H13" s="5"/>
      <c r="I13" s="5"/>
      <c r="J13" s="91"/>
      <c r="K13" s="5"/>
      <c r="L13" s="5"/>
      <c r="M13" s="5"/>
      <c r="N13" s="5"/>
      <c r="O13" s="5"/>
      <c r="P13" s="5"/>
      <c r="Q13" s="5"/>
    </row>
    <row r="14" spans="1:19" ht="14.25">
      <c r="A14" s="4"/>
      <c r="B14" s="8"/>
      <c r="C14" s="2"/>
      <c r="D14" s="10" t="s">
        <v>77</v>
      </c>
      <c r="E14" s="4"/>
      <c r="F14" s="5"/>
      <c r="G14" s="5"/>
      <c r="H14" s="5"/>
      <c r="I14" s="10"/>
      <c r="J14" s="94"/>
      <c r="K14" s="5"/>
      <c r="L14" s="5"/>
      <c r="M14" s="5"/>
      <c r="N14" s="78"/>
      <c r="O14" s="77"/>
      <c r="P14" s="77"/>
      <c r="Q14" s="5"/>
      <c r="R14" s="13"/>
    </row>
    <row r="15" spans="1:19">
      <c r="A15" s="4"/>
      <c r="B15" s="8"/>
      <c r="C15" s="2"/>
      <c r="D15" s="10" t="s">
        <v>85</v>
      </c>
      <c r="E15" s="4"/>
      <c r="F15" s="5"/>
      <c r="G15" s="5"/>
      <c r="H15" s="5"/>
      <c r="I15" s="10"/>
      <c r="J15" s="186" t="s">
        <v>78</v>
      </c>
      <c r="K15" s="187"/>
      <c r="L15" s="9" t="s">
        <v>79</v>
      </c>
      <c r="M15" s="5"/>
      <c r="N15" s="76"/>
      <c r="O15" s="77"/>
      <c r="P15" s="75"/>
      <c r="Q15" s="5"/>
    </row>
    <row r="16" spans="1:19">
      <c r="A16" s="4"/>
      <c r="B16" s="8"/>
      <c r="C16" s="2"/>
      <c r="D16" s="10" t="s">
        <v>81</v>
      </c>
      <c r="E16" s="4"/>
      <c r="F16" s="5"/>
      <c r="G16" s="5"/>
      <c r="H16" s="5"/>
      <c r="I16" s="10"/>
      <c r="J16" s="186" t="s">
        <v>80</v>
      </c>
      <c r="K16" s="187"/>
      <c r="L16" s="9" t="s">
        <v>79</v>
      </c>
      <c r="M16" s="5"/>
      <c r="N16" s="76"/>
      <c r="O16" s="77"/>
      <c r="P16" s="75"/>
      <c r="Q16" s="5"/>
    </row>
    <row r="17" spans="1:17" outlineLevel="1">
      <c r="A17" s="4"/>
      <c r="B17" s="8"/>
      <c r="C17" s="2"/>
      <c r="D17" s="10" t="s">
        <v>82</v>
      </c>
      <c r="E17" s="4"/>
      <c r="F17" s="5"/>
      <c r="G17" s="5"/>
      <c r="H17" s="5"/>
      <c r="I17" s="10"/>
      <c r="J17" s="186" t="s">
        <v>83</v>
      </c>
      <c r="K17" s="187"/>
      <c r="L17" s="9" t="s">
        <v>84</v>
      </c>
      <c r="M17" s="5"/>
      <c r="N17" s="5"/>
      <c r="O17" s="5"/>
      <c r="P17" s="74"/>
      <c r="Q17" s="5"/>
    </row>
    <row r="18" spans="1:17">
      <c r="A18" s="35"/>
      <c r="B18" s="32"/>
      <c r="C18" s="40"/>
      <c r="D18" s="37" t="s">
        <v>86</v>
      </c>
      <c r="E18" s="37"/>
      <c r="F18" s="37"/>
      <c r="G18" s="37"/>
      <c r="H18" s="37"/>
      <c r="I18" s="37"/>
      <c r="J18" s="94"/>
      <c r="K18" s="38">
        <f>J56/1000</f>
        <v>5.1100000000000003</v>
      </c>
      <c r="L18" s="37" t="s">
        <v>87</v>
      </c>
      <c r="M18" s="33"/>
      <c r="N18" s="41"/>
      <c r="O18" s="42"/>
      <c r="P18" s="75"/>
      <c r="Q18" s="34"/>
    </row>
    <row r="19" spans="1:17">
      <c r="A19" s="35"/>
      <c r="B19" s="32"/>
      <c r="C19" s="40"/>
      <c r="D19" s="39" t="s">
        <v>88</v>
      </c>
      <c r="E19" s="37"/>
      <c r="F19" s="37"/>
      <c r="G19" s="37"/>
      <c r="H19" s="37"/>
      <c r="I19" s="37"/>
      <c r="J19" s="94"/>
      <c r="K19" s="37"/>
      <c r="L19" s="37"/>
      <c r="M19" s="33"/>
      <c r="N19" s="33"/>
      <c r="O19" s="33"/>
      <c r="P19" s="33"/>
      <c r="Q19" s="31"/>
    </row>
    <row r="21" spans="1:17" ht="18" customHeight="1">
      <c r="A21" s="175" t="s">
        <v>3</v>
      </c>
      <c r="B21" s="180" t="s">
        <v>10</v>
      </c>
      <c r="C21" s="175" t="s">
        <v>4</v>
      </c>
      <c r="D21" s="175" t="s">
        <v>5</v>
      </c>
      <c r="E21" s="175" t="s">
        <v>6</v>
      </c>
      <c r="F21" s="175" t="s">
        <v>19</v>
      </c>
      <c r="G21" s="178"/>
      <c r="H21" s="178"/>
      <c r="I21" s="178"/>
      <c r="J21" s="175" t="s">
        <v>20</v>
      </c>
      <c r="K21" s="178"/>
      <c r="L21" s="178"/>
      <c r="M21" s="178"/>
      <c r="N21" s="175" t="s">
        <v>12</v>
      </c>
      <c r="O21" s="175" t="s">
        <v>14</v>
      </c>
      <c r="P21" s="175" t="s">
        <v>13</v>
      </c>
      <c r="Q21" s="175" t="s">
        <v>15</v>
      </c>
    </row>
    <row r="22" spans="1:17" ht="15.75" customHeight="1">
      <c r="A22" s="178"/>
      <c r="B22" s="181"/>
      <c r="C22" s="179"/>
      <c r="D22" s="175"/>
      <c r="E22" s="178"/>
      <c r="F22" s="175" t="s">
        <v>7</v>
      </c>
      <c r="G22" s="175" t="s">
        <v>9</v>
      </c>
      <c r="H22" s="178"/>
      <c r="I22" s="178"/>
      <c r="J22" s="176" t="s">
        <v>7</v>
      </c>
      <c r="K22" s="175" t="s">
        <v>9</v>
      </c>
      <c r="L22" s="178"/>
      <c r="M22" s="178"/>
      <c r="N22" s="175"/>
      <c r="O22" s="175"/>
      <c r="P22" s="175"/>
      <c r="Q22" s="175"/>
    </row>
    <row r="23" spans="1:17" ht="15.75" customHeight="1">
      <c r="A23" s="178"/>
      <c r="B23" s="181"/>
      <c r="C23" s="179"/>
      <c r="D23" s="175"/>
      <c r="E23" s="178"/>
      <c r="F23" s="178"/>
      <c r="G23" s="14" t="s">
        <v>8</v>
      </c>
      <c r="H23" s="14" t="s">
        <v>16</v>
      </c>
      <c r="I23" s="14" t="s">
        <v>11</v>
      </c>
      <c r="J23" s="177"/>
      <c r="K23" s="14" t="s">
        <v>8</v>
      </c>
      <c r="L23" s="14" t="s">
        <v>16</v>
      </c>
      <c r="M23" s="14" t="s">
        <v>11</v>
      </c>
      <c r="N23" s="175"/>
      <c r="O23" s="175"/>
      <c r="P23" s="175"/>
      <c r="Q23" s="175"/>
    </row>
    <row r="24" spans="1:17">
      <c r="A24" s="17">
        <v>1</v>
      </c>
      <c r="B24" s="16">
        <v>2</v>
      </c>
      <c r="C24" s="14">
        <v>3</v>
      </c>
      <c r="D24" s="14">
        <v>4</v>
      </c>
      <c r="E24" s="17">
        <v>5</v>
      </c>
      <c r="F24" s="15">
        <v>6</v>
      </c>
      <c r="G24" s="15">
        <v>7</v>
      </c>
      <c r="H24" s="15">
        <v>8</v>
      </c>
      <c r="I24" s="15">
        <v>9</v>
      </c>
      <c r="J24" s="95">
        <v>10</v>
      </c>
      <c r="K24" s="15">
        <v>11</v>
      </c>
      <c r="L24" s="15">
        <v>12</v>
      </c>
      <c r="M24" s="15">
        <v>13</v>
      </c>
      <c r="N24" s="15">
        <v>14</v>
      </c>
      <c r="O24" s="15">
        <v>15</v>
      </c>
      <c r="P24" s="15">
        <v>16</v>
      </c>
      <c r="Q24" s="15">
        <v>17</v>
      </c>
    </row>
    <row r="25" spans="1:17" ht="24">
      <c r="A25" s="17">
        <v>1</v>
      </c>
      <c r="B25" s="23" t="s">
        <v>22</v>
      </c>
      <c r="C25" s="24" t="s">
        <v>23</v>
      </c>
      <c r="D25" s="25" t="s">
        <v>24</v>
      </c>
      <c r="E25" s="26">
        <v>2</v>
      </c>
      <c r="F25" s="27">
        <v>940</v>
      </c>
      <c r="G25" s="28"/>
      <c r="H25" s="28"/>
      <c r="I25" s="28"/>
      <c r="J25" s="96">
        <v>1880</v>
      </c>
      <c r="K25" s="28"/>
      <c r="L25" s="28"/>
      <c r="M25" s="28"/>
      <c r="N25" s="28"/>
      <c r="O25" s="28"/>
      <c r="P25" s="28"/>
      <c r="Q25" s="28"/>
    </row>
    <row r="26" spans="1:17" ht="36">
      <c r="A26" s="17">
        <v>2</v>
      </c>
      <c r="B26" s="23" t="s">
        <v>25</v>
      </c>
      <c r="C26" s="24" t="s">
        <v>26</v>
      </c>
      <c r="D26" s="25" t="s">
        <v>27</v>
      </c>
      <c r="E26" s="26">
        <v>2</v>
      </c>
      <c r="F26" s="27">
        <v>128.26</v>
      </c>
      <c r="G26" s="27">
        <v>58.25</v>
      </c>
      <c r="H26" s="27">
        <v>7.85</v>
      </c>
      <c r="I26" s="27">
        <v>0.36</v>
      </c>
      <c r="J26" s="96">
        <v>257</v>
      </c>
      <c r="K26" s="28">
        <v>117</v>
      </c>
      <c r="L26" s="28">
        <v>16</v>
      </c>
      <c r="M26" s="28">
        <v>1</v>
      </c>
      <c r="N26" s="28">
        <v>4.17</v>
      </c>
      <c r="O26" s="28">
        <v>8.34</v>
      </c>
      <c r="P26" s="28">
        <v>0.02</v>
      </c>
      <c r="Q26" s="28">
        <v>0.04</v>
      </c>
    </row>
    <row r="27" spans="1:17" ht="24">
      <c r="A27" s="17">
        <v>3</v>
      </c>
      <c r="B27" s="23" t="s">
        <v>97</v>
      </c>
      <c r="C27" s="24" t="s">
        <v>28</v>
      </c>
      <c r="D27" s="25" t="s">
        <v>24</v>
      </c>
      <c r="E27" s="26">
        <v>2</v>
      </c>
      <c r="F27" s="27">
        <v>416.44</v>
      </c>
      <c r="G27" s="28"/>
      <c r="H27" s="28"/>
      <c r="I27" s="28"/>
      <c r="J27" s="96">
        <v>833</v>
      </c>
      <c r="K27" s="28"/>
      <c r="L27" s="28"/>
      <c r="M27" s="28"/>
      <c r="N27" s="28"/>
      <c r="O27" s="28"/>
      <c r="P27" s="28"/>
      <c r="Q27" s="28"/>
    </row>
    <row r="28" spans="1:17" ht="36">
      <c r="A28" s="17">
        <v>4</v>
      </c>
      <c r="B28" s="23" t="s">
        <v>29</v>
      </c>
      <c r="C28" s="24" t="s">
        <v>30</v>
      </c>
      <c r="D28" s="25" t="s">
        <v>31</v>
      </c>
      <c r="E28" s="29">
        <v>0.02</v>
      </c>
      <c r="F28" s="27">
        <v>6855.13</v>
      </c>
      <c r="G28" s="27">
        <v>1620.52</v>
      </c>
      <c r="H28" s="27">
        <v>2228.2199999999998</v>
      </c>
      <c r="I28" s="27">
        <v>710.91</v>
      </c>
      <c r="J28" s="96">
        <v>137</v>
      </c>
      <c r="K28" s="28">
        <v>32</v>
      </c>
      <c r="L28" s="28">
        <v>45</v>
      </c>
      <c r="M28" s="28">
        <v>14</v>
      </c>
      <c r="N28" s="28">
        <v>116</v>
      </c>
      <c r="O28" s="28">
        <v>2.3199999999999998</v>
      </c>
      <c r="P28" s="28">
        <v>45.08</v>
      </c>
      <c r="Q28" s="28">
        <v>0.9</v>
      </c>
    </row>
    <row r="29" spans="1:17">
      <c r="A29" s="17">
        <v>5</v>
      </c>
      <c r="B29" s="23" t="s">
        <v>32</v>
      </c>
      <c r="C29" s="24" t="s">
        <v>33</v>
      </c>
      <c r="D29" s="25" t="s">
        <v>34</v>
      </c>
      <c r="E29" s="26">
        <v>0.4</v>
      </c>
      <c r="F29" s="27">
        <v>113.9</v>
      </c>
      <c r="G29" s="28"/>
      <c r="H29" s="28"/>
      <c r="I29" s="28"/>
      <c r="J29" s="96">
        <v>46</v>
      </c>
      <c r="K29" s="28"/>
      <c r="L29" s="28"/>
      <c r="M29" s="28"/>
      <c r="N29" s="28"/>
      <c r="O29" s="28"/>
      <c r="P29" s="28"/>
      <c r="Q29" s="28"/>
    </row>
    <row r="30" spans="1:17" ht="60">
      <c r="A30" s="17">
        <v>6</v>
      </c>
      <c r="B30" s="23" t="s">
        <v>97</v>
      </c>
      <c r="C30" s="24" t="s">
        <v>35</v>
      </c>
      <c r="D30" s="25" t="s">
        <v>24</v>
      </c>
      <c r="E30" s="26">
        <v>1</v>
      </c>
      <c r="F30" s="27">
        <v>24.44</v>
      </c>
      <c r="G30" s="28"/>
      <c r="H30" s="28"/>
      <c r="I30" s="28"/>
      <c r="J30" s="96">
        <v>24</v>
      </c>
      <c r="K30" s="28"/>
      <c r="L30" s="28"/>
      <c r="M30" s="28"/>
      <c r="N30" s="28"/>
      <c r="O30" s="28"/>
      <c r="P30" s="28"/>
      <c r="Q30" s="28"/>
    </row>
    <row r="31" spans="1:17" ht="24">
      <c r="A31" s="17">
        <v>7</v>
      </c>
      <c r="B31" s="23" t="s">
        <v>36</v>
      </c>
      <c r="C31" s="24" t="s">
        <v>37</v>
      </c>
      <c r="D31" s="25" t="s">
        <v>31</v>
      </c>
      <c r="E31" s="26">
        <v>0.01</v>
      </c>
      <c r="F31" s="27">
        <v>1651.95</v>
      </c>
      <c r="G31" s="27">
        <v>1063.1199999999999</v>
      </c>
      <c r="H31" s="27">
        <v>76.69</v>
      </c>
      <c r="I31" s="27">
        <v>2.1800000000000002</v>
      </c>
      <c r="J31" s="96">
        <v>17</v>
      </c>
      <c r="K31" s="28">
        <v>11</v>
      </c>
      <c r="L31" s="28">
        <v>1</v>
      </c>
      <c r="M31" s="28"/>
      <c r="N31" s="28">
        <v>76.099999999999994</v>
      </c>
      <c r="O31" s="28">
        <v>0.76</v>
      </c>
      <c r="P31" s="28">
        <v>0.12</v>
      </c>
      <c r="Q31" s="28"/>
    </row>
    <row r="32" spans="1:17" ht="36">
      <c r="A32" s="17">
        <v>8</v>
      </c>
      <c r="B32" s="23" t="s">
        <v>97</v>
      </c>
      <c r="C32" s="24" t="s">
        <v>38</v>
      </c>
      <c r="D32" s="25" t="s">
        <v>24</v>
      </c>
      <c r="E32" s="26">
        <v>2</v>
      </c>
      <c r="F32" s="27">
        <v>17.73</v>
      </c>
      <c r="G32" s="28"/>
      <c r="H32" s="28"/>
      <c r="I32" s="28"/>
      <c r="J32" s="96">
        <v>35</v>
      </c>
      <c r="K32" s="28"/>
      <c r="L32" s="28"/>
      <c r="M32" s="28"/>
      <c r="N32" s="28"/>
      <c r="O32" s="28"/>
      <c r="P32" s="28"/>
      <c r="Q32" s="28"/>
    </row>
    <row r="33" spans="1:17" ht="36">
      <c r="A33" s="17">
        <v>9</v>
      </c>
      <c r="B33" s="23" t="s">
        <v>97</v>
      </c>
      <c r="C33" s="24" t="s">
        <v>39</v>
      </c>
      <c r="D33" s="25" t="s">
        <v>24</v>
      </c>
      <c r="E33" s="26">
        <v>2</v>
      </c>
      <c r="F33" s="27">
        <v>22.36</v>
      </c>
      <c r="G33" s="28"/>
      <c r="H33" s="28"/>
      <c r="I33" s="28"/>
      <c r="J33" s="96">
        <v>45</v>
      </c>
      <c r="K33" s="28"/>
      <c r="L33" s="28"/>
      <c r="M33" s="28"/>
      <c r="N33" s="28"/>
      <c r="O33" s="28"/>
      <c r="P33" s="28"/>
      <c r="Q33" s="28"/>
    </row>
    <row r="34" spans="1:17" ht="24">
      <c r="A34" s="17">
        <v>10</v>
      </c>
      <c r="B34" s="23" t="s">
        <v>40</v>
      </c>
      <c r="C34" s="24" t="s">
        <v>41</v>
      </c>
      <c r="D34" s="25" t="s">
        <v>31</v>
      </c>
      <c r="E34" s="26">
        <v>0.04</v>
      </c>
      <c r="F34" s="27">
        <v>813.8</v>
      </c>
      <c r="G34" s="27">
        <v>603.5</v>
      </c>
      <c r="H34" s="27">
        <v>29.99</v>
      </c>
      <c r="I34" s="27">
        <v>0.73</v>
      </c>
      <c r="J34" s="96">
        <v>33</v>
      </c>
      <c r="K34" s="28">
        <v>24</v>
      </c>
      <c r="L34" s="28">
        <v>1</v>
      </c>
      <c r="M34" s="28"/>
      <c r="N34" s="28">
        <v>43.2</v>
      </c>
      <c r="O34" s="28">
        <v>1.73</v>
      </c>
      <c r="P34" s="28">
        <v>0.04</v>
      </c>
      <c r="Q34" s="28"/>
    </row>
    <row r="35" spans="1:17" ht="36">
      <c r="A35" s="17">
        <v>11</v>
      </c>
      <c r="B35" s="23" t="s">
        <v>97</v>
      </c>
      <c r="C35" s="24" t="s">
        <v>42</v>
      </c>
      <c r="D35" s="25" t="s">
        <v>24</v>
      </c>
      <c r="E35" s="26">
        <v>2</v>
      </c>
      <c r="F35" s="27">
        <v>14.55</v>
      </c>
      <c r="G35" s="28"/>
      <c r="H35" s="28"/>
      <c r="I35" s="28"/>
      <c r="J35" s="96">
        <v>29</v>
      </c>
      <c r="K35" s="28"/>
      <c r="L35" s="28"/>
      <c r="M35" s="28"/>
      <c r="N35" s="28"/>
      <c r="O35" s="28"/>
      <c r="P35" s="28"/>
      <c r="Q35" s="28"/>
    </row>
    <row r="36" spans="1:17" ht="36">
      <c r="A36" s="17">
        <v>12</v>
      </c>
      <c r="B36" s="23" t="s">
        <v>43</v>
      </c>
      <c r="C36" s="24" t="s">
        <v>44</v>
      </c>
      <c r="D36" s="25" t="s">
        <v>31</v>
      </c>
      <c r="E36" s="26">
        <v>0.02</v>
      </c>
      <c r="F36" s="27">
        <v>758.17</v>
      </c>
      <c r="G36" s="27">
        <v>551.82000000000005</v>
      </c>
      <c r="H36" s="27">
        <v>27.07</v>
      </c>
      <c r="I36" s="27">
        <v>0.55000000000000004</v>
      </c>
      <c r="J36" s="96">
        <v>15</v>
      </c>
      <c r="K36" s="28">
        <v>11</v>
      </c>
      <c r="L36" s="28">
        <v>1</v>
      </c>
      <c r="M36" s="28"/>
      <c r="N36" s="28">
        <v>39.5</v>
      </c>
      <c r="O36" s="28">
        <v>0.79</v>
      </c>
      <c r="P36" s="28">
        <v>0.03</v>
      </c>
      <c r="Q36" s="28"/>
    </row>
    <row r="37" spans="1:17" ht="63">
      <c r="A37" s="17">
        <v>13</v>
      </c>
      <c r="B37" s="23" t="s">
        <v>45</v>
      </c>
      <c r="C37" s="24" t="s">
        <v>47</v>
      </c>
      <c r="D37" s="25" t="s">
        <v>46</v>
      </c>
      <c r="E37" s="29">
        <v>1</v>
      </c>
      <c r="F37" s="27">
        <v>311.39999999999998</v>
      </c>
      <c r="G37" s="27">
        <v>218.44</v>
      </c>
      <c r="H37" s="27">
        <v>38.75</v>
      </c>
      <c r="I37" s="27">
        <v>0.17</v>
      </c>
      <c r="J37" s="96">
        <v>311</v>
      </c>
      <c r="K37" s="28">
        <v>218</v>
      </c>
      <c r="L37" s="28">
        <v>39</v>
      </c>
      <c r="M37" s="28"/>
      <c r="N37" s="28">
        <v>16.29</v>
      </c>
      <c r="O37" s="28">
        <v>16.29</v>
      </c>
      <c r="P37" s="28">
        <v>0.01</v>
      </c>
      <c r="Q37" s="28">
        <v>0.01</v>
      </c>
    </row>
    <row r="38" spans="1:17" ht="24">
      <c r="A38" s="17">
        <v>14</v>
      </c>
      <c r="B38" s="23" t="s">
        <v>97</v>
      </c>
      <c r="C38" s="24" t="s">
        <v>48</v>
      </c>
      <c r="D38" s="25" t="s">
        <v>49</v>
      </c>
      <c r="E38" s="26">
        <v>100</v>
      </c>
      <c r="F38" s="27">
        <v>4.87</v>
      </c>
      <c r="G38" s="28"/>
      <c r="H38" s="28"/>
      <c r="I38" s="28"/>
      <c r="J38" s="96">
        <v>487</v>
      </c>
      <c r="K38" s="28"/>
      <c r="L38" s="28"/>
      <c r="M38" s="28"/>
      <c r="N38" s="28"/>
      <c r="O38" s="28"/>
      <c r="P38" s="28"/>
      <c r="Q38" s="28"/>
    </row>
    <row r="39" spans="1:17" ht="60">
      <c r="A39" s="17">
        <v>15</v>
      </c>
      <c r="B39" s="23" t="s">
        <v>50</v>
      </c>
      <c r="C39" s="24" t="s">
        <v>51</v>
      </c>
      <c r="D39" s="25" t="s">
        <v>46</v>
      </c>
      <c r="E39" s="29">
        <v>1.1000000000000001</v>
      </c>
      <c r="F39" s="27">
        <v>1163.28</v>
      </c>
      <c r="G39" s="27">
        <v>186.83</v>
      </c>
      <c r="H39" s="27">
        <v>623.47</v>
      </c>
      <c r="I39" s="27">
        <v>79.7</v>
      </c>
      <c r="J39" s="96">
        <v>1280</v>
      </c>
      <c r="K39" s="28">
        <v>206</v>
      </c>
      <c r="L39" s="28">
        <v>686</v>
      </c>
      <c r="M39" s="28">
        <v>88</v>
      </c>
      <c r="N39" s="28">
        <v>14.1</v>
      </c>
      <c r="O39" s="28">
        <v>15.51</v>
      </c>
      <c r="P39" s="28">
        <v>4.83</v>
      </c>
      <c r="Q39" s="28">
        <v>5.31</v>
      </c>
    </row>
    <row r="40" spans="1:17" ht="60">
      <c r="A40" s="17">
        <v>16</v>
      </c>
      <c r="B40" s="23" t="s">
        <v>52</v>
      </c>
      <c r="C40" s="24" t="s">
        <v>53</v>
      </c>
      <c r="D40" s="25" t="s">
        <v>54</v>
      </c>
      <c r="E40" s="29">
        <v>8.1600000000000006E-2</v>
      </c>
      <c r="F40" s="27">
        <v>10382</v>
      </c>
      <c r="G40" s="28"/>
      <c r="H40" s="28"/>
      <c r="I40" s="28"/>
      <c r="J40" s="96">
        <v>847</v>
      </c>
      <c r="K40" s="28"/>
      <c r="L40" s="28"/>
      <c r="M40" s="28"/>
      <c r="N40" s="28"/>
      <c r="O40" s="28"/>
      <c r="P40" s="28"/>
      <c r="Q40" s="28"/>
    </row>
    <row r="41" spans="1:17" ht="60">
      <c r="A41" s="17">
        <v>17</v>
      </c>
      <c r="B41" s="23" t="s">
        <v>55</v>
      </c>
      <c r="C41" s="24" t="s">
        <v>56</v>
      </c>
      <c r="D41" s="25" t="s">
        <v>54</v>
      </c>
      <c r="E41" s="29">
        <v>3.0599999999999999E-2</v>
      </c>
      <c r="F41" s="27">
        <v>6962.8</v>
      </c>
      <c r="G41" s="28"/>
      <c r="H41" s="28"/>
      <c r="I41" s="28"/>
      <c r="J41" s="96">
        <v>213</v>
      </c>
      <c r="K41" s="28"/>
      <c r="L41" s="28"/>
      <c r="M41" s="28"/>
      <c r="N41" s="28"/>
      <c r="O41" s="28"/>
      <c r="P41" s="28"/>
      <c r="Q41" s="28"/>
    </row>
    <row r="42" spans="1:17">
      <c r="A42" s="184" t="s">
        <v>57</v>
      </c>
      <c r="B42" s="183"/>
      <c r="C42" s="183"/>
      <c r="D42" s="183"/>
      <c r="E42" s="183"/>
      <c r="F42" s="183"/>
      <c r="G42" s="183"/>
      <c r="H42" s="183"/>
      <c r="I42" s="183"/>
      <c r="J42" s="97">
        <v>6489</v>
      </c>
      <c r="K42" s="27">
        <v>619</v>
      </c>
      <c r="L42" s="27">
        <v>789</v>
      </c>
      <c r="M42" s="27">
        <v>103</v>
      </c>
      <c r="N42" s="28"/>
      <c r="O42" s="27">
        <v>45.74</v>
      </c>
      <c r="P42" s="28"/>
      <c r="Q42" s="27">
        <v>6.26</v>
      </c>
    </row>
    <row r="43" spans="1:17">
      <c r="A43" s="184" t="s">
        <v>58</v>
      </c>
      <c r="B43" s="183"/>
      <c r="C43" s="183"/>
      <c r="D43" s="183"/>
      <c r="E43" s="183"/>
      <c r="F43" s="183"/>
      <c r="G43" s="183"/>
      <c r="H43" s="183"/>
      <c r="I43" s="183"/>
      <c r="J43" s="97">
        <v>7053</v>
      </c>
      <c r="K43" s="27">
        <v>872</v>
      </c>
      <c r="L43" s="27">
        <v>1071</v>
      </c>
      <c r="M43" s="27">
        <v>144</v>
      </c>
      <c r="N43" s="28"/>
      <c r="O43" s="27">
        <v>61.75</v>
      </c>
      <c r="P43" s="28"/>
      <c r="Q43" s="27">
        <v>8.4499999999999993</v>
      </c>
    </row>
    <row r="44" spans="1:17">
      <c r="A44" s="184" t="s">
        <v>59</v>
      </c>
      <c r="B44" s="183"/>
      <c r="C44" s="183"/>
      <c r="D44" s="183"/>
      <c r="E44" s="183"/>
      <c r="F44" s="183"/>
      <c r="G44" s="183"/>
      <c r="H44" s="183"/>
      <c r="I44" s="183"/>
      <c r="J44" s="96"/>
      <c r="K44" s="28"/>
      <c r="L44" s="28"/>
      <c r="M44" s="28"/>
      <c r="N44" s="28"/>
      <c r="O44" s="28"/>
      <c r="P44" s="28"/>
      <c r="Q44" s="28"/>
    </row>
    <row r="45" spans="1:17">
      <c r="A45" s="184" t="s">
        <v>60</v>
      </c>
      <c r="B45" s="183"/>
      <c r="C45" s="183"/>
      <c r="D45" s="183"/>
      <c r="E45" s="183"/>
      <c r="F45" s="183"/>
      <c r="G45" s="183"/>
      <c r="H45" s="183"/>
      <c r="I45" s="183"/>
      <c r="J45" s="97">
        <v>31</v>
      </c>
      <c r="K45" s="27">
        <v>27</v>
      </c>
      <c r="L45" s="27">
        <v>4</v>
      </c>
      <c r="M45" s="27">
        <v>4</v>
      </c>
      <c r="N45" s="28"/>
      <c r="O45" s="28"/>
      <c r="P45" s="28"/>
      <c r="Q45" s="28"/>
    </row>
    <row r="46" spans="1:17" ht="15" customHeight="1">
      <c r="A46" s="184" t="s">
        <v>61</v>
      </c>
      <c r="B46" s="183"/>
      <c r="C46" s="183"/>
      <c r="D46" s="183"/>
      <c r="E46" s="183"/>
      <c r="F46" s="183"/>
      <c r="G46" s="183"/>
      <c r="H46" s="183"/>
      <c r="I46" s="183"/>
      <c r="J46" s="97">
        <v>29</v>
      </c>
      <c r="K46" s="28"/>
      <c r="L46" s="28"/>
      <c r="M46" s="28"/>
      <c r="N46" s="28"/>
      <c r="O46" s="28"/>
      <c r="P46" s="28"/>
      <c r="Q46" s="28"/>
    </row>
    <row r="47" spans="1:17" ht="24.6" customHeight="1">
      <c r="A47" s="184" t="s">
        <v>62</v>
      </c>
      <c r="B47" s="183"/>
      <c r="C47" s="183"/>
      <c r="D47" s="183"/>
      <c r="E47" s="183"/>
      <c r="F47" s="183"/>
      <c r="G47" s="183"/>
      <c r="H47" s="183"/>
      <c r="I47" s="183"/>
      <c r="J47" s="97">
        <v>504</v>
      </c>
      <c r="K47" s="27">
        <v>226</v>
      </c>
      <c r="L47" s="27">
        <v>278</v>
      </c>
      <c r="M47" s="27">
        <v>37</v>
      </c>
      <c r="N47" s="28"/>
      <c r="O47" s="27">
        <v>16.009</v>
      </c>
      <c r="P47" s="28"/>
      <c r="Q47" s="27">
        <v>2.1909999999999998</v>
      </c>
    </row>
    <row r="48" spans="1:17">
      <c r="A48" s="184" t="s">
        <v>63</v>
      </c>
      <c r="B48" s="183"/>
      <c r="C48" s="183"/>
      <c r="D48" s="183"/>
      <c r="E48" s="183"/>
      <c r="F48" s="183"/>
      <c r="G48" s="183"/>
      <c r="H48" s="183"/>
      <c r="I48" s="183"/>
      <c r="J48" s="97">
        <v>965</v>
      </c>
      <c r="K48" s="28"/>
      <c r="L48" s="28"/>
      <c r="M48" s="28"/>
      <c r="N48" s="28"/>
      <c r="O48" s="28"/>
      <c r="P48" s="28"/>
      <c r="Q48" s="28"/>
    </row>
    <row r="49" spans="1:19">
      <c r="A49" s="184" t="s">
        <v>64</v>
      </c>
      <c r="B49" s="183"/>
      <c r="C49" s="183"/>
      <c r="D49" s="183"/>
      <c r="E49" s="183"/>
      <c r="F49" s="183"/>
      <c r="G49" s="183"/>
      <c r="H49" s="183"/>
      <c r="I49" s="183"/>
      <c r="J49" s="97">
        <v>660</v>
      </c>
      <c r="K49" s="28"/>
      <c r="L49" s="28"/>
      <c r="M49" s="28"/>
      <c r="N49" s="28"/>
      <c r="O49" s="28"/>
      <c r="P49" s="28"/>
      <c r="Q49" s="28"/>
    </row>
    <row r="50" spans="1:19">
      <c r="A50" s="182" t="s">
        <v>65</v>
      </c>
      <c r="B50" s="183"/>
      <c r="C50" s="183"/>
      <c r="D50" s="183"/>
      <c r="E50" s="183"/>
      <c r="F50" s="183"/>
      <c r="G50" s="183"/>
      <c r="H50" s="183"/>
      <c r="I50" s="183"/>
      <c r="J50" s="96"/>
      <c r="K50" s="28"/>
      <c r="L50" s="28"/>
      <c r="M50" s="28"/>
      <c r="N50" s="28"/>
      <c r="O50" s="28"/>
      <c r="P50" s="28"/>
      <c r="Q50" s="28"/>
    </row>
    <row r="51" spans="1:19">
      <c r="A51" s="184" t="s">
        <v>66</v>
      </c>
      <c r="B51" s="183"/>
      <c r="C51" s="183"/>
      <c r="D51" s="183"/>
      <c r="E51" s="183"/>
      <c r="F51" s="183"/>
      <c r="G51" s="183"/>
      <c r="H51" s="183"/>
      <c r="I51" s="183"/>
      <c r="J51" s="97">
        <v>2986</v>
      </c>
      <c r="K51" s="28"/>
      <c r="L51" s="28"/>
      <c r="M51" s="28"/>
      <c r="N51" s="28"/>
      <c r="O51" s="28"/>
      <c r="P51" s="28"/>
      <c r="Q51" s="28"/>
    </row>
    <row r="52" spans="1:19">
      <c r="A52" s="184" t="s">
        <v>67</v>
      </c>
      <c r="B52" s="183"/>
      <c r="C52" s="183"/>
      <c r="D52" s="183"/>
      <c r="E52" s="183"/>
      <c r="F52" s="183"/>
      <c r="G52" s="183"/>
      <c r="H52" s="183"/>
      <c r="I52" s="183"/>
      <c r="J52" s="97">
        <v>4210</v>
      </c>
      <c r="K52" s="28"/>
      <c r="L52" s="28"/>
      <c r="M52" s="28"/>
      <c r="N52" s="28"/>
      <c r="O52" s="27">
        <v>61.75</v>
      </c>
      <c r="P52" s="28"/>
      <c r="Q52" s="27">
        <v>8.4499999999999993</v>
      </c>
    </row>
    <row r="53" spans="1:19">
      <c r="A53" s="184" t="s">
        <v>68</v>
      </c>
      <c r="B53" s="183"/>
      <c r="C53" s="183"/>
      <c r="D53" s="183"/>
      <c r="E53" s="183"/>
      <c r="F53" s="183"/>
      <c r="G53" s="183"/>
      <c r="H53" s="183"/>
      <c r="I53" s="183"/>
      <c r="J53" s="97">
        <v>1482</v>
      </c>
      <c r="K53" s="28"/>
      <c r="L53" s="28"/>
      <c r="M53" s="28"/>
      <c r="N53" s="28"/>
      <c r="O53" s="28"/>
      <c r="P53" s="28"/>
      <c r="Q53" s="28"/>
    </row>
    <row r="54" spans="1:19">
      <c r="A54" s="184" t="s">
        <v>69</v>
      </c>
      <c r="B54" s="183"/>
      <c r="C54" s="183"/>
      <c r="D54" s="183"/>
      <c r="E54" s="183"/>
      <c r="F54" s="183"/>
      <c r="G54" s="183"/>
      <c r="H54" s="183"/>
      <c r="I54" s="183"/>
      <c r="J54" s="97">
        <v>8678</v>
      </c>
      <c r="K54" s="28"/>
      <c r="L54" s="28"/>
      <c r="M54" s="28"/>
      <c r="N54" s="28"/>
      <c r="O54" s="27">
        <v>61.75</v>
      </c>
      <c r="P54" s="28"/>
      <c r="Q54" s="27">
        <v>8.4499999999999993</v>
      </c>
    </row>
    <row r="55" spans="1:19">
      <c r="A55" s="184" t="s">
        <v>70</v>
      </c>
      <c r="B55" s="183"/>
      <c r="C55" s="183"/>
      <c r="D55" s="183"/>
      <c r="E55" s="183"/>
      <c r="F55" s="183"/>
      <c r="G55" s="183"/>
      <c r="H55" s="183"/>
      <c r="I55" s="183"/>
      <c r="J55" s="96"/>
      <c r="K55" s="28"/>
      <c r="L55" s="28"/>
      <c r="M55" s="28"/>
      <c r="N55" s="28"/>
      <c r="O55" s="28"/>
      <c r="P55" s="28"/>
      <c r="Q55" s="28"/>
    </row>
    <row r="56" spans="1:19">
      <c r="A56" s="184" t="s">
        <v>71</v>
      </c>
      <c r="B56" s="183"/>
      <c r="C56" s="183"/>
      <c r="D56" s="183"/>
      <c r="E56" s="183"/>
      <c r="F56" s="183"/>
      <c r="G56" s="183"/>
      <c r="H56" s="183"/>
      <c r="I56" s="183"/>
      <c r="J56" s="97">
        <v>5110</v>
      </c>
      <c r="K56" s="28"/>
      <c r="L56" s="28"/>
      <c r="M56" s="28"/>
      <c r="N56" s="28"/>
      <c r="O56" s="28"/>
      <c r="P56" s="28"/>
      <c r="Q56" s="28"/>
    </row>
    <row r="57" spans="1:19">
      <c r="A57" s="184" t="s">
        <v>72</v>
      </c>
      <c r="B57" s="183"/>
      <c r="C57" s="183"/>
      <c r="D57" s="183"/>
      <c r="E57" s="183"/>
      <c r="F57" s="183"/>
      <c r="G57" s="183"/>
      <c r="H57" s="183"/>
      <c r="I57" s="183"/>
      <c r="J57" s="97">
        <v>1071</v>
      </c>
      <c r="K57" s="28"/>
      <c r="L57" s="28"/>
      <c r="M57" s="28"/>
      <c r="N57" s="28"/>
      <c r="O57" s="28"/>
      <c r="P57" s="28"/>
      <c r="Q57" s="28"/>
    </row>
    <row r="58" spans="1:19">
      <c r="A58" s="184" t="s">
        <v>73</v>
      </c>
      <c r="B58" s="183"/>
      <c r="C58" s="183"/>
      <c r="D58" s="183"/>
      <c r="E58" s="183"/>
      <c r="F58" s="183"/>
      <c r="G58" s="183"/>
      <c r="H58" s="183"/>
      <c r="I58" s="183"/>
      <c r="J58" s="97">
        <v>1016</v>
      </c>
      <c r="K58" s="28"/>
      <c r="L58" s="28"/>
      <c r="M58" s="28"/>
      <c r="N58" s="28"/>
      <c r="O58" s="28"/>
      <c r="P58" s="28"/>
      <c r="Q58" s="28"/>
    </row>
    <row r="59" spans="1:19">
      <c r="A59" s="184" t="s">
        <v>74</v>
      </c>
      <c r="B59" s="183"/>
      <c r="C59" s="183"/>
      <c r="D59" s="183"/>
      <c r="E59" s="183"/>
      <c r="F59" s="183"/>
      <c r="G59" s="183"/>
      <c r="H59" s="183"/>
      <c r="I59" s="183"/>
      <c r="J59" s="97">
        <v>965</v>
      </c>
      <c r="K59" s="28"/>
      <c r="L59" s="28"/>
      <c r="M59" s="28"/>
      <c r="N59" s="28"/>
      <c r="O59" s="28"/>
      <c r="P59" s="28"/>
      <c r="Q59" s="28"/>
    </row>
    <row r="60" spans="1:19">
      <c r="A60" s="184" t="s">
        <v>75</v>
      </c>
      <c r="B60" s="183"/>
      <c r="C60" s="183"/>
      <c r="D60" s="183"/>
      <c r="E60" s="183"/>
      <c r="F60" s="183"/>
      <c r="G60" s="183"/>
      <c r="H60" s="183"/>
      <c r="I60" s="183"/>
      <c r="J60" s="97">
        <v>660</v>
      </c>
      <c r="K60" s="28"/>
      <c r="L60" s="28"/>
      <c r="M60" s="28"/>
      <c r="N60" s="28"/>
      <c r="O60" s="28"/>
      <c r="P60" s="28"/>
      <c r="Q60" s="28"/>
    </row>
    <row r="61" spans="1:19">
      <c r="A61" s="182" t="s">
        <v>76</v>
      </c>
      <c r="B61" s="183"/>
      <c r="C61" s="183"/>
      <c r="D61" s="183"/>
      <c r="E61" s="183"/>
      <c r="F61" s="183"/>
      <c r="G61" s="183"/>
      <c r="H61" s="183"/>
      <c r="I61" s="183"/>
      <c r="J61" s="98">
        <v>8678</v>
      </c>
      <c r="K61" s="28"/>
      <c r="L61" s="28"/>
      <c r="M61" s="28"/>
      <c r="N61" s="28"/>
      <c r="O61" s="30">
        <v>61.75</v>
      </c>
      <c r="P61" s="28"/>
      <c r="Q61" s="30">
        <v>8.4499999999999993</v>
      </c>
    </row>
    <row r="62" spans="1:19" ht="9.6" customHeight="1">
      <c r="F62" s="21"/>
      <c r="G62" s="21"/>
      <c r="H62" s="21"/>
      <c r="I62" s="21"/>
      <c r="J62" s="99"/>
      <c r="K62" s="21"/>
      <c r="L62" s="21"/>
      <c r="M62" s="21"/>
      <c r="N62" s="21"/>
      <c r="O62" s="21"/>
      <c r="P62" s="21"/>
      <c r="Q62" s="21"/>
    </row>
    <row r="63" spans="1:19">
      <c r="A63" s="80"/>
      <c r="B63" s="86" t="s">
        <v>324</v>
      </c>
      <c r="C63" s="86"/>
      <c r="D63" s="86"/>
      <c r="E63" s="86"/>
      <c r="F63" s="86"/>
      <c r="G63" s="86"/>
      <c r="H63" s="86"/>
      <c r="I63" s="86" t="s">
        <v>325</v>
      </c>
      <c r="J63" s="94"/>
      <c r="K63" s="86"/>
      <c r="L63" s="86"/>
      <c r="M63" s="86"/>
      <c r="N63" s="81"/>
      <c r="O63" s="81"/>
      <c r="P63" s="81"/>
      <c r="Q63" s="79"/>
      <c r="R63" s="79"/>
      <c r="S63" s="79"/>
    </row>
    <row r="64" spans="1:19">
      <c r="A64" s="80"/>
      <c r="B64" s="84"/>
      <c r="C64" s="85"/>
      <c r="D64" s="82"/>
      <c r="E64" s="84"/>
      <c r="F64" s="84"/>
      <c r="G64" s="85"/>
      <c r="H64" s="83"/>
      <c r="I64" s="86"/>
      <c r="J64" s="94"/>
      <c r="K64" s="86"/>
      <c r="L64" s="86"/>
      <c r="M64" s="86"/>
      <c r="N64" s="81"/>
      <c r="O64" s="81"/>
      <c r="P64" s="81"/>
      <c r="Q64" s="79"/>
      <c r="R64" s="79"/>
      <c r="S64" s="79"/>
    </row>
    <row r="65" spans="6:17">
      <c r="F65" s="21"/>
      <c r="G65" s="21"/>
      <c r="H65" s="21"/>
      <c r="I65" s="21"/>
      <c r="J65" s="99"/>
      <c r="K65" s="21"/>
      <c r="L65" s="21"/>
      <c r="M65" s="21"/>
      <c r="N65" s="21"/>
      <c r="O65" s="21"/>
      <c r="P65" s="21"/>
      <c r="Q65" s="21"/>
    </row>
    <row r="66" spans="6:17">
      <c r="F66" s="21"/>
      <c r="G66" s="21"/>
      <c r="H66" s="21"/>
      <c r="I66" s="21"/>
      <c r="J66" s="99"/>
      <c r="K66" s="21"/>
      <c r="L66" s="21"/>
      <c r="M66" s="21"/>
      <c r="N66" s="21"/>
      <c r="O66" s="21"/>
      <c r="P66" s="21"/>
      <c r="Q66" s="21"/>
    </row>
  </sheetData>
  <mergeCells count="39">
    <mergeCell ref="E1:I1"/>
    <mergeCell ref="A59:I59"/>
    <mergeCell ref="A60:I60"/>
    <mergeCell ref="A61:I61"/>
    <mergeCell ref="J15:K15"/>
    <mergeCell ref="J16:K16"/>
    <mergeCell ref="J17:K17"/>
    <mergeCell ref="A53:I53"/>
    <mergeCell ref="A54:I54"/>
    <mergeCell ref="A55:I55"/>
    <mergeCell ref="A56:I56"/>
    <mergeCell ref="A57:I57"/>
    <mergeCell ref="A58:I58"/>
    <mergeCell ref="A47:I47"/>
    <mergeCell ref="A48:I48"/>
    <mergeCell ref="A49:I49"/>
    <mergeCell ref="A50:I50"/>
    <mergeCell ref="A51:I51"/>
    <mergeCell ref="A52:I52"/>
    <mergeCell ref="A42:I42"/>
    <mergeCell ref="A43:I43"/>
    <mergeCell ref="A44:I44"/>
    <mergeCell ref="A45:I45"/>
    <mergeCell ref="A46:I46"/>
    <mergeCell ref="A21:A23"/>
    <mergeCell ref="C21:C23"/>
    <mergeCell ref="D21:D23"/>
    <mergeCell ref="E21:E23"/>
    <mergeCell ref="B21:B23"/>
    <mergeCell ref="F22:F23"/>
    <mergeCell ref="F21:I21"/>
    <mergeCell ref="G22:I22"/>
    <mergeCell ref="O21:O23"/>
    <mergeCell ref="N21:N23"/>
    <mergeCell ref="Q21:Q23"/>
    <mergeCell ref="J22:J23"/>
    <mergeCell ref="K22:M22"/>
    <mergeCell ref="J21:M21"/>
    <mergeCell ref="P21:P23"/>
  </mergeCells>
  <phoneticPr fontId="1" type="noConversion"/>
  <pageMargins left="0.23622047244094491" right="0" top="0.31496062992125984" bottom="0.31496062992125984" header="0.19685039370078741" footer="0.19685039370078741"/>
  <pageSetup paperSize="9" scale="92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S74"/>
  <sheetViews>
    <sheetView showGridLines="0" zoomScaleNormal="75" zoomScaleSheetLayoutView="75" workbookViewId="0">
      <selection activeCell="N13" sqref="N13:P17"/>
    </sheetView>
  </sheetViews>
  <sheetFormatPr defaultColWidth="9.140625" defaultRowHeight="12.75" outlineLevelRow="2"/>
  <cols>
    <col min="1" max="1" width="3.28515625" style="22" customWidth="1"/>
    <col min="2" max="2" width="14.85546875" style="1" customWidth="1"/>
    <col min="3" max="3" width="34.28515625" style="19" customWidth="1"/>
    <col min="4" max="4" width="7.7109375" style="18" customWidth="1"/>
    <col min="5" max="5" width="9" style="20" customWidth="1"/>
    <col min="6" max="6" width="7.7109375" style="6" customWidth="1"/>
    <col min="7" max="9" width="6.7109375" style="6" customWidth="1"/>
    <col min="10" max="10" width="7.7109375" style="100" customWidth="1"/>
    <col min="11" max="15" width="6.7109375" style="6" customWidth="1"/>
    <col min="16" max="16" width="9.28515625" style="6" customWidth="1"/>
    <col min="17" max="17" width="6.7109375" style="6" customWidth="1"/>
    <col min="18" max="16384" width="9.140625" style="61"/>
  </cols>
  <sheetData>
    <row r="1" spans="1:18" outlineLevel="2">
      <c r="A1" s="60" t="s">
        <v>17</v>
      </c>
      <c r="B1" s="62"/>
      <c r="C1" s="56"/>
      <c r="D1" s="66"/>
      <c r="E1" s="185" t="s">
        <v>89</v>
      </c>
      <c r="F1" s="185"/>
      <c r="G1" s="185"/>
      <c r="H1" s="185"/>
      <c r="I1" s="185"/>
      <c r="J1" s="91"/>
      <c r="K1" s="59"/>
      <c r="L1" s="59"/>
      <c r="M1" s="60" t="s">
        <v>18</v>
      </c>
      <c r="N1" s="59"/>
      <c r="O1" s="59"/>
      <c r="P1" s="59"/>
      <c r="Q1" s="79"/>
      <c r="R1" s="79"/>
    </row>
    <row r="2" spans="1:18" outlineLevel="1">
      <c r="A2" s="64"/>
      <c r="B2" s="62"/>
      <c r="C2" s="56"/>
      <c r="D2" s="57"/>
      <c r="E2" s="57"/>
      <c r="F2" s="59"/>
      <c r="G2" s="65" t="s">
        <v>0</v>
      </c>
      <c r="H2" s="59"/>
      <c r="I2" s="59"/>
      <c r="J2" s="91"/>
      <c r="K2" s="59"/>
      <c r="L2" s="59"/>
      <c r="M2" s="64" t="s">
        <v>90</v>
      </c>
      <c r="N2" s="59"/>
      <c r="O2" s="59"/>
      <c r="P2" s="59"/>
      <c r="Q2" s="79"/>
      <c r="R2" s="79"/>
    </row>
    <row r="3" spans="1:18" outlineLevel="1">
      <c r="A3" s="64"/>
      <c r="B3" s="62"/>
      <c r="C3" s="56"/>
      <c r="D3" s="57"/>
      <c r="E3" s="57"/>
      <c r="F3" s="59"/>
      <c r="G3" s="65"/>
      <c r="H3" s="59"/>
      <c r="I3" s="59"/>
      <c r="J3" s="91"/>
      <c r="K3" s="59"/>
      <c r="L3" s="64"/>
      <c r="M3" s="64" t="s">
        <v>91</v>
      </c>
      <c r="N3" s="59"/>
      <c r="O3" s="59"/>
      <c r="P3" s="59"/>
      <c r="Q3" s="79"/>
      <c r="R3" s="79"/>
    </row>
    <row r="4" spans="1:18" outlineLevel="1">
      <c r="A4" s="64" t="s">
        <v>21</v>
      </c>
      <c r="B4" s="62"/>
      <c r="C4" s="56"/>
      <c r="D4" s="57"/>
      <c r="E4" s="57"/>
      <c r="F4" s="59"/>
      <c r="G4" s="59"/>
      <c r="H4" s="59"/>
      <c r="I4" s="59"/>
      <c r="J4" s="91"/>
      <c r="K4" s="59"/>
      <c r="L4" s="59"/>
      <c r="M4" s="64" t="s">
        <v>21</v>
      </c>
      <c r="N4" s="59"/>
      <c r="O4" s="59"/>
      <c r="P4" s="59"/>
      <c r="Q4" s="79"/>
      <c r="R4" s="79"/>
    </row>
    <row r="5" spans="1:18" outlineLevel="1">
      <c r="A5" s="64" t="s">
        <v>92</v>
      </c>
      <c r="B5" s="62"/>
      <c r="C5" s="56"/>
      <c r="D5" s="57"/>
      <c r="E5" s="57"/>
      <c r="F5" s="59"/>
      <c r="G5" s="59"/>
      <c r="H5" s="59"/>
      <c r="I5" s="59"/>
      <c r="J5" s="91"/>
      <c r="K5" s="59"/>
      <c r="L5" s="59"/>
      <c r="M5" s="64" t="s">
        <v>93</v>
      </c>
      <c r="N5" s="59"/>
      <c r="O5" s="59"/>
      <c r="P5" s="59"/>
      <c r="Q5" s="79"/>
      <c r="R5" s="79"/>
    </row>
    <row r="6" spans="1:18" outlineLevel="1">
      <c r="A6" s="58"/>
      <c r="B6" s="62"/>
      <c r="C6" s="57"/>
      <c r="D6" s="61"/>
      <c r="E6" s="59"/>
      <c r="F6" s="59"/>
      <c r="G6" s="63" t="s">
        <v>168</v>
      </c>
      <c r="H6" s="63"/>
      <c r="I6" s="63"/>
      <c r="J6" s="91"/>
      <c r="K6" s="59"/>
      <c r="L6" s="59"/>
      <c r="M6" s="59"/>
      <c r="N6" s="59"/>
      <c r="O6" s="59"/>
      <c r="P6" s="59"/>
      <c r="Q6" s="61"/>
    </row>
    <row r="7" spans="1:18">
      <c r="A7" s="58"/>
      <c r="B7" s="62"/>
      <c r="C7" s="57"/>
      <c r="D7" s="61"/>
      <c r="E7" s="59"/>
      <c r="F7" s="59"/>
      <c r="G7" s="58" t="s">
        <v>1</v>
      </c>
      <c r="H7" s="58"/>
      <c r="I7" s="58"/>
      <c r="J7" s="91"/>
      <c r="K7" s="59"/>
      <c r="L7" s="59"/>
      <c r="M7" s="59"/>
      <c r="N7" s="59"/>
      <c r="O7" s="59"/>
      <c r="P7" s="59"/>
      <c r="Q7" s="61"/>
    </row>
    <row r="8" spans="1:18">
      <c r="A8" s="58"/>
      <c r="B8" s="62"/>
      <c r="C8" s="56"/>
      <c r="D8" s="57"/>
      <c r="E8" s="61"/>
      <c r="F8" s="59"/>
      <c r="G8" s="59"/>
      <c r="H8" s="59"/>
      <c r="I8" s="59"/>
      <c r="J8" s="91"/>
      <c r="K8" s="59"/>
      <c r="L8" s="59"/>
      <c r="M8" s="59"/>
      <c r="N8" s="59"/>
      <c r="O8" s="59"/>
      <c r="P8" s="59"/>
      <c r="Q8" s="59"/>
    </row>
    <row r="9" spans="1:18">
      <c r="A9" s="58"/>
      <c r="B9" s="62"/>
      <c r="C9" s="43" t="s">
        <v>167</v>
      </c>
      <c r="D9" s="67" t="s">
        <v>166</v>
      </c>
      <c r="E9" s="71"/>
      <c r="F9" s="47"/>
      <c r="G9" s="47"/>
      <c r="H9" s="72"/>
      <c r="I9" s="47"/>
      <c r="J9" s="92"/>
      <c r="K9" s="47"/>
      <c r="L9" s="47"/>
      <c r="M9" s="59"/>
      <c r="N9" s="59"/>
      <c r="O9" s="59"/>
      <c r="P9" s="59"/>
      <c r="Q9" s="59"/>
    </row>
    <row r="10" spans="1:18">
      <c r="A10" s="58"/>
      <c r="B10" s="62"/>
      <c r="C10" s="43"/>
      <c r="D10" s="70"/>
      <c r="E10" s="86" t="s">
        <v>94</v>
      </c>
      <c r="F10" s="59"/>
      <c r="G10" s="59"/>
      <c r="H10" s="58"/>
      <c r="I10" s="59"/>
      <c r="J10" s="91"/>
      <c r="K10" s="73"/>
      <c r="L10" s="44"/>
      <c r="M10" s="59"/>
      <c r="N10" s="59"/>
      <c r="O10" s="59"/>
      <c r="P10" s="59"/>
      <c r="Q10" s="59"/>
    </row>
    <row r="11" spans="1:18">
      <c r="A11" s="58"/>
      <c r="B11" s="62"/>
      <c r="C11" s="56"/>
      <c r="D11" s="57"/>
      <c r="E11" s="69"/>
      <c r="F11" s="46"/>
      <c r="G11" s="46"/>
      <c r="H11" s="45" t="s">
        <v>2</v>
      </c>
      <c r="I11" s="45"/>
      <c r="J11" s="93"/>
      <c r="K11" s="44"/>
      <c r="L11" s="59"/>
      <c r="M11" s="59"/>
      <c r="N11" s="59"/>
      <c r="O11" s="59"/>
      <c r="P11" s="59"/>
      <c r="Q11" s="59"/>
    </row>
    <row r="12" spans="1:18">
      <c r="A12" s="11"/>
      <c r="B12" s="12"/>
      <c r="C12" s="56"/>
      <c r="D12" s="57"/>
      <c r="E12" s="61"/>
      <c r="F12" s="59"/>
      <c r="G12" s="59"/>
      <c r="H12" s="59"/>
      <c r="I12" s="59"/>
      <c r="J12" s="91"/>
      <c r="K12" s="59"/>
      <c r="L12" s="59"/>
      <c r="M12" s="59"/>
      <c r="N12" s="59"/>
      <c r="O12" s="59"/>
      <c r="P12" s="59"/>
      <c r="Q12" s="59"/>
    </row>
    <row r="13" spans="1:18" ht="14.25">
      <c r="A13" s="58"/>
      <c r="B13" s="62"/>
      <c r="C13" s="56"/>
      <c r="D13" s="86" t="s">
        <v>165</v>
      </c>
      <c r="E13" s="58"/>
      <c r="F13" s="59"/>
      <c r="G13" s="59"/>
      <c r="H13" s="59"/>
      <c r="I13" s="86"/>
      <c r="J13" s="94"/>
      <c r="K13" s="59"/>
      <c r="L13" s="59"/>
      <c r="M13" s="59"/>
      <c r="N13" s="78"/>
      <c r="O13" s="77"/>
      <c r="P13" s="77"/>
      <c r="Q13" s="59"/>
      <c r="R13" s="13"/>
    </row>
    <row r="14" spans="1:18">
      <c r="A14" s="58"/>
      <c r="B14" s="62"/>
      <c r="C14" s="56"/>
      <c r="D14" s="86" t="s">
        <v>164</v>
      </c>
      <c r="E14" s="58"/>
      <c r="F14" s="59"/>
      <c r="G14" s="59"/>
      <c r="H14" s="59"/>
      <c r="I14" s="86"/>
      <c r="J14" s="186" t="s">
        <v>163</v>
      </c>
      <c r="K14" s="187"/>
      <c r="L14" s="64" t="s">
        <v>79</v>
      </c>
      <c r="M14" s="59"/>
      <c r="N14" s="76"/>
      <c r="O14" s="77"/>
      <c r="P14" s="75"/>
      <c r="Q14" s="59"/>
    </row>
    <row r="15" spans="1:18">
      <c r="A15" s="58"/>
      <c r="B15" s="62"/>
      <c r="C15" s="56"/>
      <c r="D15" s="86" t="s">
        <v>81</v>
      </c>
      <c r="E15" s="58"/>
      <c r="F15" s="59"/>
      <c r="G15" s="59"/>
      <c r="H15" s="59"/>
      <c r="I15" s="86"/>
      <c r="J15" s="186" t="s">
        <v>162</v>
      </c>
      <c r="K15" s="187"/>
      <c r="L15" s="64" t="s">
        <v>79</v>
      </c>
      <c r="M15" s="59"/>
      <c r="N15" s="76"/>
      <c r="O15" s="77"/>
      <c r="P15" s="75"/>
      <c r="Q15" s="59"/>
    </row>
    <row r="16" spans="1:18" outlineLevel="1">
      <c r="A16" s="58"/>
      <c r="B16" s="62"/>
      <c r="C16" s="56"/>
      <c r="D16" s="86" t="s">
        <v>82</v>
      </c>
      <c r="E16" s="58"/>
      <c r="F16" s="59"/>
      <c r="G16" s="59"/>
      <c r="H16" s="59"/>
      <c r="I16" s="86"/>
      <c r="J16" s="186" t="s">
        <v>161</v>
      </c>
      <c r="K16" s="187"/>
      <c r="L16" s="64" t="s">
        <v>84</v>
      </c>
      <c r="M16" s="59"/>
      <c r="N16" s="59"/>
      <c r="O16" s="59"/>
      <c r="P16" s="74"/>
      <c r="Q16" s="59"/>
    </row>
    <row r="17" spans="1:17" s="34" customFormat="1" outlineLevel="1">
      <c r="A17" s="35"/>
      <c r="B17" s="32"/>
      <c r="C17" s="40"/>
      <c r="D17" s="86" t="s">
        <v>86</v>
      </c>
      <c r="E17" s="86"/>
      <c r="F17" s="86"/>
      <c r="G17" s="86"/>
      <c r="H17" s="86"/>
      <c r="I17" s="86"/>
      <c r="J17" s="94"/>
      <c r="K17" s="38">
        <f>J63/1000</f>
        <v>4.4560000000000004</v>
      </c>
      <c r="L17" s="86" t="s">
        <v>87</v>
      </c>
      <c r="M17" s="83"/>
      <c r="N17" s="76"/>
      <c r="O17" s="42"/>
      <c r="P17" s="75"/>
    </row>
    <row r="18" spans="1:17" s="79" customFormat="1">
      <c r="A18" s="35"/>
      <c r="B18" s="32"/>
      <c r="C18" s="40"/>
      <c r="D18" s="39" t="s">
        <v>88</v>
      </c>
      <c r="E18" s="86"/>
      <c r="F18" s="86"/>
      <c r="G18" s="86"/>
      <c r="H18" s="86"/>
      <c r="I18" s="86"/>
      <c r="J18" s="94"/>
      <c r="K18" s="86"/>
      <c r="L18" s="86"/>
      <c r="M18" s="83"/>
      <c r="N18" s="83"/>
      <c r="O18" s="83"/>
      <c r="P18" s="83"/>
    </row>
    <row r="20" spans="1:17" ht="18" customHeight="1">
      <c r="A20" s="175" t="s">
        <v>3</v>
      </c>
      <c r="B20" s="180" t="s">
        <v>10</v>
      </c>
      <c r="C20" s="175" t="s">
        <v>4</v>
      </c>
      <c r="D20" s="175" t="s">
        <v>5</v>
      </c>
      <c r="E20" s="175" t="s">
        <v>6</v>
      </c>
      <c r="F20" s="175" t="s">
        <v>19</v>
      </c>
      <c r="G20" s="178"/>
      <c r="H20" s="178"/>
      <c r="I20" s="178"/>
      <c r="J20" s="175" t="s">
        <v>20</v>
      </c>
      <c r="K20" s="178"/>
      <c r="L20" s="178"/>
      <c r="M20" s="178"/>
      <c r="N20" s="175" t="s">
        <v>12</v>
      </c>
      <c r="O20" s="175" t="s">
        <v>14</v>
      </c>
      <c r="P20" s="175" t="s">
        <v>13</v>
      </c>
      <c r="Q20" s="175" t="s">
        <v>15</v>
      </c>
    </row>
    <row r="21" spans="1:17" ht="15.75" customHeight="1">
      <c r="A21" s="178"/>
      <c r="B21" s="181"/>
      <c r="C21" s="179"/>
      <c r="D21" s="175"/>
      <c r="E21" s="178"/>
      <c r="F21" s="175" t="s">
        <v>7</v>
      </c>
      <c r="G21" s="175" t="s">
        <v>9</v>
      </c>
      <c r="H21" s="178"/>
      <c r="I21" s="178"/>
      <c r="J21" s="176" t="s">
        <v>7</v>
      </c>
      <c r="K21" s="175" t="s">
        <v>9</v>
      </c>
      <c r="L21" s="178"/>
      <c r="M21" s="178"/>
      <c r="N21" s="175"/>
      <c r="O21" s="175"/>
      <c r="P21" s="175"/>
      <c r="Q21" s="175"/>
    </row>
    <row r="22" spans="1:17" ht="15.75" customHeight="1">
      <c r="A22" s="178"/>
      <c r="B22" s="181"/>
      <c r="C22" s="179"/>
      <c r="D22" s="175"/>
      <c r="E22" s="178"/>
      <c r="F22" s="178"/>
      <c r="G22" s="87" t="s">
        <v>8</v>
      </c>
      <c r="H22" s="87" t="s">
        <v>16</v>
      </c>
      <c r="I22" s="87" t="s">
        <v>11</v>
      </c>
      <c r="J22" s="177"/>
      <c r="K22" s="87" t="s">
        <v>8</v>
      </c>
      <c r="L22" s="87" t="s">
        <v>16</v>
      </c>
      <c r="M22" s="87" t="s">
        <v>11</v>
      </c>
      <c r="N22" s="175"/>
      <c r="O22" s="175"/>
      <c r="P22" s="175"/>
      <c r="Q22" s="175"/>
    </row>
    <row r="23" spans="1:17">
      <c r="A23" s="17">
        <v>1</v>
      </c>
      <c r="B23" s="89">
        <v>2</v>
      </c>
      <c r="C23" s="87">
        <v>3</v>
      </c>
      <c r="D23" s="87">
        <v>4</v>
      </c>
      <c r="E23" s="17">
        <v>5</v>
      </c>
      <c r="F23" s="88">
        <v>6</v>
      </c>
      <c r="G23" s="88">
        <v>7</v>
      </c>
      <c r="H23" s="88">
        <v>8</v>
      </c>
      <c r="I23" s="88">
        <v>9</v>
      </c>
      <c r="J23" s="95">
        <v>10</v>
      </c>
      <c r="K23" s="88">
        <v>11</v>
      </c>
      <c r="L23" s="88">
        <v>12</v>
      </c>
      <c r="M23" s="88">
        <v>13</v>
      </c>
      <c r="N23" s="88">
        <v>14</v>
      </c>
      <c r="O23" s="88">
        <v>15</v>
      </c>
      <c r="P23" s="88">
        <v>16</v>
      </c>
      <c r="Q23" s="88">
        <v>17</v>
      </c>
    </row>
    <row r="24" spans="1:17" ht="19.899999999999999" customHeight="1">
      <c r="A24" s="188" t="s">
        <v>160</v>
      </c>
      <c r="B24" s="183"/>
      <c r="C24" s="183"/>
      <c r="D24" s="183"/>
      <c r="E24" s="183"/>
      <c r="F24" s="183"/>
      <c r="G24" s="183"/>
      <c r="H24" s="183"/>
      <c r="I24" s="183"/>
      <c r="J24" s="183"/>
      <c r="K24" s="183"/>
      <c r="L24" s="183"/>
      <c r="M24" s="183"/>
      <c r="N24" s="183"/>
      <c r="O24" s="183"/>
      <c r="P24" s="183"/>
      <c r="Q24" s="183"/>
    </row>
    <row r="25" spans="1:17" ht="41.25">
      <c r="A25" s="17">
        <v>1</v>
      </c>
      <c r="B25" s="23" t="s">
        <v>136</v>
      </c>
      <c r="C25" s="90" t="s">
        <v>159</v>
      </c>
      <c r="D25" s="25" t="s">
        <v>134</v>
      </c>
      <c r="E25" s="26">
        <v>0.1</v>
      </c>
      <c r="F25" s="27">
        <v>69.12</v>
      </c>
      <c r="G25" s="27">
        <v>43.36</v>
      </c>
      <c r="H25" s="27">
        <v>25.76</v>
      </c>
      <c r="I25" s="27">
        <v>7.0000000000000007E-2</v>
      </c>
      <c r="J25" s="96">
        <v>7</v>
      </c>
      <c r="K25" s="28">
        <v>4</v>
      </c>
      <c r="L25" s="28">
        <v>3</v>
      </c>
      <c r="M25" s="28"/>
      <c r="N25" s="28">
        <v>3.27</v>
      </c>
      <c r="O25" s="28">
        <v>0.33</v>
      </c>
      <c r="P25" s="28"/>
      <c r="Q25" s="28"/>
    </row>
    <row r="26" spans="1:17" ht="41.25">
      <c r="A26" s="17">
        <v>2</v>
      </c>
      <c r="B26" s="23" t="s">
        <v>140</v>
      </c>
      <c r="C26" s="90" t="s">
        <v>158</v>
      </c>
      <c r="D26" s="25" t="s">
        <v>34</v>
      </c>
      <c r="E26" s="26">
        <v>0.1</v>
      </c>
      <c r="F26" s="27">
        <v>38.06</v>
      </c>
      <c r="G26" s="27">
        <v>37.94</v>
      </c>
      <c r="H26" s="27">
        <v>0.12</v>
      </c>
      <c r="I26" s="28"/>
      <c r="J26" s="96">
        <v>4</v>
      </c>
      <c r="K26" s="28">
        <v>4</v>
      </c>
      <c r="L26" s="28"/>
      <c r="M26" s="28"/>
      <c r="N26" s="28">
        <v>2.8</v>
      </c>
      <c r="O26" s="28">
        <v>0.28000000000000003</v>
      </c>
      <c r="P26" s="28"/>
      <c r="Q26" s="28"/>
    </row>
    <row r="27" spans="1:17" ht="53.25">
      <c r="A27" s="17">
        <v>3</v>
      </c>
      <c r="B27" s="23" t="s">
        <v>113</v>
      </c>
      <c r="C27" s="90" t="s">
        <v>157</v>
      </c>
      <c r="D27" s="25" t="s">
        <v>111</v>
      </c>
      <c r="E27" s="26">
        <v>0.1</v>
      </c>
      <c r="F27" s="27">
        <v>129.28</v>
      </c>
      <c r="G27" s="27">
        <v>117.35</v>
      </c>
      <c r="H27" s="27">
        <v>11.93</v>
      </c>
      <c r="I27" s="27">
        <v>0.81</v>
      </c>
      <c r="J27" s="96">
        <v>13</v>
      </c>
      <c r="K27" s="28">
        <v>12</v>
      </c>
      <c r="L27" s="28">
        <v>1</v>
      </c>
      <c r="M27" s="28"/>
      <c r="N27" s="28">
        <v>8.66</v>
      </c>
      <c r="O27" s="28">
        <v>0.87</v>
      </c>
      <c r="P27" s="28">
        <v>0.05</v>
      </c>
      <c r="Q27" s="28">
        <v>0.01</v>
      </c>
    </row>
    <row r="28" spans="1:17" ht="53.25">
      <c r="A28" s="17">
        <v>4</v>
      </c>
      <c r="B28" s="23" t="s">
        <v>107</v>
      </c>
      <c r="C28" s="90" t="s">
        <v>156</v>
      </c>
      <c r="D28" s="25" t="s">
        <v>105</v>
      </c>
      <c r="E28" s="26">
        <v>1</v>
      </c>
      <c r="F28" s="27">
        <v>102.93</v>
      </c>
      <c r="G28" s="27">
        <v>76.5</v>
      </c>
      <c r="H28" s="27">
        <v>26.43</v>
      </c>
      <c r="I28" s="27">
        <v>1.68</v>
      </c>
      <c r="J28" s="96">
        <v>103</v>
      </c>
      <c r="K28" s="28">
        <v>77</v>
      </c>
      <c r="L28" s="28">
        <v>26</v>
      </c>
      <c r="M28" s="28">
        <v>2</v>
      </c>
      <c r="N28" s="28">
        <v>5.84</v>
      </c>
      <c r="O28" s="28">
        <v>5.84</v>
      </c>
      <c r="P28" s="28">
        <v>0.09</v>
      </c>
      <c r="Q28" s="28">
        <v>0.09</v>
      </c>
    </row>
    <row r="29" spans="1:17" ht="36">
      <c r="A29" s="17">
        <v>5</v>
      </c>
      <c r="B29" s="23" t="s">
        <v>155</v>
      </c>
      <c r="C29" s="90" t="s">
        <v>154</v>
      </c>
      <c r="D29" s="25" t="s">
        <v>31</v>
      </c>
      <c r="E29" s="26">
        <v>0.08</v>
      </c>
      <c r="F29" s="27">
        <v>3944.42</v>
      </c>
      <c r="G29" s="27">
        <v>967.91</v>
      </c>
      <c r="H29" s="27">
        <v>2976.51</v>
      </c>
      <c r="I29" s="27">
        <v>329.74</v>
      </c>
      <c r="J29" s="96">
        <v>316</v>
      </c>
      <c r="K29" s="28">
        <v>77</v>
      </c>
      <c r="L29" s="28">
        <v>239</v>
      </c>
      <c r="M29" s="28">
        <v>26</v>
      </c>
      <c r="N29" s="28">
        <v>74.8</v>
      </c>
      <c r="O29" s="28">
        <v>5.98</v>
      </c>
      <c r="P29" s="28">
        <v>21.11</v>
      </c>
      <c r="Q29" s="28">
        <v>1.69</v>
      </c>
    </row>
    <row r="30" spans="1:17" ht="36">
      <c r="A30" s="17">
        <v>6</v>
      </c>
      <c r="B30" s="23" t="s">
        <v>153</v>
      </c>
      <c r="C30" s="90" t="s">
        <v>152</v>
      </c>
      <c r="D30" s="25" t="s">
        <v>151</v>
      </c>
      <c r="E30" s="29">
        <v>0.04</v>
      </c>
      <c r="F30" s="27">
        <v>1976.9</v>
      </c>
      <c r="G30" s="27">
        <v>628.82000000000005</v>
      </c>
      <c r="H30" s="27">
        <v>27.05</v>
      </c>
      <c r="I30" s="28"/>
      <c r="J30" s="96">
        <v>79</v>
      </c>
      <c r="K30" s="28">
        <v>25</v>
      </c>
      <c r="L30" s="28">
        <v>1</v>
      </c>
      <c r="M30" s="28"/>
      <c r="N30" s="28">
        <v>55.16</v>
      </c>
      <c r="O30" s="28">
        <v>2.21</v>
      </c>
      <c r="P30" s="28"/>
      <c r="Q30" s="28"/>
    </row>
    <row r="31" spans="1:17" ht="19.899999999999999" customHeight="1">
      <c r="A31" s="188" t="s">
        <v>150</v>
      </c>
      <c r="B31" s="183"/>
      <c r="C31" s="183"/>
      <c r="D31" s="183"/>
      <c r="E31" s="183"/>
      <c r="F31" s="183"/>
      <c r="G31" s="183"/>
      <c r="H31" s="183"/>
      <c r="I31" s="183"/>
      <c r="J31" s="183"/>
      <c r="K31" s="183"/>
      <c r="L31" s="183"/>
      <c r="M31" s="183"/>
      <c r="N31" s="183"/>
      <c r="O31" s="183"/>
      <c r="P31" s="183"/>
      <c r="Q31" s="183"/>
    </row>
    <row r="32" spans="1:17" ht="48">
      <c r="A32" s="17">
        <v>7</v>
      </c>
      <c r="B32" s="23" t="s">
        <v>149</v>
      </c>
      <c r="C32" s="90" t="s">
        <v>148</v>
      </c>
      <c r="D32" s="25" t="s">
        <v>123</v>
      </c>
      <c r="E32" s="26">
        <v>0.32</v>
      </c>
      <c r="F32" s="27">
        <v>5020.2700000000004</v>
      </c>
      <c r="G32" s="27">
        <v>502.3</v>
      </c>
      <c r="H32" s="27">
        <v>79.16</v>
      </c>
      <c r="I32" s="27">
        <v>2.73</v>
      </c>
      <c r="J32" s="96">
        <v>1606</v>
      </c>
      <c r="K32" s="28">
        <v>161</v>
      </c>
      <c r="L32" s="28">
        <v>25</v>
      </c>
      <c r="M32" s="28">
        <v>1</v>
      </c>
      <c r="N32" s="28">
        <v>37.07</v>
      </c>
      <c r="O32" s="28">
        <v>11.86</v>
      </c>
      <c r="P32" s="28">
        <v>0.15</v>
      </c>
      <c r="Q32" s="28">
        <v>0.05</v>
      </c>
    </row>
    <row r="33" spans="1:17" ht="24">
      <c r="A33" s="17">
        <v>8</v>
      </c>
      <c r="B33" s="23" t="s">
        <v>147</v>
      </c>
      <c r="C33" s="90" t="s">
        <v>146</v>
      </c>
      <c r="D33" s="25" t="s">
        <v>145</v>
      </c>
      <c r="E33" s="29">
        <v>6.4</v>
      </c>
      <c r="F33" s="27">
        <v>17.02</v>
      </c>
      <c r="G33" s="28"/>
      <c r="H33" s="28"/>
      <c r="I33" s="28"/>
      <c r="J33" s="96">
        <v>109</v>
      </c>
      <c r="K33" s="28"/>
      <c r="L33" s="28"/>
      <c r="M33" s="28"/>
      <c r="N33" s="28"/>
      <c r="O33" s="28"/>
      <c r="P33" s="28"/>
      <c r="Q33" s="28"/>
    </row>
    <row r="34" spans="1:17" ht="36">
      <c r="A34" s="17">
        <v>9</v>
      </c>
      <c r="B34" s="23" t="s">
        <v>144</v>
      </c>
      <c r="C34" s="90" t="s">
        <v>143</v>
      </c>
      <c r="D34" s="25" t="s">
        <v>24</v>
      </c>
      <c r="E34" s="26">
        <v>2</v>
      </c>
      <c r="F34" s="27">
        <v>26.19</v>
      </c>
      <c r="G34" s="28"/>
      <c r="H34" s="28"/>
      <c r="I34" s="28"/>
      <c r="J34" s="96">
        <v>52</v>
      </c>
      <c r="K34" s="28"/>
      <c r="L34" s="28"/>
      <c r="M34" s="28"/>
      <c r="N34" s="28"/>
      <c r="O34" s="28"/>
      <c r="P34" s="28"/>
      <c r="Q34" s="28"/>
    </row>
    <row r="35" spans="1:17" ht="24">
      <c r="A35" s="17">
        <v>10</v>
      </c>
      <c r="B35" s="23" t="s">
        <v>142</v>
      </c>
      <c r="C35" s="90" t="s">
        <v>141</v>
      </c>
      <c r="D35" s="25" t="s">
        <v>24</v>
      </c>
      <c r="E35" s="26">
        <v>6</v>
      </c>
      <c r="F35" s="27">
        <v>25.14</v>
      </c>
      <c r="G35" s="28"/>
      <c r="H35" s="28"/>
      <c r="I35" s="28"/>
      <c r="J35" s="96">
        <v>151</v>
      </c>
      <c r="K35" s="28"/>
      <c r="L35" s="28"/>
      <c r="M35" s="28"/>
      <c r="N35" s="28"/>
      <c r="O35" s="28"/>
      <c r="P35" s="28"/>
      <c r="Q35" s="28"/>
    </row>
    <row r="36" spans="1:17" ht="24">
      <c r="A36" s="17">
        <v>11</v>
      </c>
      <c r="B36" s="23" t="s">
        <v>140</v>
      </c>
      <c r="C36" s="90" t="s">
        <v>139</v>
      </c>
      <c r="D36" s="25" t="s">
        <v>34</v>
      </c>
      <c r="E36" s="26">
        <v>0.1</v>
      </c>
      <c r="F36" s="27">
        <v>112.27</v>
      </c>
      <c r="G36" s="27">
        <v>94.85</v>
      </c>
      <c r="H36" s="27">
        <v>0.28999999999999998</v>
      </c>
      <c r="I36" s="28"/>
      <c r="J36" s="96">
        <v>11</v>
      </c>
      <c r="K36" s="28">
        <v>9</v>
      </c>
      <c r="L36" s="28"/>
      <c r="M36" s="28"/>
      <c r="N36" s="28">
        <v>7</v>
      </c>
      <c r="O36" s="28">
        <v>0.7</v>
      </c>
      <c r="P36" s="28"/>
      <c r="Q36" s="28"/>
    </row>
    <row r="37" spans="1:17" ht="36">
      <c r="A37" s="17">
        <v>12</v>
      </c>
      <c r="B37" s="23" t="s">
        <v>138</v>
      </c>
      <c r="C37" s="90" t="s">
        <v>137</v>
      </c>
      <c r="D37" s="25" t="s">
        <v>114</v>
      </c>
      <c r="E37" s="26">
        <v>1</v>
      </c>
      <c r="F37" s="27">
        <v>231.69</v>
      </c>
      <c r="G37" s="28"/>
      <c r="H37" s="28"/>
      <c r="I37" s="28"/>
      <c r="J37" s="96">
        <v>232</v>
      </c>
      <c r="K37" s="28"/>
      <c r="L37" s="28"/>
      <c r="M37" s="28"/>
      <c r="N37" s="28"/>
      <c r="O37" s="28"/>
      <c r="P37" s="28"/>
      <c r="Q37" s="28"/>
    </row>
    <row r="38" spans="1:17" ht="24" customHeight="1">
      <c r="A38" s="17">
        <v>13</v>
      </c>
      <c r="B38" s="23" t="s">
        <v>136</v>
      </c>
      <c r="C38" s="90" t="s">
        <v>135</v>
      </c>
      <c r="D38" s="25" t="s">
        <v>134</v>
      </c>
      <c r="E38" s="26">
        <v>0.1</v>
      </c>
      <c r="F38" s="27">
        <v>180.6</v>
      </c>
      <c r="G38" s="27">
        <v>108.39</v>
      </c>
      <c r="H38" s="27">
        <v>64.42</v>
      </c>
      <c r="I38" s="27">
        <v>0.18</v>
      </c>
      <c r="J38" s="96">
        <v>18</v>
      </c>
      <c r="K38" s="28">
        <v>11</v>
      </c>
      <c r="L38" s="28">
        <v>6</v>
      </c>
      <c r="M38" s="28"/>
      <c r="N38" s="28">
        <v>8.18</v>
      </c>
      <c r="O38" s="28">
        <v>0.82</v>
      </c>
      <c r="P38" s="28">
        <v>0.01</v>
      </c>
      <c r="Q38" s="28"/>
    </row>
    <row r="39" spans="1:17" ht="48">
      <c r="A39" s="17">
        <v>14</v>
      </c>
      <c r="B39" s="23" t="s">
        <v>133</v>
      </c>
      <c r="C39" s="90" t="s">
        <v>132</v>
      </c>
      <c r="D39" s="25" t="s">
        <v>131</v>
      </c>
      <c r="E39" s="29">
        <v>3.5000000000000003E-2</v>
      </c>
      <c r="F39" s="27">
        <v>1384.09</v>
      </c>
      <c r="G39" s="27">
        <v>886.83</v>
      </c>
      <c r="H39" s="27">
        <v>3.68</v>
      </c>
      <c r="I39" s="27">
        <v>0.16</v>
      </c>
      <c r="J39" s="96">
        <v>48</v>
      </c>
      <c r="K39" s="28">
        <v>31</v>
      </c>
      <c r="L39" s="28"/>
      <c r="M39" s="28"/>
      <c r="N39" s="28">
        <v>71.06</v>
      </c>
      <c r="O39" s="28">
        <v>2.4900000000000002</v>
      </c>
      <c r="P39" s="28">
        <v>0.01</v>
      </c>
      <c r="Q39" s="28"/>
    </row>
    <row r="40" spans="1:17" ht="36">
      <c r="A40" s="17">
        <v>15</v>
      </c>
      <c r="B40" s="23" t="s">
        <v>130</v>
      </c>
      <c r="C40" s="90" t="s">
        <v>129</v>
      </c>
      <c r="D40" s="25" t="s">
        <v>102</v>
      </c>
      <c r="E40" s="26">
        <v>5</v>
      </c>
      <c r="F40" s="27">
        <v>107.91</v>
      </c>
      <c r="G40" s="27">
        <v>62.31</v>
      </c>
      <c r="H40" s="27">
        <v>5.56</v>
      </c>
      <c r="I40" s="28"/>
      <c r="J40" s="96">
        <v>540</v>
      </c>
      <c r="K40" s="28">
        <v>312</v>
      </c>
      <c r="L40" s="28">
        <v>28</v>
      </c>
      <c r="M40" s="28"/>
      <c r="N40" s="28">
        <v>4.46</v>
      </c>
      <c r="O40" s="28">
        <v>22.3</v>
      </c>
      <c r="P40" s="28"/>
      <c r="Q40" s="28"/>
    </row>
    <row r="41" spans="1:17" ht="36" customHeight="1">
      <c r="A41" s="17">
        <v>16</v>
      </c>
      <c r="B41" s="23" t="s">
        <v>128</v>
      </c>
      <c r="C41" s="90" t="s">
        <v>127</v>
      </c>
      <c r="D41" s="25" t="s">
        <v>123</v>
      </c>
      <c r="E41" s="26">
        <v>0.32</v>
      </c>
      <c r="F41" s="27">
        <v>104.4</v>
      </c>
      <c r="G41" s="27">
        <v>82.16</v>
      </c>
      <c r="H41" s="27">
        <v>15.29</v>
      </c>
      <c r="I41" s="28"/>
      <c r="J41" s="96">
        <v>33</v>
      </c>
      <c r="K41" s="28">
        <v>26</v>
      </c>
      <c r="L41" s="28">
        <v>5</v>
      </c>
      <c r="M41" s="28"/>
      <c r="N41" s="28">
        <v>5.01</v>
      </c>
      <c r="O41" s="28">
        <v>1.6</v>
      </c>
      <c r="P41" s="28"/>
      <c r="Q41" s="28"/>
    </row>
    <row r="42" spans="1:17" ht="19.899999999999999" customHeight="1">
      <c r="A42" s="188" t="s">
        <v>126</v>
      </c>
      <c r="B42" s="183"/>
      <c r="C42" s="183"/>
      <c r="D42" s="183"/>
      <c r="E42" s="183"/>
      <c r="F42" s="183"/>
      <c r="G42" s="183"/>
      <c r="H42" s="183"/>
      <c r="I42" s="183"/>
      <c r="J42" s="183"/>
      <c r="K42" s="183"/>
      <c r="L42" s="183"/>
      <c r="M42" s="183"/>
      <c r="N42" s="183"/>
      <c r="O42" s="183"/>
      <c r="P42" s="183"/>
      <c r="Q42" s="183"/>
    </row>
    <row r="43" spans="1:17" ht="36">
      <c r="A43" s="17">
        <v>17</v>
      </c>
      <c r="B43" s="23" t="s">
        <v>125</v>
      </c>
      <c r="C43" s="90" t="s">
        <v>124</v>
      </c>
      <c r="D43" s="25" t="s">
        <v>123</v>
      </c>
      <c r="E43" s="26">
        <v>0.13</v>
      </c>
      <c r="F43" s="27">
        <v>5197.9799999999996</v>
      </c>
      <c r="G43" s="27">
        <v>897.43</v>
      </c>
      <c r="H43" s="27">
        <v>15.84</v>
      </c>
      <c r="I43" s="27">
        <v>0.36</v>
      </c>
      <c r="J43" s="96">
        <v>676</v>
      </c>
      <c r="K43" s="28">
        <v>117</v>
      </c>
      <c r="L43" s="28">
        <v>2</v>
      </c>
      <c r="M43" s="28"/>
      <c r="N43" s="28">
        <v>64.239999999999995</v>
      </c>
      <c r="O43" s="28">
        <v>8.35</v>
      </c>
      <c r="P43" s="28">
        <v>0.02</v>
      </c>
      <c r="Q43" s="28"/>
    </row>
    <row r="44" spans="1:17" ht="36">
      <c r="A44" s="17">
        <v>18</v>
      </c>
      <c r="B44" s="23" t="s">
        <v>122</v>
      </c>
      <c r="C44" s="90" t="s">
        <v>121</v>
      </c>
      <c r="D44" s="25" t="s">
        <v>120</v>
      </c>
      <c r="E44" s="29">
        <v>8.9999999999999993E-3</v>
      </c>
      <c r="F44" s="27">
        <v>29302</v>
      </c>
      <c r="G44" s="28"/>
      <c r="H44" s="28"/>
      <c r="I44" s="28"/>
      <c r="J44" s="96">
        <v>264</v>
      </c>
      <c r="K44" s="28"/>
      <c r="L44" s="28"/>
      <c r="M44" s="28"/>
      <c r="N44" s="28"/>
      <c r="O44" s="28"/>
      <c r="P44" s="28"/>
      <c r="Q44" s="28"/>
    </row>
    <row r="45" spans="1:17">
      <c r="A45" s="17">
        <v>19</v>
      </c>
      <c r="B45" s="23" t="s">
        <v>119</v>
      </c>
      <c r="C45" s="90" t="s">
        <v>118</v>
      </c>
      <c r="D45" s="25" t="s">
        <v>24</v>
      </c>
      <c r="E45" s="26">
        <v>1</v>
      </c>
      <c r="F45" s="27">
        <v>35.78</v>
      </c>
      <c r="G45" s="28"/>
      <c r="H45" s="28"/>
      <c r="I45" s="28"/>
      <c r="J45" s="96">
        <v>36</v>
      </c>
      <c r="K45" s="28"/>
      <c r="L45" s="28"/>
      <c r="M45" s="28"/>
      <c r="N45" s="28"/>
      <c r="O45" s="28"/>
      <c r="P45" s="28"/>
      <c r="Q45" s="28"/>
    </row>
    <row r="46" spans="1:17" ht="24">
      <c r="A46" s="17">
        <v>20</v>
      </c>
      <c r="B46" s="23" t="s">
        <v>113</v>
      </c>
      <c r="C46" s="90" t="s">
        <v>117</v>
      </c>
      <c r="D46" s="25" t="s">
        <v>111</v>
      </c>
      <c r="E46" s="26">
        <v>0.3</v>
      </c>
      <c r="F46" s="27">
        <v>407.19</v>
      </c>
      <c r="G46" s="27">
        <v>293.36</v>
      </c>
      <c r="H46" s="27">
        <v>29.83</v>
      </c>
      <c r="I46" s="27">
        <v>2.0299999999999998</v>
      </c>
      <c r="J46" s="96">
        <v>122</v>
      </c>
      <c r="K46" s="28">
        <v>88</v>
      </c>
      <c r="L46" s="28">
        <v>9</v>
      </c>
      <c r="M46" s="28">
        <v>1</v>
      </c>
      <c r="N46" s="28">
        <v>21.65</v>
      </c>
      <c r="O46" s="28">
        <v>6.5</v>
      </c>
      <c r="P46" s="28">
        <v>0.13</v>
      </c>
      <c r="Q46" s="28">
        <v>0.04</v>
      </c>
    </row>
    <row r="47" spans="1:17" ht="96">
      <c r="A47" s="17">
        <v>21</v>
      </c>
      <c r="B47" s="23" t="s">
        <v>116</v>
      </c>
      <c r="C47" s="90" t="s">
        <v>115</v>
      </c>
      <c r="D47" s="25" t="s">
        <v>114</v>
      </c>
      <c r="E47" s="26">
        <v>3</v>
      </c>
      <c r="F47" s="27">
        <v>259.52</v>
      </c>
      <c r="G47" s="28"/>
      <c r="H47" s="28"/>
      <c r="I47" s="28"/>
      <c r="J47" s="96">
        <v>779</v>
      </c>
      <c r="K47" s="28"/>
      <c r="L47" s="28"/>
      <c r="M47" s="28"/>
      <c r="N47" s="28"/>
      <c r="O47" s="28"/>
      <c r="P47" s="28"/>
      <c r="Q47" s="28"/>
    </row>
    <row r="48" spans="1:17" ht="24">
      <c r="A48" s="17">
        <v>22</v>
      </c>
      <c r="B48" s="23" t="s">
        <v>113</v>
      </c>
      <c r="C48" s="90" t="s">
        <v>112</v>
      </c>
      <c r="D48" s="25" t="s">
        <v>111</v>
      </c>
      <c r="E48" s="26">
        <v>0.1</v>
      </c>
      <c r="F48" s="27">
        <v>407.19</v>
      </c>
      <c r="G48" s="27">
        <v>293.36</v>
      </c>
      <c r="H48" s="27">
        <v>29.83</v>
      </c>
      <c r="I48" s="27">
        <v>2.0299999999999998</v>
      </c>
      <c r="J48" s="96">
        <v>41</v>
      </c>
      <c r="K48" s="28">
        <v>29</v>
      </c>
      <c r="L48" s="28">
        <v>3</v>
      </c>
      <c r="M48" s="28"/>
      <c r="N48" s="28">
        <v>21.65</v>
      </c>
      <c r="O48" s="28">
        <v>2.17</v>
      </c>
      <c r="P48" s="28">
        <v>0.13</v>
      </c>
      <c r="Q48" s="28">
        <v>0.01</v>
      </c>
    </row>
    <row r="49" spans="1:17" ht="22.15" customHeight="1">
      <c r="A49" s="17">
        <v>23</v>
      </c>
      <c r="B49" s="23" t="s">
        <v>110</v>
      </c>
      <c r="C49" s="90" t="s">
        <v>109</v>
      </c>
      <c r="D49" s="25" t="s">
        <v>108</v>
      </c>
      <c r="E49" s="26">
        <v>0.01</v>
      </c>
      <c r="F49" s="27">
        <v>4692.79</v>
      </c>
      <c r="G49" s="27">
        <v>975.11</v>
      </c>
      <c r="H49" s="27">
        <v>20.52</v>
      </c>
      <c r="I49" s="27">
        <v>2.0299999999999998</v>
      </c>
      <c r="J49" s="96">
        <v>47</v>
      </c>
      <c r="K49" s="28">
        <v>10</v>
      </c>
      <c r="L49" s="28"/>
      <c r="M49" s="28"/>
      <c r="N49" s="28">
        <v>76.3</v>
      </c>
      <c r="O49" s="28">
        <v>0.76</v>
      </c>
      <c r="P49" s="28">
        <v>0.13</v>
      </c>
      <c r="Q49" s="28"/>
    </row>
    <row r="50" spans="1:17" ht="24">
      <c r="A50" s="17">
        <v>24</v>
      </c>
      <c r="B50" s="23" t="s">
        <v>107</v>
      </c>
      <c r="C50" s="90" t="s">
        <v>106</v>
      </c>
      <c r="D50" s="25" t="s">
        <v>105</v>
      </c>
      <c r="E50" s="26">
        <v>1</v>
      </c>
      <c r="F50" s="27">
        <v>619.08000000000004</v>
      </c>
      <c r="G50" s="27">
        <v>191.24</v>
      </c>
      <c r="H50" s="27">
        <v>66.08</v>
      </c>
      <c r="I50" s="27">
        <v>4.1900000000000004</v>
      </c>
      <c r="J50" s="96">
        <v>619</v>
      </c>
      <c r="K50" s="28">
        <v>191</v>
      </c>
      <c r="L50" s="28">
        <v>66</v>
      </c>
      <c r="M50" s="28">
        <v>4</v>
      </c>
      <c r="N50" s="28">
        <v>14.61</v>
      </c>
      <c r="O50" s="28">
        <v>14.61</v>
      </c>
      <c r="P50" s="28">
        <v>0.23</v>
      </c>
      <c r="Q50" s="28">
        <v>0.23</v>
      </c>
    </row>
    <row r="51" spans="1:17" ht="36">
      <c r="A51" s="17">
        <v>25</v>
      </c>
      <c r="B51" s="23" t="s">
        <v>104</v>
      </c>
      <c r="C51" s="90" t="s">
        <v>103</v>
      </c>
      <c r="D51" s="25" t="s">
        <v>102</v>
      </c>
      <c r="E51" s="26">
        <v>3</v>
      </c>
      <c r="F51" s="27">
        <v>135.06</v>
      </c>
      <c r="G51" s="27">
        <v>84.67</v>
      </c>
      <c r="H51" s="27">
        <v>1.0900000000000001</v>
      </c>
      <c r="I51" s="28"/>
      <c r="J51" s="96">
        <v>405</v>
      </c>
      <c r="K51" s="28">
        <v>254</v>
      </c>
      <c r="L51" s="28">
        <v>3</v>
      </c>
      <c r="M51" s="28"/>
      <c r="N51" s="28">
        <v>7.05</v>
      </c>
      <c r="O51" s="28">
        <v>21.15</v>
      </c>
      <c r="P51" s="28"/>
      <c r="Q51" s="28"/>
    </row>
    <row r="52" spans="1:17">
      <c r="A52" s="184" t="s">
        <v>57</v>
      </c>
      <c r="B52" s="183"/>
      <c r="C52" s="183"/>
      <c r="D52" s="183"/>
      <c r="E52" s="183"/>
      <c r="F52" s="183"/>
      <c r="G52" s="183"/>
      <c r="H52" s="183"/>
      <c r="I52" s="183"/>
      <c r="J52" s="97">
        <v>6311</v>
      </c>
      <c r="K52" s="27">
        <v>1438</v>
      </c>
      <c r="L52" s="27">
        <v>417</v>
      </c>
      <c r="M52" s="27">
        <v>34</v>
      </c>
      <c r="N52" s="28"/>
      <c r="O52" s="27">
        <v>108.82</v>
      </c>
      <c r="P52" s="28"/>
      <c r="Q52" s="27">
        <v>2.12</v>
      </c>
    </row>
    <row r="53" spans="1:17">
      <c r="A53" s="184" t="s">
        <v>58</v>
      </c>
      <c r="B53" s="183"/>
      <c r="C53" s="183"/>
      <c r="D53" s="183"/>
      <c r="E53" s="183"/>
      <c r="F53" s="183"/>
      <c r="G53" s="183"/>
      <c r="H53" s="183"/>
      <c r="I53" s="183"/>
      <c r="J53" s="97">
        <v>6961</v>
      </c>
      <c r="K53" s="27">
        <v>2007</v>
      </c>
      <c r="L53" s="27">
        <v>498</v>
      </c>
      <c r="M53" s="27">
        <v>39</v>
      </c>
      <c r="N53" s="28"/>
      <c r="O53" s="27">
        <v>145.44</v>
      </c>
      <c r="P53" s="28"/>
      <c r="Q53" s="27">
        <v>2.2999999999999998</v>
      </c>
    </row>
    <row r="54" spans="1:17">
      <c r="A54" s="184" t="s">
        <v>59</v>
      </c>
      <c r="B54" s="183"/>
      <c r="C54" s="183"/>
      <c r="D54" s="183"/>
      <c r="E54" s="183"/>
      <c r="F54" s="183"/>
      <c r="G54" s="183"/>
      <c r="H54" s="183"/>
      <c r="I54" s="183"/>
      <c r="J54" s="96"/>
      <c r="K54" s="28"/>
      <c r="L54" s="28"/>
      <c r="M54" s="28"/>
      <c r="N54" s="28"/>
      <c r="O54" s="28"/>
      <c r="P54" s="28"/>
      <c r="Q54" s="28"/>
    </row>
    <row r="55" spans="1:17">
      <c r="A55" s="184" t="s">
        <v>101</v>
      </c>
      <c r="B55" s="183"/>
      <c r="C55" s="183"/>
      <c r="D55" s="183"/>
      <c r="E55" s="183"/>
      <c r="F55" s="183"/>
      <c r="G55" s="183"/>
      <c r="H55" s="183"/>
      <c r="I55" s="183"/>
      <c r="J55" s="97">
        <v>62</v>
      </c>
      <c r="K55" s="27">
        <v>61</v>
      </c>
      <c r="L55" s="27">
        <v>1</v>
      </c>
      <c r="M55" s="27">
        <v>1</v>
      </c>
      <c r="N55" s="28"/>
      <c r="O55" s="28"/>
      <c r="P55" s="28"/>
      <c r="Q55" s="28"/>
    </row>
    <row r="56" spans="1:17" ht="30" customHeight="1">
      <c r="A56" s="184" t="s">
        <v>100</v>
      </c>
      <c r="B56" s="183"/>
      <c r="C56" s="183"/>
      <c r="D56" s="183"/>
      <c r="E56" s="183"/>
      <c r="F56" s="183"/>
      <c r="G56" s="183"/>
      <c r="H56" s="183"/>
      <c r="I56" s="183"/>
      <c r="J56" s="97">
        <v>230</v>
      </c>
      <c r="K56" s="27">
        <v>192</v>
      </c>
      <c r="L56" s="27">
        <v>37</v>
      </c>
      <c r="M56" s="27">
        <v>2</v>
      </c>
      <c r="N56" s="28"/>
      <c r="O56" s="27">
        <v>13.8825</v>
      </c>
      <c r="P56" s="28"/>
      <c r="Q56" s="27">
        <v>8.2500000000000004E-2</v>
      </c>
    </row>
    <row r="57" spans="1:17" ht="15" customHeight="1">
      <c r="A57" s="184" t="s">
        <v>99</v>
      </c>
      <c r="B57" s="183"/>
      <c r="C57" s="183"/>
      <c r="D57" s="183"/>
      <c r="E57" s="183"/>
      <c r="F57" s="183"/>
      <c r="G57" s="183"/>
      <c r="H57" s="183"/>
      <c r="I57" s="183"/>
      <c r="J57" s="97">
        <v>358</v>
      </c>
      <c r="K57" s="27">
        <v>315</v>
      </c>
      <c r="L57" s="27">
        <v>43</v>
      </c>
      <c r="M57" s="27">
        <v>2</v>
      </c>
      <c r="N57" s="28"/>
      <c r="O57" s="27">
        <v>22.75</v>
      </c>
      <c r="P57" s="28"/>
      <c r="Q57" s="27">
        <v>0.10199999999999999</v>
      </c>
    </row>
    <row r="58" spans="1:17">
      <c r="A58" s="184" t="s">
        <v>63</v>
      </c>
      <c r="B58" s="183"/>
      <c r="C58" s="183"/>
      <c r="D58" s="183"/>
      <c r="E58" s="183"/>
      <c r="F58" s="183"/>
      <c r="G58" s="183"/>
      <c r="H58" s="183"/>
      <c r="I58" s="183"/>
      <c r="J58" s="97">
        <v>2582</v>
      </c>
      <c r="K58" s="28"/>
      <c r="L58" s="28"/>
      <c r="M58" s="28"/>
      <c r="N58" s="28"/>
      <c r="O58" s="28"/>
      <c r="P58" s="28"/>
      <c r="Q58" s="28"/>
    </row>
    <row r="59" spans="1:17">
      <c r="A59" s="184" t="s">
        <v>64</v>
      </c>
      <c r="B59" s="183"/>
      <c r="C59" s="183"/>
      <c r="D59" s="183"/>
      <c r="E59" s="183"/>
      <c r="F59" s="183"/>
      <c r="G59" s="183"/>
      <c r="H59" s="183"/>
      <c r="I59" s="183"/>
      <c r="J59" s="97">
        <v>1666</v>
      </c>
      <c r="K59" s="28"/>
      <c r="L59" s="28"/>
      <c r="M59" s="28"/>
      <c r="N59" s="28"/>
      <c r="O59" s="28"/>
      <c r="P59" s="28"/>
      <c r="Q59" s="28"/>
    </row>
    <row r="60" spans="1:17">
      <c r="A60" s="182" t="s">
        <v>65</v>
      </c>
      <c r="B60" s="183"/>
      <c r="C60" s="183"/>
      <c r="D60" s="183"/>
      <c r="E60" s="183"/>
      <c r="F60" s="183"/>
      <c r="G60" s="183"/>
      <c r="H60" s="183"/>
      <c r="I60" s="183"/>
      <c r="J60" s="96"/>
      <c r="K60" s="28"/>
      <c r="L60" s="28"/>
      <c r="M60" s="28"/>
      <c r="N60" s="28"/>
      <c r="O60" s="28"/>
      <c r="P60" s="28"/>
      <c r="Q60" s="28"/>
    </row>
    <row r="61" spans="1:17">
      <c r="A61" s="184" t="s">
        <v>69</v>
      </c>
      <c r="B61" s="183"/>
      <c r="C61" s="183"/>
      <c r="D61" s="183"/>
      <c r="E61" s="183"/>
      <c r="F61" s="183"/>
      <c r="G61" s="183"/>
      <c r="H61" s="183"/>
      <c r="I61" s="183"/>
      <c r="J61" s="97">
        <v>11209</v>
      </c>
      <c r="K61" s="28"/>
      <c r="L61" s="28"/>
      <c r="M61" s="28"/>
      <c r="N61" s="28"/>
      <c r="O61" s="27">
        <v>145.44</v>
      </c>
      <c r="P61" s="28"/>
      <c r="Q61" s="27">
        <v>2.2999999999999998</v>
      </c>
    </row>
    <row r="62" spans="1:17">
      <c r="A62" s="184" t="s">
        <v>70</v>
      </c>
      <c r="B62" s="183"/>
      <c r="C62" s="183"/>
      <c r="D62" s="183"/>
      <c r="E62" s="183"/>
      <c r="F62" s="183"/>
      <c r="G62" s="183"/>
      <c r="H62" s="183"/>
      <c r="I62" s="183"/>
      <c r="J62" s="96"/>
      <c r="K62" s="28"/>
      <c r="L62" s="28"/>
      <c r="M62" s="28"/>
      <c r="N62" s="28"/>
      <c r="O62" s="28"/>
      <c r="P62" s="28"/>
      <c r="Q62" s="28"/>
    </row>
    <row r="63" spans="1:17">
      <c r="A63" s="184" t="s">
        <v>71</v>
      </c>
      <c r="B63" s="183"/>
      <c r="C63" s="183"/>
      <c r="D63" s="183"/>
      <c r="E63" s="183"/>
      <c r="F63" s="183"/>
      <c r="G63" s="183"/>
      <c r="H63" s="183"/>
      <c r="I63" s="183"/>
      <c r="J63" s="97">
        <v>4456</v>
      </c>
      <c r="K63" s="28"/>
      <c r="L63" s="28"/>
      <c r="M63" s="28"/>
      <c r="N63" s="28"/>
      <c r="O63" s="28"/>
      <c r="P63" s="28"/>
      <c r="Q63" s="28"/>
    </row>
    <row r="64" spans="1:17">
      <c r="A64" s="184" t="s">
        <v>72</v>
      </c>
      <c r="B64" s="183"/>
      <c r="C64" s="183"/>
      <c r="D64" s="183"/>
      <c r="E64" s="183"/>
      <c r="F64" s="183"/>
      <c r="G64" s="183"/>
      <c r="H64" s="183"/>
      <c r="I64" s="183"/>
      <c r="J64" s="97">
        <v>498</v>
      </c>
      <c r="K64" s="28"/>
      <c r="L64" s="28"/>
      <c r="M64" s="28"/>
      <c r="N64" s="28"/>
      <c r="O64" s="28"/>
      <c r="P64" s="28"/>
      <c r="Q64" s="28"/>
    </row>
    <row r="65" spans="1:19">
      <c r="A65" s="184" t="s">
        <v>73</v>
      </c>
      <c r="B65" s="183"/>
      <c r="C65" s="183"/>
      <c r="D65" s="183"/>
      <c r="E65" s="183"/>
      <c r="F65" s="183"/>
      <c r="G65" s="183"/>
      <c r="H65" s="183"/>
      <c r="I65" s="183"/>
      <c r="J65" s="97">
        <v>2046</v>
      </c>
      <c r="K65" s="28"/>
      <c r="L65" s="28"/>
      <c r="M65" s="28"/>
      <c r="N65" s="28"/>
      <c r="O65" s="28"/>
      <c r="P65" s="28"/>
      <c r="Q65" s="28"/>
    </row>
    <row r="66" spans="1:19">
      <c r="A66" s="184" t="s">
        <v>74</v>
      </c>
      <c r="B66" s="183"/>
      <c r="C66" s="183"/>
      <c r="D66" s="183"/>
      <c r="E66" s="183"/>
      <c r="F66" s="183"/>
      <c r="G66" s="183"/>
      <c r="H66" s="183"/>
      <c r="I66" s="183"/>
      <c r="J66" s="97">
        <v>2582</v>
      </c>
      <c r="K66" s="28"/>
      <c r="L66" s="28"/>
      <c r="M66" s="28"/>
      <c r="N66" s="28"/>
      <c r="O66" s="28"/>
      <c r="P66" s="28"/>
      <c r="Q66" s="28"/>
    </row>
    <row r="67" spans="1:19">
      <c r="A67" s="184" t="s">
        <v>75</v>
      </c>
      <c r="B67" s="183"/>
      <c r="C67" s="183"/>
      <c r="D67" s="183"/>
      <c r="E67" s="183"/>
      <c r="F67" s="183"/>
      <c r="G67" s="183"/>
      <c r="H67" s="183"/>
      <c r="I67" s="183"/>
      <c r="J67" s="97">
        <v>1666</v>
      </c>
      <c r="K67" s="28"/>
      <c r="L67" s="28"/>
      <c r="M67" s="28"/>
      <c r="N67" s="28"/>
      <c r="O67" s="28"/>
      <c r="P67" s="28"/>
      <c r="Q67" s="28"/>
    </row>
    <row r="68" spans="1:19">
      <c r="A68" s="182" t="s">
        <v>76</v>
      </c>
      <c r="B68" s="183"/>
      <c r="C68" s="183"/>
      <c r="D68" s="183"/>
      <c r="E68" s="183"/>
      <c r="F68" s="183"/>
      <c r="G68" s="183"/>
      <c r="H68" s="183"/>
      <c r="I68" s="183"/>
      <c r="J68" s="98">
        <v>11209</v>
      </c>
      <c r="K68" s="28"/>
      <c r="L68" s="28"/>
      <c r="M68" s="28"/>
      <c r="N68" s="28"/>
      <c r="O68" s="30">
        <v>145.44</v>
      </c>
      <c r="P68" s="28"/>
      <c r="Q68" s="30">
        <v>2.2999999999999998</v>
      </c>
    </row>
    <row r="69" spans="1:19">
      <c r="F69" s="21"/>
      <c r="G69" s="21"/>
      <c r="H69" s="21"/>
      <c r="I69" s="21"/>
      <c r="J69" s="99"/>
      <c r="K69" s="21"/>
      <c r="L69" s="21"/>
      <c r="M69" s="21"/>
      <c r="N69" s="21"/>
      <c r="O69" s="21"/>
      <c r="P69" s="21"/>
      <c r="Q69" s="21"/>
    </row>
    <row r="70" spans="1:19" s="101" customFormat="1" ht="17.25" customHeight="1">
      <c r="A70" s="106"/>
      <c r="B70" s="39" t="s">
        <v>98</v>
      </c>
      <c r="C70" s="39"/>
      <c r="D70" s="39"/>
      <c r="E70" s="39"/>
      <c r="F70" s="39"/>
      <c r="G70" s="39"/>
      <c r="H70" s="39"/>
      <c r="I70" s="39"/>
      <c r="J70" s="105"/>
      <c r="K70" s="39"/>
      <c r="L70" s="39"/>
      <c r="M70" s="39"/>
      <c r="N70" s="104"/>
      <c r="O70" s="104"/>
      <c r="P70" s="103"/>
      <c r="Q70" s="102"/>
      <c r="R70" s="79"/>
      <c r="S70" s="79"/>
    </row>
    <row r="71" spans="1:19" s="101" customFormat="1" ht="17.25" customHeight="1">
      <c r="A71" s="106"/>
      <c r="B71" s="39"/>
      <c r="C71" s="39"/>
      <c r="D71" s="39"/>
      <c r="E71" s="39"/>
      <c r="F71" s="39"/>
      <c r="G71" s="39"/>
      <c r="H71" s="39"/>
      <c r="I71" s="39"/>
      <c r="J71" s="105"/>
      <c r="K71" s="39"/>
      <c r="L71" s="39"/>
      <c r="M71" s="39"/>
      <c r="N71" s="104"/>
      <c r="O71" s="104"/>
      <c r="P71" s="103"/>
      <c r="Q71" s="102"/>
      <c r="R71" s="79"/>
      <c r="S71" s="79"/>
    </row>
    <row r="72" spans="1:19">
      <c r="A72" s="80"/>
      <c r="B72" s="86" t="s">
        <v>324</v>
      </c>
      <c r="C72" s="86"/>
      <c r="D72" s="86"/>
      <c r="E72" s="86"/>
      <c r="F72" s="86"/>
      <c r="G72" s="86"/>
      <c r="H72" s="86"/>
      <c r="I72" s="86" t="s">
        <v>325</v>
      </c>
      <c r="J72" s="94"/>
      <c r="K72" s="86"/>
      <c r="L72" s="86"/>
      <c r="M72" s="86"/>
      <c r="N72" s="81"/>
      <c r="O72" s="81"/>
      <c r="P72" s="81"/>
      <c r="Q72" s="79"/>
      <c r="R72" s="79"/>
      <c r="S72" s="79"/>
    </row>
    <row r="73" spans="1:19">
      <c r="A73" s="80"/>
      <c r="B73" s="84"/>
      <c r="C73" s="85"/>
      <c r="D73" s="82"/>
      <c r="E73" s="84"/>
      <c r="F73" s="84"/>
      <c r="G73" s="85"/>
      <c r="H73" s="83"/>
      <c r="I73" s="86"/>
      <c r="J73" s="94"/>
      <c r="K73" s="86"/>
      <c r="L73" s="86"/>
      <c r="M73" s="86"/>
      <c r="N73" s="81"/>
      <c r="O73" s="81"/>
      <c r="P73" s="81"/>
      <c r="Q73" s="79"/>
      <c r="R73" s="79"/>
      <c r="S73" s="79"/>
    </row>
    <row r="74" spans="1:19">
      <c r="F74" s="21"/>
      <c r="G74" s="21"/>
      <c r="H74" s="21"/>
      <c r="I74" s="21"/>
      <c r="J74" s="99"/>
      <c r="K74" s="21"/>
      <c r="L74" s="21"/>
      <c r="M74" s="21"/>
      <c r="N74" s="21"/>
      <c r="O74" s="21"/>
      <c r="P74" s="21"/>
      <c r="Q74" s="21"/>
    </row>
  </sheetData>
  <mergeCells count="39">
    <mergeCell ref="J14:K14"/>
    <mergeCell ref="J15:K15"/>
    <mergeCell ref="J16:K16"/>
    <mergeCell ref="E1:I1"/>
    <mergeCell ref="A63:I63"/>
    <mergeCell ref="A61:I61"/>
    <mergeCell ref="A62:I62"/>
    <mergeCell ref="A55:I55"/>
    <mergeCell ref="A56:I56"/>
    <mergeCell ref="A57:I57"/>
    <mergeCell ref="F21:F22"/>
    <mergeCell ref="F20:I20"/>
    <mergeCell ref="G21:I21"/>
    <mergeCell ref="A24:Q24"/>
    <mergeCell ref="A31:Q31"/>
    <mergeCell ref="A42:Q42"/>
    <mergeCell ref="A66:I66"/>
    <mergeCell ref="A67:I67"/>
    <mergeCell ref="A68:I68"/>
    <mergeCell ref="A52:I52"/>
    <mergeCell ref="A53:I53"/>
    <mergeCell ref="A54:I54"/>
    <mergeCell ref="A58:I58"/>
    <mergeCell ref="A59:I59"/>
    <mergeCell ref="A60:I60"/>
    <mergeCell ref="A64:I64"/>
    <mergeCell ref="A65:I65"/>
    <mergeCell ref="A20:A22"/>
    <mergeCell ref="C20:C22"/>
    <mergeCell ref="D20:D22"/>
    <mergeCell ref="E20:E22"/>
    <mergeCell ref="B20:B22"/>
    <mergeCell ref="O20:O22"/>
    <mergeCell ref="N20:N22"/>
    <mergeCell ref="Q20:Q22"/>
    <mergeCell ref="J21:J22"/>
    <mergeCell ref="K21:M21"/>
    <mergeCell ref="J20:M20"/>
    <mergeCell ref="P20:P22"/>
  </mergeCells>
  <pageMargins left="0.23622047244094491" right="0" top="0.39370078740157483" bottom="0.39370078740157483" header="0.19685039370078741" footer="0.19685039370078741"/>
  <pageSetup paperSize="9" scale="94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S136"/>
  <sheetViews>
    <sheetView showGridLines="0" zoomScaleNormal="75" zoomScaleSheetLayoutView="75" workbookViewId="0">
      <selection activeCell="N12" sqref="N12:Q16"/>
    </sheetView>
  </sheetViews>
  <sheetFormatPr defaultRowHeight="12.75" outlineLevelRow="2"/>
  <cols>
    <col min="1" max="1" width="3.28515625" style="22" customWidth="1"/>
    <col min="2" max="2" width="9.7109375" style="1" customWidth="1"/>
    <col min="3" max="3" width="34.28515625" style="19" customWidth="1"/>
    <col min="4" max="4" width="7.7109375" style="18" customWidth="1"/>
    <col min="5" max="5" width="16.42578125" style="20" customWidth="1"/>
    <col min="6" max="6" width="7.7109375" style="6" customWidth="1"/>
    <col min="7" max="9" width="6.7109375" style="6" customWidth="1"/>
    <col min="10" max="10" width="7.7109375" style="100" customWidth="1"/>
    <col min="11" max="14" width="6.7109375" style="6" customWidth="1"/>
    <col min="15" max="15" width="6.28515625" style="6" customWidth="1"/>
    <col min="16" max="16" width="7.42578125" style="6" customWidth="1"/>
    <col min="17" max="17" width="6.7109375" style="6" customWidth="1"/>
    <col min="18" max="16384" width="9.140625" style="61"/>
  </cols>
  <sheetData>
    <row r="1" spans="1:18" outlineLevel="2">
      <c r="A1" s="60" t="s">
        <v>17</v>
      </c>
      <c r="B1" s="62"/>
      <c r="C1" s="56"/>
      <c r="D1" s="57"/>
      <c r="E1" s="185" t="s">
        <v>89</v>
      </c>
      <c r="F1" s="185"/>
      <c r="G1" s="185"/>
      <c r="H1" s="185"/>
      <c r="I1" s="185"/>
      <c r="J1" s="91"/>
      <c r="K1" s="59"/>
      <c r="L1" s="59"/>
      <c r="M1" s="60" t="s">
        <v>18</v>
      </c>
      <c r="N1" s="59"/>
      <c r="O1" s="59"/>
      <c r="P1" s="59"/>
      <c r="Q1" s="79"/>
      <c r="R1" s="79"/>
    </row>
    <row r="2" spans="1:18" outlineLevel="1">
      <c r="A2" s="64"/>
      <c r="B2" s="62"/>
      <c r="C2" s="56"/>
      <c r="D2" s="57"/>
      <c r="E2" s="57"/>
      <c r="F2" s="59"/>
      <c r="G2" s="45" t="s">
        <v>0</v>
      </c>
      <c r="H2" s="59"/>
      <c r="I2" s="59"/>
      <c r="J2" s="91"/>
      <c r="K2" s="59"/>
      <c r="L2" s="59"/>
      <c r="M2" s="64" t="s">
        <v>323</v>
      </c>
      <c r="N2" s="59"/>
      <c r="O2" s="59"/>
      <c r="P2" s="59"/>
      <c r="Q2" s="79"/>
      <c r="R2" s="79"/>
    </row>
    <row r="3" spans="1:18" outlineLevel="1">
      <c r="A3" s="64" t="s">
        <v>21</v>
      </c>
      <c r="B3" s="62"/>
      <c r="C3" s="56"/>
      <c r="D3" s="57"/>
      <c r="E3" s="57"/>
      <c r="F3" s="59"/>
      <c r="G3" s="59"/>
      <c r="H3" s="59"/>
      <c r="I3" s="59"/>
      <c r="J3" s="91"/>
      <c r="K3" s="59"/>
      <c r="L3" s="59"/>
      <c r="M3" s="64"/>
      <c r="N3" s="59" t="s">
        <v>322</v>
      </c>
      <c r="O3" s="59"/>
      <c r="P3" s="59"/>
      <c r="Q3" s="79"/>
      <c r="R3" s="79"/>
    </row>
    <row r="4" spans="1:18" outlineLevel="1">
      <c r="A4" s="64" t="s">
        <v>92</v>
      </c>
      <c r="B4" s="62"/>
      <c r="C4" s="56"/>
      <c r="D4" s="57"/>
      <c r="E4" s="57"/>
      <c r="F4" s="59"/>
      <c r="G4" s="59"/>
      <c r="H4" s="59"/>
      <c r="I4" s="59"/>
      <c r="J4" s="91"/>
      <c r="K4" s="59"/>
      <c r="L4" s="59"/>
      <c r="M4" s="61" t="s">
        <v>321</v>
      </c>
      <c r="N4" s="59"/>
      <c r="O4" s="59"/>
      <c r="P4" s="59"/>
      <c r="Q4" s="79"/>
      <c r="R4" s="79"/>
    </row>
    <row r="5" spans="1:18" outlineLevel="1">
      <c r="A5" s="58"/>
      <c r="B5" s="62"/>
      <c r="C5" s="57"/>
      <c r="D5" s="61"/>
      <c r="E5" s="59"/>
      <c r="F5" s="59"/>
      <c r="G5" s="63" t="s">
        <v>320</v>
      </c>
      <c r="H5" s="63"/>
      <c r="I5" s="63"/>
      <c r="J5" s="91"/>
      <c r="K5" s="59"/>
      <c r="L5" s="59"/>
      <c r="M5" s="64" t="s">
        <v>93</v>
      </c>
      <c r="N5" s="59"/>
      <c r="O5" s="59"/>
      <c r="P5" s="59"/>
      <c r="Q5" s="61"/>
      <c r="R5" s="79"/>
    </row>
    <row r="6" spans="1:18">
      <c r="A6" s="58"/>
      <c r="B6" s="62"/>
      <c r="C6" s="57"/>
      <c r="D6" s="61"/>
      <c r="E6" s="59"/>
      <c r="F6" s="59"/>
      <c r="G6" s="58" t="s">
        <v>1</v>
      </c>
      <c r="H6" s="58"/>
      <c r="I6" s="58"/>
      <c r="J6" s="91"/>
      <c r="K6" s="59"/>
      <c r="L6" s="59"/>
      <c r="M6" s="59"/>
      <c r="N6" s="59"/>
      <c r="O6" s="59"/>
      <c r="P6" s="59"/>
      <c r="Q6" s="61"/>
      <c r="R6" s="79"/>
    </row>
    <row r="7" spans="1:18">
      <c r="A7" s="58"/>
      <c r="B7" s="62"/>
      <c r="C7" s="57"/>
      <c r="D7" s="61"/>
      <c r="E7" s="59"/>
      <c r="F7" s="59"/>
      <c r="G7" s="58"/>
      <c r="H7" s="58"/>
      <c r="I7" s="58"/>
      <c r="J7" s="91"/>
      <c r="K7" s="59"/>
      <c r="L7" s="59"/>
      <c r="M7" s="59"/>
      <c r="N7" s="59"/>
      <c r="O7" s="59"/>
      <c r="P7" s="59"/>
      <c r="Q7" s="61"/>
      <c r="R7" s="79"/>
    </row>
    <row r="8" spans="1:18">
      <c r="A8" s="58"/>
      <c r="B8" s="62"/>
      <c r="C8" s="43" t="s">
        <v>167</v>
      </c>
      <c r="D8" s="67" t="s">
        <v>319</v>
      </c>
      <c r="E8" s="71"/>
      <c r="F8" s="47"/>
      <c r="G8" s="47"/>
      <c r="H8" s="72"/>
      <c r="I8" s="47"/>
      <c r="J8" s="92"/>
      <c r="K8" s="47"/>
      <c r="L8" s="44"/>
      <c r="M8" s="59"/>
      <c r="N8" s="59"/>
      <c r="O8" s="59"/>
      <c r="P8" s="59"/>
      <c r="Q8" s="59"/>
      <c r="R8" s="79"/>
    </row>
    <row r="9" spans="1:18">
      <c r="A9" s="58"/>
      <c r="B9" s="62"/>
      <c r="C9" s="43"/>
      <c r="D9" s="67" t="s">
        <v>318</v>
      </c>
      <c r="E9" s="86"/>
      <c r="F9" s="59"/>
      <c r="G9" s="59"/>
      <c r="H9" s="58"/>
      <c r="I9" s="59"/>
      <c r="J9" s="91"/>
      <c r="K9" s="47"/>
      <c r="L9" s="44"/>
      <c r="M9" s="59"/>
      <c r="N9" s="59"/>
      <c r="O9" s="59"/>
      <c r="P9" s="59"/>
      <c r="Q9" s="59"/>
      <c r="R9" s="79"/>
    </row>
    <row r="10" spans="1:18">
      <c r="A10" s="58"/>
      <c r="B10" s="62"/>
      <c r="C10" s="56"/>
      <c r="D10" s="57"/>
      <c r="E10" s="107" t="s">
        <v>2</v>
      </c>
      <c r="F10" s="46"/>
      <c r="G10" s="46"/>
      <c r="H10" s="45"/>
      <c r="I10" s="45"/>
      <c r="J10" s="93"/>
      <c r="K10" s="44"/>
      <c r="L10" s="59"/>
      <c r="M10" s="59"/>
      <c r="N10" s="59"/>
      <c r="O10" s="59"/>
      <c r="P10" s="59"/>
      <c r="Q10" s="59"/>
      <c r="R10" s="79"/>
    </row>
    <row r="11" spans="1:18">
      <c r="A11" s="11"/>
      <c r="B11" s="12"/>
      <c r="C11" s="56"/>
      <c r="D11" s="57"/>
      <c r="E11" s="61"/>
      <c r="F11" s="59"/>
      <c r="G11" s="59"/>
      <c r="H11" s="59"/>
      <c r="I11" s="59"/>
      <c r="J11" s="91"/>
      <c r="K11" s="59"/>
      <c r="L11" s="59"/>
      <c r="M11" s="59"/>
      <c r="N11" s="59"/>
      <c r="O11" s="59"/>
      <c r="P11" s="59"/>
      <c r="Q11" s="59"/>
    </row>
    <row r="12" spans="1:18" ht="14.25">
      <c r="A12" s="58"/>
      <c r="B12" s="62"/>
      <c r="C12" s="56"/>
      <c r="D12" s="86" t="s">
        <v>317</v>
      </c>
      <c r="E12" s="58"/>
      <c r="F12" s="59"/>
      <c r="G12" s="59"/>
      <c r="H12" s="59"/>
      <c r="I12" s="86"/>
      <c r="J12" s="94"/>
      <c r="K12" s="59"/>
      <c r="L12" s="59"/>
      <c r="M12" s="59"/>
      <c r="N12" s="78"/>
      <c r="O12" s="77"/>
      <c r="P12" s="77"/>
      <c r="Q12" s="59"/>
      <c r="R12" s="13"/>
    </row>
    <row r="13" spans="1:18">
      <c r="A13" s="58"/>
      <c r="B13" s="62"/>
      <c r="C13" s="56"/>
      <c r="D13" s="86" t="s">
        <v>164</v>
      </c>
      <c r="E13" s="58"/>
      <c r="F13" s="59"/>
      <c r="G13" s="59"/>
      <c r="H13" s="59"/>
      <c r="I13" s="86"/>
      <c r="J13" s="186" t="s">
        <v>316</v>
      </c>
      <c r="K13" s="187"/>
      <c r="L13" s="64" t="s">
        <v>79</v>
      </c>
      <c r="M13" s="59"/>
      <c r="N13" s="76"/>
      <c r="O13" s="77"/>
      <c r="P13" s="75"/>
      <c r="Q13" s="59"/>
    </row>
    <row r="14" spans="1:18">
      <c r="A14" s="58"/>
      <c r="B14" s="62"/>
      <c r="C14" s="56"/>
      <c r="D14" s="86" t="s">
        <v>81</v>
      </c>
      <c r="E14" s="58"/>
      <c r="F14" s="59"/>
      <c r="G14" s="59"/>
      <c r="H14" s="59"/>
      <c r="I14" s="86"/>
      <c r="J14" s="186" t="s">
        <v>315</v>
      </c>
      <c r="K14" s="187"/>
      <c r="L14" s="64" t="s">
        <v>79</v>
      </c>
      <c r="M14" s="59"/>
      <c r="N14" s="76"/>
      <c r="O14" s="77"/>
      <c r="P14" s="75"/>
      <c r="Q14" s="59"/>
    </row>
    <row r="15" spans="1:18" outlineLevel="1">
      <c r="A15" s="58"/>
      <c r="B15" s="62"/>
      <c r="C15" s="56"/>
      <c r="D15" s="86" t="s">
        <v>82</v>
      </c>
      <c r="E15" s="58"/>
      <c r="F15" s="59"/>
      <c r="G15" s="59"/>
      <c r="H15" s="59"/>
      <c r="I15" s="86"/>
      <c r="J15" s="186" t="s">
        <v>314</v>
      </c>
      <c r="K15" s="187"/>
      <c r="L15" s="64" t="s">
        <v>84</v>
      </c>
      <c r="M15" s="59"/>
      <c r="N15" s="59"/>
      <c r="O15" s="59"/>
      <c r="P15" s="59"/>
      <c r="Q15" s="59"/>
    </row>
    <row r="16" spans="1:18">
      <c r="A16" s="35"/>
      <c r="B16" s="32"/>
      <c r="C16" s="40"/>
      <c r="D16" s="86" t="s">
        <v>313</v>
      </c>
      <c r="E16" s="86"/>
      <c r="F16" s="86"/>
      <c r="G16" s="86"/>
      <c r="H16" s="86"/>
      <c r="I16" s="86"/>
      <c r="J16" s="94"/>
      <c r="K16" s="86" t="s">
        <v>312</v>
      </c>
      <c r="L16" s="86"/>
      <c r="M16" s="83"/>
      <c r="N16" s="76"/>
      <c r="O16" s="42"/>
      <c r="P16" s="75"/>
      <c r="Q16" s="59"/>
      <c r="R16" s="79"/>
    </row>
    <row r="17" spans="1:18">
      <c r="A17" s="35"/>
      <c r="B17" s="32"/>
      <c r="C17" s="40"/>
      <c r="D17" s="39" t="s">
        <v>88</v>
      </c>
      <c r="E17" s="86"/>
      <c r="F17" s="86"/>
      <c r="G17" s="86"/>
      <c r="H17" s="86"/>
      <c r="I17" s="86"/>
      <c r="J17" s="94"/>
      <c r="K17" s="86"/>
      <c r="L17" s="86"/>
      <c r="M17" s="83"/>
      <c r="N17" s="76"/>
      <c r="O17" s="77"/>
      <c r="P17" s="77"/>
      <c r="Q17" s="59"/>
      <c r="R17" s="79"/>
    </row>
    <row r="18" spans="1:18" ht="18" customHeight="1">
      <c r="A18" s="175" t="s">
        <v>3</v>
      </c>
      <c r="B18" s="180" t="s">
        <v>10</v>
      </c>
      <c r="C18" s="175" t="s">
        <v>4</v>
      </c>
      <c r="D18" s="175" t="s">
        <v>5</v>
      </c>
      <c r="E18" s="175" t="s">
        <v>6</v>
      </c>
      <c r="F18" s="175" t="s">
        <v>19</v>
      </c>
      <c r="G18" s="178"/>
      <c r="H18" s="178"/>
      <c r="I18" s="178"/>
      <c r="J18" s="175" t="s">
        <v>20</v>
      </c>
      <c r="K18" s="178"/>
      <c r="L18" s="178"/>
      <c r="M18" s="178"/>
      <c r="N18" s="175" t="s">
        <v>12</v>
      </c>
      <c r="O18" s="175" t="s">
        <v>14</v>
      </c>
      <c r="P18" s="175" t="s">
        <v>13</v>
      </c>
      <c r="Q18" s="175" t="s">
        <v>15</v>
      </c>
    </row>
    <row r="19" spans="1:18" ht="15.75" customHeight="1">
      <c r="A19" s="178"/>
      <c r="B19" s="181"/>
      <c r="C19" s="179"/>
      <c r="D19" s="175"/>
      <c r="E19" s="178"/>
      <c r="F19" s="175" t="s">
        <v>7</v>
      </c>
      <c r="G19" s="175" t="s">
        <v>9</v>
      </c>
      <c r="H19" s="178"/>
      <c r="I19" s="178"/>
      <c r="J19" s="176" t="s">
        <v>7</v>
      </c>
      <c r="K19" s="175" t="s">
        <v>9</v>
      </c>
      <c r="L19" s="178"/>
      <c r="M19" s="178"/>
      <c r="N19" s="175"/>
      <c r="O19" s="175"/>
      <c r="P19" s="175"/>
      <c r="Q19" s="175"/>
    </row>
    <row r="20" spans="1:18" ht="15.75" customHeight="1">
      <c r="A20" s="178"/>
      <c r="B20" s="181"/>
      <c r="C20" s="179"/>
      <c r="D20" s="175"/>
      <c r="E20" s="178"/>
      <c r="F20" s="178"/>
      <c r="G20" s="87" t="s">
        <v>8</v>
      </c>
      <c r="H20" s="87" t="s">
        <v>16</v>
      </c>
      <c r="I20" s="87" t="s">
        <v>11</v>
      </c>
      <c r="J20" s="177"/>
      <c r="K20" s="87" t="s">
        <v>8</v>
      </c>
      <c r="L20" s="87" t="s">
        <v>16</v>
      </c>
      <c r="M20" s="87" t="s">
        <v>11</v>
      </c>
      <c r="N20" s="175"/>
      <c r="O20" s="175"/>
      <c r="P20" s="175"/>
      <c r="Q20" s="175"/>
    </row>
    <row r="21" spans="1:18">
      <c r="A21" s="17">
        <v>1</v>
      </c>
      <c r="B21" s="89">
        <v>2</v>
      </c>
      <c r="C21" s="87">
        <v>3</v>
      </c>
      <c r="D21" s="87">
        <v>4</v>
      </c>
      <c r="E21" s="17">
        <v>5</v>
      </c>
      <c r="F21" s="88">
        <v>6</v>
      </c>
      <c r="G21" s="88">
        <v>7</v>
      </c>
      <c r="H21" s="88">
        <v>8</v>
      </c>
      <c r="I21" s="88">
        <v>9</v>
      </c>
      <c r="J21" s="95">
        <v>10</v>
      </c>
      <c r="K21" s="88">
        <v>11</v>
      </c>
      <c r="L21" s="88">
        <v>12</v>
      </c>
      <c r="M21" s="88">
        <v>13</v>
      </c>
      <c r="N21" s="88">
        <v>14</v>
      </c>
      <c r="O21" s="88">
        <v>15</v>
      </c>
      <c r="P21" s="88">
        <v>16</v>
      </c>
      <c r="Q21" s="88">
        <v>17</v>
      </c>
    </row>
    <row r="22" spans="1:18" ht="18.75" customHeight="1">
      <c r="A22" s="188" t="s">
        <v>160</v>
      </c>
      <c r="B22" s="183"/>
      <c r="C22" s="183"/>
      <c r="D22" s="183"/>
      <c r="E22" s="183"/>
      <c r="F22" s="183"/>
      <c r="G22" s="183"/>
      <c r="H22" s="183"/>
      <c r="I22" s="183"/>
      <c r="J22" s="183"/>
      <c r="K22" s="183"/>
      <c r="L22" s="183"/>
      <c r="M22" s="183"/>
      <c r="N22" s="183"/>
      <c r="O22" s="183"/>
      <c r="P22" s="183"/>
      <c r="Q22" s="183"/>
    </row>
    <row r="23" spans="1:18" ht="24">
      <c r="A23" s="17">
        <v>1</v>
      </c>
      <c r="B23" s="23" t="s">
        <v>311</v>
      </c>
      <c r="C23" s="90" t="s">
        <v>310</v>
      </c>
      <c r="D23" s="25" t="s">
        <v>276</v>
      </c>
      <c r="E23" s="29">
        <v>0.63300000000000001</v>
      </c>
      <c r="F23" s="27">
        <v>296.8</v>
      </c>
      <c r="G23" s="27">
        <v>102.84</v>
      </c>
      <c r="H23" s="27">
        <v>193.96</v>
      </c>
      <c r="I23" s="27">
        <v>17.96</v>
      </c>
      <c r="J23" s="96">
        <v>188</v>
      </c>
      <c r="K23" s="28">
        <v>65</v>
      </c>
      <c r="L23" s="28">
        <v>123</v>
      </c>
      <c r="M23" s="28">
        <v>11</v>
      </c>
      <c r="N23" s="28">
        <v>8.24</v>
      </c>
      <c r="O23" s="28">
        <v>5.22</v>
      </c>
      <c r="P23" s="28">
        <v>1.1499999999999999</v>
      </c>
      <c r="Q23" s="28">
        <v>0.73</v>
      </c>
    </row>
    <row r="24" spans="1:18" ht="24">
      <c r="A24" s="17">
        <v>2</v>
      </c>
      <c r="B24" s="23" t="s">
        <v>309</v>
      </c>
      <c r="C24" s="90" t="s">
        <v>308</v>
      </c>
      <c r="D24" s="25" t="s">
        <v>276</v>
      </c>
      <c r="E24" s="29">
        <v>0.626</v>
      </c>
      <c r="F24" s="27">
        <v>207.62</v>
      </c>
      <c r="G24" s="27">
        <v>77.75</v>
      </c>
      <c r="H24" s="27">
        <v>129.87</v>
      </c>
      <c r="I24" s="27">
        <v>12.03</v>
      </c>
      <c r="J24" s="96">
        <v>130</v>
      </c>
      <c r="K24" s="28">
        <v>49</v>
      </c>
      <c r="L24" s="28">
        <v>81</v>
      </c>
      <c r="M24" s="28">
        <v>8</v>
      </c>
      <c r="N24" s="28">
        <v>6.64</v>
      </c>
      <c r="O24" s="28">
        <v>4.16</v>
      </c>
      <c r="P24" s="28">
        <v>0.77</v>
      </c>
      <c r="Q24" s="28">
        <v>0.48</v>
      </c>
    </row>
    <row r="25" spans="1:18" ht="24">
      <c r="A25" s="17">
        <v>3</v>
      </c>
      <c r="B25" s="23" t="s">
        <v>307</v>
      </c>
      <c r="C25" s="90" t="s">
        <v>306</v>
      </c>
      <c r="D25" s="25" t="s">
        <v>131</v>
      </c>
      <c r="E25" s="29">
        <v>0.81</v>
      </c>
      <c r="F25" s="27">
        <v>1081.9100000000001</v>
      </c>
      <c r="G25" s="27">
        <v>823.99</v>
      </c>
      <c r="H25" s="27">
        <v>257.92</v>
      </c>
      <c r="I25" s="27">
        <v>27.68</v>
      </c>
      <c r="J25" s="96">
        <v>876</v>
      </c>
      <c r="K25" s="28">
        <v>667</v>
      </c>
      <c r="L25" s="28">
        <v>209</v>
      </c>
      <c r="M25" s="28">
        <v>22</v>
      </c>
      <c r="N25" s="28">
        <v>74.3</v>
      </c>
      <c r="O25" s="28">
        <v>60.18</v>
      </c>
      <c r="P25" s="28">
        <v>1.99</v>
      </c>
      <c r="Q25" s="28">
        <v>1.61</v>
      </c>
    </row>
    <row r="26" spans="1:18" ht="24">
      <c r="A26" s="17">
        <v>4</v>
      </c>
      <c r="B26" s="23" t="s">
        <v>305</v>
      </c>
      <c r="C26" s="90" t="s">
        <v>304</v>
      </c>
      <c r="D26" s="25" t="s">
        <v>131</v>
      </c>
      <c r="E26" s="29">
        <v>0.41499999999999998</v>
      </c>
      <c r="F26" s="27">
        <v>130.41999999999999</v>
      </c>
      <c r="G26" s="27">
        <v>125.18</v>
      </c>
      <c r="H26" s="27">
        <v>5.24</v>
      </c>
      <c r="I26" s="27">
        <v>2.0299999999999998</v>
      </c>
      <c r="J26" s="96">
        <v>54</v>
      </c>
      <c r="K26" s="28">
        <v>52</v>
      </c>
      <c r="L26" s="28">
        <v>2</v>
      </c>
      <c r="M26" s="28">
        <v>1</v>
      </c>
      <c r="N26" s="28">
        <v>11.39</v>
      </c>
      <c r="O26" s="28">
        <v>4.7300000000000004</v>
      </c>
      <c r="P26" s="28">
        <v>0.13</v>
      </c>
      <c r="Q26" s="28">
        <v>0.05</v>
      </c>
    </row>
    <row r="27" spans="1:18" ht="24">
      <c r="A27" s="17">
        <v>5</v>
      </c>
      <c r="B27" s="23" t="s">
        <v>303</v>
      </c>
      <c r="C27" s="90" t="s">
        <v>302</v>
      </c>
      <c r="D27" s="25" t="s">
        <v>131</v>
      </c>
      <c r="E27" s="29">
        <v>0.02</v>
      </c>
      <c r="F27" s="27">
        <v>1496.49</v>
      </c>
      <c r="G27" s="27">
        <v>1184.57</v>
      </c>
      <c r="H27" s="27">
        <v>311.92</v>
      </c>
      <c r="I27" s="27">
        <v>120.9</v>
      </c>
      <c r="J27" s="96">
        <v>30</v>
      </c>
      <c r="K27" s="28">
        <v>24</v>
      </c>
      <c r="L27" s="28">
        <v>6</v>
      </c>
      <c r="M27" s="28">
        <v>2</v>
      </c>
      <c r="N27" s="28">
        <v>103.91</v>
      </c>
      <c r="O27" s="28">
        <v>2.08</v>
      </c>
      <c r="P27" s="28">
        <v>7.74</v>
      </c>
      <c r="Q27" s="28">
        <v>0.15</v>
      </c>
    </row>
    <row r="28" spans="1:18" ht="36">
      <c r="A28" s="17">
        <v>6</v>
      </c>
      <c r="B28" s="23" t="s">
        <v>301</v>
      </c>
      <c r="C28" s="90" t="s">
        <v>300</v>
      </c>
      <c r="D28" s="25" t="s">
        <v>131</v>
      </c>
      <c r="E28" s="29">
        <v>7.0999999999999994E-2</v>
      </c>
      <c r="F28" s="27">
        <v>2461.2800000000002</v>
      </c>
      <c r="G28" s="27">
        <v>2149.36</v>
      </c>
      <c r="H28" s="27">
        <v>311.92</v>
      </c>
      <c r="I28" s="27">
        <v>120.9</v>
      </c>
      <c r="J28" s="96">
        <v>175</v>
      </c>
      <c r="K28" s="28">
        <v>153</v>
      </c>
      <c r="L28" s="28">
        <v>22</v>
      </c>
      <c r="M28" s="28">
        <v>9</v>
      </c>
      <c r="N28" s="28">
        <v>188.54</v>
      </c>
      <c r="O28" s="28">
        <v>13.39</v>
      </c>
      <c r="P28" s="28">
        <v>7.74</v>
      </c>
      <c r="Q28" s="28">
        <v>0.55000000000000004</v>
      </c>
    </row>
    <row r="29" spans="1:18" ht="24">
      <c r="A29" s="17">
        <v>7</v>
      </c>
      <c r="B29" s="23" t="s">
        <v>278</v>
      </c>
      <c r="C29" s="90" t="s">
        <v>277</v>
      </c>
      <c r="D29" s="25" t="s">
        <v>276</v>
      </c>
      <c r="E29" s="29">
        <v>0.51</v>
      </c>
      <c r="F29" s="27">
        <v>583.75</v>
      </c>
      <c r="G29" s="27">
        <v>155.35</v>
      </c>
      <c r="H29" s="27">
        <v>428.4</v>
      </c>
      <c r="I29" s="27">
        <v>39.67</v>
      </c>
      <c r="J29" s="96">
        <v>298</v>
      </c>
      <c r="K29" s="28">
        <v>79</v>
      </c>
      <c r="L29" s="28">
        <v>219</v>
      </c>
      <c r="M29" s="28">
        <v>20</v>
      </c>
      <c r="N29" s="28">
        <v>12.3</v>
      </c>
      <c r="O29" s="28">
        <v>6.27</v>
      </c>
      <c r="P29" s="28">
        <v>2.54</v>
      </c>
      <c r="Q29" s="28">
        <v>1.3</v>
      </c>
    </row>
    <row r="30" spans="1:18" ht="24">
      <c r="A30" s="17">
        <v>8</v>
      </c>
      <c r="B30" s="23" t="s">
        <v>299</v>
      </c>
      <c r="C30" s="90" t="s">
        <v>298</v>
      </c>
      <c r="D30" s="25" t="s">
        <v>131</v>
      </c>
      <c r="E30" s="29">
        <v>0.31</v>
      </c>
      <c r="F30" s="27">
        <v>986.61</v>
      </c>
      <c r="G30" s="27">
        <v>831.86</v>
      </c>
      <c r="H30" s="27">
        <v>154.75</v>
      </c>
      <c r="I30" s="27">
        <v>59.98</v>
      </c>
      <c r="J30" s="96">
        <v>306</v>
      </c>
      <c r="K30" s="28">
        <v>258</v>
      </c>
      <c r="L30" s="28">
        <v>48</v>
      </c>
      <c r="M30" s="28">
        <v>19</v>
      </c>
      <c r="N30" s="28">
        <v>75.010000000000005</v>
      </c>
      <c r="O30" s="28">
        <v>23.25</v>
      </c>
      <c r="P30" s="28">
        <v>3.84</v>
      </c>
      <c r="Q30" s="28">
        <v>1.19</v>
      </c>
    </row>
    <row r="31" spans="1:18" ht="75">
      <c r="A31" s="17">
        <v>9</v>
      </c>
      <c r="B31" s="23" t="s">
        <v>297</v>
      </c>
      <c r="C31" s="90" t="s">
        <v>296</v>
      </c>
      <c r="D31" s="25" t="s">
        <v>120</v>
      </c>
      <c r="E31" s="29">
        <v>4.76</v>
      </c>
      <c r="F31" s="27">
        <v>2.77</v>
      </c>
      <c r="G31" s="27">
        <v>2.77</v>
      </c>
      <c r="H31" s="28"/>
      <c r="I31" s="28"/>
      <c r="J31" s="96">
        <v>13</v>
      </c>
      <c r="K31" s="28">
        <v>13</v>
      </c>
      <c r="L31" s="28"/>
      <c r="M31" s="28"/>
      <c r="N31" s="28"/>
      <c r="O31" s="28"/>
      <c r="P31" s="28"/>
      <c r="Q31" s="28"/>
    </row>
    <row r="32" spans="1:18" ht="96.75">
      <c r="A32" s="17">
        <v>10</v>
      </c>
      <c r="B32" s="23" t="s">
        <v>295</v>
      </c>
      <c r="C32" s="90" t="s">
        <v>294</v>
      </c>
      <c r="D32" s="25" t="s">
        <v>120</v>
      </c>
      <c r="E32" s="26">
        <v>4.76</v>
      </c>
      <c r="F32" s="27">
        <v>52.85</v>
      </c>
      <c r="G32" s="28"/>
      <c r="H32" s="27">
        <v>52.85</v>
      </c>
      <c r="I32" s="28"/>
      <c r="J32" s="96">
        <v>252</v>
      </c>
      <c r="K32" s="28"/>
      <c r="L32" s="28">
        <v>252</v>
      </c>
      <c r="M32" s="28"/>
      <c r="N32" s="28"/>
      <c r="O32" s="28"/>
      <c r="P32" s="28"/>
      <c r="Q32" s="28"/>
    </row>
    <row r="33" spans="1:17" ht="18.75" customHeight="1">
      <c r="A33" s="188" t="s">
        <v>293</v>
      </c>
      <c r="B33" s="183"/>
      <c r="C33" s="183"/>
      <c r="D33" s="183"/>
      <c r="E33" s="183"/>
      <c r="F33" s="183"/>
      <c r="G33" s="183"/>
      <c r="H33" s="183"/>
      <c r="I33" s="183"/>
      <c r="J33" s="183"/>
      <c r="K33" s="183"/>
      <c r="L33" s="183"/>
      <c r="M33" s="183"/>
      <c r="N33" s="183"/>
      <c r="O33" s="183"/>
      <c r="P33" s="183"/>
      <c r="Q33" s="183"/>
    </row>
    <row r="34" spans="1:17" ht="19.149999999999999" customHeight="1">
      <c r="A34" s="184" t="s">
        <v>292</v>
      </c>
      <c r="B34" s="183"/>
      <c r="C34" s="183"/>
      <c r="D34" s="183"/>
      <c r="E34" s="183"/>
      <c r="F34" s="183"/>
      <c r="G34" s="183"/>
      <c r="H34" s="183"/>
      <c r="I34" s="183"/>
      <c r="J34" s="183"/>
      <c r="K34" s="183"/>
      <c r="L34" s="183"/>
      <c r="M34" s="183"/>
      <c r="N34" s="183"/>
      <c r="O34" s="183"/>
      <c r="P34" s="183"/>
      <c r="Q34" s="183"/>
    </row>
    <row r="35" spans="1:17" ht="48">
      <c r="A35" s="17">
        <v>11</v>
      </c>
      <c r="B35" s="23" t="s">
        <v>291</v>
      </c>
      <c r="C35" s="90" t="s">
        <v>290</v>
      </c>
      <c r="D35" s="25" t="s">
        <v>289</v>
      </c>
      <c r="E35" s="29">
        <v>1.04</v>
      </c>
      <c r="F35" s="27">
        <v>83.02</v>
      </c>
      <c r="G35" s="27">
        <v>65.930000000000007</v>
      </c>
      <c r="H35" s="27">
        <v>17.09</v>
      </c>
      <c r="I35" s="28"/>
      <c r="J35" s="96">
        <v>86</v>
      </c>
      <c r="K35" s="28">
        <v>69</v>
      </c>
      <c r="L35" s="28">
        <v>17</v>
      </c>
      <c r="M35" s="28"/>
      <c r="N35" s="28">
        <v>5.49</v>
      </c>
      <c r="O35" s="28">
        <v>5.71</v>
      </c>
      <c r="P35" s="28"/>
      <c r="Q35" s="28"/>
    </row>
    <row r="36" spans="1:17" ht="48">
      <c r="A36" s="17">
        <v>12</v>
      </c>
      <c r="B36" s="23" t="s">
        <v>288</v>
      </c>
      <c r="C36" s="90" t="s">
        <v>287</v>
      </c>
      <c r="D36" s="25" t="s">
        <v>273</v>
      </c>
      <c r="E36" s="29">
        <v>1.2E-2</v>
      </c>
      <c r="F36" s="27">
        <v>3906.63</v>
      </c>
      <c r="G36" s="27">
        <v>2444.6</v>
      </c>
      <c r="H36" s="27">
        <v>572.30999999999995</v>
      </c>
      <c r="I36" s="28"/>
      <c r="J36" s="96">
        <v>47</v>
      </c>
      <c r="K36" s="28">
        <v>29</v>
      </c>
      <c r="L36" s="28">
        <v>7</v>
      </c>
      <c r="M36" s="28"/>
      <c r="N36" s="28">
        <v>170</v>
      </c>
      <c r="O36" s="28">
        <v>2.04</v>
      </c>
      <c r="P36" s="28"/>
      <c r="Q36" s="28"/>
    </row>
    <row r="37" spans="1:17" ht="36">
      <c r="A37" s="17">
        <v>13</v>
      </c>
      <c r="B37" s="23" t="s">
        <v>286</v>
      </c>
      <c r="C37" s="90" t="s">
        <v>285</v>
      </c>
      <c r="D37" s="25" t="s">
        <v>120</v>
      </c>
      <c r="E37" s="29">
        <v>1.2E-2</v>
      </c>
      <c r="F37" s="27">
        <v>5156.3</v>
      </c>
      <c r="G37" s="28"/>
      <c r="H37" s="28"/>
      <c r="I37" s="28"/>
      <c r="J37" s="96">
        <v>62</v>
      </c>
      <c r="K37" s="28"/>
      <c r="L37" s="28"/>
      <c r="M37" s="28"/>
      <c r="N37" s="28"/>
      <c r="O37" s="28"/>
      <c r="P37" s="28"/>
      <c r="Q37" s="28"/>
    </row>
    <row r="38" spans="1:17" ht="48">
      <c r="A38" s="17">
        <v>14</v>
      </c>
      <c r="B38" s="23" t="s">
        <v>284</v>
      </c>
      <c r="C38" s="90" t="s">
        <v>283</v>
      </c>
      <c r="D38" s="25" t="s">
        <v>276</v>
      </c>
      <c r="E38" s="29">
        <v>5.08</v>
      </c>
      <c r="F38" s="27">
        <v>729.34</v>
      </c>
      <c r="G38" s="27">
        <v>168.39</v>
      </c>
      <c r="H38" s="27">
        <v>2.31</v>
      </c>
      <c r="I38" s="28"/>
      <c r="J38" s="96">
        <v>3705</v>
      </c>
      <c r="K38" s="28">
        <v>855</v>
      </c>
      <c r="L38" s="28">
        <v>12</v>
      </c>
      <c r="M38" s="28"/>
      <c r="N38" s="28">
        <v>14.63</v>
      </c>
      <c r="O38" s="28">
        <v>74.319999999999993</v>
      </c>
      <c r="P38" s="28"/>
      <c r="Q38" s="28"/>
    </row>
    <row r="39" spans="1:17" ht="36">
      <c r="A39" s="17">
        <v>15</v>
      </c>
      <c r="B39" s="23" t="s">
        <v>282</v>
      </c>
      <c r="C39" s="90" t="s">
        <v>281</v>
      </c>
      <c r="D39" s="25" t="s">
        <v>131</v>
      </c>
      <c r="E39" s="29">
        <v>0.41499999999999998</v>
      </c>
      <c r="F39" s="27">
        <v>10332.14</v>
      </c>
      <c r="G39" s="27">
        <v>2043.74</v>
      </c>
      <c r="H39" s="27">
        <v>1064</v>
      </c>
      <c r="I39" s="27">
        <v>74.8</v>
      </c>
      <c r="J39" s="96">
        <v>4288</v>
      </c>
      <c r="K39" s="28">
        <v>848</v>
      </c>
      <c r="L39" s="28">
        <v>442</v>
      </c>
      <c r="M39" s="28">
        <v>31</v>
      </c>
      <c r="N39" s="28">
        <v>170.17</v>
      </c>
      <c r="O39" s="28">
        <v>70.62</v>
      </c>
      <c r="P39" s="28">
        <v>4.1100000000000003</v>
      </c>
      <c r="Q39" s="28">
        <v>1.71</v>
      </c>
    </row>
    <row r="40" spans="1:17" ht="24">
      <c r="A40" s="17">
        <v>16</v>
      </c>
      <c r="B40" s="23" t="s">
        <v>280</v>
      </c>
      <c r="C40" s="90" t="s">
        <v>279</v>
      </c>
      <c r="D40" s="25" t="s">
        <v>273</v>
      </c>
      <c r="E40" s="29">
        <v>0.12</v>
      </c>
      <c r="F40" s="27">
        <v>15207.66</v>
      </c>
      <c r="G40" s="27">
        <v>2018.76</v>
      </c>
      <c r="H40" s="27">
        <v>98</v>
      </c>
      <c r="I40" s="27">
        <v>6.37</v>
      </c>
      <c r="J40" s="96">
        <v>1825</v>
      </c>
      <c r="K40" s="28">
        <v>242</v>
      </c>
      <c r="L40" s="28">
        <v>12</v>
      </c>
      <c r="M40" s="28">
        <v>1</v>
      </c>
      <c r="N40" s="28">
        <v>165.88</v>
      </c>
      <c r="O40" s="28">
        <v>19.91</v>
      </c>
      <c r="P40" s="28">
        <v>0.47</v>
      </c>
      <c r="Q40" s="28">
        <v>0.06</v>
      </c>
    </row>
    <row r="41" spans="1:17" ht="24">
      <c r="A41" s="17">
        <v>17</v>
      </c>
      <c r="B41" s="23" t="s">
        <v>278</v>
      </c>
      <c r="C41" s="90" t="s">
        <v>277</v>
      </c>
      <c r="D41" s="25" t="s">
        <v>276</v>
      </c>
      <c r="E41" s="29">
        <v>0.87</v>
      </c>
      <c r="F41" s="27">
        <v>583.75</v>
      </c>
      <c r="G41" s="27">
        <v>155.35</v>
      </c>
      <c r="H41" s="27">
        <v>428.4</v>
      </c>
      <c r="I41" s="27">
        <v>39.67</v>
      </c>
      <c r="J41" s="96">
        <v>508</v>
      </c>
      <c r="K41" s="28">
        <v>135</v>
      </c>
      <c r="L41" s="28">
        <v>373</v>
      </c>
      <c r="M41" s="28">
        <v>35</v>
      </c>
      <c r="N41" s="28">
        <v>12.3</v>
      </c>
      <c r="O41" s="28">
        <v>10.7</v>
      </c>
      <c r="P41" s="28">
        <v>2.54</v>
      </c>
      <c r="Q41" s="28">
        <v>2.21</v>
      </c>
    </row>
    <row r="42" spans="1:17" ht="36">
      <c r="A42" s="17">
        <v>18</v>
      </c>
      <c r="B42" s="23" t="s">
        <v>275</v>
      </c>
      <c r="C42" s="90" t="s">
        <v>274</v>
      </c>
      <c r="D42" s="25" t="s">
        <v>273</v>
      </c>
      <c r="E42" s="29">
        <v>0.04</v>
      </c>
      <c r="F42" s="27">
        <v>1348.89</v>
      </c>
      <c r="G42" s="27">
        <v>262.44</v>
      </c>
      <c r="H42" s="27">
        <v>933.9</v>
      </c>
      <c r="I42" s="27">
        <v>51.76</v>
      </c>
      <c r="J42" s="96">
        <v>54</v>
      </c>
      <c r="K42" s="28">
        <v>10</v>
      </c>
      <c r="L42" s="28">
        <v>37</v>
      </c>
      <c r="M42" s="28">
        <v>2</v>
      </c>
      <c r="N42" s="28">
        <v>18.25</v>
      </c>
      <c r="O42" s="28">
        <v>0.73</v>
      </c>
      <c r="P42" s="28">
        <v>2.57</v>
      </c>
      <c r="Q42" s="28">
        <v>0.1</v>
      </c>
    </row>
    <row r="43" spans="1:17" ht="49.5" customHeight="1">
      <c r="A43" s="17">
        <v>19</v>
      </c>
      <c r="B43" s="23" t="s">
        <v>272</v>
      </c>
      <c r="C43" s="90" t="s">
        <v>271</v>
      </c>
      <c r="D43" s="25" t="s">
        <v>120</v>
      </c>
      <c r="E43" s="26">
        <v>0.04</v>
      </c>
      <c r="F43" s="27">
        <v>11578</v>
      </c>
      <c r="G43" s="28"/>
      <c r="H43" s="28"/>
      <c r="I43" s="28"/>
      <c r="J43" s="96">
        <v>463</v>
      </c>
      <c r="K43" s="28"/>
      <c r="L43" s="28"/>
      <c r="M43" s="28"/>
      <c r="N43" s="28"/>
      <c r="O43" s="28"/>
      <c r="P43" s="28"/>
      <c r="Q43" s="28"/>
    </row>
    <row r="44" spans="1:17" ht="54.75" customHeight="1">
      <c r="A44" s="17">
        <v>20</v>
      </c>
      <c r="B44" s="23" t="s">
        <v>270</v>
      </c>
      <c r="C44" s="90" t="s">
        <v>269</v>
      </c>
      <c r="D44" s="25" t="s">
        <v>131</v>
      </c>
      <c r="E44" s="29">
        <v>0.06</v>
      </c>
      <c r="F44" s="27">
        <v>354.5</v>
      </c>
      <c r="G44" s="27">
        <v>120.58</v>
      </c>
      <c r="H44" s="27">
        <v>24.66</v>
      </c>
      <c r="I44" s="27">
        <v>0.32</v>
      </c>
      <c r="J44" s="96">
        <v>21</v>
      </c>
      <c r="K44" s="28">
        <v>7</v>
      </c>
      <c r="L44" s="28">
        <v>1</v>
      </c>
      <c r="M44" s="28"/>
      <c r="N44" s="28">
        <v>7.82</v>
      </c>
      <c r="O44" s="28">
        <v>0.47</v>
      </c>
      <c r="P44" s="28">
        <v>0.02</v>
      </c>
      <c r="Q44" s="28"/>
    </row>
    <row r="45" spans="1:17" ht="36">
      <c r="A45" s="17">
        <v>21</v>
      </c>
      <c r="B45" s="23" t="s">
        <v>268</v>
      </c>
      <c r="C45" s="90" t="s">
        <v>267</v>
      </c>
      <c r="D45" s="25" t="s">
        <v>131</v>
      </c>
      <c r="E45" s="29">
        <v>0.04</v>
      </c>
      <c r="F45" s="27">
        <v>3572.25</v>
      </c>
      <c r="G45" s="27">
        <v>287.94</v>
      </c>
      <c r="H45" s="27">
        <v>6.51</v>
      </c>
      <c r="I45" s="27">
        <v>1.25</v>
      </c>
      <c r="J45" s="96">
        <v>143</v>
      </c>
      <c r="K45" s="28">
        <v>12</v>
      </c>
      <c r="L45" s="28"/>
      <c r="M45" s="28"/>
      <c r="N45" s="28">
        <v>26.2</v>
      </c>
      <c r="O45" s="28">
        <v>1.05</v>
      </c>
      <c r="P45" s="28">
        <v>0.08</v>
      </c>
      <c r="Q45" s="28"/>
    </row>
    <row r="46" spans="1:17" ht="26.25" customHeight="1">
      <c r="A46" s="17">
        <v>22</v>
      </c>
      <c r="B46" s="23" t="s">
        <v>266</v>
      </c>
      <c r="C46" s="90" t="s">
        <v>265</v>
      </c>
      <c r="D46" s="25" t="s">
        <v>264</v>
      </c>
      <c r="E46" s="29">
        <v>0.105</v>
      </c>
      <c r="F46" s="27">
        <v>38442.81</v>
      </c>
      <c r="G46" s="27">
        <v>1452.45</v>
      </c>
      <c r="H46" s="27">
        <v>425.76</v>
      </c>
      <c r="I46" s="28"/>
      <c r="J46" s="96">
        <v>4036</v>
      </c>
      <c r="K46" s="28">
        <v>153</v>
      </c>
      <c r="L46" s="28">
        <v>45</v>
      </c>
      <c r="M46" s="28"/>
      <c r="N46" s="28">
        <v>115</v>
      </c>
      <c r="O46" s="28">
        <v>12.08</v>
      </c>
      <c r="P46" s="28"/>
      <c r="Q46" s="28"/>
    </row>
    <row r="47" spans="1:17" ht="24">
      <c r="A47" s="17">
        <v>23</v>
      </c>
      <c r="B47" s="23" t="s">
        <v>263</v>
      </c>
      <c r="C47" s="90" t="s">
        <v>262</v>
      </c>
      <c r="D47" s="25" t="s">
        <v>114</v>
      </c>
      <c r="E47" s="26">
        <v>5</v>
      </c>
      <c r="F47" s="27">
        <v>168.76</v>
      </c>
      <c r="G47" s="28"/>
      <c r="H47" s="28"/>
      <c r="I47" s="28"/>
      <c r="J47" s="96">
        <v>844</v>
      </c>
      <c r="K47" s="28"/>
      <c r="L47" s="28"/>
      <c r="M47" s="28"/>
      <c r="N47" s="28"/>
      <c r="O47" s="28"/>
      <c r="P47" s="28"/>
      <c r="Q47" s="28"/>
    </row>
    <row r="48" spans="1:17" ht="19.149999999999999" customHeight="1">
      <c r="A48" s="184" t="s">
        <v>261</v>
      </c>
      <c r="B48" s="183"/>
      <c r="C48" s="183"/>
      <c r="D48" s="183"/>
      <c r="E48" s="183"/>
      <c r="F48" s="183"/>
      <c r="G48" s="183"/>
      <c r="H48" s="183"/>
      <c r="I48" s="183"/>
      <c r="J48" s="183"/>
      <c r="K48" s="183"/>
      <c r="L48" s="183"/>
      <c r="M48" s="183"/>
      <c r="N48" s="183"/>
      <c r="O48" s="183"/>
      <c r="P48" s="183"/>
      <c r="Q48" s="183"/>
    </row>
    <row r="49" spans="1:17" ht="25.5" customHeight="1">
      <c r="A49" s="17">
        <v>24</v>
      </c>
      <c r="B49" s="23" t="s">
        <v>260</v>
      </c>
      <c r="C49" s="90" t="s">
        <v>259</v>
      </c>
      <c r="D49" s="25" t="s">
        <v>258</v>
      </c>
      <c r="E49" s="29">
        <v>0.02</v>
      </c>
      <c r="F49" s="27">
        <v>3440.78</v>
      </c>
      <c r="G49" s="27">
        <v>848.44</v>
      </c>
      <c r="H49" s="27">
        <v>339.37</v>
      </c>
      <c r="I49" s="27">
        <v>27.02</v>
      </c>
      <c r="J49" s="96">
        <v>69</v>
      </c>
      <c r="K49" s="28">
        <v>17</v>
      </c>
      <c r="L49" s="28">
        <v>7</v>
      </c>
      <c r="M49" s="28">
        <v>1</v>
      </c>
      <c r="N49" s="28">
        <v>75.150000000000006</v>
      </c>
      <c r="O49" s="28">
        <v>1.5</v>
      </c>
      <c r="P49" s="28">
        <v>1.73</v>
      </c>
      <c r="Q49" s="28">
        <v>0.03</v>
      </c>
    </row>
    <row r="50" spans="1:17" ht="24">
      <c r="A50" s="17">
        <v>25</v>
      </c>
      <c r="B50" s="23" t="s">
        <v>257</v>
      </c>
      <c r="C50" s="90" t="s">
        <v>256</v>
      </c>
      <c r="D50" s="25" t="s">
        <v>251</v>
      </c>
      <c r="E50" s="29">
        <v>7.0000000000000001E-3</v>
      </c>
      <c r="F50" s="27">
        <v>1142.4000000000001</v>
      </c>
      <c r="G50" s="28"/>
      <c r="H50" s="28"/>
      <c r="I50" s="28"/>
      <c r="J50" s="96">
        <v>8</v>
      </c>
      <c r="K50" s="28"/>
      <c r="L50" s="28"/>
      <c r="M50" s="28"/>
      <c r="N50" s="28"/>
      <c r="O50" s="28"/>
      <c r="P50" s="28"/>
      <c r="Q50" s="28"/>
    </row>
    <row r="51" spans="1:17" ht="24">
      <c r="A51" s="17">
        <v>26</v>
      </c>
      <c r="B51" s="23" t="s">
        <v>255</v>
      </c>
      <c r="C51" s="90" t="s">
        <v>254</v>
      </c>
      <c r="D51" s="25" t="s">
        <v>251</v>
      </c>
      <c r="E51" s="29">
        <v>8.0000000000000002E-3</v>
      </c>
      <c r="F51" s="27">
        <v>1142.4000000000001</v>
      </c>
      <c r="G51" s="28"/>
      <c r="H51" s="28"/>
      <c r="I51" s="28"/>
      <c r="J51" s="96">
        <v>9</v>
      </c>
      <c r="K51" s="28"/>
      <c r="L51" s="28"/>
      <c r="M51" s="28"/>
      <c r="N51" s="28"/>
      <c r="O51" s="28"/>
      <c r="P51" s="28"/>
      <c r="Q51" s="28"/>
    </row>
    <row r="52" spans="1:17" ht="27.75" customHeight="1">
      <c r="A52" s="17">
        <v>27</v>
      </c>
      <c r="B52" s="23" t="s">
        <v>253</v>
      </c>
      <c r="C52" s="90" t="s">
        <v>252</v>
      </c>
      <c r="D52" s="25" t="s">
        <v>251</v>
      </c>
      <c r="E52" s="29">
        <v>2.5000000000000001E-2</v>
      </c>
      <c r="F52" s="27">
        <v>1642.21</v>
      </c>
      <c r="G52" s="28"/>
      <c r="H52" s="28"/>
      <c r="I52" s="28"/>
      <c r="J52" s="96">
        <v>41</v>
      </c>
      <c r="K52" s="28"/>
      <c r="L52" s="28"/>
      <c r="M52" s="28"/>
      <c r="N52" s="28"/>
      <c r="O52" s="28"/>
      <c r="P52" s="28"/>
      <c r="Q52" s="28"/>
    </row>
    <row r="53" spans="1:17" ht="24">
      <c r="A53" s="17">
        <v>28</v>
      </c>
      <c r="B53" s="23" t="s">
        <v>250</v>
      </c>
      <c r="C53" s="90" t="s">
        <v>249</v>
      </c>
      <c r="D53" s="25" t="s">
        <v>248</v>
      </c>
      <c r="E53" s="29">
        <v>1E-3</v>
      </c>
      <c r="F53" s="27">
        <v>13575</v>
      </c>
      <c r="G53" s="28"/>
      <c r="H53" s="28"/>
      <c r="I53" s="28"/>
      <c r="J53" s="96">
        <v>14</v>
      </c>
      <c r="K53" s="28"/>
      <c r="L53" s="28"/>
      <c r="M53" s="28"/>
      <c r="N53" s="28"/>
      <c r="O53" s="28"/>
      <c r="P53" s="28"/>
      <c r="Q53" s="28"/>
    </row>
    <row r="54" spans="1:17" ht="24">
      <c r="A54" s="17">
        <v>29</v>
      </c>
      <c r="B54" s="23" t="s">
        <v>247</v>
      </c>
      <c r="C54" s="90" t="s">
        <v>246</v>
      </c>
      <c r="D54" s="25" t="s">
        <v>245</v>
      </c>
      <c r="E54" s="29">
        <v>0.02</v>
      </c>
      <c r="F54" s="27">
        <v>5217.8900000000003</v>
      </c>
      <c r="G54" s="27">
        <v>548.24</v>
      </c>
      <c r="H54" s="27">
        <v>25.65</v>
      </c>
      <c r="I54" s="28"/>
      <c r="J54" s="96">
        <v>104</v>
      </c>
      <c r="K54" s="28">
        <v>11</v>
      </c>
      <c r="L54" s="28">
        <v>1</v>
      </c>
      <c r="M54" s="28"/>
      <c r="N54" s="28">
        <v>44.5</v>
      </c>
      <c r="O54" s="28">
        <v>0.89</v>
      </c>
      <c r="P54" s="28"/>
      <c r="Q54" s="28"/>
    </row>
    <row r="55" spans="1:17" ht="24">
      <c r="A55" s="17">
        <v>30</v>
      </c>
      <c r="B55" s="23" t="s">
        <v>244</v>
      </c>
      <c r="C55" s="90" t="s">
        <v>243</v>
      </c>
      <c r="D55" s="25" t="s">
        <v>131</v>
      </c>
      <c r="E55" s="29">
        <v>0.03</v>
      </c>
      <c r="F55" s="27">
        <v>2232.25</v>
      </c>
      <c r="G55" s="27">
        <v>747.89</v>
      </c>
      <c r="H55" s="27">
        <v>9.14</v>
      </c>
      <c r="I55" s="27">
        <v>0.16</v>
      </c>
      <c r="J55" s="96">
        <v>67</v>
      </c>
      <c r="K55" s="28">
        <v>22</v>
      </c>
      <c r="L55" s="28"/>
      <c r="M55" s="28"/>
      <c r="N55" s="28">
        <v>58.52</v>
      </c>
      <c r="O55" s="28">
        <v>1.76</v>
      </c>
      <c r="P55" s="28">
        <v>0.01</v>
      </c>
      <c r="Q55" s="28"/>
    </row>
    <row r="56" spans="1:17" ht="19.149999999999999" customHeight="1">
      <c r="A56" s="184" t="s">
        <v>242</v>
      </c>
      <c r="B56" s="183"/>
      <c r="C56" s="183"/>
      <c r="D56" s="183"/>
      <c r="E56" s="183"/>
      <c r="F56" s="183"/>
      <c r="G56" s="183"/>
      <c r="H56" s="183"/>
      <c r="I56" s="183"/>
      <c r="J56" s="183"/>
      <c r="K56" s="183"/>
      <c r="L56" s="183"/>
      <c r="M56" s="183"/>
      <c r="N56" s="183"/>
      <c r="O56" s="183"/>
      <c r="P56" s="183"/>
      <c r="Q56" s="183"/>
    </row>
    <row r="57" spans="1:17" ht="48">
      <c r="A57" s="17">
        <v>31</v>
      </c>
      <c r="B57" s="23" t="s">
        <v>241</v>
      </c>
      <c r="C57" s="90" t="s">
        <v>240</v>
      </c>
      <c r="D57" s="25" t="s">
        <v>131</v>
      </c>
      <c r="E57" s="29">
        <v>0.83</v>
      </c>
      <c r="F57" s="27">
        <v>2722.42</v>
      </c>
      <c r="G57" s="27">
        <v>1137.3800000000001</v>
      </c>
      <c r="H57" s="27">
        <v>182.31</v>
      </c>
      <c r="I57" s="27">
        <v>78.56</v>
      </c>
      <c r="J57" s="96">
        <v>2260</v>
      </c>
      <c r="K57" s="28">
        <v>944</v>
      </c>
      <c r="L57" s="28">
        <v>151</v>
      </c>
      <c r="M57" s="28">
        <v>65</v>
      </c>
      <c r="N57" s="28">
        <v>85.84</v>
      </c>
      <c r="O57" s="28">
        <v>71.25</v>
      </c>
      <c r="P57" s="28">
        <v>6.29</v>
      </c>
      <c r="Q57" s="28">
        <v>5.22</v>
      </c>
    </row>
    <row r="58" spans="1:17" ht="60">
      <c r="A58" s="17">
        <v>32</v>
      </c>
      <c r="B58" s="23" t="s">
        <v>239</v>
      </c>
      <c r="C58" s="90" t="s">
        <v>238</v>
      </c>
      <c r="D58" s="25" t="s">
        <v>131</v>
      </c>
      <c r="E58" s="29">
        <v>7.0000000000000007E-2</v>
      </c>
      <c r="F58" s="27">
        <v>3041.26</v>
      </c>
      <c r="G58" s="27">
        <v>1364.88</v>
      </c>
      <c r="H58" s="27">
        <v>220.17</v>
      </c>
      <c r="I58" s="27">
        <v>95.23</v>
      </c>
      <c r="J58" s="96">
        <v>213</v>
      </c>
      <c r="K58" s="28">
        <v>96</v>
      </c>
      <c r="L58" s="28">
        <v>15</v>
      </c>
      <c r="M58" s="28">
        <v>7</v>
      </c>
      <c r="N58" s="28">
        <v>103.01</v>
      </c>
      <c r="O58" s="28">
        <v>7.21</v>
      </c>
      <c r="P58" s="28">
        <v>7.68</v>
      </c>
      <c r="Q58" s="28">
        <v>0.54</v>
      </c>
    </row>
    <row r="59" spans="1:17" ht="24">
      <c r="A59" s="17">
        <v>33</v>
      </c>
      <c r="B59" s="23" t="s">
        <v>237</v>
      </c>
      <c r="C59" s="90" t="s">
        <v>236</v>
      </c>
      <c r="D59" s="25" t="s">
        <v>131</v>
      </c>
      <c r="E59" s="29">
        <v>1.1220000000000001</v>
      </c>
      <c r="F59" s="27">
        <v>368.03</v>
      </c>
      <c r="G59" s="27">
        <v>341.61</v>
      </c>
      <c r="H59" s="27">
        <v>4.03</v>
      </c>
      <c r="I59" s="27">
        <v>1.56</v>
      </c>
      <c r="J59" s="96">
        <v>413</v>
      </c>
      <c r="K59" s="28">
        <v>383</v>
      </c>
      <c r="L59" s="28">
        <v>5</v>
      </c>
      <c r="M59" s="28">
        <v>2</v>
      </c>
      <c r="N59" s="28">
        <v>28.07</v>
      </c>
      <c r="O59" s="28">
        <v>31.49</v>
      </c>
      <c r="P59" s="28">
        <v>0.1</v>
      </c>
      <c r="Q59" s="28">
        <v>0.11</v>
      </c>
    </row>
    <row r="60" spans="1:17" ht="24">
      <c r="A60" s="17">
        <v>34</v>
      </c>
      <c r="B60" s="23" t="s">
        <v>235</v>
      </c>
      <c r="C60" s="90" t="s">
        <v>234</v>
      </c>
      <c r="D60" s="25" t="s">
        <v>131</v>
      </c>
      <c r="E60" s="29">
        <v>0.04</v>
      </c>
      <c r="F60" s="27">
        <v>7137.98</v>
      </c>
      <c r="G60" s="27">
        <v>1681.55</v>
      </c>
      <c r="H60" s="27">
        <v>63.15</v>
      </c>
      <c r="I60" s="27">
        <v>22.49</v>
      </c>
      <c r="J60" s="96">
        <v>286</v>
      </c>
      <c r="K60" s="28">
        <v>67</v>
      </c>
      <c r="L60" s="28">
        <v>3</v>
      </c>
      <c r="M60" s="28">
        <v>1</v>
      </c>
      <c r="N60" s="28">
        <v>129.94999999999999</v>
      </c>
      <c r="O60" s="28">
        <v>5.2</v>
      </c>
      <c r="P60" s="28">
        <v>1.44</v>
      </c>
      <c r="Q60" s="28">
        <v>0.06</v>
      </c>
    </row>
    <row r="61" spans="1:17" ht="48">
      <c r="A61" s="17">
        <v>35</v>
      </c>
      <c r="B61" s="23" t="s">
        <v>233</v>
      </c>
      <c r="C61" s="90" t="s">
        <v>232</v>
      </c>
      <c r="D61" s="25" t="s">
        <v>131</v>
      </c>
      <c r="E61" s="29">
        <v>0.05</v>
      </c>
      <c r="F61" s="27">
        <v>4324.05</v>
      </c>
      <c r="G61" s="27">
        <v>2849.81</v>
      </c>
      <c r="H61" s="27">
        <v>27</v>
      </c>
      <c r="I61" s="27">
        <v>10.47</v>
      </c>
      <c r="J61" s="96">
        <v>216</v>
      </c>
      <c r="K61" s="28">
        <v>142</v>
      </c>
      <c r="L61" s="28">
        <v>1</v>
      </c>
      <c r="M61" s="28">
        <v>1</v>
      </c>
      <c r="N61" s="28">
        <v>228.35</v>
      </c>
      <c r="O61" s="28">
        <v>11.42</v>
      </c>
      <c r="P61" s="28">
        <v>0.67</v>
      </c>
      <c r="Q61" s="28">
        <v>0.03</v>
      </c>
    </row>
    <row r="62" spans="1:17" ht="24">
      <c r="A62" s="17">
        <v>36</v>
      </c>
      <c r="B62" s="23" t="s">
        <v>231</v>
      </c>
      <c r="C62" s="90" t="s">
        <v>230</v>
      </c>
      <c r="D62" s="25" t="s">
        <v>131</v>
      </c>
      <c r="E62" s="29">
        <v>0.223</v>
      </c>
      <c r="F62" s="27">
        <v>2387.62</v>
      </c>
      <c r="G62" s="27">
        <v>651.91</v>
      </c>
      <c r="H62" s="27">
        <v>12.41</v>
      </c>
      <c r="I62" s="27">
        <v>0.16</v>
      </c>
      <c r="J62" s="96">
        <v>532</v>
      </c>
      <c r="K62" s="28">
        <v>145</v>
      </c>
      <c r="L62" s="28">
        <v>3</v>
      </c>
      <c r="M62" s="28"/>
      <c r="N62" s="28">
        <v>51.01</v>
      </c>
      <c r="O62" s="28">
        <v>11.38</v>
      </c>
      <c r="P62" s="28">
        <v>0.01</v>
      </c>
      <c r="Q62" s="28"/>
    </row>
    <row r="63" spans="1:17" ht="24">
      <c r="A63" s="17">
        <v>37</v>
      </c>
      <c r="B63" s="23" t="s">
        <v>229</v>
      </c>
      <c r="C63" s="90" t="s">
        <v>228</v>
      </c>
      <c r="D63" s="25" t="s">
        <v>131</v>
      </c>
      <c r="E63" s="29">
        <v>0.5</v>
      </c>
      <c r="F63" s="27">
        <v>2847.32</v>
      </c>
      <c r="G63" s="27">
        <v>801.31</v>
      </c>
      <c r="H63" s="27">
        <v>12.81</v>
      </c>
      <c r="I63" s="27">
        <v>0.31</v>
      </c>
      <c r="J63" s="96">
        <v>1424</v>
      </c>
      <c r="K63" s="28">
        <v>401</v>
      </c>
      <c r="L63" s="28">
        <v>6</v>
      </c>
      <c r="M63" s="28"/>
      <c r="N63" s="28">
        <v>62.7</v>
      </c>
      <c r="O63" s="28">
        <v>31.35</v>
      </c>
      <c r="P63" s="28">
        <v>0.02</v>
      </c>
      <c r="Q63" s="28">
        <v>0.01</v>
      </c>
    </row>
    <row r="64" spans="1:17" ht="38.25" customHeight="1">
      <c r="A64" s="17">
        <v>38</v>
      </c>
      <c r="B64" s="23" t="s">
        <v>227</v>
      </c>
      <c r="C64" s="90" t="s">
        <v>226</v>
      </c>
      <c r="D64" s="25" t="s">
        <v>131</v>
      </c>
      <c r="E64" s="29">
        <v>1.87</v>
      </c>
      <c r="F64" s="27">
        <v>2000.37</v>
      </c>
      <c r="G64" s="27">
        <v>931.56</v>
      </c>
      <c r="H64" s="27">
        <v>23.04</v>
      </c>
      <c r="I64" s="27">
        <v>0.47</v>
      </c>
      <c r="J64" s="96">
        <v>3741</v>
      </c>
      <c r="K64" s="28">
        <v>1742</v>
      </c>
      <c r="L64" s="28">
        <v>43</v>
      </c>
      <c r="M64" s="28">
        <v>1</v>
      </c>
      <c r="N64" s="28">
        <v>68.75</v>
      </c>
      <c r="O64" s="28">
        <v>128.56</v>
      </c>
      <c r="P64" s="28">
        <v>0.03</v>
      </c>
      <c r="Q64" s="28">
        <v>0.06</v>
      </c>
    </row>
    <row r="65" spans="1:17" ht="48">
      <c r="A65" s="17">
        <v>39</v>
      </c>
      <c r="B65" s="23" t="s">
        <v>225</v>
      </c>
      <c r="C65" s="90" t="s">
        <v>224</v>
      </c>
      <c r="D65" s="25" t="s">
        <v>131</v>
      </c>
      <c r="E65" s="29">
        <v>0.46400000000000002</v>
      </c>
      <c r="F65" s="27">
        <v>1625.3</v>
      </c>
      <c r="G65" s="27">
        <v>757.17</v>
      </c>
      <c r="H65" s="27">
        <v>16.09</v>
      </c>
      <c r="I65" s="27">
        <v>0.31</v>
      </c>
      <c r="J65" s="96">
        <v>754</v>
      </c>
      <c r="K65" s="28">
        <v>351</v>
      </c>
      <c r="L65" s="28">
        <v>7</v>
      </c>
      <c r="M65" s="28"/>
      <c r="N65" s="28">
        <v>55.88</v>
      </c>
      <c r="O65" s="28">
        <v>25.93</v>
      </c>
      <c r="P65" s="28">
        <v>0.02</v>
      </c>
      <c r="Q65" s="28">
        <v>0.01</v>
      </c>
    </row>
    <row r="66" spans="1:17" ht="29.25" customHeight="1">
      <c r="A66" s="17">
        <v>40</v>
      </c>
      <c r="B66" s="23" t="s">
        <v>223</v>
      </c>
      <c r="C66" s="90" t="s">
        <v>222</v>
      </c>
      <c r="D66" s="25" t="s">
        <v>120</v>
      </c>
      <c r="E66" s="29">
        <v>0.15</v>
      </c>
      <c r="F66" s="27">
        <v>33000</v>
      </c>
      <c r="G66" s="28"/>
      <c r="H66" s="28"/>
      <c r="I66" s="28"/>
      <c r="J66" s="96">
        <v>4950</v>
      </c>
      <c r="K66" s="28"/>
      <c r="L66" s="28"/>
      <c r="M66" s="28"/>
      <c r="N66" s="28"/>
      <c r="O66" s="28"/>
      <c r="P66" s="28"/>
      <c r="Q66" s="28"/>
    </row>
    <row r="67" spans="1:17" ht="48">
      <c r="A67" s="17">
        <v>41</v>
      </c>
      <c r="B67" s="23" t="s">
        <v>221</v>
      </c>
      <c r="C67" s="90" t="s">
        <v>220</v>
      </c>
      <c r="D67" s="25" t="s">
        <v>131</v>
      </c>
      <c r="E67" s="29">
        <v>1.19</v>
      </c>
      <c r="F67" s="27">
        <v>11855.09</v>
      </c>
      <c r="G67" s="27">
        <v>2066.13</v>
      </c>
      <c r="H67" s="27">
        <v>42.41</v>
      </c>
      <c r="I67" s="27">
        <v>23.08</v>
      </c>
      <c r="J67" s="96">
        <v>14108</v>
      </c>
      <c r="K67" s="28">
        <v>2459</v>
      </c>
      <c r="L67" s="28">
        <v>50</v>
      </c>
      <c r="M67" s="28">
        <v>27</v>
      </c>
      <c r="N67" s="28">
        <v>159.66999999999999</v>
      </c>
      <c r="O67" s="28">
        <v>190.01</v>
      </c>
      <c r="P67" s="28">
        <v>1.65</v>
      </c>
      <c r="Q67" s="28">
        <v>1.96</v>
      </c>
    </row>
    <row r="68" spans="1:17" ht="24">
      <c r="A68" s="17">
        <v>42</v>
      </c>
      <c r="B68" s="23" t="s">
        <v>219</v>
      </c>
      <c r="C68" s="90" t="s">
        <v>218</v>
      </c>
      <c r="D68" s="25" t="s">
        <v>131</v>
      </c>
      <c r="E68" s="29">
        <v>0.41499999999999998</v>
      </c>
      <c r="F68" s="27">
        <v>10157.719999999999</v>
      </c>
      <c r="G68" s="27">
        <v>1475.69</v>
      </c>
      <c r="H68" s="27">
        <v>181.39</v>
      </c>
      <c r="I68" s="27">
        <v>62.67</v>
      </c>
      <c r="J68" s="96">
        <v>4215</v>
      </c>
      <c r="K68" s="28">
        <v>612</v>
      </c>
      <c r="L68" s="28">
        <v>75</v>
      </c>
      <c r="M68" s="28">
        <v>26</v>
      </c>
      <c r="N68" s="28">
        <v>119.78</v>
      </c>
      <c r="O68" s="28">
        <v>49.71</v>
      </c>
      <c r="P68" s="28">
        <v>4.22</v>
      </c>
      <c r="Q68" s="28">
        <v>1.75</v>
      </c>
    </row>
    <row r="69" spans="1:17" ht="36">
      <c r="A69" s="17">
        <v>43</v>
      </c>
      <c r="B69" s="23" t="s">
        <v>217</v>
      </c>
      <c r="C69" s="90" t="s">
        <v>216</v>
      </c>
      <c r="D69" s="25" t="s">
        <v>131</v>
      </c>
      <c r="E69" s="29">
        <v>0.2</v>
      </c>
      <c r="F69" s="27">
        <v>1107.6400000000001</v>
      </c>
      <c r="G69" s="27">
        <v>512.36</v>
      </c>
      <c r="H69" s="27">
        <v>10.58</v>
      </c>
      <c r="I69" s="27">
        <v>1.56</v>
      </c>
      <c r="J69" s="96">
        <v>222</v>
      </c>
      <c r="K69" s="28">
        <v>102</v>
      </c>
      <c r="L69" s="28">
        <v>2</v>
      </c>
      <c r="M69" s="28"/>
      <c r="N69" s="28">
        <v>42.1</v>
      </c>
      <c r="O69" s="28">
        <v>8.42</v>
      </c>
      <c r="P69" s="28">
        <v>0.1</v>
      </c>
      <c r="Q69" s="28">
        <v>0.02</v>
      </c>
    </row>
    <row r="70" spans="1:17" ht="36">
      <c r="A70" s="17">
        <v>44</v>
      </c>
      <c r="B70" s="23" t="s">
        <v>215</v>
      </c>
      <c r="C70" s="90" t="s">
        <v>214</v>
      </c>
      <c r="D70" s="25" t="s">
        <v>131</v>
      </c>
      <c r="E70" s="29">
        <v>0.1</v>
      </c>
      <c r="F70" s="27">
        <v>907.12</v>
      </c>
      <c r="G70" s="27">
        <v>319.10000000000002</v>
      </c>
      <c r="H70" s="27">
        <v>10.58</v>
      </c>
      <c r="I70" s="27">
        <v>1.56</v>
      </c>
      <c r="J70" s="96">
        <v>91</v>
      </c>
      <c r="K70" s="28">
        <v>32</v>
      </c>
      <c r="L70" s="28">
        <v>1</v>
      </c>
      <c r="M70" s="28"/>
      <c r="N70" s="28">
        <v>26.22</v>
      </c>
      <c r="O70" s="28">
        <v>2.62</v>
      </c>
      <c r="P70" s="28">
        <v>0.1</v>
      </c>
      <c r="Q70" s="28">
        <v>0.01</v>
      </c>
    </row>
    <row r="71" spans="1:17" ht="36">
      <c r="A71" s="17">
        <v>45</v>
      </c>
      <c r="B71" s="23" t="s">
        <v>213</v>
      </c>
      <c r="C71" s="90" t="s">
        <v>212</v>
      </c>
      <c r="D71" s="25" t="s">
        <v>131</v>
      </c>
      <c r="E71" s="29">
        <v>0.12</v>
      </c>
      <c r="F71" s="27">
        <v>1075.53</v>
      </c>
      <c r="G71" s="27">
        <v>616.25</v>
      </c>
      <c r="H71" s="27">
        <v>1.0900000000000001</v>
      </c>
      <c r="I71" s="28"/>
      <c r="J71" s="96">
        <v>129</v>
      </c>
      <c r="K71" s="28">
        <v>74</v>
      </c>
      <c r="L71" s="28"/>
      <c r="M71" s="28"/>
      <c r="N71" s="28">
        <v>50.02</v>
      </c>
      <c r="O71" s="28">
        <v>6</v>
      </c>
      <c r="P71" s="28"/>
      <c r="Q71" s="28"/>
    </row>
    <row r="72" spans="1:17">
      <c r="A72" s="184" t="s">
        <v>57</v>
      </c>
      <c r="B72" s="183"/>
      <c r="C72" s="183"/>
      <c r="D72" s="183"/>
      <c r="E72" s="183"/>
      <c r="F72" s="183"/>
      <c r="G72" s="183"/>
      <c r="H72" s="183"/>
      <c r="I72" s="183"/>
      <c r="J72" s="97">
        <v>52270</v>
      </c>
      <c r="K72" s="27">
        <v>11320</v>
      </c>
      <c r="L72" s="27">
        <v>2278</v>
      </c>
      <c r="M72" s="27">
        <v>292</v>
      </c>
      <c r="N72" s="28"/>
      <c r="O72" s="27">
        <v>901.61</v>
      </c>
      <c r="P72" s="28"/>
      <c r="Q72" s="27">
        <v>19.95</v>
      </c>
    </row>
    <row r="73" spans="1:17">
      <c r="A73" s="184" t="s">
        <v>58</v>
      </c>
      <c r="B73" s="183"/>
      <c r="C73" s="183"/>
      <c r="D73" s="183"/>
      <c r="E73" s="183"/>
      <c r="F73" s="183"/>
      <c r="G73" s="183"/>
      <c r="H73" s="183"/>
      <c r="I73" s="183"/>
      <c r="J73" s="97">
        <v>56354</v>
      </c>
      <c r="K73" s="27">
        <v>14943</v>
      </c>
      <c r="L73" s="27">
        <v>2739</v>
      </c>
      <c r="M73" s="27">
        <v>387</v>
      </c>
      <c r="N73" s="28"/>
      <c r="O73" s="27">
        <v>1133.68</v>
      </c>
      <c r="P73" s="28"/>
      <c r="Q73" s="27">
        <v>25.71</v>
      </c>
    </row>
    <row r="74" spans="1:17">
      <c r="A74" s="184" t="s">
        <v>59</v>
      </c>
      <c r="B74" s="183"/>
      <c r="C74" s="183"/>
      <c r="D74" s="183"/>
      <c r="E74" s="183"/>
      <c r="F74" s="183"/>
      <c r="G74" s="183"/>
      <c r="H74" s="183"/>
      <c r="I74" s="183"/>
      <c r="J74" s="96"/>
      <c r="K74" s="28"/>
      <c r="L74" s="28"/>
      <c r="M74" s="28"/>
      <c r="N74" s="28"/>
      <c r="O74" s="28"/>
      <c r="P74" s="28"/>
      <c r="Q74" s="28"/>
    </row>
    <row r="75" spans="1:17">
      <c r="A75" s="184" t="s">
        <v>211</v>
      </c>
      <c r="B75" s="183"/>
      <c r="C75" s="183"/>
      <c r="D75" s="183"/>
      <c r="E75" s="183"/>
      <c r="F75" s="183"/>
      <c r="G75" s="183"/>
      <c r="H75" s="183"/>
      <c r="I75" s="183"/>
      <c r="J75" s="97">
        <v>497</v>
      </c>
      <c r="K75" s="27">
        <v>486</v>
      </c>
      <c r="L75" s="27">
        <v>12</v>
      </c>
      <c r="M75" s="27">
        <v>12</v>
      </c>
      <c r="N75" s="28"/>
      <c r="O75" s="28"/>
      <c r="P75" s="28"/>
      <c r="Q75" s="28"/>
    </row>
    <row r="76" spans="1:17" ht="26.1" customHeight="1">
      <c r="A76" s="184" t="s">
        <v>210</v>
      </c>
      <c r="B76" s="183"/>
      <c r="C76" s="183"/>
      <c r="D76" s="183"/>
      <c r="E76" s="183"/>
      <c r="F76" s="183"/>
      <c r="G76" s="183"/>
      <c r="H76" s="183"/>
      <c r="I76" s="183"/>
      <c r="J76" s="97">
        <v>1464</v>
      </c>
      <c r="K76" s="27">
        <v>1238</v>
      </c>
      <c r="L76" s="27">
        <v>225</v>
      </c>
      <c r="M76" s="27">
        <v>42</v>
      </c>
      <c r="N76" s="28"/>
      <c r="O76" s="27">
        <v>91.603499999999997</v>
      </c>
      <c r="P76" s="28"/>
      <c r="Q76" s="27">
        <v>2.8624999999999998</v>
      </c>
    </row>
    <row r="77" spans="1:17" ht="12.95" customHeight="1">
      <c r="A77" s="184" t="s">
        <v>209</v>
      </c>
      <c r="B77" s="183"/>
      <c r="C77" s="183"/>
      <c r="D77" s="183"/>
      <c r="E77" s="183"/>
      <c r="F77" s="183"/>
      <c r="G77" s="183"/>
      <c r="H77" s="183"/>
      <c r="I77" s="183"/>
      <c r="J77" s="97">
        <v>2123</v>
      </c>
      <c r="K77" s="27">
        <v>1898</v>
      </c>
      <c r="L77" s="27">
        <v>225</v>
      </c>
      <c r="M77" s="27">
        <v>42</v>
      </c>
      <c r="N77" s="28"/>
      <c r="O77" s="27">
        <v>140.46</v>
      </c>
      <c r="P77" s="28"/>
      <c r="Q77" s="27">
        <v>2.8660000000000001</v>
      </c>
    </row>
    <row r="78" spans="1:17">
      <c r="A78" s="184" t="s">
        <v>63</v>
      </c>
      <c r="B78" s="183"/>
      <c r="C78" s="183"/>
      <c r="D78" s="183"/>
      <c r="E78" s="183"/>
      <c r="F78" s="183"/>
      <c r="G78" s="183"/>
      <c r="H78" s="183"/>
      <c r="I78" s="183"/>
      <c r="J78" s="97">
        <v>16126</v>
      </c>
      <c r="K78" s="28"/>
      <c r="L78" s="28"/>
      <c r="M78" s="28"/>
      <c r="N78" s="28"/>
      <c r="O78" s="28"/>
      <c r="P78" s="28"/>
      <c r="Q78" s="28"/>
    </row>
    <row r="79" spans="1:17">
      <c r="A79" s="184" t="s">
        <v>59</v>
      </c>
      <c r="B79" s="183"/>
      <c r="C79" s="183"/>
      <c r="D79" s="183"/>
      <c r="E79" s="183"/>
      <c r="F79" s="183"/>
      <c r="G79" s="183"/>
      <c r="H79" s="183"/>
      <c r="I79" s="183"/>
      <c r="J79" s="96"/>
      <c r="K79" s="28"/>
      <c r="L79" s="28"/>
      <c r="M79" s="28"/>
      <c r="N79" s="28"/>
      <c r="O79" s="28"/>
      <c r="P79" s="28"/>
      <c r="Q79" s="28"/>
    </row>
    <row r="80" spans="1:17">
      <c r="A80" s="184" t="s">
        <v>208</v>
      </c>
      <c r="B80" s="183"/>
      <c r="C80" s="183"/>
      <c r="D80" s="183"/>
      <c r="E80" s="183"/>
      <c r="F80" s="183"/>
      <c r="G80" s="183"/>
      <c r="H80" s="183"/>
      <c r="I80" s="183"/>
      <c r="J80" s="97">
        <v>554</v>
      </c>
      <c r="K80" s="28"/>
      <c r="L80" s="28"/>
      <c r="M80" s="28"/>
      <c r="N80" s="28"/>
      <c r="O80" s="28"/>
      <c r="P80" s="28"/>
      <c r="Q80" s="28"/>
    </row>
    <row r="81" spans="1:17">
      <c r="A81" s="184" t="s">
        <v>207</v>
      </c>
      <c r="B81" s="183"/>
      <c r="C81" s="183"/>
      <c r="D81" s="183"/>
      <c r="E81" s="183"/>
      <c r="F81" s="183"/>
      <c r="G81" s="183"/>
      <c r="H81" s="183"/>
      <c r="I81" s="183"/>
      <c r="J81" s="97">
        <v>56</v>
      </c>
      <c r="K81" s="28"/>
      <c r="L81" s="28"/>
      <c r="M81" s="28"/>
      <c r="N81" s="28"/>
      <c r="O81" s="28"/>
      <c r="P81" s="28"/>
      <c r="Q81" s="28"/>
    </row>
    <row r="82" spans="1:17">
      <c r="A82" s="184" t="s">
        <v>206</v>
      </c>
      <c r="B82" s="183"/>
      <c r="C82" s="183"/>
      <c r="D82" s="183"/>
      <c r="E82" s="183"/>
      <c r="F82" s="183"/>
      <c r="G82" s="183"/>
      <c r="H82" s="183"/>
      <c r="I82" s="183"/>
      <c r="J82" s="97">
        <v>445</v>
      </c>
      <c r="K82" s="28"/>
      <c r="L82" s="28"/>
      <c r="M82" s="28"/>
      <c r="N82" s="28"/>
      <c r="O82" s="28"/>
      <c r="P82" s="28"/>
      <c r="Q82" s="28"/>
    </row>
    <row r="83" spans="1:17">
      <c r="A83" s="184" t="s">
        <v>205</v>
      </c>
      <c r="B83" s="183"/>
      <c r="C83" s="183"/>
      <c r="D83" s="183"/>
      <c r="E83" s="183"/>
      <c r="F83" s="183"/>
      <c r="G83" s="183"/>
      <c r="H83" s="183"/>
      <c r="I83" s="183"/>
      <c r="J83" s="97">
        <v>218</v>
      </c>
      <c r="K83" s="28"/>
      <c r="L83" s="28"/>
      <c r="M83" s="28"/>
      <c r="N83" s="28"/>
      <c r="O83" s="28"/>
      <c r="P83" s="28"/>
      <c r="Q83" s="28"/>
    </row>
    <row r="84" spans="1:17">
      <c r="A84" s="184" t="s">
        <v>204</v>
      </c>
      <c r="B84" s="183"/>
      <c r="C84" s="183"/>
      <c r="D84" s="183"/>
      <c r="E84" s="183"/>
      <c r="F84" s="183"/>
      <c r="G84" s="183"/>
      <c r="H84" s="183"/>
      <c r="I84" s="183"/>
      <c r="J84" s="97">
        <v>218</v>
      </c>
      <c r="K84" s="28"/>
      <c r="L84" s="28"/>
      <c r="M84" s="28"/>
      <c r="N84" s="28"/>
      <c r="O84" s="28"/>
      <c r="P84" s="28"/>
      <c r="Q84" s="28"/>
    </row>
    <row r="85" spans="1:17">
      <c r="A85" s="184" t="s">
        <v>203</v>
      </c>
      <c r="B85" s="183"/>
      <c r="C85" s="183"/>
      <c r="D85" s="183"/>
      <c r="E85" s="183"/>
      <c r="F85" s="183"/>
      <c r="G85" s="183"/>
      <c r="H85" s="183"/>
      <c r="I85" s="183"/>
      <c r="J85" s="97">
        <v>25</v>
      </c>
      <c r="K85" s="28"/>
      <c r="L85" s="28"/>
      <c r="M85" s="28"/>
      <c r="N85" s="28"/>
      <c r="O85" s="28"/>
      <c r="P85" s="28"/>
      <c r="Q85" s="28"/>
    </row>
    <row r="86" spans="1:17">
      <c r="A86" s="184" t="s">
        <v>202</v>
      </c>
      <c r="B86" s="183"/>
      <c r="C86" s="183"/>
      <c r="D86" s="183"/>
      <c r="E86" s="183"/>
      <c r="F86" s="183"/>
      <c r="G86" s="183"/>
      <c r="H86" s="183"/>
      <c r="I86" s="183"/>
      <c r="J86" s="97">
        <v>14</v>
      </c>
      <c r="K86" s="28"/>
      <c r="L86" s="28"/>
      <c r="M86" s="28"/>
      <c r="N86" s="28"/>
      <c r="O86" s="28"/>
      <c r="P86" s="28"/>
      <c r="Q86" s="28"/>
    </row>
    <row r="87" spans="1:17">
      <c r="A87" s="184" t="s">
        <v>201</v>
      </c>
      <c r="B87" s="183"/>
      <c r="C87" s="183"/>
      <c r="D87" s="183"/>
      <c r="E87" s="183"/>
      <c r="F87" s="183"/>
      <c r="G87" s="183"/>
      <c r="H87" s="183"/>
      <c r="I87" s="183"/>
      <c r="J87" s="97">
        <v>9576</v>
      </c>
      <c r="K87" s="28"/>
      <c r="L87" s="28"/>
      <c r="M87" s="28"/>
      <c r="N87" s="28"/>
      <c r="O87" s="28"/>
      <c r="P87" s="28"/>
      <c r="Q87" s="28"/>
    </row>
    <row r="88" spans="1:17">
      <c r="A88" s="184" t="s">
        <v>200</v>
      </c>
      <c r="B88" s="183"/>
      <c r="C88" s="183"/>
      <c r="D88" s="183"/>
      <c r="E88" s="183"/>
      <c r="F88" s="183"/>
      <c r="G88" s="183"/>
      <c r="H88" s="183"/>
      <c r="I88" s="183"/>
      <c r="J88" s="97">
        <v>1976</v>
      </c>
      <c r="K88" s="28"/>
      <c r="L88" s="28"/>
      <c r="M88" s="28"/>
      <c r="N88" s="28"/>
      <c r="O88" s="28"/>
      <c r="P88" s="28"/>
      <c r="Q88" s="28"/>
    </row>
    <row r="89" spans="1:17">
      <c r="A89" s="184" t="s">
        <v>199</v>
      </c>
      <c r="B89" s="183"/>
      <c r="C89" s="183"/>
      <c r="D89" s="183"/>
      <c r="E89" s="183"/>
      <c r="F89" s="183"/>
      <c r="G89" s="183"/>
      <c r="H89" s="183"/>
      <c r="I89" s="183"/>
      <c r="J89" s="97">
        <v>308</v>
      </c>
      <c r="K89" s="28"/>
      <c r="L89" s="28"/>
      <c r="M89" s="28"/>
      <c r="N89" s="28"/>
      <c r="O89" s="28"/>
      <c r="P89" s="28"/>
      <c r="Q89" s="28"/>
    </row>
    <row r="90" spans="1:17">
      <c r="A90" s="184" t="s">
        <v>198</v>
      </c>
      <c r="B90" s="183"/>
      <c r="C90" s="183"/>
      <c r="D90" s="183"/>
      <c r="E90" s="183"/>
      <c r="F90" s="183"/>
      <c r="G90" s="183"/>
      <c r="H90" s="183"/>
      <c r="I90" s="183"/>
      <c r="J90" s="97">
        <v>1547</v>
      </c>
      <c r="K90" s="28"/>
      <c r="L90" s="28"/>
      <c r="M90" s="28"/>
      <c r="N90" s="28"/>
      <c r="O90" s="28"/>
      <c r="P90" s="28"/>
      <c r="Q90" s="28"/>
    </row>
    <row r="91" spans="1:17">
      <c r="A91" s="184" t="s">
        <v>197</v>
      </c>
      <c r="B91" s="183"/>
      <c r="C91" s="183"/>
      <c r="D91" s="183"/>
      <c r="E91" s="183"/>
      <c r="F91" s="183"/>
      <c r="G91" s="183"/>
      <c r="H91" s="183"/>
      <c r="I91" s="183"/>
      <c r="J91" s="97">
        <v>1134</v>
      </c>
      <c r="K91" s="28"/>
      <c r="L91" s="28"/>
      <c r="M91" s="28"/>
      <c r="N91" s="28"/>
      <c r="O91" s="28"/>
      <c r="P91" s="28"/>
      <c r="Q91" s="28"/>
    </row>
    <row r="92" spans="1:17">
      <c r="A92" s="184" t="s">
        <v>196</v>
      </c>
      <c r="B92" s="183"/>
      <c r="C92" s="183"/>
      <c r="D92" s="183"/>
      <c r="E92" s="183"/>
      <c r="F92" s="183"/>
      <c r="G92" s="183"/>
      <c r="H92" s="183"/>
      <c r="I92" s="183"/>
      <c r="J92" s="97">
        <v>55</v>
      </c>
      <c r="K92" s="28"/>
      <c r="L92" s="28"/>
      <c r="M92" s="28"/>
      <c r="N92" s="28"/>
      <c r="O92" s="28"/>
      <c r="P92" s="28"/>
      <c r="Q92" s="28"/>
    </row>
    <row r="93" spans="1:17">
      <c r="A93" s="184" t="s">
        <v>64</v>
      </c>
      <c r="B93" s="183"/>
      <c r="C93" s="183"/>
      <c r="D93" s="183"/>
      <c r="E93" s="183"/>
      <c r="F93" s="183"/>
      <c r="G93" s="183"/>
      <c r="H93" s="183"/>
      <c r="I93" s="183"/>
      <c r="J93" s="97">
        <v>7981</v>
      </c>
      <c r="K93" s="28"/>
      <c r="L93" s="28"/>
      <c r="M93" s="28"/>
      <c r="N93" s="28"/>
      <c r="O93" s="28"/>
      <c r="P93" s="28"/>
      <c r="Q93" s="28"/>
    </row>
    <row r="94" spans="1:17">
      <c r="A94" s="184" t="s">
        <v>59</v>
      </c>
      <c r="B94" s="183"/>
      <c r="C94" s="183"/>
      <c r="D94" s="183"/>
      <c r="E94" s="183"/>
      <c r="F94" s="183"/>
      <c r="G94" s="183"/>
      <c r="H94" s="183"/>
      <c r="I94" s="183"/>
      <c r="J94" s="96"/>
      <c r="K94" s="28"/>
      <c r="L94" s="28"/>
      <c r="M94" s="28"/>
      <c r="N94" s="28"/>
      <c r="O94" s="28"/>
      <c r="P94" s="28"/>
      <c r="Q94" s="28"/>
    </row>
    <row r="95" spans="1:17">
      <c r="A95" s="184" t="s">
        <v>195</v>
      </c>
      <c r="B95" s="183"/>
      <c r="C95" s="183"/>
      <c r="D95" s="183"/>
      <c r="E95" s="183"/>
      <c r="F95" s="183"/>
      <c r="G95" s="183"/>
      <c r="H95" s="183"/>
      <c r="I95" s="183"/>
      <c r="J95" s="97">
        <v>787</v>
      </c>
      <c r="K95" s="28"/>
      <c r="L95" s="28"/>
      <c r="M95" s="28"/>
      <c r="N95" s="28"/>
      <c r="O95" s="28"/>
      <c r="P95" s="28"/>
      <c r="Q95" s="28"/>
    </row>
    <row r="96" spans="1:17">
      <c r="A96" s="184" t="s">
        <v>194</v>
      </c>
      <c r="B96" s="183"/>
      <c r="C96" s="183"/>
      <c r="D96" s="183"/>
      <c r="E96" s="183"/>
      <c r="F96" s="183"/>
      <c r="G96" s="183"/>
      <c r="H96" s="183"/>
      <c r="I96" s="183"/>
      <c r="J96" s="97">
        <v>4264</v>
      </c>
      <c r="K96" s="28"/>
      <c r="L96" s="28"/>
      <c r="M96" s="28"/>
      <c r="N96" s="28"/>
      <c r="O96" s="28"/>
      <c r="P96" s="28"/>
      <c r="Q96" s="28"/>
    </row>
    <row r="97" spans="1:17">
      <c r="A97" s="184" t="s">
        <v>193</v>
      </c>
      <c r="B97" s="183"/>
      <c r="C97" s="183"/>
      <c r="D97" s="183"/>
      <c r="E97" s="183"/>
      <c r="F97" s="183"/>
      <c r="G97" s="183"/>
      <c r="H97" s="183"/>
      <c r="I97" s="183"/>
      <c r="J97" s="97">
        <v>8</v>
      </c>
      <c r="K97" s="28"/>
      <c r="L97" s="28"/>
      <c r="M97" s="28"/>
      <c r="N97" s="28"/>
      <c r="O97" s="28"/>
      <c r="P97" s="28"/>
      <c r="Q97" s="28"/>
    </row>
    <row r="98" spans="1:17">
      <c r="A98" s="184" t="s">
        <v>192</v>
      </c>
      <c r="B98" s="183"/>
      <c r="C98" s="183"/>
      <c r="D98" s="183"/>
      <c r="E98" s="183"/>
      <c r="F98" s="183"/>
      <c r="G98" s="183"/>
      <c r="H98" s="183"/>
      <c r="I98" s="183"/>
      <c r="J98" s="97">
        <v>140</v>
      </c>
      <c r="K98" s="28"/>
      <c r="L98" s="28"/>
      <c r="M98" s="28"/>
      <c r="N98" s="28"/>
      <c r="O98" s="28"/>
      <c r="P98" s="28"/>
      <c r="Q98" s="28"/>
    </row>
    <row r="99" spans="1:17">
      <c r="A99" s="184" t="s">
        <v>191</v>
      </c>
      <c r="B99" s="183"/>
      <c r="C99" s="183"/>
      <c r="D99" s="183"/>
      <c r="E99" s="183"/>
      <c r="F99" s="183"/>
      <c r="G99" s="183"/>
      <c r="H99" s="183"/>
      <c r="I99" s="183"/>
      <c r="J99" s="97">
        <v>37</v>
      </c>
      <c r="K99" s="28"/>
      <c r="L99" s="28"/>
      <c r="M99" s="28"/>
      <c r="N99" s="28"/>
      <c r="O99" s="28"/>
      <c r="P99" s="28"/>
      <c r="Q99" s="28"/>
    </row>
    <row r="100" spans="1:17">
      <c r="A100" s="184" t="s">
        <v>190</v>
      </c>
      <c r="B100" s="183"/>
      <c r="C100" s="183"/>
      <c r="D100" s="183"/>
      <c r="E100" s="183"/>
      <c r="F100" s="183"/>
      <c r="G100" s="183"/>
      <c r="H100" s="183"/>
      <c r="I100" s="183"/>
      <c r="J100" s="97">
        <v>177</v>
      </c>
      <c r="K100" s="28"/>
      <c r="L100" s="28"/>
      <c r="M100" s="28"/>
      <c r="N100" s="28"/>
      <c r="O100" s="28"/>
      <c r="P100" s="28"/>
      <c r="Q100" s="28"/>
    </row>
    <row r="101" spans="1:17">
      <c r="A101" s="184" t="s">
        <v>189</v>
      </c>
      <c r="B101" s="183"/>
      <c r="C101" s="183"/>
      <c r="D101" s="183"/>
      <c r="E101" s="183"/>
      <c r="F101" s="183"/>
      <c r="G101" s="183"/>
      <c r="H101" s="183"/>
      <c r="I101" s="183"/>
      <c r="J101" s="97">
        <v>1075</v>
      </c>
      <c r="K101" s="28"/>
      <c r="L101" s="28"/>
      <c r="M101" s="28"/>
      <c r="N101" s="28"/>
      <c r="O101" s="28"/>
      <c r="P101" s="28"/>
      <c r="Q101" s="28"/>
    </row>
    <row r="102" spans="1:17">
      <c r="A102" s="184" t="s">
        <v>188</v>
      </c>
      <c r="B102" s="183"/>
      <c r="C102" s="183"/>
      <c r="D102" s="183"/>
      <c r="E102" s="183"/>
      <c r="F102" s="183"/>
      <c r="G102" s="183"/>
      <c r="H102" s="183"/>
      <c r="I102" s="183"/>
      <c r="J102" s="97">
        <v>588</v>
      </c>
      <c r="K102" s="28"/>
      <c r="L102" s="28"/>
      <c r="M102" s="28"/>
      <c r="N102" s="28"/>
      <c r="O102" s="28"/>
      <c r="P102" s="28"/>
      <c r="Q102" s="28"/>
    </row>
    <row r="103" spans="1:17">
      <c r="A103" s="184" t="s">
        <v>187</v>
      </c>
      <c r="B103" s="183"/>
      <c r="C103" s="183"/>
      <c r="D103" s="183"/>
      <c r="E103" s="183"/>
      <c r="F103" s="183"/>
      <c r="G103" s="183"/>
      <c r="H103" s="183"/>
      <c r="I103" s="183"/>
      <c r="J103" s="97">
        <v>862</v>
      </c>
      <c r="K103" s="28"/>
      <c r="L103" s="28"/>
      <c r="M103" s="28"/>
      <c r="N103" s="28"/>
      <c r="O103" s="28"/>
      <c r="P103" s="28"/>
      <c r="Q103" s="28"/>
    </row>
    <row r="104" spans="1:17">
      <c r="A104" s="184" t="s">
        <v>186</v>
      </c>
      <c r="B104" s="183"/>
      <c r="C104" s="183"/>
      <c r="D104" s="183"/>
      <c r="E104" s="183"/>
      <c r="F104" s="183"/>
      <c r="G104" s="183"/>
      <c r="H104" s="183"/>
      <c r="I104" s="183"/>
      <c r="J104" s="97">
        <v>43</v>
      </c>
      <c r="K104" s="28"/>
      <c r="L104" s="28"/>
      <c r="M104" s="28"/>
      <c r="N104" s="28"/>
      <c r="O104" s="28"/>
      <c r="P104" s="28"/>
      <c r="Q104" s="28"/>
    </row>
    <row r="105" spans="1:17">
      <c r="A105" s="182" t="s">
        <v>65</v>
      </c>
      <c r="B105" s="183"/>
      <c r="C105" s="183"/>
      <c r="D105" s="183"/>
      <c r="E105" s="183"/>
      <c r="F105" s="183"/>
      <c r="G105" s="183"/>
      <c r="H105" s="183"/>
      <c r="I105" s="183"/>
      <c r="J105" s="96"/>
      <c r="K105" s="28"/>
      <c r="L105" s="28"/>
      <c r="M105" s="28"/>
      <c r="N105" s="28"/>
      <c r="O105" s="28"/>
      <c r="P105" s="28"/>
      <c r="Q105" s="28"/>
    </row>
    <row r="106" spans="1:17" ht="12.95" customHeight="1">
      <c r="A106" s="184" t="s">
        <v>185</v>
      </c>
      <c r="B106" s="183"/>
      <c r="C106" s="183"/>
      <c r="D106" s="183"/>
      <c r="E106" s="183"/>
      <c r="F106" s="183"/>
      <c r="G106" s="183"/>
      <c r="H106" s="183"/>
      <c r="I106" s="183"/>
      <c r="J106" s="97">
        <v>8459</v>
      </c>
      <c r="K106" s="28"/>
      <c r="L106" s="28"/>
      <c r="M106" s="28"/>
      <c r="N106" s="28"/>
      <c r="O106" s="27">
        <v>139.38999999999999</v>
      </c>
      <c r="P106" s="28"/>
      <c r="Q106" s="27">
        <v>6.61</v>
      </c>
    </row>
    <row r="107" spans="1:17">
      <c r="A107" s="184" t="s">
        <v>184</v>
      </c>
      <c r="B107" s="183"/>
      <c r="C107" s="183"/>
      <c r="D107" s="183"/>
      <c r="E107" s="183"/>
      <c r="F107" s="183"/>
      <c r="G107" s="183"/>
      <c r="H107" s="183"/>
      <c r="I107" s="183"/>
      <c r="J107" s="97">
        <v>1820</v>
      </c>
      <c r="K107" s="28"/>
      <c r="L107" s="28"/>
      <c r="M107" s="28"/>
      <c r="N107" s="28"/>
      <c r="O107" s="27">
        <v>60.18</v>
      </c>
      <c r="P107" s="28"/>
      <c r="Q107" s="27">
        <v>1.61</v>
      </c>
    </row>
    <row r="108" spans="1:17">
      <c r="A108" s="184" t="s">
        <v>183</v>
      </c>
      <c r="B108" s="183"/>
      <c r="C108" s="183"/>
      <c r="D108" s="183"/>
      <c r="E108" s="183"/>
      <c r="F108" s="183"/>
      <c r="G108" s="183"/>
      <c r="H108" s="183"/>
      <c r="I108" s="183"/>
      <c r="J108" s="97">
        <v>137</v>
      </c>
      <c r="K108" s="28"/>
      <c r="L108" s="28"/>
      <c r="M108" s="28"/>
      <c r="N108" s="28"/>
      <c r="O108" s="27">
        <v>4.7300000000000004</v>
      </c>
      <c r="P108" s="28"/>
      <c r="Q108" s="27">
        <v>0.05</v>
      </c>
    </row>
    <row r="109" spans="1:17">
      <c r="A109" s="184" t="s">
        <v>182</v>
      </c>
      <c r="B109" s="183"/>
      <c r="C109" s="183"/>
      <c r="D109" s="183"/>
      <c r="E109" s="183"/>
      <c r="F109" s="183"/>
      <c r="G109" s="183"/>
      <c r="H109" s="183"/>
      <c r="I109" s="183"/>
      <c r="J109" s="97">
        <v>36</v>
      </c>
      <c r="K109" s="28"/>
      <c r="L109" s="28"/>
      <c r="M109" s="28"/>
      <c r="N109" s="28"/>
      <c r="O109" s="28"/>
      <c r="P109" s="28"/>
      <c r="Q109" s="28"/>
    </row>
    <row r="110" spans="1:17">
      <c r="A110" s="184" t="s">
        <v>181</v>
      </c>
      <c r="B110" s="183"/>
      <c r="C110" s="183"/>
      <c r="D110" s="183"/>
      <c r="E110" s="183"/>
      <c r="F110" s="183"/>
      <c r="G110" s="183"/>
      <c r="H110" s="183"/>
      <c r="I110" s="183"/>
      <c r="J110" s="97">
        <v>252</v>
      </c>
      <c r="K110" s="28"/>
      <c r="L110" s="28"/>
      <c r="M110" s="28"/>
      <c r="N110" s="28"/>
      <c r="O110" s="28"/>
      <c r="P110" s="28"/>
      <c r="Q110" s="28"/>
    </row>
    <row r="111" spans="1:17">
      <c r="A111" s="184" t="s">
        <v>180</v>
      </c>
      <c r="B111" s="183"/>
      <c r="C111" s="183"/>
      <c r="D111" s="183"/>
      <c r="E111" s="183"/>
      <c r="F111" s="183"/>
      <c r="G111" s="183"/>
      <c r="H111" s="183"/>
      <c r="I111" s="183"/>
      <c r="J111" s="97">
        <v>181</v>
      </c>
      <c r="K111" s="28"/>
      <c r="L111" s="28"/>
      <c r="M111" s="28"/>
      <c r="N111" s="28"/>
      <c r="O111" s="27">
        <v>5.71</v>
      </c>
      <c r="P111" s="28"/>
      <c r="Q111" s="28"/>
    </row>
    <row r="112" spans="1:17" ht="12.95" customHeight="1">
      <c r="A112" s="184" t="s">
        <v>179</v>
      </c>
      <c r="B112" s="183"/>
      <c r="C112" s="183"/>
      <c r="D112" s="183"/>
      <c r="E112" s="183"/>
      <c r="F112" s="183"/>
      <c r="G112" s="183"/>
      <c r="H112" s="183"/>
      <c r="I112" s="183"/>
      <c r="J112" s="97">
        <v>211</v>
      </c>
      <c r="K112" s="28"/>
      <c r="L112" s="28"/>
      <c r="M112" s="28"/>
      <c r="N112" s="28"/>
      <c r="O112" s="27">
        <v>2.82</v>
      </c>
      <c r="P112" s="28"/>
      <c r="Q112" s="28"/>
    </row>
    <row r="113" spans="1:17">
      <c r="A113" s="184" t="s">
        <v>178</v>
      </c>
      <c r="B113" s="183"/>
      <c r="C113" s="183"/>
      <c r="D113" s="183"/>
      <c r="E113" s="183"/>
      <c r="F113" s="183"/>
      <c r="G113" s="183"/>
      <c r="H113" s="183"/>
      <c r="I113" s="183"/>
      <c r="J113" s="97">
        <v>7292</v>
      </c>
      <c r="K113" s="28"/>
      <c r="L113" s="28"/>
      <c r="M113" s="28"/>
      <c r="N113" s="28"/>
      <c r="O113" s="27">
        <v>97.45</v>
      </c>
      <c r="P113" s="28"/>
      <c r="Q113" s="27">
        <v>2.57</v>
      </c>
    </row>
    <row r="114" spans="1:17">
      <c r="A114" s="184" t="s">
        <v>177</v>
      </c>
      <c r="B114" s="183"/>
      <c r="C114" s="183"/>
      <c r="D114" s="183"/>
      <c r="E114" s="183"/>
      <c r="F114" s="183"/>
      <c r="G114" s="183"/>
      <c r="H114" s="183"/>
      <c r="I114" s="183"/>
      <c r="J114" s="97">
        <v>2230</v>
      </c>
      <c r="K114" s="28"/>
      <c r="L114" s="28"/>
      <c r="M114" s="28"/>
      <c r="N114" s="28"/>
      <c r="O114" s="27">
        <v>19.91</v>
      </c>
      <c r="P114" s="28"/>
      <c r="Q114" s="27">
        <v>0.06</v>
      </c>
    </row>
    <row r="115" spans="1:17">
      <c r="A115" s="184" t="s">
        <v>176</v>
      </c>
      <c r="B115" s="183"/>
      <c r="C115" s="183"/>
      <c r="D115" s="183"/>
      <c r="E115" s="183"/>
      <c r="F115" s="183"/>
      <c r="G115" s="183"/>
      <c r="H115" s="183"/>
      <c r="I115" s="183"/>
      <c r="J115" s="97">
        <v>568</v>
      </c>
      <c r="K115" s="28"/>
      <c r="L115" s="28"/>
      <c r="M115" s="28"/>
      <c r="N115" s="28"/>
      <c r="O115" s="27">
        <v>1.01</v>
      </c>
      <c r="P115" s="28"/>
      <c r="Q115" s="27">
        <v>0.16</v>
      </c>
    </row>
    <row r="116" spans="1:17">
      <c r="A116" s="184" t="s">
        <v>175</v>
      </c>
      <c r="B116" s="183"/>
      <c r="C116" s="183"/>
      <c r="D116" s="183"/>
      <c r="E116" s="183"/>
      <c r="F116" s="183"/>
      <c r="G116" s="183"/>
      <c r="H116" s="183"/>
      <c r="I116" s="183"/>
      <c r="J116" s="97">
        <v>39</v>
      </c>
      <c r="K116" s="28"/>
      <c r="L116" s="28"/>
      <c r="M116" s="28"/>
      <c r="N116" s="28"/>
      <c r="O116" s="27">
        <v>0.65</v>
      </c>
      <c r="P116" s="28"/>
      <c r="Q116" s="28"/>
    </row>
    <row r="117" spans="1:17">
      <c r="A117" s="184" t="s">
        <v>174</v>
      </c>
      <c r="B117" s="183"/>
      <c r="C117" s="183"/>
      <c r="D117" s="183"/>
      <c r="E117" s="183"/>
      <c r="F117" s="183"/>
      <c r="G117" s="183"/>
      <c r="H117" s="183"/>
      <c r="I117" s="183"/>
      <c r="J117" s="97">
        <v>1522</v>
      </c>
      <c r="K117" s="28"/>
      <c r="L117" s="28"/>
      <c r="M117" s="28"/>
      <c r="N117" s="28"/>
      <c r="O117" s="27">
        <v>43.96</v>
      </c>
      <c r="P117" s="28"/>
      <c r="Q117" s="27">
        <v>0.14000000000000001</v>
      </c>
    </row>
    <row r="118" spans="1:17">
      <c r="A118" s="184" t="s">
        <v>173</v>
      </c>
      <c r="B118" s="183"/>
      <c r="C118" s="183"/>
      <c r="D118" s="183"/>
      <c r="E118" s="183"/>
      <c r="F118" s="183"/>
      <c r="G118" s="183"/>
      <c r="H118" s="183"/>
      <c r="I118" s="183"/>
      <c r="J118" s="97">
        <v>5678</v>
      </c>
      <c r="K118" s="28"/>
      <c r="L118" s="28"/>
      <c r="M118" s="28"/>
      <c r="N118" s="28"/>
      <c r="O118" s="27">
        <v>19.97</v>
      </c>
      <c r="P118" s="28"/>
      <c r="Q118" s="27">
        <v>0.05</v>
      </c>
    </row>
    <row r="119" spans="1:17">
      <c r="A119" s="184" t="s">
        <v>172</v>
      </c>
      <c r="B119" s="183"/>
      <c r="C119" s="183"/>
      <c r="D119" s="183"/>
      <c r="E119" s="183"/>
      <c r="F119" s="183"/>
      <c r="G119" s="183"/>
      <c r="H119" s="183"/>
      <c r="I119" s="183"/>
      <c r="J119" s="97">
        <v>45057</v>
      </c>
      <c r="K119" s="28"/>
      <c r="L119" s="28"/>
      <c r="M119" s="28"/>
      <c r="N119" s="28"/>
      <c r="O119" s="27">
        <v>652.26</v>
      </c>
      <c r="P119" s="28"/>
      <c r="Q119" s="27">
        <v>11.8</v>
      </c>
    </row>
    <row r="120" spans="1:17">
      <c r="A120" s="184" t="s">
        <v>171</v>
      </c>
      <c r="B120" s="183"/>
      <c r="C120" s="183"/>
      <c r="D120" s="183"/>
      <c r="E120" s="183"/>
      <c r="F120" s="183"/>
      <c r="G120" s="183"/>
      <c r="H120" s="183"/>
      <c r="I120" s="183"/>
      <c r="J120" s="97">
        <v>6245</v>
      </c>
      <c r="K120" s="28"/>
      <c r="L120" s="28"/>
      <c r="M120" s="28"/>
      <c r="N120" s="28"/>
      <c r="O120" s="27">
        <v>68.599999999999994</v>
      </c>
      <c r="P120" s="28"/>
      <c r="Q120" s="27">
        <v>2.63</v>
      </c>
    </row>
    <row r="121" spans="1:17">
      <c r="A121" s="184" t="s">
        <v>170</v>
      </c>
      <c r="B121" s="183"/>
      <c r="C121" s="183"/>
      <c r="D121" s="183"/>
      <c r="E121" s="183"/>
      <c r="F121" s="183"/>
      <c r="G121" s="183"/>
      <c r="H121" s="183"/>
      <c r="I121" s="183"/>
      <c r="J121" s="97">
        <v>734</v>
      </c>
      <c r="K121" s="28"/>
      <c r="L121" s="28"/>
      <c r="M121" s="28"/>
      <c r="N121" s="28"/>
      <c r="O121" s="27">
        <v>17.04</v>
      </c>
      <c r="P121" s="28"/>
      <c r="Q121" s="27">
        <v>0.03</v>
      </c>
    </row>
    <row r="122" spans="1:17">
      <c r="A122" s="184" t="s">
        <v>69</v>
      </c>
      <c r="B122" s="183"/>
      <c r="C122" s="183"/>
      <c r="D122" s="183"/>
      <c r="E122" s="183"/>
      <c r="F122" s="183"/>
      <c r="G122" s="183"/>
      <c r="H122" s="183"/>
      <c r="I122" s="183"/>
      <c r="J122" s="97">
        <v>80461</v>
      </c>
      <c r="K122" s="28"/>
      <c r="L122" s="28"/>
      <c r="M122" s="28"/>
      <c r="N122" s="28"/>
      <c r="O122" s="27">
        <v>1133.68</v>
      </c>
      <c r="P122" s="28"/>
      <c r="Q122" s="27">
        <v>25.71</v>
      </c>
    </row>
    <row r="123" spans="1:17">
      <c r="A123" s="184" t="s">
        <v>70</v>
      </c>
      <c r="B123" s="183"/>
      <c r="C123" s="183"/>
      <c r="D123" s="183"/>
      <c r="E123" s="183"/>
      <c r="F123" s="183"/>
      <c r="G123" s="183"/>
      <c r="H123" s="183"/>
      <c r="I123" s="183"/>
      <c r="J123" s="96"/>
      <c r="K123" s="28"/>
      <c r="L123" s="28"/>
      <c r="M123" s="28"/>
      <c r="N123" s="28"/>
      <c r="O123" s="28"/>
      <c r="P123" s="28"/>
      <c r="Q123" s="28"/>
    </row>
    <row r="124" spans="1:17">
      <c r="A124" s="184" t="s">
        <v>71</v>
      </c>
      <c r="B124" s="183"/>
      <c r="C124" s="183"/>
      <c r="D124" s="183"/>
      <c r="E124" s="183"/>
      <c r="F124" s="183"/>
      <c r="G124" s="183"/>
      <c r="H124" s="183"/>
      <c r="I124" s="183"/>
      <c r="J124" s="97">
        <v>38672</v>
      </c>
      <c r="K124" s="28"/>
      <c r="L124" s="28"/>
      <c r="M124" s="28"/>
      <c r="N124" s="28"/>
      <c r="O124" s="28"/>
      <c r="P124" s="28"/>
      <c r="Q124" s="28"/>
    </row>
    <row r="125" spans="1:17">
      <c r="A125" s="184" t="s">
        <v>72</v>
      </c>
      <c r="B125" s="183"/>
      <c r="C125" s="183"/>
      <c r="D125" s="183"/>
      <c r="E125" s="183"/>
      <c r="F125" s="183"/>
      <c r="G125" s="183"/>
      <c r="H125" s="183"/>
      <c r="I125" s="183"/>
      <c r="J125" s="97">
        <v>2352</v>
      </c>
      <c r="K125" s="28"/>
      <c r="L125" s="28"/>
      <c r="M125" s="28"/>
      <c r="N125" s="28"/>
      <c r="O125" s="28"/>
      <c r="P125" s="28"/>
      <c r="Q125" s="28"/>
    </row>
    <row r="126" spans="1:17">
      <c r="A126" s="184" t="s">
        <v>73</v>
      </c>
      <c r="B126" s="183"/>
      <c r="C126" s="183"/>
      <c r="D126" s="183"/>
      <c r="E126" s="183"/>
      <c r="F126" s="183"/>
      <c r="G126" s="183"/>
      <c r="H126" s="183"/>
      <c r="I126" s="183"/>
      <c r="J126" s="97">
        <v>15330</v>
      </c>
      <c r="K126" s="28"/>
      <c r="L126" s="28"/>
      <c r="M126" s="28"/>
      <c r="N126" s="28"/>
      <c r="O126" s="28"/>
      <c r="P126" s="28"/>
      <c r="Q126" s="28"/>
    </row>
    <row r="127" spans="1:17">
      <c r="A127" s="184" t="s">
        <v>74</v>
      </c>
      <c r="B127" s="183"/>
      <c r="C127" s="183"/>
      <c r="D127" s="183"/>
      <c r="E127" s="183"/>
      <c r="F127" s="183"/>
      <c r="G127" s="183"/>
      <c r="H127" s="183"/>
      <c r="I127" s="183"/>
      <c r="J127" s="97">
        <v>16126</v>
      </c>
      <c r="K127" s="28"/>
      <c r="L127" s="28"/>
      <c r="M127" s="28"/>
      <c r="N127" s="28"/>
      <c r="O127" s="28"/>
      <c r="P127" s="28"/>
      <c r="Q127" s="28"/>
    </row>
    <row r="128" spans="1:17">
      <c r="A128" s="184" t="s">
        <v>75</v>
      </c>
      <c r="B128" s="183"/>
      <c r="C128" s="183"/>
      <c r="D128" s="183"/>
      <c r="E128" s="183"/>
      <c r="F128" s="183"/>
      <c r="G128" s="183"/>
      <c r="H128" s="183"/>
      <c r="I128" s="183"/>
      <c r="J128" s="97">
        <v>7981</v>
      </c>
      <c r="K128" s="28"/>
      <c r="L128" s="28"/>
      <c r="M128" s="28"/>
      <c r="N128" s="28"/>
      <c r="O128" s="28"/>
      <c r="P128" s="28"/>
      <c r="Q128" s="28"/>
    </row>
    <row r="129" spans="1:19">
      <c r="A129" s="182" t="s">
        <v>76</v>
      </c>
      <c r="B129" s="183"/>
      <c r="C129" s="183"/>
      <c r="D129" s="183"/>
      <c r="E129" s="183"/>
      <c r="F129" s="183"/>
      <c r="G129" s="183"/>
      <c r="H129" s="183"/>
      <c r="I129" s="183"/>
      <c r="J129" s="98">
        <v>80461</v>
      </c>
      <c r="K129" s="28"/>
      <c r="L129" s="28"/>
      <c r="M129" s="28"/>
      <c r="N129" s="28"/>
      <c r="O129" s="30">
        <v>1133.68</v>
      </c>
      <c r="P129" s="28"/>
      <c r="Q129" s="30">
        <v>25.71</v>
      </c>
    </row>
    <row r="130" spans="1:19">
      <c r="A130" s="79"/>
      <c r="B130" s="79"/>
      <c r="C130" s="79"/>
      <c r="D130" s="79"/>
      <c r="E130" s="79"/>
      <c r="F130" s="21"/>
      <c r="G130" s="21"/>
      <c r="H130" s="21"/>
      <c r="I130" s="21"/>
      <c r="J130" s="99"/>
      <c r="K130" s="21"/>
      <c r="L130" s="21"/>
      <c r="M130" s="21"/>
      <c r="N130" s="21"/>
      <c r="O130" s="21"/>
      <c r="P130" s="21"/>
      <c r="Q130" s="21"/>
      <c r="R130" s="79"/>
    </row>
    <row r="131" spans="1:19">
      <c r="A131" s="79"/>
      <c r="B131" s="62" t="s">
        <v>169</v>
      </c>
      <c r="C131" s="79"/>
      <c r="D131" s="79"/>
      <c r="E131" s="79"/>
      <c r="F131" s="21"/>
      <c r="G131" s="21"/>
      <c r="H131" s="21"/>
      <c r="I131" s="21"/>
      <c r="J131" s="99"/>
      <c r="K131" s="21"/>
      <c r="L131" s="21"/>
      <c r="M131" s="21"/>
      <c r="N131" s="21"/>
      <c r="O131" s="21"/>
      <c r="P131" s="21"/>
      <c r="Q131" s="21"/>
      <c r="R131" s="79"/>
    </row>
    <row r="132" spans="1:19">
      <c r="A132" s="79"/>
      <c r="B132" s="79"/>
      <c r="C132" s="79"/>
      <c r="D132" s="79"/>
      <c r="E132" s="79"/>
      <c r="F132" s="21"/>
      <c r="G132" s="21"/>
      <c r="H132" s="21"/>
      <c r="I132" s="21"/>
      <c r="J132" s="99"/>
      <c r="K132" s="21"/>
      <c r="L132" s="21"/>
      <c r="M132" s="21"/>
      <c r="N132" s="21"/>
      <c r="O132" s="21"/>
      <c r="P132" s="21"/>
      <c r="Q132" s="21"/>
      <c r="R132" s="79"/>
    </row>
    <row r="133" spans="1:19">
      <c r="A133" s="79"/>
      <c r="B133" s="79"/>
      <c r="C133" s="79"/>
      <c r="D133" s="79"/>
      <c r="E133" s="79"/>
      <c r="F133" s="21"/>
      <c r="G133" s="21"/>
      <c r="H133" s="21"/>
      <c r="I133" s="21"/>
      <c r="J133" s="99"/>
      <c r="K133" s="21"/>
      <c r="L133" s="21"/>
      <c r="M133" s="21"/>
      <c r="N133" s="21"/>
      <c r="O133" s="21"/>
      <c r="P133" s="21"/>
      <c r="Q133" s="21"/>
      <c r="R133" s="79"/>
    </row>
    <row r="134" spans="1:19">
      <c r="A134" s="80"/>
      <c r="B134" s="86" t="s">
        <v>324</v>
      </c>
      <c r="C134" s="86"/>
      <c r="D134" s="86"/>
      <c r="E134" s="86"/>
      <c r="F134" s="86"/>
      <c r="G134" s="86"/>
      <c r="H134" s="86"/>
      <c r="I134" s="86" t="s">
        <v>325</v>
      </c>
      <c r="J134" s="94"/>
      <c r="K134" s="86"/>
      <c r="L134" s="86"/>
      <c r="M134" s="86"/>
      <c r="N134" s="81"/>
      <c r="O134" s="81"/>
      <c r="P134" s="81"/>
      <c r="Q134" s="79"/>
      <c r="R134" s="79"/>
      <c r="S134" s="79"/>
    </row>
    <row r="135" spans="1:19">
      <c r="A135" s="80"/>
      <c r="B135" s="84"/>
      <c r="C135" s="85"/>
      <c r="D135" s="82"/>
      <c r="E135" s="84"/>
      <c r="F135" s="84"/>
      <c r="G135" s="85"/>
      <c r="H135" s="83"/>
      <c r="I135" s="86"/>
      <c r="J135" s="94"/>
      <c r="K135" s="86"/>
      <c r="L135" s="86"/>
      <c r="M135" s="86"/>
      <c r="N135" s="81"/>
      <c r="O135" s="81"/>
      <c r="P135" s="81"/>
      <c r="Q135" s="79"/>
      <c r="R135" s="79"/>
      <c r="S135" s="79"/>
    </row>
    <row r="136" spans="1:19">
      <c r="F136" s="21"/>
      <c r="G136" s="21"/>
      <c r="H136" s="21"/>
      <c r="I136" s="21"/>
      <c r="J136" s="99"/>
      <c r="K136" s="21"/>
      <c r="L136" s="21"/>
      <c r="M136" s="21"/>
      <c r="N136" s="21"/>
      <c r="O136" s="21"/>
      <c r="P136" s="21"/>
      <c r="Q136" s="21"/>
    </row>
  </sheetData>
  <mergeCells count="82">
    <mergeCell ref="N18:N20"/>
    <mergeCell ref="Q18:Q20"/>
    <mergeCell ref="F18:I18"/>
    <mergeCell ref="G19:I19"/>
    <mergeCell ref="A22:Q22"/>
    <mergeCell ref="O18:O20"/>
    <mergeCell ref="A33:Q33"/>
    <mergeCell ref="A34:Q34"/>
    <mergeCell ref="J19:J20"/>
    <mergeCell ref="A77:I77"/>
    <mergeCell ref="K19:M19"/>
    <mergeCell ref="J18:M18"/>
    <mergeCell ref="P18:P20"/>
    <mergeCell ref="A48:Q48"/>
    <mergeCell ref="A56:Q56"/>
    <mergeCell ref="F19:F20"/>
    <mergeCell ref="A18:A20"/>
    <mergeCell ref="C18:C20"/>
    <mergeCell ref="D18:D20"/>
    <mergeCell ref="E18:E20"/>
    <mergeCell ref="B18:B20"/>
    <mergeCell ref="A78:I78"/>
    <mergeCell ref="A79:I79"/>
    <mergeCell ref="A80:I80"/>
    <mergeCell ref="A73:I73"/>
    <mergeCell ref="A74:I74"/>
    <mergeCell ref="A75:I75"/>
    <mergeCell ref="A76:I76"/>
    <mergeCell ref="A108:I108"/>
    <mergeCell ref="A97:I97"/>
    <mergeCell ref="A98:I98"/>
    <mergeCell ref="A99:I99"/>
    <mergeCell ref="A100:I100"/>
    <mergeCell ref="A101:I101"/>
    <mergeCell ref="A102:I102"/>
    <mergeCell ref="A105:I105"/>
    <mergeCell ref="A106:I106"/>
    <mergeCell ref="A103:I103"/>
    <mergeCell ref="A104:I104"/>
    <mergeCell ref="J13:K13"/>
    <mergeCell ref="J14:K14"/>
    <mergeCell ref="J15:K15"/>
    <mergeCell ref="A107:I107"/>
    <mergeCell ref="A96:I96"/>
    <mergeCell ref="A85:I85"/>
    <mergeCell ref="A86:I86"/>
    <mergeCell ref="A87:I87"/>
    <mergeCell ref="A88:I88"/>
    <mergeCell ref="A90:I90"/>
    <mergeCell ref="A91:I91"/>
    <mergeCell ref="A92:I92"/>
    <mergeCell ref="A81:I81"/>
    <mergeCell ref="A82:I82"/>
    <mergeCell ref="A83:I83"/>
    <mergeCell ref="A72:I72"/>
    <mergeCell ref="E1:I1"/>
    <mergeCell ref="A127:I127"/>
    <mergeCell ref="A128:I128"/>
    <mergeCell ref="A129:I129"/>
    <mergeCell ref="A122:I122"/>
    <mergeCell ref="A123:I123"/>
    <mergeCell ref="A124:I124"/>
    <mergeCell ref="A125:I125"/>
    <mergeCell ref="A126:I126"/>
    <mergeCell ref="A93:I93"/>
    <mergeCell ref="A94:I94"/>
    <mergeCell ref="A95:I95"/>
    <mergeCell ref="A84:I84"/>
    <mergeCell ref="A89:I89"/>
    <mergeCell ref="A120:I120"/>
    <mergeCell ref="A110:I110"/>
    <mergeCell ref="A109:I109"/>
    <mergeCell ref="A121:I121"/>
    <mergeCell ref="A115:I115"/>
    <mergeCell ref="A116:I116"/>
    <mergeCell ref="A117:I117"/>
    <mergeCell ref="A118:I118"/>
    <mergeCell ref="A119:I119"/>
    <mergeCell ref="A114:I114"/>
    <mergeCell ref="A111:I111"/>
    <mergeCell ref="A112:I112"/>
    <mergeCell ref="A113:I113"/>
  </mergeCells>
  <pageMargins left="0.23622047244094491" right="0" top="0.39370078740157483" bottom="0.39370078740157483" header="0.19685039370078741" footer="0.19685039370078741"/>
  <pageSetup paperSize="9" scale="95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6"/>
  </sheetPr>
  <dimension ref="A1:D28"/>
  <sheetViews>
    <sheetView tabSelected="1" topLeftCell="A4" zoomScaleNormal="100" zoomScaleSheetLayoutView="75" workbookViewId="0">
      <selection activeCell="A6" sqref="A6:D6"/>
    </sheetView>
  </sheetViews>
  <sheetFormatPr defaultColWidth="9" defaultRowHeight="12.75"/>
  <cols>
    <col min="1" max="1" width="41.85546875" style="108" customWidth="1"/>
    <col min="2" max="2" width="21.5703125" style="108" customWidth="1"/>
    <col min="3" max="3" width="22.28515625" style="108" customWidth="1"/>
    <col min="4" max="4" width="22.28515625" style="109" customWidth="1"/>
    <col min="5" max="250" width="20.140625" style="108" customWidth="1"/>
    <col min="251" max="251" width="10.7109375" style="108" customWidth="1"/>
    <col min="252" max="252" width="11.140625" style="108" customWidth="1"/>
    <col min="253" max="253" width="21.42578125" style="108" customWidth="1"/>
    <col min="254" max="254" width="21.5703125" style="108" customWidth="1"/>
    <col min="255" max="255" width="22.28515625" style="108" customWidth="1"/>
    <col min="256" max="16384" width="9" style="108"/>
  </cols>
  <sheetData>
    <row r="1" spans="1:4" s="136" customFormat="1" ht="18.75" customHeight="1">
      <c r="A1" s="197" t="s">
        <v>345</v>
      </c>
      <c r="B1" s="197"/>
      <c r="C1" s="197"/>
      <c r="D1" s="197"/>
    </row>
    <row r="2" spans="1:4" s="136" customFormat="1" ht="15.75" customHeight="1">
      <c r="A2" s="150"/>
      <c r="B2" s="150"/>
      <c r="C2" s="150"/>
      <c r="D2" s="150"/>
    </row>
    <row r="3" spans="1:4" s="136" customFormat="1" ht="20.25" customHeight="1">
      <c r="A3" s="198" t="s">
        <v>344</v>
      </c>
      <c r="B3" s="198"/>
      <c r="C3" s="198"/>
      <c r="D3" s="198"/>
    </row>
    <row r="4" spans="1:4" s="136" customFormat="1" ht="15.75" customHeight="1">
      <c r="A4" s="148"/>
      <c r="B4" s="149"/>
      <c r="C4" s="148"/>
      <c r="D4" s="147"/>
    </row>
    <row r="5" spans="1:4" s="145" customFormat="1" ht="18.75">
      <c r="A5" s="199" t="s">
        <v>365</v>
      </c>
      <c r="B5" s="199"/>
      <c r="C5" s="199"/>
      <c r="D5" s="199"/>
    </row>
    <row r="6" spans="1:4" s="145" customFormat="1" ht="18.75">
      <c r="A6" s="199" t="s">
        <v>343</v>
      </c>
      <c r="B6" s="199"/>
      <c r="C6" s="199"/>
      <c r="D6" s="199"/>
    </row>
    <row r="7" spans="1:4" s="145" customFormat="1" ht="9" customHeight="1">
      <c r="A7" s="199"/>
      <c r="B7" s="199"/>
      <c r="C7" s="199"/>
      <c r="D7" s="199"/>
    </row>
    <row r="8" spans="1:4" s="145" customFormat="1" ht="15.75" customHeight="1">
      <c r="A8" s="146"/>
      <c r="B8" s="146"/>
      <c r="C8" s="146"/>
      <c r="D8" s="146"/>
    </row>
    <row r="9" spans="1:4" s="142" customFormat="1" ht="15.75" customHeight="1">
      <c r="A9" s="110" t="s">
        <v>342</v>
      </c>
      <c r="B9" s="113"/>
      <c r="C9" s="144"/>
      <c r="D9" s="143" t="s">
        <v>341</v>
      </c>
    </row>
    <row r="10" spans="1:4" s="136" customFormat="1" ht="15.75" customHeight="1">
      <c r="A10" s="189" t="s">
        <v>340</v>
      </c>
      <c r="B10" s="192" t="s">
        <v>339</v>
      </c>
      <c r="C10" s="192" t="s">
        <v>338</v>
      </c>
      <c r="D10" s="192" t="s">
        <v>337</v>
      </c>
    </row>
    <row r="11" spans="1:4" s="141" customFormat="1" ht="12.75" customHeight="1">
      <c r="A11" s="190"/>
      <c r="B11" s="193"/>
      <c r="C11" s="193"/>
      <c r="D11" s="195"/>
    </row>
    <row r="12" spans="1:4" s="141" customFormat="1" ht="12.75" customHeight="1">
      <c r="A12" s="190"/>
      <c r="B12" s="193"/>
      <c r="C12" s="193"/>
      <c r="D12" s="195"/>
    </row>
    <row r="13" spans="1:4" s="141" customFormat="1" ht="42.75" customHeight="1">
      <c r="A13" s="191"/>
      <c r="B13" s="194"/>
      <c r="C13" s="193"/>
      <c r="D13" s="196"/>
    </row>
    <row r="14" spans="1:4" s="136" customFormat="1" ht="15.75">
      <c r="A14" s="140" t="s">
        <v>336</v>
      </c>
      <c r="B14" s="139" t="s">
        <v>335</v>
      </c>
      <c r="C14" s="138" t="s">
        <v>334</v>
      </c>
      <c r="D14" s="137" t="s">
        <v>333</v>
      </c>
    </row>
    <row r="15" spans="1:4" s="114" customFormat="1" ht="50.1" customHeight="1">
      <c r="A15" s="135" t="s">
        <v>352</v>
      </c>
      <c r="B15" s="130">
        <f>'24564'!J61</f>
        <v>8678</v>
      </c>
      <c r="C15" s="126">
        <f>ROUND(B15*4.42,0)</f>
        <v>38357</v>
      </c>
      <c r="D15" s="133" t="s">
        <v>347</v>
      </c>
    </row>
    <row r="16" spans="1:4" s="114" customFormat="1" ht="50.1" customHeight="1">
      <c r="A16" s="134" t="s">
        <v>350</v>
      </c>
      <c r="B16" s="130">
        <f>'24565'!J68</f>
        <v>11209</v>
      </c>
      <c r="C16" s="126">
        <f t="shared" ref="C16:C17" si="0">ROUND(B16*4.42,0)</f>
        <v>49544</v>
      </c>
      <c r="D16" s="133" t="s">
        <v>348</v>
      </c>
    </row>
    <row r="17" spans="1:4" s="114" customFormat="1" ht="50.1" customHeight="1">
      <c r="A17" s="134" t="s">
        <v>351</v>
      </c>
      <c r="B17" s="130">
        <f>'24577'!J129</f>
        <v>80461</v>
      </c>
      <c r="C17" s="126">
        <f t="shared" si="0"/>
        <v>355638</v>
      </c>
      <c r="D17" s="133" t="s">
        <v>349</v>
      </c>
    </row>
    <row r="18" spans="1:4" s="114" customFormat="1" ht="20.25" customHeight="1">
      <c r="A18" s="132" t="s">
        <v>332</v>
      </c>
      <c r="B18" s="129">
        <f>SUM(B15:B17)</f>
        <v>100348</v>
      </c>
      <c r="C18" s="123">
        <f>SUM(C15:C17)</f>
        <v>443539</v>
      </c>
      <c r="D18" s="131"/>
    </row>
    <row r="19" spans="1:4" s="114" customFormat="1" ht="15" customHeight="1">
      <c r="A19" s="125"/>
      <c r="B19" s="129"/>
      <c r="C19" s="123"/>
      <c r="D19" s="122"/>
    </row>
    <row r="20" spans="1:4" s="114" customFormat="1" ht="15.75" customHeight="1">
      <c r="A20" s="128" t="s">
        <v>331</v>
      </c>
      <c r="B20" s="127"/>
      <c r="C20" s="126">
        <f>ROUND(C18*18%,2)</f>
        <v>79837.02</v>
      </c>
      <c r="D20" s="122"/>
    </row>
    <row r="21" spans="1:4" s="114" customFormat="1" ht="15" customHeight="1">
      <c r="A21" s="125"/>
      <c r="B21" s="124"/>
      <c r="C21" s="123"/>
      <c r="D21" s="122"/>
    </row>
    <row r="22" spans="1:4" s="114" customFormat="1" ht="20.100000000000001" customHeight="1">
      <c r="A22" s="121" t="s">
        <v>7</v>
      </c>
      <c r="B22" s="120"/>
      <c r="C22" s="119">
        <f>SUM(C18:C20)</f>
        <v>523376.02</v>
      </c>
      <c r="D22" s="118"/>
    </row>
    <row r="23" spans="1:4" s="114" customFormat="1" ht="18.75" customHeight="1">
      <c r="A23" s="117"/>
      <c r="B23" s="116"/>
      <c r="C23" s="116"/>
      <c r="D23" s="115"/>
    </row>
    <row r="25" spans="1:4" s="110" customFormat="1" ht="15.75">
      <c r="A25" s="110" t="s">
        <v>330</v>
      </c>
      <c r="D25" s="111"/>
    </row>
    <row r="26" spans="1:4" s="110" customFormat="1" ht="15.75">
      <c r="A26" s="110" t="s">
        <v>329</v>
      </c>
      <c r="B26" s="113"/>
      <c r="C26" s="112" t="s">
        <v>328</v>
      </c>
      <c r="D26" s="111"/>
    </row>
    <row r="27" spans="1:4" s="110" customFormat="1" ht="26.25" customHeight="1">
      <c r="C27" s="112"/>
      <c r="D27" s="111"/>
    </row>
    <row r="28" spans="1:4" s="110" customFormat="1" ht="15.75">
      <c r="A28" s="110" t="s">
        <v>327</v>
      </c>
      <c r="B28" s="113"/>
      <c r="C28" s="112" t="s">
        <v>326</v>
      </c>
      <c r="D28" s="111"/>
    </row>
  </sheetData>
  <mergeCells count="9">
    <mergeCell ref="A10:A13"/>
    <mergeCell ref="B10:B13"/>
    <mergeCell ref="C10:C13"/>
    <mergeCell ref="D10:D13"/>
    <mergeCell ref="A1:D1"/>
    <mergeCell ref="A3:D3"/>
    <mergeCell ref="A5:D5"/>
    <mergeCell ref="A7:D7"/>
    <mergeCell ref="A6:D6"/>
  </mergeCells>
  <printOptions horizontalCentered="1"/>
  <pageMargins left="0.70866141732283472" right="0.39370078740157483" top="0.9055118110236221" bottom="0.62992125984251968" header="0" footer="0"/>
  <pageSetup paperSize="9" scale="85" firstPageNumber="5" orientation="portrait" horizontalDpi="300" verticalDpi="300" r:id="rId1"/>
  <headerFooter alignWithMargins="0">
    <oddHeader>&amp;R&amp;"Times New Roman,обычный"&amp;14&amp;P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"/>
  <sheetViews>
    <sheetView showZeros="0" workbookViewId="0">
      <selection activeCell="A6" sqref="A6"/>
    </sheetView>
  </sheetViews>
  <sheetFormatPr defaultRowHeight="12.75"/>
  <cols>
    <col min="1" max="1" width="4" style="151" customWidth="1"/>
    <col min="2" max="2" width="11.7109375" style="151" customWidth="1"/>
    <col min="3" max="3" width="38.85546875" style="151" customWidth="1"/>
    <col min="4" max="4" width="17.28515625" style="152" customWidth="1"/>
    <col min="5" max="16384" width="9.140625" style="151"/>
  </cols>
  <sheetData>
    <row r="1" spans="1:4">
      <c r="D1" s="169" t="s">
        <v>363</v>
      </c>
    </row>
    <row r="3" spans="1:4" s="172" customFormat="1" ht="18">
      <c r="A3" s="200" t="s">
        <v>360</v>
      </c>
      <c r="B3" s="200"/>
      <c r="C3" s="200"/>
      <c r="D3" s="200"/>
    </row>
    <row r="4" spans="1:4" s="172" customFormat="1" ht="10.5" customHeight="1">
      <c r="B4" s="174"/>
      <c r="C4" s="174"/>
      <c r="D4" s="173"/>
    </row>
    <row r="5" spans="1:4" s="170" customFormat="1" ht="34.5" customHeight="1">
      <c r="A5" s="201" t="s">
        <v>364</v>
      </c>
      <c r="B5" s="201"/>
      <c r="C5" s="201"/>
      <c r="D5" s="201"/>
    </row>
    <row r="6" spans="1:4" s="170" customFormat="1" ht="16.5" customHeight="1">
      <c r="A6" s="171"/>
      <c r="B6" s="171"/>
      <c r="C6" s="171"/>
      <c r="D6" s="171"/>
    </row>
    <row r="7" spans="1:4">
      <c r="D7" s="169" t="s">
        <v>341</v>
      </c>
    </row>
    <row r="8" spans="1:4" s="165" customFormat="1" ht="17.25" customHeight="1">
      <c r="A8" s="202" t="s">
        <v>346</v>
      </c>
      <c r="B8" s="202" t="s">
        <v>359</v>
      </c>
      <c r="C8" s="202" t="s">
        <v>358</v>
      </c>
      <c r="D8" s="203" t="s">
        <v>357</v>
      </c>
    </row>
    <row r="9" spans="1:4" s="165" customFormat="1" ht="58.5" customHeight="1">
      <c r="A9" s="202"/>
      <c r="B9" s="202"/>
      <c r="C9" s="202"/>
      <c r="D9" s="204"/>
    </row>
    <row r="10" spans="1:4" s="165" customFormat="1" ht="39.950000000000003" customHeight="1">
      <c r="A10" s="168">
        <v>1</v>
      </c>
      <c r="B10" s="168" t="s">
        <v>347</v>
      </c>
      <c r="C10" s="167" t="s">
        <v>352</v>
      </c>
      <c r="D10" s="166">
        <f>'24564'!J61</f>
        <v>8678</v>
      </c>
    </row>
    <row r="11" spans="1:4" s="165" customFormat="1" ht="39.950000000000003" customHeight="1">
      <c r="A11" s="168">
        <v>2</v>
      </c>
      <c r="B11" s="168" t="s">
        <v>348</v>
      </c>
      <c r="C11" s="167" t="s">
        <v>350</v>
      </c>
      <c r="D11" s="166">
        <f>'24565'!J68</f>
        <v>11209</v>
      </c>
    </row>
    <row r="12" spans="1:4" s="165" customFormat="1" ht="39.950000000000003" customHeight="1">
      <c r="A12" s="168">
        <v>3</v>
      </c>
      <c r="B12" s="168" t="s">
        <v>349</v>
      </c>
      <c r="C12" s="167" t="s">
        <v>351</v>
      </c>
      <c r="D12" s="166">
        <f>'24577'!J129</f>
        <v>80461</v>
      </c>
    </row>
    <row r="13" spans="1:4" s="162" customFormat="1" ht="39.950000000000003" customHeight="1">
      <c r="A13" s="164"/>
      <c r="B13" s="164"/>
      <c r="C13" s="164" t="s">
        <v>356</v>
      </c>
      <c r="D13" s="163">
        <f>SUM(D10:D12)</f>
        <v>100348</v>
      </c>
    </row>
    <row r="14" spans="1:4" s="159" customFormat="1" ht="39.950000000000003" customHeight="1">
      <c r="A14" s="161"/>
      <c r="B14" s="161"/>
      <c r="C14" s="157" t="s">
        <v>355</v>
      </c>
      <c r="D14" s="156">
        <f>ROUND(D13*4.42,0)+1</f>
        <v>443539</v>
      </c>
    </row>
    <row r="15" spans="1:4" s="159" customFormat="1" ht="39.950000000000003" customHeight="1">
      <c r="A15" s="161"/>
      <c r="B15" s="161"/>
      <c r="C15" s="157" t="s">
        <v>354</v>
      </c>
      <c r="D15" s="160">
        <f>ROUND(D14*18%,2)</f>
        <v>79837.02</v>
      </c>
    </row>
    <row r="16" spans="1:4" s="155" customFormat="1" ht="39.950000000000003" customHeight="1">
      <c r="A16" s="158"/>
      <c r="B16" s="158"/>
      <c r="C16" s="157" t="s">
        <v>353</v>
      </c>
      <c r="D16" s="156">
        <f>SUM(D14:D15)</f>
        <v>523376.02</v>
      </c>
    </row>
    <row r="17" spans="2:4" s="153" customFormat="1">
      <c r="D17" s="154"/>
    </row>
    <row r="18" spans="2:4" s="153" customFormat="1">
      <c r="D18" s="154"/>
    </row>
    <row r="19" spans="2:4" s="153" customFormat="1">
      <c r="B19" s="153" t="s">
        <v>361</v>
      </c>
      <c r="D19" s="154" t="s">
        <v>362</v>
      </c>
    </row>
    <row r="20" spans="2:4" s="153" customFormat="1">
      <c r="D20" s="154"/>
    </row>
    <row r="21" spans="2:4" s="153" customFormat="1">
      <c r="D21" s="154"/>
    </row>
  </sheetData>
  <mergeCells count="6">
    <mergeCell ref="A3:D3"/>
    <mergeCell ref="A5:D5"/>
    <mergeCell ref="A8:A9"/>
    <mergeCell ref="B8:B9"/>
    <mergeCell ref="C8:C9"/>
    <mergeCell ref="D8:D9"/>
  </mergeCells>
  <pageMargins left="0.39370078740157483" right="0.19685039370078741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20</vt:i4>
      </vt:variant>
    </vt:vector>
  </HeadingPairs>
  <TitlesOfParts>
    <vt:vector size="25" baseType="lpstr">
      <vt:lpstr>24564</vt:lpstr>
      <vt:lpstr>24565</vt:lpstr>
      <vt:lpstr>24577</vt:lpstr>
      <vt:lpstr>НМЦ</vt:lpstr>
      <vt:lpstr>Сводка затрат</vt:lpstr>
      <vt:lpstr>'24564'!Constr</vt:lpstr>
      <vt:lpstr>'24565'!Constr</vt:lpstr>
      <vt:lpstr>'24577'!Constr</vt:lpstr>
      <vt:lpstr>'24564'!FOT</vt:lpstr>
      <vt:lpstr>'24565'!FOT</vt:lpstr>
      <vt:lpstr>'24577'!FOT</vt:lpstr>
      <vt:lpstr>'24564'!Ind</vt:lpstr>
      <vt:lpstr>'24577'!Ind</vt:lpstr>
      <vt:lpstr>'24564'!Obj</vt:lpstr>
      <vt:lpstr>'24565'!Obj</vt:lpstr>
      <vt:lpstr>'24564'!Obosn</vt:lpstr>
      <vt:lpstr>'24565'!Obosn</vt:lpstr>
      <vt:lpstr>'24577'!Obosn</vt:lpstr>
      <vt:lpstr>'24564'!SmPr</vt:lpstr>
      <vt:lpstr>'24565'!SmPr</vt:lpstr>
      <vt:lpstr>'24577'!SmPr</vt:lpstr>
      <vt:lpstr>'24564'!Заголовки_для_печати</vt:lpstr>
      <vt:lpstr>'24565'!Заголовки_для_печати</vt:lpstr>
      <vt:lpstr>'24577'!Заголовки_для_печати</vt:lpstr>
      <vt:lpstr>НМЦ!Заголовки_для_печати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072-Voronkova</dc:creator>
  <cp:lastModifiedBy>072-KovyazinaT</cp:lastModifiedBy>
  <cp:lastPrinted>2012-07-30T09:27:03Z</cp:lastPrinted>
  <dcterms:created xsi:type="dcterms:W3CDTF">2002-02-11T05:58:42Z</dcterms:created>
  <dcterms:modified xsi:type="dcterms:W3CDTF">2012-08-29T03:10:14Z</dcterms:modified>
</cp:coreProperties>
</file>